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2.xml.rels" ContentType="application/vnd.openxmlformats-package.relationships+xml"/>
  <Override PartName="/xl/worksheets/_rels/sheet14.xml.rels" ContentType="application/vnd.openxmlformats-package.relationships+xml"/>
  <Override PartName="/xl/worksheets/_rels/sheet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6.xml" ContentType="application/vnd.openxmlformats-officedocument.spreadsheetml.comments+xml"/>
  <Override PartName="/xl/sharedStrings.xml" ContentType="application/vnd.openxmlformats-officedocument.spreadsheetml.sharedString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drawings/drawing2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inputs" sheetId="1" state="visible" r:id="rId3"/>
    <sheet name="ANAL" sheetId="2" state="visible" r:id="rId4"/>
    <sheet name="Contracts" sheetId="3" state="visible" r:id="rId5"/>
    <sheet name="assumptions" sheetId="4" state="visible" r:id="rId6"/>
    <sheet name="cos" sheetId="5" state="visible" r:id="rId7"/>
    <sheet name="revenues" sheetId="6" state="visible" r:id="rId8"/>
    <sheet name="ROE" sheetId="7" state="visible" r:id="rId9"/>
    <sheet name="loan" sheetId="8" state="visible" r:id="rId10"/>
    <sheet name="DCF" sheetId="9" state="visible" r:id="rId11"/>
    <sheet name="EARNINGS" sheetId="10" state="visible" r:id="rId12"/>
    <sheet name="interest" sheetId="11" state="visible" r:id="rId13"/>
    <sheet name="LOANSCHED" sheetId="12" state="visible" r:id="rId14"/>
    <sheet name="loadfac" sheetId="13" state="visible" r:id="rId15"/>
    <sheet name="forwcurv" sheetId="14" state="visible" r:id="rId16"/>
    <sheet name="RF" sheetId="15" state="visible" r:id="rId17"/>
  </sheets>
  <externalReferences>
    <externalReference r:id="rId18"/>
    <externalReference r:id="rId19"/>
    <externalReference r:id="rId20"/>
  </externalReferences>
  <definedNames>
    <definedName function="false" hidden="false" localSheetId="1" name="_xlnm.Print_Area" vbProcedure="false">ANAL!$A$1:$I$64</definedName>
    <definedName function="false" hidden="false" localSheetId="1" name="_xlnm.Print_Titles" vbProcedure="false">ANAL!$1:$3</definedName>
    <definedName function="false" hidden="false" localSheetId="3" name="_xlnm.Print_Area" vbProcedure="false">assumptions!$A$1:$V$55</definedName>
    <definedName function="false" hidden="false" localSheetId="2" name="_xlnm.Print_Area" vbProcedure="false">Contracts!$A$24:$I$60</definedName>
    <definedName function="false" hidden="false" localSheetId="4" name="_xlnm.Print_Area" vbProcedure="false">cos!$A$1:$M$77</definedName>
    <definedName function="false" hidden="false" localSheetId="4" name="_xlnm.Print_Titles" vbProcedure="false">cos!$A:$B,cos!$1:$5</definedName>
    <definedName function="false" hidden="false" localSheetId="13" name="_xlnm.Print_Area" vbProcedure="false">forwcurv!$G$9:$T$27</definedName>
    <definedName function="false" hidden="false" localSheetId="12" name="_xlnm.Print_Area" vbProcedure="false">loadfac!$A$19:$P$57</definedName>
    <definedName function="false" hidden="false" localSheetId="5" name="_xlnm.Print_Area" vbProcedure="false">revenues!$A$1:$S$61</definedName>
    <definedName function="false" hidden="false" localSheetId="14" name="_xlnm.Print_Area" vbProcedure="false">RF!$AB$1005:$AF$1012</definedName>
    <definedName function="false" hidden="false" name="AVG" vbProcedure="false">#REF!</definedName>
    <definedName function="false" hidden="false" name="AVGLIFE" vbProcedure="false">#REF!</definedName>
    <definedName function="false" hidden="false" name="bin" vbProcedure="false">#REF!</definedName>
    <definedName function="false" hidden="false" name="CapPrice" vbProcedure="false">#REF!</definedName>
    <definedName function="false" hidden="false" name="CapPrice_Initial" vbProcedure="false">#REF!</definedName>
    <definedName function="false" hidden="false" name="CapPrice_Prior" vbProcedure="false">#REF!</definedName>
    <definedName function="false" hidden="false" name="CapPrice_PV_Fees" vbProcedure="false">#REF!</definedName>
    <definedName function="false" hidden="false" name="CapPrice_PV_Ongoing" vbProcedure="false">#REF!</definedName>
    <definedName function="false" hidden="false" name="CapPrice_PV_Outflows" vbProcedure="false">#REF!</definedName>
    <definedName function="false" hidden="false" name="CapPrice_PV_Tot" vbProcedure="false">#REF!</definedName>
    <definedName function="false" hidden="false" name="CapPrice_PV_TV" vbProcedure="false">#REF!</definedName>
    <definedName function="false" hidden="false" name="Countryprem" vbProcedure="false">#REF!</definedName>
    <definedName function="false" hidden="false" name="Credit" vbProcedure="false">#REF!</definedName>
    <definedName function="false" hidden="false" name="Deal_Name" vbProcedure="false">#REF!</definedName>
    <definedName function="false" hidden="false" name="ECashFlow" vbProcedure="false">#REF!</definedName>
    <definedName function="false" hidden="false" name="EqPrem" vbProcedure="false">#REF!</definedName>
    <definedName function="false" hidden="false" name="ESTQVAR" vbProcedure="false">#REF!</definedName>
    <definedName function="false" hidden="false" name="EXCESSRETURN" vbProcedure="false">#REF!</definedName>
    <definedName function="false" hidden="false" name="exitdatecalc" vbProcedure="false">#REF!</definedName>
    <definedName function="false" hidden="false" name="Expected_Exit_Year" vbProcedure="false">#REF!</definedName>
    <definedName function="false" hidden="false" name="FEES_CUM" vbProcedure="false">#REF!</definedName>
    <definedName function="false" hidden="false" name="INFLOWS" vbProcedure="false">#REF!</definedName>
    <definedName function="false" hidden="false" name="IRRbin" vbProcedure="false">#REF!</definedName>
    <definedName function="false" hidden="false" name="IRRDates" vbProcedure="false">#REF!</definedName>
    <definedName function="false" hidden="false" name="IRRERR" vbProcedure="false">#REF!</definedName>
    <definedName function="false" hidden="false" name="IRREXP" vbProcedure="false">#REF!</definedName>
    <definedName function="false" hidden="false" name="IRRP5" vbProcedure="false">#REF!</definedName>
    <definedName function="false" hidden="false" name="IRRP95" vbProcedure="false">#REF!</definedName>
    <definedName function="false" hidden="false" name="IRRs" vbProcedure="false">#REF!</definedName>
    <definedName function="false" hidden="false" name="IRRSKEWNESS" vbProcedure="false">#REF!</definedName>
    <definedName function="false" hidden="false" name="IRRSTD" vbProcedure="false">#REF!</definedName>
    <definedName function="false" hidden="false" name="IRR_Cum_Fees" vbProcedure="false">#REF!</definedName>
    <definedName function="false" hidden="false" name="IRR_Cum_Ongoing" vbProcedure="false">#REF!</definedName>
    <definedName function="false" hidden="false" name="IRR_Cum_Total" vbProcedure="false">#REF!</definedName>
    <definedName function="false" hidden="false" name="IRR_Cum_TV" vbProcedure="false">#REF!</definedName>
    <definedName function="false" hidden="false" name="IRR_EXPECTED" vbProcedure="false">#REF!</definedName>
    <definedName function="false" hidden="false" name="IRR_NPV" vbProcedure="false">#REF!</definedName>
    <definedName function="false" hidden="false" name="IRR_PV" vbProcedure="false">#REF!</definedName>
    <definedName function="false" hidden="false" name="Leg_Description" vbProcedure="false">#REF!</definedName>
    <definedName function="false" hidden="false" name="Margin" vbProcedure="false">#REF!</definedName>
    <definedName function="false" hidden="false" name="Model" vbProcedure="false">#REF!</definedName>
    <definedName function="false" hidden="false" name="N" vbProcedure="false">#REF!</definedName>
    <definedName function="false" hidden="false" name="NPVCOV" vbProcedure="false">#REF!</definedName>
    <definedName function="false" hidden="false" name="NPVEXPP5" vbProcedure="false">#REF!</definedName>
    <definedName function="false" hidden="false" name="NPVEXPP95" vbProcedure="false">#REF!</definedName>
    <definedName function="false" hidden="false" name="NPVKURTOSIS" vbProcedure="false">#REF!</definedName>
    <definedName function="false" hidden="false" name="NPVRf" vbProcedure="false">#REF!</definedName>
    <definedName function="false" hidden="false" name="NPVRFEXP" vbProcedure="false">#REF!</definedName>
    <definedName function="false" hidden="false" name="NPVRFP5" vbProcedure="false">#REF!</definedName>
    <definedName function="false" hidden="false" name="NPVRFP95" vbProcedure="false">#REF!</definedName>
    <definedName function="false" hidden="false" name="NPVRfSP" vbProcedure="false">#REF!</definedName>
    <definedName function="false" hidden="false" name="NPVRFSTD" vbProcedure="false">#REF!</definedName>
    <definedName function="false" hidden="false" name="NPVSKEWNESS" vbProcedure="false">#REF!</definedName>
    <definedName function="false" hidden="false" name="NPV_RACCapPrice" vbProcedure="false">#REF!</definedName>
    <definedName function="false" hidden="false" name="NPV_Rf_SP_Eq_Sec_avg" vbProcedure="false">#REF!</definedName>
    <definedName function="false" hidden="false" name="NPV_Rf_SP_Eq_Sec_Cr_avg" vbProcedure="false">#REF!</definedName>
    <definedName function="false" hidden="false" name="ONGOING_CUM" vbProcedure="false">#REF!</definedName>
    <definedName function="false" hidden="false" name="Other" vbProcedure="false">#REF!</definedName>
    <definedName function="false" hidden="false" name="OTHER_RAV" vbProcedure="false">#REF!</definedName>
    <definedName function="false" hidden="false" name="OUTFLOWS" vbProcedure="false">#REF!</definedName>
    <definedName function="false" hidden="false" name="outstanding" vbProcedure="false">#REF!</definedName>
    <definedName function="false" hidden="false" name="PEXP" vbProcedure="false">#REF!</definedName>
    <definedName function="false" hidden="false" name="PHI" vbProcedure="false">#REF!</definedName>
    <definedName function="false" hidden="false" name="PIEXP" vbProcedure="false">#REF!</definedName>
    <definedName function="false" hidden="false" name="PIHI" vbProcedure="false">#REF!</definedName>
    <definedName function="false" hidden="false" name="PILO" vbProcedure="false">#REF!</definedName>
    <definedName function="false" hidden="false" name="PLO" vbProcedure="false">#REF!</definedName>
    <definedName function="false" hidden="false" name="PVCapPrice" vbProcedure="false">#REF!</definedName>
    <definedName function="false" hidden="false" name="PVCr" vbProcedure="false">#REF!</definedName>
    <definedName function="false" hidden="false" name="PVEq" vbProcedure="false">#REF!</definedName>
    <definedName function="false" hidden="false" name="PVMargin" vbProcedure="false">#REF!</definedName>
    <definedName function="false" hidden="false" name="PVRf" vbProcedure="false">#REF!</definedName>
    <definedName function="false" hidden="false" name="PVRfSP" vbProcedure="false">#REF!</definedName>
    <definedName function="false" hidden="false" name="PVUn" vbProcedure="false">#REF!</definedName>
    <definedName function="false" hidden="false" name="PV_RACCapPrice" vbProcedure="false">#REF!</definedName>
    <definedName function="false" hidden="false" name="PV_Rf_SP_avg" vbProcedure="false">#REF!</definedName>
    <definedName function="false" hidden="false" name="PV_Rf_SP_Eq_Sect_avg" vbProcedure="false">#REF!</definedName>
    <definedName function="false" hidden="false" name="PV_Rf_SP_Eq_Sec_avg" vbProcedure="false">#REF!</definedName>
    <definedName function="false" hidden="false" name="PV_Rf_SP_Eq_Sec_Cr_avg" vbProcedure="false">#REF!</definedName>
    <definedName function="false" hidden="false" name="RACCapPrice" vbProcedure="false">#REF!</definedName>
    <definedName function="false" hidden="false" name="RADR" vbProcedure="false">#REF!</definedName>
    <definedName function="false" hidden="false" name="RAROCINDP10" vbProcedure="false">#REF!</definedName>
    <definedName function="false" hidden="false" name="RAV" vbProcedure="false">#REF!</definedName>
    <definedName function="false" hidden="false" name="rho" vbProcedure="false">#REF!</definedName>
    <definedName function="false" hidden="false" name="RISKPREMIUM" vbProcedure="false">#REF!</definedName>
    <definedName function="false" hidden="false" name="Run_file" vbProcedure="false">#REF!</definedName>
    <definedName function="false" hidden="false" name="Sector" vbProcedure="false">#REF!</definedName>
    <definedName function="false" hidden="false" name="SHARPEINDEX" vbProcedure="false">#REF!</definedName>
    <definedName function="false" hidden="false" name="ShiftCapPrice" vbProcedure="false">#REF!</definedName>
    <definedName function="false" hidden="false" name="ShiftCP" vbProcedure="false">#REF!</definedName>
    <definedName function="false" hidden="false" name="ShiftSwitch3" vbProcedure="false">#REF!</definedName>
    <definedName function="false" hidden="false" name="StgcPrice" vbProcedure="false">#REF!</definedName>
    <definedName function="false" hidden="false" name="switch" vbProcedure="false">#REF!</definedName>
    <definedName function="false" hidden="false" name="Template_file" vbProcedure="false">#REF!</definedName>
    <definedName function="false" hidden="false" name="TERMINAL_CUM" vbProcedure="false">#REF!</definedName>
    <definedName function="false" hidden="false" name="UNDISCOUNTED" vbProcedure="false">#REF!</definedName>
    <definedName function="false" hidden="false" name="UNDISCOUNTED_NPV" vbProcedure="false">#REF!</definedName>
    <definedName function="false" hidden="false" name="UNDISCOUNTED_PV" vbProcedure="false">#REF!</definedName>
    <definedName function="false" hidden="false" name="ValDate" vbProcedure="false">#REF!</definedName>
    <definedName function="false" hidden="false" name="ValDateLocal" vbProcedure="false">#REF!</definedName>
    <definedName function="false" hidden="false" name="VDATE" vbProcedure="false">#REF!</definedName>
    <definedName function="false" hidden="false" name="WAVGRF" vbProcedure="false">#REF!</definedName>
    <definedName function="false" hidden="false" name="WAVGRF_NPV" vbProcedure="false">#REF!</definedName>
    <definedName function="false" hidden="false" name="WAVGRF_PV" vbProcedure="false">#REF!</definedName>
    <definedName function="false" hidden="false" name="_Table2_In1" vbProcedure="false">DCF!$B$67</definedName>
    <definedName function="false" hidden="false" name="_Table2_In2" vbProcedure="false">DCF!$C$19</definedName>
    <definedName function="false" hidden="false" name="_Table2_Out" vbProcedure="false">DCF!$C$71:$D$74</definedName>
    <definedName function="false" hidden="false" localSheetId="0" name="ZA0" vbProcedure="false">"Crystal Ball Data : Ver. 4.0.3"</definedName>
    <definedName function="false" hidden="false" localSheetId="0" name="ZA0A" vbProcedure="false">1+103</definedName>
    <definedName function="false" hidden="false" localSheetId="0" name="ZA0C" vbProcedure="false">0+0</definedName>
    <definedName function="false" hidden="false" localSheetId="0" name="ZA0D" vbProcedure="false">0+0</definedName>
    <definedName function="false" hidden="false" localSheetId="0" name="ZA0F" vbProcedure="false">0+0</definedName>
    <definedName function="false" hidden="false" localSheetId="0" name="ZA0T" vbProcedure="false">23058921+0</definedName>
    <definedName function="false" hidden="false" localSheetId="0" name="ZA102" vbProcedure="false">inputs!$B$19+"aMonthly Storage Rate"+553+0.11+0.0075</definedName>
    <definedName function="false" hidden="false" localSheetId="3" name="ZA0" vbProcedure="false">"Crystal Ball Data : Ver. 5.1"</definedName>
    <definedName function="false" hidden="false" localSheetId="3" name="ZA0F" vbProcedure="false">1+100</definedName>
    <definedName function="false" hidden="false" localSheetId="3" name="ZA0T" vbProcedure="false">40741993+0</definedName>
    <definedName function="false" hidden="false" localSheetId="3" name="ZF100" vbProcedure="false">assumptions!$Q$36+"Q36"+""+16389+5+473+0+0+0+0+4+3+"-"+"+"+2.6+50+2+4+95+0.0439368030846414+5</definedName>
    <definedName function="false" hidden="false" localSheetId="4" name="solver_adj" vbProcedure="false">cos!$D$9:$R$9</definedName>
    <definedName function="false" hidden="false" localSheetId="4" name="solver_cvg" vbProcedure="false">0.001</definedName>
    <definedName function="false" hidden="false" localSheetId="4" name="solver_drv" vbProcedure="false">1</definedName>
    <definedName function="false" hidden="false" localSheetId="4" name="solver_est" vbProcedure="false">1</definedName>
    <definedName function="false" hidden="false" localSheetId="4" name="solver_itr" vbProcedure="false">100</definedName>
    <definedName function="false" hidden="false" localSheetId="4" name="solver_lhs1" vbProcedure="false">cos!$D$15</definedName>
    <definedName function="false" hidden="false" localSheetId="4" name="solver_lhs10" vbProcedure="false">cos!$D$15</definedName>
    <definedName function="false" hidden="false" localSheetId="4" name="solver_lhs11" vbProcedure="false">cos!$D$15</definedName>
    <definedName function="false" hidden="false" localSheetId="4" name="solver_lhs12" vbProcedure="false">cos!$D$15</definedName>
    <definedName function="false" hidden="false" localSheetId="4" name="solver_lhs13" vbProcedure="false">cos!$D$15</definedName>
    <definedName function="false" hidden="false" localSheetId="4" name="solver_lhs14" vbProcedure="false">cos!$D$15</definedName>
    <definedName function="false" hidden="false" localSheetId="4" name="solver_lhs15" vbProcedure="false">cos!$S$29</definedName>
    <definedName function="false" hidden="false" localSheetId="4" name="solver_lhs16" vbProcedure="false">cos!$D$15</definedName>
    <definedName function="false" hidden="false" localSheetId="4" name="solver_lhs17" vbProcedure="false">cos!$D$15</definedName>
    <definedName function="false" hidden="false" localSheetId="4" name="solver_lhs18" vbProcedure="false">cos!$D$15</definedName>
    <definedName function="false" hidden="false" localSheetId="4" name="solver_lhs19" vbProcedure="false">cos!$D$15</definedName>
    <definedName function="false" hidden="false" localSheetId="4" name="solver_lhs2" vbProcedure="false">cos!$D$15</definedName>
    <definedName function="false" hidden="false" localSheetId="4" name="solver_lhs20" vbProcedure="false">cos!$S$10</definedName>
    <definedName function="false" hidden="false" localSheetId="4" name="solver_lhs21" vbProcedure="false">cos!$S$10</definedName>
    <definedName function="false" hidden="false" localSheetId="4" name="solver_lhs3" vbProcedure="false">cos!$D$15</definedName>
    <definedName function="false" hidden="false" localSheetId="4" name="solver_lhs4" vbProcedure="false">cos!$D$15</definedName>
    <definedName function="false" hidden="false" localSheetId="4" name="solver_lhs5" vbProcedure="false">cos!$D$15</definedName>
    <definedName function="false" hidden="false" localSheetId="4" name="solver_lhs6" vbProcedure="false">cos!$D$15</definedName>
    <definedName function="false" hidden="false" localSheetId="4" name="solver_lhs7" vbProcedure="false">cos!$D$15</definedName>
    <definedName function="false" hidden="false" localSheetId="4" name="solver_lhs8" vbProcedure="false">cos!$D$15</definedName>
    <definedName function="false" hidden="false" localSheetId="4" name="solver_lhs9" vbProcedure="false">cos!$D$15</definedName>
    <definedName function="false" hidden="false" localSheetId="4" name="solver_lin" vbProcedure="false">2</definedName>
    <definedName function="false" hidden="false" localSheetId="4" name="solver_neg" vbProcedure="false">2</definedName>
    <definedName function="false" hidden="false" localSheetId="4" name="solver_num" vbProcedure="false">15</definedName>
    <definedName function="false" hidden="false" localSheetId="4" name="solver_nwt" vbProcedure="false">1</definedName>
    <definedName function="false" hidden="false" localSheetId="4" name="solver_opt" vbProcedure="false">cos!$S$29</definedName>
    <definedName function="false" hidden="false" localSheetId="4" name="solver_pre" vbProcedure="false">0.000001</definedName>
    <definedName function="false" hidden="false" localSheetId="4" name="solver_rel1" vbProcedure="false">2</definedName>
    <definedName function="false" hidden="false" localSheetId="4" name="solver_rel10" vbProcedure="false">2</definedName>
    <definedName function="false" hidden="false" localSheetId="4" name="solver_rel11" vbProcedure="false">2</definedName>
    <definedName function="false" hidden="false" localSheetId="4" name="solver_rel12" vbProcedure="false">2</definedName>
    <definedName function="false" hidden="false" localSheetId="4" name="solver_rel13" vbProcedure="false">2</definedName>
    <definedName function="false" hidden="false" localSheetId="4" name="solver_rel14" vbProcedure="false">2</definedName>
    <definedName function="false" hidden="false" localSheetId="4" name="solver_rel15" vbProcedure="false">2</definedName>
    <definedName function="false" hidden="false" localSheetId="4" name="solver_rel16" vbProcedure="false">2</definedName>
    <definedName function="false" hidden="false" localSheetId="4" name="solver_rel17" vbProcedure="false">2</definedName>
    <definedName function="false" hidden="false" localSheetId="4" name="solver_rel18" vbProcedure="false">2</definedName>
    <definedName function="false" hidden="false" localSheetId="4" name="solver_rel19" vbProcedure="false">2</definedName>
    <definedName function="false" hidden="false" localSheetId="4" name="solver_rel2" vbProcedure="false">2</definedName>
    <definedName function="false" hidden="false" localSheetId="4" name="solver_rel20" vbProcedure="false">2</definedName>
    <definedName function="false" hidden="false" localSheetId="4" name="solver_rel21" vbProcedure="false">2</definedName>
    <definedName function="false" hidden="false" localSheetId="4" name="solver_rel3" vbProcedure="false">2</definedName>
    <definedName function="false" hidden="false" localSheetId="4" name="solver_rel4" vbProcedure="false">2</definedName>
    <definedName function="false" hidden="false" localSheetId="4" name="solver_rel5" vbProcedure="false">2</definedName>
    <definedName function="false" hidden="false" localSheetId="4" name="solver_rel6" vbProcedure="false">2</definedName>
    <definedName function="false" hidden="false" localSheetId="4" name="solver_rel7" vbProcedure="false">2</definedName>
    <definedName function="false" hidden="false" localSheetId="4" name="solver_rel8" vbProcedure="false">2</definedName>
    <definedName function="false" hidden="false" localSheetId="4" name="solver_rel9" vbProcedure="false">2</definedName>
    <definedName function="false" hidden="false" localSheetId="4" name="solver_rhs1" vbProcedure="false">cos!$E$15</definedName>
    <definedName function="false" hidden="false" localSheetId="4" name="solver_rhs10" vbProcedure="false">cos!$N$15</definedName>
    <definedName function="false" hidden="false" localSheetId="4" name="solver_rhs11" vbProcedure="false">cos!$O$15</definedName>
    <definedName function="false" hidden="false" localSheetId="4" name="solver_rhs12" vbProcedure="false">cos!$P$15</definedName>
    <definedName function="false" hidden="false" localSheetId="4" name="solver_rhs13" vbProcedure="false">cos!$Q$15</definedName>
    <definedName function="false" hidden="false" localSheetId="4" name="solver_rhs14" vbProcedure="false">cos!$R$15</definedName>
    <definedName function="false" hidden="false" localSheetId="4" name="solver_rhs15" vbProcedure="false">cos!$R$29</definedName>
    <definedName function="false" hidden="false" localSheetId="4" name="solver_rhs16" vbProcedure="false">#REF!</definedName>
    <definedName function="false" hidden="false" localSheetId="4" name="solver_rhs17" vbProcedure="false">#REF!</definedName>
    <definedName function="false" hidden="false" localSheetId="4" name="solver_rhs18" vbProcedure="false">cos!$O$15</definedName>
    <definedName function="false" hidden="false" localSheetId="4" name="solver_rhs19" vbProcedure="false">#REF!</definedName>
    <definedName function="false" hidden="false" localSheetId="4" name="solver_rhs2" vbProcedure="false">cos!$F$15</definedName>
    <definedName function="false" hidden="false" localSheetId="4" name="solver_rhs20" vbProcedure="false">#REF!</definedName>
    <definedName function="false" hidden="false" localSheetId="4" name="solver_rhs21" vbProcedure="false">#REF!</definedName>
    <definedName function="false" hidden="false" localSheetId="4" name="solver_rhs3" vbProcedure="false">cos!$G$15</definedName>
    <definedName function="false" hidden="false" localSheetId="4" name="solver_rhs4" vbProcedure="false">cos!$H$15</definedName>
    <definedName function="false" hidden="false" localSheetId="4" name="solver_rhs5" vbProcedure="false">cos!$I$15</definedName>
    <definedName function="false" hidden="false" localSheetId="4" name="solver_rhs6" vbProcedure="false">cos!$J$15</definedName>
    <definedName function="false" hidden="false" localSheetId="4" name="solver_rhs7" vbProcedure="false">cos!$K$15</definedName>
    <definedName function="false" hidden="false" localSheetId="4" name="solver_rhs8" vbProcedure="false">cos!$L$15</definedName>
    <definedName function="false" hidden="false" localSheetId="4" name="solver_rhs9" vbProcedure="false">cos!$M$15</definedName>
    <definedName function="false" hidden="false" localSheetId="4" name="solver_scl" vbProcedure="false">2</definedName>
    <definedName function="false" hidden="false" localSheetId="4" name="solver_sho" vbProcedure="false">2</definedName>
    <definedName function="false" hidden="false" localSheetId="4" name="solver_tim" vbProcedure="false">100</definedName>
    <definedName function="false" hidden="false" localSheetId="4" name="solver_tol" vbProcedure="false">0.05</definedName>
    <definedName function="false" hidden="false" localSheetId="4" name="solver_typ" vbProcedure="false">3</definedName>
    <definedName function="false" hidden="false" localSheetId="4" name="solver_val" vbProcedure="false">0.1019</definedName>
    <definedName function="false" hidden="false" localSheetId="5" name="solver_adj" vbProcedure="false">revenues!$C$67:$C$81,revenues!$C$83:$C$97,revenues!$C$99:$C$113,revenues!$C$115:$C$129</definedName>
    <definedName function="false" hidden="false" localSheetId="5" name="solver_cvg" vbProcedure="false">0.001</definedName>
    <definedName function="false" hidden="false" localSheetId="5" name="solver_drv" vbProcedure="false">1</definedName>
    <definedName function="false" hidden="false" localSheetId="5" name="solver_est" vbProcedure="false">1</definedName>
    <definedName function="false" hidden="false" localSheetId="5" name="solver_itr" vbProcedure="false">100</definedName>
    <definedName function="false" hidden="false" localSheetId="5" name="solver_lhs1" vbProcedure="false">revenues!$B$67</definedName>
    <definedName function="false" hidden="false" localSheetId="5" name="solver_lhs10" vbProcedure="false">revenues!$B$67</definedName>
    <definedName function="false" hidden="false" localSheetId="5" name="solver_lhs11" vbProcedure="false">revenues!$B$67</definedName>
    <definedName function="false" hidden="false" localSheetId="5" name="solver_lhs12" vbProcedure="false">revenues!$B$67</definedName>
    <definedName function="false" hidden="false" localSheetId="5" name="solver_lhs13" vbProcedure="false">revenues!$B$67</definedName>
    <definedName function="false" hidden="false" localSheetId="5" name="solver_lhs14" vbProcedure="false">revenues!$B$67</definedName>
    <definedName function="false" hidden="false" localSheetId="5" name="solver_lhs15" vbProcedure="false">revenues!$B$67</definedName>
    <definedName function="false" hidden="false" localSheetId="5" name="solver_lhs16" vbProcedure="false">revenues!$B$67</definedName>
    <definedName function="false" hidden="false" localSheetId="5" name="solver_lhs17" vbProcedure="false">revenues!$B$67</definedName>
    <definedName function="false" hidden="false" localSheetId="5" name="solver_lhs18" vbProcedure="false">revenues!$B$67</definedName>
    <definedName function="false" hidden="false" localSheetId="5" name="solver_lhs19" vbProcedure="false">revenues!$B$67</definedName>
    <definedName function="false" hidden="false" localSheetId="5" name="solver_lhs2" vbProcedure="false">revenues!$B$67</definedName>
    <definedName function="false" hidden="false" localSheetId="5" name="solver_lhs20" vbProcedure="false">revenues!$B$67</definedName>
    <definedName function="false" hidden="false" localSheetId="5" name="solver_lhs21" vbProcedure="false">revenues!$B$67</definedName>
    <definedName function="false" hidden="false" localSheetId="5" name="solver_lhs22" vbProcedure="false">revenues!$B$67</definedName>
    <definedName function="false" hidden="false" localSheetId="5" name="solver_lhs23" vbProcedure="false">revenues!$B$67</definedName>
    <definedName function="false" hidden="false" localSheetId="5" name="solver_lhs24" vbProcedure="false">revenues!$B$67</definedName>
    <definedName function="false" hidden="false" localSheetId="5" name="solver_lhs25" vbProcedure="false">revenues!$B$67</definedName>
    <definedName function="false" hidden="false" localSheetId="5" name="solver_lhs26" vbProcedure="false">revenues!$B$67</definedName>
    <definedName function="false" hidden="false" localSheetId="5" name="solver_lhs27" vbProcedure="false">revenues!$B$67</definedName>
    <definedName function="false" hidden="false" localSheetId="5" name="solver_lhs28" vbProcedure="false">revenues!$B$67</definedName>
    <definedName function="false" hidden="false" localSheetId="5" name="solver_lhs29" vbProcedure="false">revenues!$B$67</definedName>
    <definedName function="false" hidden="false" localSheetId="5" name="solver_lhs3" vbProcedure="false">revenues!$B$67</definedName>
    <definedName function="false" hidden="false" localSheetId="5" name="solver_lhs30" vbProcedure="false">revenues!$B$67</definedName>
    <definedName function="false" hidden="false" localSheetId="5" name="solver_lhs31" vbProcedure="false">revenues!$B$67</definedName>
    <definedName function="false" hidden="false" localSheetId="5" name="solver_lhs32" vbProcedure="false">revenues!$B$67</definedName>
    <definedName function="false" hidden="false" localSheetId="5" name="solver_lhs33" vbProcedure="false">revenues!$B$67</definedName>
    <definedName function="false" hidden="false" localSheetId="5" name="solver_lhs34" vbProcedure="false">revenues!$B$67</definedName>
    <definedName function="false" hidden="false" localSheetId="5" name="solver_lhs35" vbProcedure="false">revenues!$B$67</definedName>
    <definedName function="false" hidden="false" localSheetId="5" name="solver_lhs36" vbProcedure="false">revenues!$B$67</definedName>
    <definedName function="false" hidden="false" localSheetId="5" name="solver_lhs37" vbProcedure="false">revenues!$B$67</definedName>
    <definedName function="false" hidden="false" localSheetId="5" name="solver_lhs38" vbProcedure="false">revenues!$B$67</definedName>
    <definedName function="false" hidden="false" localSheetId="5" name="solver_lhs39" vbProcedure="false">revenues!$B$67</definedName>
    <definedName function="false" hidden="false" localSheetId="5" name="solver_lhs4" vbProcedure="false">revenues!$B$67</definedName>
    <definedName function="false" hidden="false" localSheetId="5" name="solver_lhs40" vbProcedure="false">revenues!$B$67</definedName>
    <definedName function="false" hidden="false" localSheetId="5" name="solver_lhs41" vbProcedure="false">revenues!$B$67</definedName>
    <definedName function="false" hidden="false" localSheetId="5" name="solver_lhs42" vbProcedure="false">revenues!$B$67</definedName>
    <definedName function="false" hidden="false" localSheetId="5" name="solver_lhs43" vbProcedure="false">revenues!$B$67</definedName>
    <definedName function="false" hidden="false" localSheetId="5" name="solver_lhs44" vbProcedure="false">revenues!$B$67</definedName>
    <definedName function="false" hidden="false" localSheetId="5" name="solver_lhs45" vbProcedure="false">revenues!$B$67</definedName>
    <definedName function="false" hidden="false" localSheetId="5" name="solver_lhs46" vbProcedure="false">revenues!$B$67</definedName>
    <definedName function="false" hidden="false" localSheetId="5" name="solver_lhs47" vbProcedure="false">revenues!$B$67</definedName>
    <definedName function="false" hidden="false" localSheetId="5" name="solver_lhs48" vbProcedure="false">revenues!$B$67</definedName>
    <definedName function="false" hidden="false" localSheetId="5" name="solver_lhs49" vbProcedure="false">revenues!$B$67</definedName>
    <definedName function="false" hidden="false" localSheetId="5" name="solver_lhs5" vbProcedure="false">revenues!$B$67</definedName>
    <definedName function="false" hidden="false" localSheetId="5" name="solver_lhs50" vbProcedure="false">revenues!$B$67</definedName>
    <definedName function="false" hidden="false" localSheetId="5" name="solver_lhs51" vbProcedure="false">revenues!$B$67</definedName>
    <definedName function="false" hidden="false" localSheetId="5" name="solver_lhs52" vbProcedure="false">revenues!$B$67</definedName>
    <definedName function="false" hidden="false" localSheetId="5" name="solver_lhs53" vbProcedure="false">revenues!$B$67</definedName>
    <definedName function="false" hidden="false" localSheetId="5" name="solver_lhs54" vbProcedure="false">revenues!$B$67</definedName>
    <definedName function="false" hidden="false" localSheetId="5" name="solver_lhs55" vbProcedure="false">revenues!$B$67</definedName>
    <definedName function="false" hidden="false" localSheetId="5" name="solver_lhs56" vbProcedure="false">revenues!$B$67</definedName>
    <definedName function="false" hidden="false" localSheetId="5" name="solver_lhs57" vbProcedure="false">revenues!$B$67</definedName>
    <definedName function="false" hidden="false" localSheetId="5" name="solver_lhs58" vbProcedure="false">revenues!$B$67</definedName>
    <definedName function="false" hidden="false" localSheetId="5" name="solver_lhs59" vbProcedure="false">revenues!$B$67</definedName>
    <definedName function="false" hidden="false" localSheetId="5" name="solver_lhs6" vbProcedure="false">revenues!$B$67</definedName>
    <definedName function="false" hidden="false" localSheetId="5" name="solver_lhs60" vbProcedure="false">revenues!$B$67</definedName>
    <definedName function="false" hidden="false" localSheetId="5" name="solver_lhs7" vbProcedure="false">revenues!$B$67</definedName>
    <definedName function="false" hidden="false" localSheetId="5" name="solver_lhs8" vbProcedure="false">revenues!$B$67</definedName>
    <definedName function="false" hidden="false" localSheetId="5" name="solver_lhs9" vbProcedure="false">revenues!$B$67</definedName>
    <definedName function="false" hidden="false" localSheetId="5" name="solver_lin" vbProcedure="false">2</definedName>
    <definedName function="false" hidden="false" localSheetId="5" name="solver_neg" vbProcedure="false">2</definedName>
    <definedName function="false" hidden="false" localSheetId="5" name="solver_num" vbProcedure="false">60</definedName>
    <definedName function="false" hidden="false" localSheetId="5" name="solver_nwt" vbProcedure="false">1</definedName>
    <definedName function="false" hidden="false" localSheetId="5" name="solver_opt" vbProcedure="false">revenues!$B$130</definedName>
    <definedName function="false" hidden="false" localSheetId="5" name="solver_pre" vbProcedure="false">0.000001</definedName>
    <definedName function="false" hidden="false" localSheetId="5" name="solver_rel1" vbProcedure="false">2</definedName>
    <definedName function="false" hidden="false" localSheetId="5" name="solver_rel10" vbProcedure="false">2</definedName>
    <definedName function="false" hidden="false" localSheetId="5" name="solver_rel11" vbProcedure="false">2</definedName>
    <definedName function="false" hidden="false" localSheetId="5" name="solver_rel12" vbProcedure="false">2</definedName>
    <definedName function="false" hidden="false" localSheetId="5" name="solver_rel13" vbProcedure="false">2</definedName>
    <definedName function="false" hidden="false" localSheetId="5" name="solver_rel14" vbProcedure="false">2</definedName>
    <definedName function="false" hidden="false" localSheetId="5" name="solver_rel15" vbProcedure="false">2</definedName>
    <definedName function="false" hidden="false" localSheetId="5" name="solver_rel16" vbProcedure="false">2</definedName>
    <definedName function="false" hidden="false" localSheetId="5" name="solver_rel17" vbProcedure="false">2</definedName>
    <definedName function="false" hidden="false" localSheetId="5" name="solver_rel18" vbProcedure="false">2</definedName>
    <definedName function="false" hidden="false" localSheetId="5" name="solver_rel19" vbProcedure="false">2</definedName>
    <definedName function="false" hidden="false" localSheetId="5" name="solver_rel2" vbProcedure="false">2</definedName>
    <definedName function="false" hidden="false" localSheetId="5" name="solver_rel20" vbProcedure="false">2</definedName>
    <definedName function="false" hidden="false" localSheetId="5" name="solver_rel21" vbProcedure="false">2</definedName>
    <definedName function="false" hidden="false" localSheetId="5" name="solver_rel22" vbProcedure="false">2</definedName>
    <definedName function="false" hidden="false" localSheetId="5" name="solver_rel23" vbProcedure="false">2</definedName>
    <definedName function="false" hidden="false" localSheetId="5" name="solver_rel24" vbProcedure="false">2</definedName>
    <definedName function="false" hidden="false" localSheetId="5" name="solver_rel25" vbProcedure="false">2</definedName>
    <definedName function="false" hidden="false" localSheetId="5" name="solver_rel26" vbProcedure="false">2</definedName>
    <definedName function="false" hidden="false" localSheetId="5" name="solver_rel27" vbProcedure="false">2</definedName>
    <definedName function="false" hidden="false" localSheetId="5" name="solver_rel28" vbProcedure="false">2</definedName>
    <definedName function="false" hidden="false" localSheetId="5" name="solver_rel29" vbProcedure="false">2</definedName>
    <definedName function="false" hidden="false" localSheetId="5" name="solver_rel3" vbProcedure="false">2</definedName>
    <definedName function="false" hidden="false" localSheetId="5" name="solver_rel30" vbProcedure="false">2</definedName>
    <definedName function="false" hidden="false" localSheetId="5" name="solver_rel31" vbProcedure="false">2</definedName>
    <definedName function="false" hidden="false" localSheetId="5" name="solver_rel32" vbProcedure="false">2</definedName>
    <definedName function="false" hidden="false" localSheetId="5" name="solver_rel33" vbProcedure="false">2</definedName>
    <definedName function="false" hidden="false" localSheetId="5" name="solver_rel34" vbProcedure="false">2</definedName>
    <definedName function="false" hidden="false" localSheetId="5" name="solver_rel35" vbProcedure="false">2</definedName>
    <definedName function="false" hidden="false" localSheetId="5" name="solver_rel36" vbProcedure="false">2</definedName>
    <definedName function="false" hidden="false" localSheetId="5" name="solver_rel37" vbProcedure="false">2</definedName>
    <definedName function="false" hidden="false" localSheetId="5" name="solver_rel38" vbProcedure="false">2</definedName>
    <definedName function="false" hidden="false" localSheetId="5" name="solver_rel39" vbProcedure="false">2</definedName>
    <definedName function="false" hidden="false" localSheetId="5" name="solver_rel4" vbProcedure="false">2</definedName>
    <definedName function="false" hidden="false" localSheetId="5" name="solver_rel40" vbProcedure="false">2</definedName>
    <definedName function="false" hidden="false" localSheetId="5" name="solver_rel41" vbProcedure="false">2</definedName>
    <definedName function="false" hidden="false" localSheetId="5" name="solver_rel42" vbProcedure="false">2</definedName>
    <definedName function="false" hidden="false" localSheetId="5" name="solver_rel43" vbProcedure="false">2</definedName>
    <definedName function="false" hidden="false" localSheetId="5" name="solver_rel44" vbProcedure="false">2</definedName>
    <definedName function="false" hidden="false" localSheetId="5" name="solver_rel45" vbProcedure="false">2</definedName>
    <definedName function="false" hidden="false" localSheetId="5" name="solver_rel46" vbProcedure="false">2</definedName>
    <definedName function="false" hidden="false" localSheetId="5" name="solver_rel47" vbProcedure="false">2</definedName>
    <definedName function="false" hidden="false" localSheetId="5" name="solver_rel48" vbProcedure="false">2</definedName>
    <definedName function="false" hidden="false" localSheetId="5" name="solver_rel49" vbProcedure="false">2</definedName>
    <definedName function="false" hidden="false" localSheetId="5" name="solver_rel5" vbProcedure="false">2</definedName>
    <definedName function="false" hidden="false" localSheetId="5" name="solver_rel50" vbProcedure="false">2</definedName>
    <definedName function="false" hidden="false" localSheetId="5" name="solver_rel51" vbProcedure="false">2</definedName>
    <definedName function="false" hidden="false" localSheetId="5" name="solver_rel52" vbProcedure="false">2</definedName>
    <definedName function="false" hidden="false" localSheetId="5" name="solver_rel53" vbProcedure="false">2</definedName>
    <definedName function="false" hidden="false" localSheetId="5" name="solver_rel54" vbProcedure="false">2</definedName>
    <definedName function="false" hidden="false" localSheetId="5" name="solver_rel55" vbProcedure="false">2</definedName>
    <definedName function="false" hidden="false" localSheetId="5" name="solver_rel56" vbProcedure="false">2</definedName>
    <definedName function="false" hidden="false" localSheetId="5" name="solver_rel57" vbProcedure="false">2</definedName>
    <definedName function="false" hidden="false" localSheetId="5" name="solver_rel58" vbProcedure="false">2</definedName>
    <definedName function="false" hidden="false" localSheetId="5" name="solver_rel59" vbProcedure="false">2</definedName>
    <definedName function="false" hidden="false" localSheetId="5" name="solver_rel6" vbProcedure="false">2</definedName>
    <definedName function="false" hidden="false" localSheetId="5" name="solver_rel60" vbProcedure="false">2</definedName>
    <definedName function="false" hidden="false" localSheetId="5" name="solver_rel7" vbProcedure="false">2</definedName>
    <definedName function="false" hidden="false" localSheetId="5" name="solver_rel8" vbProcedure="false">2</definedName>
    <definedName function="false" hidden="false" localSheetId="5" name="solver_rel9" vbProcedure="false">2</definedName>
    <definedName function="false" hidden="false" localSheetId="5" name="solver_rhs1" vbProcedure="false">revenues!$B$68</definedName>
    <definedName function="false" hidden="false" localSheetId="5" name="solver_rhs10" vbProcedure="false">revenues!$B$77</definedName>
    <definedName function="false" hidden="false" localSheetId="5" name="solver_rhs11" vbProcedure="false">revenues!$B$83</definedName>
    <definedName function="false" hidden="false" localSheetId="5" name="solver_rhs12" vbProcedure="false">revenues!$B$84</definedName>
    <definedName function="false" hidden="false" localSheetId="5" name="solver_rhs13" vbProcedure="false">revenues!$B$85</definedName>
    <definedName function="false" hidden="false" localSheetId="5" name="solver_rhs14" vbProcedure="false">revenues!$B$86</definedName>
    <definedName function="false" hidden="false" localSheetId="5" name="solver_rhs15" vbProcedure="false">revenues!$B$93</definedName>
    <definedName function="false" hidden="false" localSheetId="5" name="solver_rhs16" vbProcedure="false">revenues!$B$87</definedName>
    <definedName function="false" hidden="false" localSheetId="5" name="solver_rhs17" vbProcedure="false">revenues!$B$88</definedName>
    <definedName function="false" hidden="false" localSheetId="5" name="solver_rhs18" vbProcedure="false">revenues!$B$89</definedName>
    <definedName function="false" hidden="false" localSheetId="5" name="solver_rhs19" vbProcedure="false">revenues!$B$90</definedName>
    <definedName function="false" hidden="false" localSheetId="5" name="solver_rhs2" vbProcedure="false">revenues!$B$69</definedName>
    <definedName function="false" hidden="false" localSheetId="5" name="solver_rhs20" vbProcedure="false">revenues!$B$91</definedName>
    <definedName function="false" hidden="false" localSheetId="5" name="solver_rhs21" vbProcedure="false">revenues!$B$92</definedName>
    <definedName function="false" hidden="false" localSheetId="5" name="solver_rhs22" vbProcedure="false">revenues!$B$99</definedName>
    <definedName function="false" hidden="false" localSheetId="5" name="solver_rhs23" vbProcedure="false">revenues!$B$100</definedName>
    <definedName function="false" hidden="false" localSheetId="5" name="solver_rhs24" vbProcedure="false">revenues!$B$124</definedName>
    <definedName function="false" hidden="false" localSheetId="5" name="solver_rhs25" vbProcedure="false">revenues!$B$123</definedName>
    <definedName function="false" hidden="false" localSheetId="5" name="solver_rhs26" vbProcedure="false">revenues!$B$102</definedName>
    <definedName function="false" hidden="false" localSheetId="5" name="solver_rhs27" vbProcedure="false">revenues!$B$104</definedName>
    <definedName function="false" hidden="false" localSheetId="5" name="solver_rhs28" vbProcedure="false">revenues!$B$105</definedName>
    <definedName function="false" hidden="false" localSheetId="5" name="solver_rhs29" vbProcedure="false">revenues!$B$106</definedName>
    <definedName function="false" hidden="false" localSheetId="5" name="solver_rhs3" vbProcedure="false">revenues!$B$70</definedName>
    <definedName function="false" hidden="false" localSheetId="5" name="solver_rhs30" vbProcedure="false">revenues!$B$107</definedName>
    <definedName function="false" hidden="false" localSheetId="5" name="solver_rhs31" vbProcedure="false">revenues!$B$108</definedName>
    <definedName function="false" hidden="false" localSheetId="5" name="solver_rhs32" vbProcedure="false">revenues!$B$103</definedName>
    <definedName function="false" hidden="false" localSheetId="5" name="solver_rhs33" vbProcedure="false">revenues!$B$115</definedName>
    <definedName function="false" hidden="false" localSheetId="5" name="solver_rhs34" vbProcedure="false">revenues!$B$116</definedName>
    <definedName function="false" hidden="false" localSheetId="5" name="solver_rhs35" vbProcedure="false">revenues!$B$117</definedName>
    <definedName function="false" hidden="false" localSheetId="5" name="solver_rhs36" vbProcedure="false">revenues!$B$118</definedName>
    <definedName function="false" hidden="false" localSheetId="5" name="solver_rhs37" vbProcedure="false">revenues!$B$109</definedName>
    <definedName function="false" hidden="false" localSheetId="5" name="solver_rhs38" vbProcedure="false">revenues!$B$119</definedName>
    <definedName function="false" hidden="false" localSheetId="5" name="solver_rhs39" vbProcedure="false">revenues!$B$120</definedName>
    <definedName function="false" hidden="false" localSheetId="5" name="solver_rhs4" vbProcedure="false">revenues!$B$71</definedName>
    <definedName function="false" hidden="false" localSheetId="5" name="solver_rhs40" vbProcedure="false">revenues!$B$121</definedName>
    <definedName function="false" hidden="false" localSheetId="5" name="solver_rhs41" vbProcedure="false">revenues!$B$122</definedName>
    <definedName function="false" hidden="false" localSheetId="5" name="solver_rhs42" vbProcedure="false">revenues!$B$67</definedName>
    <definedName function="false" hidden="false" localSheetId="5" name="solver_rhs43" vbProcedure="false">revenues!$B$78</definedName>
    <definedName function="false" hidden="false" localSheetId="5" name="solver_rhs44" vbProcedure="false">revenues!$B$79</definedName>
    <definedName function="false" hidden="false" localSheetId="5" name="solver_rhs45" vbProcedure="false">revenues!$B$80</definedName>
    <definedName function="false" hidden="false" localSheetId="5" name="solver_rhs46" vbProcedure="false">revenues!$B$81</definedName>
    <definedName function="false" hidden="false" localSheetId="5" name="solver_rhs47" vbProcedure="false">revenues!$B$94</definedName>
    <definedName function="false" hidden="false" localSheetId="5" name="solver_rhs48" vbProcedure="false">revenues!$B$95</definedName>
    <definedName function="false" hidden="false" localSheetId="5" name="solver_rhs49" vbProcedure="false">revenues!$B$96</definedName>
    <definedName function="false" hidden="false" localSheetId="5" name="solver_rhs5" vbProcedure="false">revenues!$B$72</definedName>
    <definedName function="false" hidden="false" localSheetId="5" name="solver_rhs50" vbProcedure="false">revenues!$B$97</definedName>
    <definedName function="false" hidden="false" localSheetId="5" name="solver_rhs51" vbProcedure="false">revenues!$B$101</definedName>
    <definedName function="false" hidden="false" localSheetId="5" name="solver_rhs52" vbProcedure="false">revenues!$B$110</definedName>
    <definedName function="false" hidden="false" localSheetId="5" name="solver_rhs53" vbProcedure="false">revenues!$B$111</definedName>
    <definedName function="false" hidden="false" localSheetId="5" name="solver_rhs54" vbProcedure="false">revenues!$B$112</definedName>
    <definedName function="false" hidden="false" localSheetId="5" name="solver_rhs55" vbProcedure="false">revenues!$B$113</definedName>
    <definedName function="false" hidden="false" localSheetId="5" name="solver_rhs56" vbProcedure="false">revenues!$B$129</definedName>
    <definedName function="false" hidden="false" localSheetId="5" name="solver_rhs57" vbProcedure="false">revenues!$B$128</definedName>
    <definedName function="false" hidden="false" localSheetId="5" name="solver_rhs58" vbProcedure="false">revenues!$B$127</definedName>
    <definedName function="false" hidden="false" localSheetId="5" name="solver_rhs59" vbProcedure="false">revenues!$B$126</definedName>
    <definedName function="false" hidden="false" localSheetId="5" name="solver_rhs6" vbProcedure="false">revenues!$B$73</definedName>
    <definedName function="false" hidden="false" localSheetId="5" name="solver_rhs60" vbProcedure="false">revenues!$B$125</definedName>
    <definedName function="false" hidden="false" localSheetId="5" name="solver_rhs7" vbProcedure="false">revenues!$B$74</definedName>
    <definedName function="false" hidden="false" localSheetId="5" name="solver_rhs8" vbProcedure="false">revenues!$B$75</definedName>
    <definedName function="false" hidden="false" localSheetId="5" name="solver_rhs9" vbProcedure="false">revenues!$B$76</definedName>
    <definedName function="false" hidden="false" localSheetId="5" name="solver_scl" vbProcedure="false">2</definedName>
    <definedName function="false" hidden="false" localSheetId="5" name="solver_sho" vbProcedure="false">2</definedName>
    <definedName function="false" hidden="false" localSheetId="5" name="solver_tim" vbProcedure="false">100</definedName>
    <definedName function="false" hidden="false" localSheetId="5" name="solver_tol" vbProcedure="false">0.05</definedName>
    <definedName function="false" hidden="false" localSheetId="5" name="solver_typ" vbProcedure="false">3</definedName>
    <definedName function="false" hidden="false" localSheetId="5" name="solver_val" vbProcedure="false">6632760</definedName>
    <definedName function="false" hidden="false" localSheetId="5" name="ZA0" vbProcedure="false">"Crystal Ball Data : Ver. 5.1"</definedName>
    <definedName function="false" hidden="false" localSheetId="5" name="ZA0A" vbProcedure="false">0+131</definedName>
    <definedName function="false" hidden="false" localSheetId="5" name="ZA0C" vbProcedure="false">0+0</definedName>
    <definedName function="false" hidden="false" localSheetId="5" name="ZA0D" vbProcedure="false">0+0</definedName>
    <definedName function="false" hidden="false" localSheetId="5" name="ZA0F" vbProcedure="false">30+129</definedName>
    <definedName function="false" hidden="false" localSheetId="5" name="ZA0T" vbProcedure="false">48682101+0</definedName>
    <definedName function="false" hidden="false" localSheetId="5" name="ZF100" vbProcedure="false">revenues!$C$58+"rev1"+""+41+41+440+0+0+0+0+4+3+"-"+"+"+2.6+50+2+4+95+0+5</definedName>
    <definedName function="false" hidden="false" localSheetId="5" name="ZF101" vbProcedure="false">revenues!$D$58+"rev2"+""+41+41+440+0+0+0+0+4+3+"-"+"+"+2.6+50+2+4+95+0+5</definedName>
    <definedName function="false" hidden="false" localSheetId="5" name="ZF102" vbProcedure="false">revenues!$E$58+"rev3"+""+41+41+440+0+0+0+0+4+3+"-"+"+"+2.6+50+2+4+95+0+5</definedName>
    <definedName function="false" hidden="false" localSheetId="5" name="ZF103" vbProcedure="false">revenues!$F$58+"rev4"+""+41+41+440+0+0+0+0+4+3+"-"+"+"+2.6+50+2+4+95+0+5</definedName>
    <definedName function="false" hidden="false" localSheetId="5" name="ZF104" vbProcedure="false">revenues!$G$58+"rev5"+""+41+41+440+0+0+0+0+4+3+"-"+"+"+2.6+50+2+4+95+0+5</definedName>
    <definedName function="false" hidden="false" localSheetId="5" name="ZF105" vbProcedure="false">revenues!$H$58+"rev6"+""+41+41+440+0+0+0+0+4+3+"-"+"+"+2.6+50+2+4+95+0+5</definedName>
    <definedName function="false" hidden="false" localSheetId="5" name="ZF106" vbProcedure="false">revenues!$I$58+"rev7"+""+41+41+440+0+0+0+0+4+3+"-"+"+"+2.6+50+2+4+95+0+5</definedName>
    <definedName function="false" hidden="false" localSheetId="5" name="ZF107" vbProcedure="false">revenues!$J$58+"rev8"+""+41+41+440+0+0+0+0+4+3+"-"+"+"+2.6+50+2+4+95+0+5</definedName>
    <definedName function="false" hidden="false" localSheetId="5" name="ZF108" vbProcedure="false">revenues!$K$58+"rev9"+""+41+41+440+0+0+0+0+4+3+"-"+"+"+2.6+50+2+4+95+0+5</definedName>
    <definedName function="false" hidden="false" localSheetId="5" name="ZF109" vbProcedure="false">revenues!$L$58+"rev10"+""+41+41+440+0+0+0+0+4+3+"-"+"+"+2.6+50+2+4+95+0+5</definedName>
    <definedName function="false" hidden="false" localSheetId="5" name="ZF110" vbProcedure="false">revenues!$M$58+"rev11"+""+41+41+440+0+0+0+0+4+3+"-"+"+"+2.6+50+2+4+95+0+5</definedName>
    <definedName function="false" hidden="false" localSheetId="5" name="ZF111" vbProcedure="false">revenues!$N$58+"rev12"+""+41+41+440+0+0+0+0+4+3+"-"+"+"+2.6+50+2+4+95+0+5</definedName>
    <definedName function="false" hidden="false" localSheetId="5" name="ZF112" vbProcedure="false">revenues!$O$58+"rev13"+""+41+41+440+0+0+0+0+4+3+"-"+"+"+2.6+50+2+4+95+0+5</definedName>
    <definedName function="false" hidden="false" localSheetId="5" name="ZF113" vbProcedure="false">revenues!$P$58+"rev14"+""+41+41+440+0+0+0+0+4+3+"-"+"+"+2.6+50+2+4+95+0+5</definedName>
    <definedName function="false" hidden="false" localSheetId="5" name="ZF114" vbProcedure="false">revenues!$Q$58+"rev15"+""+41+41+440+0+0+0+0+4+3+"-"+"+"+2.6+50+2+4+95+0+5</definedName>
    <definedName function="false" hidden="false" localSheetId="5" name="ZF115" vbProcedure="false">revenues!$R$58+"rev16"+""+41+41+440+0+0+0+0+4+3+"-"+"+"+2.6+50+2+4+95+0+5</definedName>
    <definedName function="false" hidden="false" localSheetId="5" name="ZF116" vbProcedure="false">revenues!$S$58+"rev17"+""+41+41+440+0+0+0+0+4+3+"-"+"+"+2.6+50+2+4+95+0+5</definedName>
    <definedName function="false" hidden="false" localSheetId="5" name="ZF117" vbProcedure="false">revenues!$T$58+"rev18"+""+41+41+440+0+0+0+0+4+3+"-"+"+"+2.6+50+2+4+95+0+5</definedName>
    <definedName function="false" hidden="false" localSheetId="5" name="ZF118" vbProcedure="false">revenues!$U$58+"rev19"+""+41+41+440+0+0+0+0+4+3+"-"+"+"+2.6+50+2+4+95+0+5</definedName>
    <definedName function="false" hidden="false" localSheetId="5" name="ZF119" vbProcedure="false">revenues!$V$58+"rev20"+""+41+41+440+0+0+0+0+4+3+"-"+"+"+2.6+50+2+4+95+0+5</definedName>
    <definedName function="false" hidden="false" localSheetId="5" name="ZF120" vbProcedure="false">#REF!+"rev21"+""+41+41+440+0+0+0+0+4+3+"-"+"+"+2.6+50+2+4+95+0+5</definedName>
    <definedName function="false" hidden="false" localSheetId="5" name="ZF121" vbProcedure="false">#REF!+"rev22"+""+41+41+440+0+0+0+0+4+3+"-"+"+"+2.6+50+2+4+95+0+5</definedName>
    <definedName function="false" hidden="false" localSheetId="5" name="ZF122" vbProcedure="false">#REF!+"rev23"+""+41+41+440+0+0+0+0+4+3+"-"+"+"+2.6+50+2+4+95+0+5</definedName>
    <definedName function="false" hidden="false" localSheetId="5" name="ZF123" vbProcedure="false">#REF!+"rev24"+""+41+41+440+0+0+0+0+4+3+"-"+"+"+2.6+50+2+4+95+0+5</definedName>
    <definedName function="false" hidden="false" localSheetId="5" name="ZF124" vbProcedure="false">#REF!+"rev25"+""+41+41+440+0+0+0+0+4+3+"-"+"+"+2.6+50+2+4+95+0+5</definedName>
    <definedName function="false" hidden="false" localSheetId="5" name="ZF125" vbProcedure="false">#REF!+"rev29"+""+41+41+473+0+0+0+0+4+3+"-"+"+"+2.6+50+2+4+95+1196.65494873668+5</definedName>
    <definedName function="false" hidden="false" localSheetId="5" name="ZF126" vbProcedure="false">#REF!+"rev26"+""+41+41+473+0+0+0+0+4+3+"-"+"+"+2.6+50+2+4+95+1266.93097367269+5</definedName>
    <definedName function="false" hidden="false" localSheetId="5" name="ZF127" vbProcedure="false">#REF!+"rev27"+""+41+41+473+0+0+0+0+4+3+"-"+"+"+2.6+50+2+4+95+1242.95675168809+5</definedName>
    <definedName function="false" hidden="false" localSheetId="5" name="ZF128" vbProcedure="false">#REF!+"rev28"+""+41+41+473+0+0+0+0+4+3+"-"+"+"+2.6+50+2+4+95+1219.52597558395+5</definedName>
    <definedName function="false" hidden="false" localSheetId="5" name="ZF129" vbProcedure="false">#REF!+"rev30"+""+41+41+473+0+0+0+0+4+3+"-"+"+"+2.6+50+2+4+95+1174.360463624+5</definedName>
    <definedName function="false" hidden="false" localSheetId="6" name="ZA0" vbProcedure="false">"Crystal Ball Data : Ver. 5.1"</definedName>
    <definedName function="false" hidden="false" localSheetId="6" name="ZA0F" vbProcedure="false">2+101</definedName>
    <definedName function="false" hidden="false" localSheetId="6" name="ZA0T" vbProcedure="false">28776137+0</definedName>
    <definedName function="false" hidden="false" localSheetId="6" name="ZF100" vbProcedure="false">ROE!$C$21+"ROE(EA)"+""+517+517+472+0+0+0+0+4+3+"-"+"+"+2.6+50+2+4+95+0.00683302956231874+5</definedName>
    <definedName function="false" hidden="false" localSheetId="6" name="ZF101" vbProcedure="false">ROE!$C$32+"ROE(BOOK)"+""+517+517+472+0+0+0+0+4+3+"-"+"+"+2.6+50+2+4+95+0.0065508877503298+5</definedName>
    <definedName function="false" hidden="false" localSheetId="7" name="ZA0" vbProcedure="false">"Crystal Ball Data : Ver. 4.0.3"</definedName>
    <definedName function="false" hidden="false" localSheetId="7" name="ZA0A" vbProcedure="false">0+100</definedName>
    <definedName function="false" hidden="false" localSheetId="7" name="ZA0C" vbProcedure="false">0+0</definedName>
    <definedName function="false" hidden="false" localSheetId="7" name="ZA0D" vbProcedure="false">0+0</definedName>
    <definedName function="false" hidden="false" localSheetId="7" name="ZA0F" vbProcedure="false">40+172</definedName>
    <definedName function="false" hidden="false" localSheetId="7" name="ZA0T" vbProcedure="false">33632691+0</definedName>
    <definedName function="false" hidden="false" localSheetId="7" name="ZF133" vbProcedure="false">loan!$C$9+"prin1"+""+41+41+440+0+0+0+0+4+3+"-"+"+"+2.6+50+2+4+95+0+5</definedName>
    <definedName function="false" hidden="false" localSheetId="7" name="ZF134" vbProcedure="false">loan!$C$10+"prin2"+""+41+41+440+0+0+0+0+4+3+"-"+"+"+2.6+50+2+4+95+0+5</definedName>
    <definedName function="false" hidden="false" localSheetId="7" name="ZF135" vbProcedure="false">loan!$C$11+"prin3"+""+41+41+440+0+0+0+0+4+3+"-"+"+"+2.6+50+2+4+95+0+5</definedName>
    <definedName function="false" hidden="false" localSheetId="7" name="ZF136" vbProcedure="false">loan!$C$12+"prin4"+""+41+41+440+0+0+0+0+4+3+"-"+"+"+2.6+50+2+4+95+0+5</definedName>
    <definedName function="false" hidden="false" localSheetId="7" name="ZF137" vbProcedure="false">loan!$C$13+"prin5"+""+41+41+440+0+0+0+0+4+3+"-"+"+"+2.6+50+2+4+95+0+5</definedName>
    <definedName function="false" hidden="false" localSheetId="7" name="ZF138" vbProcedure="false">loan!$C$14+"prin6"+""+41+41+440+0+0+0+0+4+3+"-"+"+"+2.6+50+2+4+95+0+5</definedName>
    <definedName function="false" hidden="false" localSheetId="7" name="ZF139" vbProcedure="false">loan!$C$15+"prin7"+""+41+41+440+0+0+0+0+4+3+"-"+"+"+2.6+50+2+4+95+0+5</definedName>
    <definedName function="false" hidden="false" localSheetId="7" name="ZF140" vbProcedure="false">loan!$C$16+"prin8"+""+41+41+440+0+0+0+0+4+3+"-"+"+"+2.6+50+2+4+95+0+5</definedName>
    <definedName function="false" hidden="false" localSheetId="7" name="ZF141" vbProcedure="false">loan!$C$17+"prin9"+""+41+41+440+0+0+0+0+4+3+"-"+"+"+2.6+50+2+4+95+0+5</definedName>
    <definedName function="false" hidden="false" localSheetId="7" name="ZF142" vbProcedure="false">loan!$C$18+"prin10"+""+41+41+440+0+0+0+0+4+3+"-"+"+"+2.6+50+2+4+95+0+5</definedName>
    <definedName function="false" hidden="false" localSheetId="7" name="ZF143" vbProcedure="false">loan!$C$19+"prin11"+""+41+41+440+0+0+0+0+4+3+"-"+"+"+2.6+50+2+4+95+0+5</definedName>
    <definedName function="false" hidden="false" localSheetId="7" name="ZF144" vbProcedure="false">loan!$C$20+"prin12"+""+41+41+440+0+0+0+0+4+3+"-"+"+"+2.6+50+2+4+95+0+5</definedName>
    <definedName function="false" hidden="false" localSheetId="7" name="ZF145" vbProcedure="false">loan!$C$21+"prin13"+""+41+41+440+0+0+0+0+4+3+"-"+"+"+2.6+50+2+4+95+0+5</definedName>
    <definedName function="false" hidden="false" localSheetId="7" name="ZF146" vbProcedure="false">loan!$C$22+"prin14"+""+41+41+440+0+0+0+0+4+3+"-"+"+"+2.6+50+2+4+95+0+5</definedName>
    <definedName function="false" hidden="false" localSheetId="7" name="ZF147" vbProcedure="false">loan!$C$23+"prin15"+""+41+41+440+0+0+0+0+4+3+"-"+"+"+2.6+50+2+4+95+0+5</definedName>
    <definedName function="false" hidden="false" localSheetId="7" name="ZF148" vbProcedure="false">loan!$C$24+"prin16"+""+41+41+440+0+0+0+0+4+3+"-"+"+"+2.6+50+2+4+95+0+5</definedName>
    <definedName function="false" hidden="false" localSheetId="7" name="ZF149" vbProcedure="false">loan!$C$25+"prin17"+""+41+41+440+0+0+0+0+4+3+"-"+"+"+2.6+50+2+4+95+0+5</definedName>
    <definedName function="false" hidden="false" localSheetId="7" name="ZF150" vbProcedure="false">loan!$C$26+"prin18"+""+41+41+440+0+0+0+0+4+3+"-"+"+"+2.6+50+2+4+95+0+5</definedName>
    <definedName function="false" hidden="false" localSheetId="7" name="ZF151" vbProcedure="false">loan!$C$27+"prin19"+""+41+41+440+0+0+0+0+4+3+"-"+"+"+2.6+50+2+4+95+0+5</definedName>
    <definedName function="false" hidden="false" localSheetId="7" name="ZF152" vbProcedure="false">loan!$C$28+"prin20"+""+41+41+440+0+0+0+0+4+3+"-"+"+"+2.6+50+2+4+95+0+5</definedName>
    <definedName function="false" hidden="false" localSheetId="7" name="ZF153" vbProcedure="false">loan!$D$9+"lint1"+""+41+41+440+0+0+0+0+4+3+"-"+"+"+2.6+50+2+4+95+0+5</definedName>
    <definedName function="false" hidden="false" localSheetId="7" name="ZF154" vbProcedure="false">loan!$D$10+"lint2"+""+41+41+440+0+0+0+0+4+3+"-"+"+"+2.6+50+2+4+95+0+5</definedName>
    <definedName function="false" hidden="false" localSheetId="7" name="ZF155" vbProcedure="false">loan!$D$11+"lint3"+""+41+41+440+0+0+0+0+4+3+"-"+"+"+2.6+50+2+4+95+0+5</definedName>
    <definedName function="false" hidden="false" localSheetId="7" name="ZF156" vbProcedure="false">loan!$D$12+"lint4"+""+41+41+440+0+0+0+0+4+3+"-"+"+"+2.6+50+2+4+95+0+5</definedName>
    <definedName function="false" hidden="false" localSheetId="7" name="ZF157" vbProcedure="false">loan!$D$13+"lint5"+""+41+41+440+0+0+0+0+4+3+"-"+"+"+2.6+50+2+4+95+0+5</definedName>
    <definedName function="false" hidden="false" localSheetId="7" name="ZF158" vbProcedure="false">loan!$D$14+"lint6"+""+41+41+440+0+0+0+0+4+3+"-"+"+"+2.6+50+2+4+95+0+5</definedName>
    <definedName function="false" hidden="false" localSheetId="7" name="ZF159" vbProcedure="false">loan!$D$15+"lint7"+""+41+41+440+0+0+0+0+4+3+"-"+"+"+2.6+50+2+4+95+0+5</definedName>
    <definedName function="false" hidden="false" localSheetId="7" name="ZF160" vbProcedure="false">loan!$D$16+"lint8"+""+41+41+440+0+0+0+0+4+3+"-"+"+"+2.6+50+2+4+95+0+5</definedName>
    <definedName function="false" hidden="false" localSheetId="7" name="ZF161" vbProcedure="false">loan!$D$17+"lint9"+""+41+41+440+0+0+0+0+4+3+"-"+"+"+2.6+50+2+4+95+0+5</definedName>
    <definedName function="false" hidden="false" localSheetId="7" name="ZF162" vbProcedure="false">loan!$D$18+"lint10"+""+41+41+440+0+0+0+0+4+3+"-"+"+"+2.6+50+2+4+95+0+5</definedName>
    <definedName function="false" hidden="false" localSheetId="7" name="ZF163" vbProcedure="false">loan!$D$19+"lint11"+""+41+41+440+0+0+0+0+4+3+"-"+"+"+2.6+50+2+4+95+0+5</definedName>
    <definedName function="false" hidden="false" localSheetId="7" name="ZF164" vbProcedure="false">loan!$D$20+"lint12"+""+41+41+440+0+0+0+0+4+3+"-"+"+"+2.6+50+2+4+95+0+5</definedName>
    <definedName function="false" hidden="false" localSheetId="7" name="ZF165" vbProcedure="false">loan!$D$21+"lint13"+""+41+41+440+0+0+0+0+4+3+"-"+"+"+2.6+50+2+4+95+0+5</definedName>
    <definedName function="false" hidden="false" localSheetId="7" name="ZF166" vbProcedure="false">loan!$D$22+"lint14"+""+41+41+440+0+0+0+0+4+3+"-"+"+"+2.6+50+2+4+95+0+5</definedName>
    <definedName function="false" hidden="false" localSheetId="7" name="ZF167" vbProcedure="false">loan!$D$23+"lint15"+""+41+41+440+0+0+0+0+4+3+"-"+"+"+2.6+50+2+4+95+0+5</definedName>
    <definedName function="false" hidden="false" localSheetId="7" name="ZF168" vbProcedure="false">loan!$D$24+"lint16"+""+41+41+440+0+0+0+0+4+3+"-"+"+"+2.6+50+2+4+95+0+5</definedName>
    <definedName function="false" hidden="false" localSheetId="7" name="ZF169" vbProcedure="false">loan!$D$25+"lint17"+""+41+41+440+0+0+0+0+4+3+"-"+"+"+2.6+50+2+4+95+0+5</definedName>
    <definedName function="false" hidden="false" localSheetId="7" name="ZF170" vbProcedure="false">loan!$D$26+"lint18"+""+41+41+440+0+0+0+0+4+3+"-"+"+"+2.6+50+2+4+95+0+5</definedName>
    <definedName function="false" hidden="false" localSheetId="7" name="ZF171" vbProcedure="false">loan!$D$27+"lint19"+""+41+41+440+0+0+0+0+4+3+"-"+"+"+2.6+50+2+4+95+0+5</definedName>
    <definedName function="false" hidden="false" localSheetId="7" name="ZF172" vbProcedure="false">loan!$D$28+"lint20"+""+41+41+440+0+0+0+0+4+3+"-"+"+"+2.6+50+2+4+95+0+5</definedName>
    <definedName function="false" hidden="false" localSheetId="8" name="ZA0" vbProcedure="false">"Crystal Ball Data : Ver. 5.1"</definedName>
    <definedName function="false" hidden="false" localSheetId="8" name="ZA0A" vbProcedure="false">2+108</definedName>
    <definedName function="false" hidden="false" localSheetId="8" name="ZA0C" vbProcedure="false">0+0</definedName>
    <definedName function="false" hidden="false" localSheetId="8" name="ZA0D" vbProcedure="false">0+0</definedName>
    <definedName function="false" hidden="false" localSheetId="8" name="ZA0F" vbProcedure="false">189+288</definedName>
    <definedName function="false" hidden="false" localSheetId="8" name="ZA0T" vbProcedure="false">49598849+0</definedName>
    <definedName function="false" hidden="false" localSheetId="8" name="ZA107" vbProcedure="false">DCF!$B$11+"FB11"+16389+0.9+"?"+1.2+0.9+1.2</definedName>
    <definedName function="false" hidden="false" localSheetId="8" name="ZA108" vbProcedure="false">DCF!$M$18+"aM18"+16937+14000+500</definedName>
    <definedName function="false" hidden="false" localSheetId="8" name="ZF100" vbProcedure="false">DCF!$C$63+"cf0"+""+41+41+440+0+0+0+0+4+3+"-"+"+"+2.6+50+2+4+95+0+5</definedName>
    <definedName function="false" hidden="false" localSheetId="8" name="ZF101" vbProcedure="false">DCF!$D$63+"cf1"+""+41+41+440+0+0+0+0+4+3+"-"+"+"+2.6+50+2+4+95+0+5</definedName>
    <definedName function="false" hidden="false" localSheetId="8" name="ZF102" vbProcedure="false">DCF!$E$63+"cf2"+""+41+41+440+0+0+0+0+4+3+"-"+"+"+2.6+50+2+4+95+0+5</definedName>
    <definedName function="false" hidden="false" localSheetId="8" name="ZF103" vbProcedure="false">DCF!$F$63+"cf3"+""+41+41+440+0+0+0+0+4+3+"-"+"+"+2.6+50+2+4+95+0+5</definedName>
    <definedName function="false" hidden="false" localSheetId="8" name="ZF104" vbProcedure="false">DCF!$G$63+"cf4"+""+41+41+440+0+0+0+0+4+3+"-"+"+"+2.6+50+2+4+95+0+5</definedName>
    <definedName function="false" hidden="false" localSheetId="8" name="ZF105" vbProcedure="false">DCF!$H$63+"cf5"+""+41+41+440+0+0+0+0+4+3+"-"+"+"+2.6+50+2+4+95+0+5</definedName>
    <definedName function="false" hidden="false" localSheetId="8" name="ZF106" vbProcedure="false">DCF!$I$63+"cf6"+""+41+41+440+0+0+0+0+4+3+"-"+"+"+2.6+50+2+4+95+0+5</definedName>
    <definedName function="false" hidden="false" localSheetId="8" name="ZF107" vbProcedure="false">DCF!$J$63+"cf7"+""+41+41+440+0+0+0+0+4+3+"-"+"+"+2.6+50+2+4+95+0+5</definedName>
    <definedName function="false" hidden="false" localSheetId="8" name="ZF108" vbProcedure="false">DCF!$K$63+"cf8"+""+41+41+440+0+0+0+0+4+3+"-"+"+"+2.6+50+2+4+95+0+5</definedName>
    <definedName function="false" hidden="false" localSheetId="8" name="ZF109" vbProcedure="false">DCF!$L$63+"cf9"+""+41+41+440+0+0+0+0+4+3+"-"+"+"+2.6+50+2+4+95+0+5</definedName>
    <definedName function="false" hidden="false" localSheetId="8" name="ZF110" vbProcedure="false">DCF!$M$63+"cf10"+""+41+41+440+0+0+0+0+4+3+"-"+"+"+2.6+50+2+4+95+0+5</definedName>
    <definedName function="false" hidden="false" localSheetId="8" name="ZF111" vbProcedure="false">DCF!$N$63+"cf11"+""+41+41+440+0+0+0+0+4+3+"-"+"+"+2.6+50+2+4+95+0+5</definedName>
    <definedName function="false" hidden="false" localSheetId="8" name="ZF112" vbProcedure="false">DCF!$O$63+"cf12"+""+41+41+440+0+0+0+0+4+3+"-"+"+"+2.6+50+2+4+95+0+5</definedName>
    <definedName function="false" hidden="false" localSheetId="8" name="ZF113" vbProcedure="false">DCF!$P$63+"cf13"+""+41+41+440+0+0+0+0+4+3+"-"+"+"+2.6+50+2+4+95+0+5</definedName>
    <definedName function="false" hidden="false" localSheetId="8" name="ZF114" vbProcedure="false">DCF!$Q$63+"cf14"+""+41+41+440+0+0+0+0+4+3+"-"+"+"+2.6+50+2+4+95+0+5</definedName>
    <definedName function="false" hidden="false" localSheetId="8" name="ZF115" vbProcedure="false">DCF!$R$63+"cf15"+""+41+41+440+0+0+0+0+4+3+"-"+"+"+2.6+50+2+4+95+0+5</definedName>
    <definedName function="false" hidden="false" localSheetId="8" name="ZF116" vbProcedure="false">DCF!$S$63+"cf16"+""+41+41+440+0+0+0+0+4+3+"-"+"+"+2.6+50+2+4+95+0+5</definedName>
    <definedName function="false" hidden="false" localSheetId="8" name="ZF117" vbProcedure="false">DCF!$T$63+"cf17"+""+41+41+440+0+0+0+0+4+3+"-"+"+"+2.6+50+2+4+95+0+5</definedName>
    <definedName function="false" hidden="false" localSheetId="8" name="ZF118" vbProcedure="false">DCF!$U$63+"cf18"+""+41+41+440+0+0+0+0+4+3+"-"+"+"+2.6+50+2+4+95+0+5</definedName>
    <definedName function="false" hidden="false" localSheetId="8" name="ZF119" vbProcedure="false">DCF!$V$63+"cf19"+""+41+41+440+0+0+0+0+4+3+"-"+"+"+2.6+50+2+4+95+0+5</definedName>
    <definedName function="false" hidden="false" localSheetId="8" name="ZF120" vbProcedure="false">DCF!$W$63+"cf20"+""+41+41+440+0+0+0+0+4+3+"-"+"+"+2.6+50+2+4+95+0+5</definedName>
    <definedName function="false" hidden="false" localSheetId="8" name="ZF121" vbProcedure="false">#REF!+"cf21"+""+41+41+440+0+0+0+0+4+3+"-"+"+"+2.6+50+2+4+95+0+5</definedName>
    <definedName function="false" hidden="false" localSheetId="8" name="ZF122" vbProcedure="false">#REF!+"cf22"+""+41+41+440+0+0+0+0+4+3+"-"+"+"+2.6+50+2+4+95+0+5</definedName>
    <definedName function="false" hidden="false" localSheetId="8" name="ZF123" vbProcedure="false">#REF!+"cf23"+""+41+41+440+0+0+0+0+4+3+"-"+"+"+2.6+50+2+4+95+0+5</definedName>
    <definedName function="false" hidden="false" localSheetId="8" name="ZF124" vbProcedure="false">#REF!+"cf24"+""+41+41+440+0+0+0+0+4+3+"-"+"+"+2.6+50+2+4+95+0+5</definedName>
    <definedName function="false" hidden="false" localSheetId="8" name="ZF125" vbProcedure="false">#REF!+"cf25"+""+41+41+440+0+0+0+0+4+3+"-"+"+"+2.6+50+2+4+95+0+5</definedName>
    <definedName function="false" hidden="false" localSheetId="8" name="ZF126" vbProcedure="false">DCF!$D$33+"ret1"+""+41+41+440+0+0+0+0+4+3+"-"+"+"+2.6+50+2+4+95+0+5</definedName>
    <definedName function="false" hidden="false" localSheetId="8" name="ZF127" vbProcedure="false">DCF!$E$33+"ret2"+""+41+41+440+0+0+0+0+4+3+"-"+"+"+2.6+50+2+4+95+0+5</definedName>
    <definedName function="false" hidden="false" localSheetId="8" name="ZF128" vbProcedure="false">DCF!$F$33+"ret3"+""+41+41+440+0+0+0+0+4+3+"-"+"+"+2.6+50+2+4+95+0+5</definedName>
    <definedName function="false" hidden="false" localSheetId="8" name="ZF129" vbProcedure="false">DCF!$G$33+"ret4"+""+41+41+440+0+0+0+0+4+3+"-"+"+"+2.6+50+2+4+95+0+5</definedName>
    <definedName function="false" hidden="false" localSheetId="8" name="ZF130" vbProcedure="false">DCF!$H$33+"ret5"+""+41+41+440+0+0+0+0+4+3+"-"+"+"+2.6+50+2+4+95+0+5</definedName>
    <definedName function="false" hidden="false" localSheetId="8" name="ZF131" vbProcedure="false">DCF!$I$33+"ret6"+""+41+41+440+0+0+0+0+4+3+"-"+"+"+2.6+50+2+4+95+0+5</definedName>
    <definedName function="false" hidden="false" localSheetId="8" name="ZF132" vbProcedure="false">DCF!$J$33+"ret7"+""+41+41+440+0+0+0+0+4+3+"-"+"+"+2.6+50+2+4+95+0+5</definedName>
    <definedName function="false" hidden="false" localSheetId="8" name="ZF133" vbProcedure="false">DCF!$K$33+"ret8"+""+41+41+440+0+0+0+0+4+3+"-"+"+"+2.6+50+2+4+95+0+5</definedName>
    <definedName function="false" hidden="false" localSheetId="8" name="ZF134" vbProcedure="false">DCF!$L$33+"ret9"+""+41+41+440+0+0+0+0+4+3+"-"+"+"+2.6+50+2+4+95+0+5</definedName>
    <definedName function="false" hidden="false" localSheetId="8" name="ZF135" vbProcedure="false">DCF!$M$33+"ret10"+""+41+41+440+0+0+0+0+4+3+"-"+"+"+2.6+50+2+4+95+0+5</definedName>
    <definedName function="false" hidden="false" localSheetId="8" name="ZF136" vbProcedure="false">DCF!$N$33+"ret11"+""+41+41+440+0+0+0+0+4+3+"-"+"+"+2.6+50+2+4+95+0+5</definedName>
    <definedName function="false" hidden="false" localSheetId="8" name="ZF137" vbProcedure="false">DCF!$O$33+"ret12"+""+41+41+440+0+0+0+0+4+3+"-"+"+"+2.6+50+2+4+95+0+5</definedName>
    <definedName function="false" hidden="false" localSheetId="8" name="ZF138" vbProcedure="false">DCF!$P$33+"ret13"+""+41+41+440+0+0+0+0+4+3+"-"+"+"+2.6+50+2+4+95+0+5</definedName>
    <definedName function="false" hidden="false" localSheetId="8" name="ZF139" vbProcedure="false">DCF!$Q$33+"ret14"+""+41+41+440+0+0+0+0+4+3+"-"+"+"+2.6+50+2+4+95+0+5</definedName>
    <definedName function="false" hidden="false" localSheetId="8" name="ZF140" vbProcedure="false">DCF!$R$33+"ret15"+""+41+41+440+0+0+0+0+4+3+"-"+"+"+2.6+50+2+4+95+0+5</definedName>
    <definedName function="false" hidden="false" localSheetId="8" name="ZF141" vbProcedure="false">DCF!$S$33+"ret16"+""+41+41+440+0+0+0+0+4+3+"-"+"+"+2.6+50+2+4+95+0+5</definedName>
    <definedName function="false" hidden="false" localSheetId="8" name="ZF142" vbProcedure="false">DCF!$T$33+"ret17"+""+41+41+440+0+0+0+0+4+3+"-"+"+"+2.6+50+2+4+95+0+5</definedName>
    <definedName function="false" hidden="false" localSheetId="8" name="ZF143" vbProcedure="false">DCF!$U$33+"ret18"+""+41+41+440+0+0+0+0+4+3+"-"+"+"+2.6+50+2+4+95+0+5</definedName>
    <definedName function="false" hidden="false" localSheetId="8" name="ZF144" vbProcedure="false">DCF!$V$33+"ret19"+""+41+41+440+0+0+0+0+4+3+"-"+"+"+2.6+50+2+4+95+0+5</definedName>
    <definedName function="false" hidden="false" localSheetId="8" name="ZF145" vbProcedure="false">DCF!$W$33+"ret20"+""+41+41+440+0+0+0+0+4+3+"-"+"+"+2.6+50+2+4+95+0+5</definedName>
    <definedName function="false" hidden="false" localSheetId="8" name="ZF146" vbProcedure="false">#REF!+"ret21"+""+41+41+440+0+0+0+0+4+3+"-"+"+"+2.6+50+2+4+95+0+5</definedName>
    <definedName function="false" hidden="false" localSheetId="8" name="ZF147" vbProcedure="false">#REF!+"ret22"+""+41+41+440+0+0+0+0+4+3+"-"+"+"+2.6+50+2+4+95+0+5</definedName>
    <definedName function="false" hidden="false" localSheetId="8" name="ZF148" vbProcedure="false">#REF!+"ret23"+""+41+41+440+0+0+0+0+4+3+"-"+"+"+2.6+50+2+4+95+0+5</definedName>
    <definedName function="false" hidden="false" localSheetId="8" name="ZF149" vbProcedure="false">#REF!+"ret24"+""+41+41+440+0+0+0+0+4+3+"-"+"+"+2.6+50+2+4+95+0+5</definedName>
    <definedName function="false" hidden="false" localSheetId="8" name="ZF150" vbProcedure="false">#REF!+"ret25"+""+41+41+440+0+0+0+0+4+3+"-"+"+"+2.6+50+2+4+95+0+5</definedName>
    <definedName function="false" hidden="false" localSheetId="8" name="ZF151" vbProcedure="false">DCF!$D$37+"f1"+""+41+41+440+0+0+0+0+4+3+"-"+"+"+2.6+50+2+4+95+0+5</definedName>
    <definedName function="false" hidden="false" localSheetId="8" name="ZF152" vbProcedure="false">DCF!$E$37+"f2"+""+41+41+440+0+0+0+0+4+3+"-"+"+"+2.6+50+2+4+95+0+5</definedName>
    <definedName function="false" hidden="false" localSheetId="8" name="ZF153" vbProcedure="false">DCF!$F$37+"f3"+""+41+41+440+0+0+0+0+4+3+"-"+"+"+2.6+50+2+4+95+0+5</definedName>
    <definedName function="false" hidden="false" localSheetId="8" name="ZF154" vbProcedure="false">DCF!$G$37+"f4"+""+41+41+440+0+0+0+0+4+3+"-"+"+"+2.6+50+2+4+95+0+5</definedName>
    <definedName function="false" hidden="false" localSheetId="8" name="ZF155" vbProcedure="false">DCF!$H$37+"f5"+""+41+41+440+0+0+0+0+4+3+"-"+"+"+2.6+50+2+4+95+0+5</definedName>
    <definedName function="false" hidden="false" localSheetId="8" name="ZF156" vbProcedure="false">DCF!$I$37+"f6"+""+41+41+440+0+0+0+0+4+3+"-"+"+"+2.6+50+2+4+95+0+5</definedName>
    <definedName function="false" hidden="false" localSheetId="8" name="ZF157" vbProcedure="false">DCF!$J$37+"f7"+""+41+41+440+0+0+0+0+4+3+"-"+"+"+2.6+50+2+4+95+0+5</definedName>
    <definedName function="false" hidden="false" localSheetId="8" name="ZF158" vbProcedure="false">DCF!$K$37+"f8"+""+41+41+440+0+0+0+0+4+3+"-"+"+"+2.6+50+2+4+95+0+5</definedName>
    <definedName function="false" hidden="false" localSheetId="8" name="ZF159" vbProcedure="false">DCF!$L$37+"f9"+""+41+41+440+0+0+0+0+4+3+"-"+"+"+2.6+50+2+4+95+0+5</definedName>
    <definedName function="false" hidden="false" localSheetId="8" name="ZF160" vbProcedure="false">DCF!$M$37+"f10"+""+41+41+440+0+0+0+0+4+3+"-"+"+"+2.6+50+2+4+95+0+5</definedName>
    <definedName function="false" hidden="false" localSheetId="8" name="ZF161" vbProcedure="false">DCF!$N$37+"f11"+""+41+41+440+0+0+0+0+4+3+"-"+"+"+2.6+50+2+4+95+0+5</definedName>
    <definedName function="false" hidden="false" localSheetId="8" name="ZF162" vbProcedure="false">DCF!$O$37+"f12"+""+41+41+440+0+0+0+0+4+3+"-"+"+"+2.6+50+2+4+95+0+5</definedName>
    <definedName function="false" hidden="false" localSheetId="8" name="ZF163" vbProcedure="false">DCF!$P$37+"f13"+""+41+41+440+0+0+0+0+4+3+"-"+"+"+2.6+50+2+4+95+0+5</definedName>
    <definedName function="false" hidden="false" localSheetId="8" name="ZF164" vbProcedure="false">DCF!$Q$37+"f14"+""+41+41+440+0+0+0+0+4+3+"-"+"+"+2.6+50+2+4+95+0+5</definedName>
    <definedName function="false" hidden="false" localSheetId="8" name="ZF165" vbProcedure="false">DCF!$R$37+"f15"+""+41+41+440+0+0+0+0+4+3+"-"+"+"+2.6+50+2+4+95+0+5</definedName>
    <definedName function="false" hidden="false" localSheetId="8" name="ZF166" vbProcedure="false">DCF!$S$37+"f16"+""+41+41+440+0+0+0+0+4+3+"-"+"+"+2.6+50+2+4+95+0+5</definedName>
    <definedName function="false" hidden="false" localSheetId="8" name="ZF167" vbProcedure="false">DCF!$T$37+"f17"+""+41+41+440+0+0+0+0+4+3+"-"+"+"+2.6+50+2+4+95+0+5</definedName>
    <definedName function="false" hidden="false" localSheetId="8" name="ZF168" vbProcedure="false">DCF!$U$37+"f18"+""+41+41+440+0+0+0+0+4+3+"-"+"+"+2.6+50+2+4+95+0+5</definedName>
    <definedName function="false" hidden="false" localSheetId="8" name="ZF169" vbProcedure="false">DCF!$V$37+"f19"+""+41+41+440+0+0+0+0+4+3+"-"+"+"+2.6+50+2+4+95+0+5</definedName>
    <definedName function="false" hidden="false" localSheetId="8" name="ZF170" vbProcedure="false">DCF!$W$37+"f20"+""+41+41+440+0+0+0+0+4+3+"-"+"+"+2.6+50+2+4+95+0+5</definedName>
    <definedName function="false" hidden="false" localSheetId="8" name="ZF171" vbProcedure="false">#REF!+"f21"+""+41+41+440+0+0+0+0+4+3+"-"+"+"+2.6+50+2+4+95+0+5</definedName>
    <definedName function="false" hidden="false" localSheetId="8" name="ZF172" vbProcedure="false">#REF!+"f22"+""+41+41+440+0+0+0+0+4+3+"-"+"+"+2.6+50+2+4+95+0+5</definedName>
    <definedName function="false" hidden="false" localSheetId="8" name="ZF173" vbProcedure="false">#REF!+"f23"+""+41+41+440+0+0+0+0+4+3+"-"+"+"+2.6+50+2+4+95+0+5</definedName>
    <definedName function="false" hidden="false" localSheetId="8" name="ZF174" vbProcedure="false">#REF!+"f24"+""+41+41+440+0+0+0+0+4+3+"-"+"+"+2.6+50+2+4+95+0+5</definedName>
    <definedName function="false" hidden="false" localSheetId="8" name="ZF175" vbProcedure="false">#REF!+"f25"+""+41+41+440+0+0+0+0+4+3+"-"+"+"+2.6+50+2+4+95+0+5</definedName>
    <definedName function="false" hidden="false" localSheetId="8" name="ZF176" vbProcedure="false">DCF!$D$41+"elec1"+""+41+41+440+0+0+0+0+4+3+"-"+"+"+2.6+50+2+4+95+0+5</definedName>
    <definedName function="false" hidden="false" localSheetId="8" name="ZF177" vbProcedure="false">DCF!$E$41+"elec2"+""+41+41+440+0+0+0+0+4+3+"-"+"+"+2.6+50+2+4+95+0+5</definedName>
    <definedName function="false" hidden="false" localSheetId="8" name="ZF178" vbProcedure="false">DCF!$F$41+"elec3"+""+41+41+440+0+0+0+0+4+3+"-"+"+"+2.6+50+2+4+95+0+5</definedName>
    <definedName function="false" hidden="false" localSheetId="8" name="ZF179" vbProcedure="false">DCF!$G$41+"elec4"+""+41+41+440+0+0+0+0+4+3+"-"+"+"+2.6+50+2+4+95+0+5</definedName>
    <definedName function="false" hidden="false" localSheetId="8" name="ZF180" vbProcedure="false">DCF!$H$41+"elec5"+""+41+41+440+0+0+0+0+4+3+"-"+"+"+2.6+50+2+4+95+0+5</definedName>
    <definedName function="false" hidden="false" localSheetId="8" name="ZF181" vbProcedure="false">DCF!$I$41+"elec6"+""+41+41+440+0+0+0+0+4+3+"-"+"+"+2.6+50+2+4+95+0+5</definedName>
    <definedName function="false" hidden="false" localSheetId="8" name="ZF182" vbProcedure="false">DCF!$J$41+"elec7"+""+41+41+440+0+0+0+0+4+3+"-"+"+"+2.6+50+2+4+95+0+5</definedName>
    <definedName function="false" hidden="false" localSheetId="8" name="ZF183" vbProcedure="false">DCF!$K$41+"elec8"+""+41+41+440+0+0+0+0+4+3+"-"+"+"+2.6+50+2+4+95+0+5</definedName>
    <definedName function="false" hidden="false" localSheetId="8" name="ZF184" vbProcedure="false">DCF!$L$41+"elec9"+""+41+41+440+0+0+0+0+4+3+"-"+"+"+2.6+50+2+4+95+0+5</definedName>
    <definedName function="false" hidden="false" localSheetId="8" name="ZF185" vbProcedure="false">DCF!$M$41+"elec10"+""+41+41+440+0+0+0+0+4+3+"-"+"+"+2.6+50+2+4+95+0+5</definedName>
    <definedName function="false" hidden="false" localSheetId="8" name="ZF186" vbProcedure="false">DCF!$N$41+"elec11"+""+41+41+440+0+0+0+0+4+3+"-"+"+"+2.6+50+2+4+95+0+5</definedName>
    <definedName function="false" hidden="false" localSheetId="8" name="ZF187" vbProcedure="false">DCF!$O$41+"elec12"+""+41+41+440+0+0+0+0+4+3+"-"+"+"+2.6+50+2+4+95+0+5</definedName>
    <definedName function="false" hidden="false" localSheetId="8" name="ZF188" vbProcedure="false">DCF!$P$41+"elec13"+""+41+41+440+0+0+0+0+4+3+"-"+"+"+2.6+50+2+4+95+0+5</definedName>
    <definedName function="false" hidden="false" localSheetId="8" name="ZF189" vbProcedure="false">DCF!$Q$41+"elec14"+""+41+41+440+0+0+0+0+4+3+"-"+"+"+2.6+50+2+4+95+0+5</definedName>
    <definedName function="false" hidden="false" localSheetId="8" name="ZF190" vbProcedure="false">DCF!$R$41+"elec15"+""+41+41+440+0+0+0+0+4+3+"-"+"+"+2.6+50+2+4+95+0+5</definedName>
    <definedName function="false" hidden="false" localSheetId="8" name="ZF191" vbProcedure="false">DCF!$S$41+"elec16"+""+41+41+440+0+0+0+0+4+3+"-"+"+"+2.6+50+2+4+95+0+5</definedName>
    <definedName function="false" hidden="false" localSheetId="8" name="ZF192" vbProcedure="false">DCF!$T$41+"elec17"+""+41+41+440+0+0+0+0+4+3+"-"+"+"+2.6+50+2+4+95+0+5</definedName>
    <definedName function="false" hidden="false" localSheetId="8" name="ZF193" vbProcedure="false">DCF!$U$41+"elec18"+""+41+41+440+0+0+0+0+4+3+"-"+"+"+2.6+50+2+4+95+0+5</definedName>
    <definedName function="false" hidden="false" localSheetId="8" name="ZF194" vbProcedure="false">DCF!$V$41+"elec19"+""+41+41+440+0+0+0+0+4+3+"-"+"+"+2.6+50+2+4+95+0+5</definedName>
    <definedName function="false" hidden="false" localSheetId="8" name="ZF195" vbProcedure="false">DCF!$W$41+"elec20"+""+41+41+440+0+0+0+0+4+3+"-"+"+"+2.6+50+2+4+95+0+5</definedName>
    <definedName function="false" hidden="false" localSheetId="8" name="ZF196" vbProcedure="false">#REF!+"elec21"+""+41+41+440+0+0+0+0+4+3+"-"+"+"+2.6+50+2+4+95+0+5</definedName>
    <definedName function="false" hidden="false" localSheetId="8" name="ZF197" vbProcedure="false">#REF!+"elec22"+""+41+41+440+0+0+0+0+4+3+"-"+"+"+2.6+50+2+4+95+0+5</definedName>
    <definedName function="false" hidden="false" localSheetId="8" name="ZF198" vbProcedure="false">#REF!+"elec23"+""+41+41+440+0+0+0+0+4+3+"-"+"+"+2.6+50+2+4+95+0+5</definedName>
    <definedName function="false" hidden="false" localSheetId="8" name="ZF199" vbProcedure="false">#REF!+"elec24"+""+41+41+440+0+0+0+0+4+3+"-"+"+"+2.6+50+2+4+95+0+5</definedName>
    <definedName function="false" hidden="false" localSheetId="8" name="ZF200" vbProcedure="false">#REF!+"elec25"+""+41+41+440+0+0+0+0+4+3+"-"+"+"+2.6+50+2+4+95+0+5</definedName>
    <definedName function="false" hidden="false" localSheetId="8" name="ZF201" vbProcedure="false">DCF!$D$35+"fv1"+""+769+769+440+0+0+0+0+4+3+"-"+"+"+2.6+50+2+4+95+0+5</definedName>
    <definedName function="false" hidden="false" localSheetId="8" name="ZF202" vbProcedure="false">DCF!$E$35+"fv2"+""+769+769+440+0+0+0+0+4+3+"-"+"+"+2.6+50+2+4+95+0+5</definedName>
    <definedName function="false" hidden="false" localSheetId="8" name="ZF203" vbProcedure="false">DCF!$F$35+"fv3"+""+769+769+440+0+0+0+0+4+3+"-"+"+"+2.6+50+2+4+95+0+5</definedName>
    <definedName function="false" hidden="false" localSheetId="8" name="ZF204" vbProcedure="false">DCF!$G$35+"fv4"+""+769+769+440+0+0+0+0+4+3+"-"+"+"+2.6+50+2+4+95+0+5</definedName>
    <definedName function="false" hidden="false" localSheetId="8" name="ZF205" vbProcedure="false">DCF!$H$35+"fv5"+""+769+769+440+0+0+0+0+4+3+"-"+"+"+2.6+50+2+4+95+0+5</definedName>
    <definedName function="false" hidden="false" localSheetId="8" name="ZF206" vbProcedure="false">DCF!$I$35+"fv6"+""+769+769+440+0+0+0+0+4+3+"-"+"+"+2.6+50+2+4+95+0+5</definedName>
    <definedName function="false" hidden="false" localSheetId="8" name="ZF207" vbProcedure="false">DCF!$J$35+"fv7"+""+769+769+440+0+0+0+0+4+3+"-"+"+"+2.6+50+2+4+95+0+5</definedName>
    <definedName function="false" hidden="false" localSheetId="8" name="ZF208" vbProcedure="false">DCF!$K$35+"fv8"+""+769+769+440+0+0+0+0+4+3+"-"+"+"+2.6+50+2+4+95+0+5</definedName>
    <definedName function="false" hidden="false" localSheetId="8" name="ZF209" vbProcedure="false">DCF!$L$35+"fv9"+""+769+769+440+0+0+0+0+4+3+"-"+"+"+2.6+50+2+4+95+0+5</definedName>
    <definedName function="false" hidden="false" localSheetId="8" name="ZF210" vbProcedure="false">DCF!$M$35+"fv10"+""+769+769+440+0+0+0+0+4+3+"-"+"+"+2.6+50+2+4+95+0+5</definedName>
    <definedName function="false" hidden="false" localSheetId="8" name="ZF211" vbProcedure="false">DCF!$N$35+"fv11"+""+769+769+440+0+0+0+0+4+3+"-"+"+"+2.6+50+2+4+95+0+5</definedName>
    <definedName function="false" hidden="false" localSheetId="8" name="ZF212" vbProcedure="false">DCF!$O$35+"fv12"+""+769+769+440+0+0+0+0+4+3+"-"+"+"+2.6+50+2+4+95+0+5</definedName>
    <definedName function="false" hidden="false" localSheetId="8" name="ZF213" vbProcedure="false">DCF!$P$35+"fv13"+""+769+769+440+0+0+0+0+4+3+"-"+"+"+2.6+50+2+4+95+0+5</definedName>
    <definedName function="false" hidden="false" localSheetId="8" name="ZF214" vbProcedure="false">DCF!$Q$35+"fv14"+""+769+769+440+0+0+0+0+4+3+"-"+"+"+2.6+50+2+4+95+0+5</definedName>
    <definedName function="false" hidden="false" localSheetId="8" name="ZF215" vbProcedure="false">DCF!$R$35+"fv15"+""+769+769+440+0+0+0+0+4+3+"-"+"+"+2.6+50+2+4+95+0+5</definedName>
    <definedName function="false" hidden="false" localSheetId="8" name="ZF216" vbProcedure="false">DCF!$C$79+"Cfout0"+""+41+41+440+0+0+0+0+4+3+"-"+"+"+2.6+50+2+4+95+0+5</definedName>
    <definedName function="false" hidden="false" localSheetId="8" name="ZF217" vbProcedure="false">DCF!$D$79+"CFout1"+""+33+33+440+0+0+0+0+4+3+"-"+"+"+2.6+50+2+4+95+0+5</definedName>
    <definedName function="false" hidden="false" localSheetId="8" name="ZF218" vbProcedure="false">DCF!$E$79+"CFout2"+""+33+33+440+0+0+0+0+4+3+"-"+"+"+2.6+50+2+4+95+0+5</definedName>
    <definedName function="false" hidden="false" localSheetId="8" name="ZF219" vbProcedure="false">DCF!$F$79+"CFout3"+""+33+33+440+0+0+0+0+4+3+"-"+"+"+2.6+50+2+4+95+0+5</definedName>
    <definedName function="false" hidden="false" localSheetId="8" name="ZF220" vbProcedure="false">DCF!$G$79+"CFout4"+""+33+33+440+0+0+0+0+4+3+"-"+"+"+2.6+50+2+4+95+0+5</definedName>
    <definedName function="false" hidden="false" localSheetId="8" name="ZF221" vbProcedure="false">DCF!$H$79+"CFout5"+""+33+33+440+0+0+0+0+4+3+"-"+"+"+2.6+50+2+4+95+0+5</definedName>
    <definedName function="false" hidden="false" localSheetId="8" name="ZF222" vbProcedure="false">DCF!$I$79+"CFout6"+""+33+33+440+0+0+0+0+4+3+"-"+"+"+2.6+50+2+4+95+0+5</definedName>
    <definedName function="false" hidden="false" localSheetId="8" name="ZF223" vbProcedure="false">DCF!$J$79+"CFout7"+""+33+33+440+0+0+0+0+4+3+"-"+"+"+2.6+50+2+4+95+0+5</definedName>
    <definedName function="false" hidden="false" localSheetId="8" name="ZF224" vbProcedure="false">DCF!$K$79+"CFout8"+""+33+33+440+0+0+0+0+4+3+"-"+"+"+2.6+50+2+4+95+0+5</definedName>
    <definedName function="false" hidden="false" localSheetId="8" name="ZF225" vbProcedure="false">DCF!$L$79+"CFout9"+""+33+33+440+0+0+0+0+4+3+"-"+"+"+2.6+50+2+4+95+0+5</definedName>
    <definedName function="false" hidden="false" localSheetId="8" name="ZF226" vbProcedure="false">DCF!$M$79+"CFout10"+""+33+33+440+0+0+0+0+4+3+"-"+"+"+2.6+50+2+4+95+0+5</definedName>
    <definedName function="false" hidden="false" localSheetId="8" name="ZF227" vbProcedure="false">DCF!$N$79+"CFout11"+""+33+33+440+0+0+0+0+4+3+"-"+"+"+2.6+50+2+4+95+0+5</definedName>
    <definedName function="false" hidden="false" localSheetId="8" name="ZF228" vbProcedure="false">DCF!$O$79+"CFout12"+""+33+33+440+0+0+0+0+4+3+"-"+"+"+2.6+50+2+4+95+0+5</definedName>
    <definedName function="false" hidden="false" localSheetId="8" name="ZF229" vbProcedure="false">DCF!$P$79+"Cfout13"+""+33+33+440+0+0+0+0+4+3+"-"+"+"+2.6+50+2+4+95+0+5</definedName>
    <definedName function="false" hidden="false" localSheetId="8" name="ZF230" vbProcedure="false">DCF!$Q$79+"CFout14"+""+33+33+440+0+0+0+0+4+3+"-"+"+"+2.6+50+2+4+95+0+5</definedName>
    <definedName function="false" hidden="false" localSheetId="8" name="ZF231" vbProcedure="false">DCF!$R$79+"CFout15"+""+33+33+440+0+0+0+0+4+3+"-"+"+"+2.6+50+2+4+95+0+5</definedName>
    <definedName function="false" hidden="false" localSheetId="8" name="ZF232" vbProcedure="false">DCF!$S$79+"CFout16"+""+33+33+440+0+0+0+0+4+3+"-"+"+"+2.6+50+2+4+95+0+5</definedName>
    <definedName function="false" hidden="false" localSheetId="8" name="ZF233" vbProcedure="false">DCF!$T$79+"Cfout17"+""+33+33+440+0+0+0+0+4+3+"-"+"+"+2.6+50+2+4+95+0+5</definedName>
    <definedName function="false" hidden="false" localSheetId="8" name="ZF234" vbProcedure="false">DCF!$U$79+"Cfout18"+""+33+33+440+0+0+0+0+4+3+"-"+"+"+2.6+50+2+4+95+0+5</definedName>
    <definedName function="false" hidden="false" localSheetId="8" name="ZF235" vbProcedure="false">DCF!$V$79+"CFout19"+""+33+33+440+0+0+0+0+4+3+"-"+"+"+2.6+50+2+4+95+0+5</definedName>
    <definedName function="false" hidden="false" localSheetId="8" name="ZF236" vbProcedure="false">DCF!$W$79+"CFout20"+""+33+33+440+0+0+0+0+4+3+"-"+"+"+2.6+50+2+4+95+0+5</definedName>
    <definedName function="false" hidden="false" localSheetId="8" name="ZF237" vbProcedure="false">#REF!+"Cfout21"+""+33+33+440+0+0+0+0+4+3+"-"+"+"+2.6+50+2+4+95+0+5</definedName>
    <definedName function="false" hidden="false" localSheetId="8" name="ZF238" vbProcedure="false">#REF!+"CFout22"+""+33+33+440+0+0+0+0+4+3+"-"+"+"+2.6+50+2+4+95+0+5</definedName>
    <definedName function="false" hidden="false" localSheetId="8" name="ZF239" vbProcedure="false">#REF!+"CFout23"+""+33+33+440+0+0+0+0+4+3+"-"+"+"+2.6+50+2+4+95+0+5</definedName>
    <definedName function="false" hidden="false" localSheetId="8" name="ZF240" vbProcedure="false">#REF!+"CFout24"+""+33+33+440+0+0+0+0+4+3+"-"+"+"+2.6+50+2+4+95+0+5</definedName>
    <definedName function="false" hidden="false" localSheetId="8" name="ZF241" vbProcedure="false">#REF!+"CFout25"+""+33+33+440+0+0+0+0+4+3+"-"+"+"+2.6+50+2+4+95+0+5</definedName>
    <definedName function="false" hidden="false" localSheetId="8" name="ZF242" vbProcedure="false">DCF!$D$49+"tv1"+""+41+41+440+0+0+0+0+4+3+"-"+"+"+2.6+50+2+4+95+0+5</definedName>
    <definedName function="false" hidden="false" localSheetId="8" name="ZF243" vbProcedure="false">DCF!$E$49+"tv2"+""+41+41+440+0+0+0+0+4+3+"-"+"+"+2.6+50+2+4+95+0+5</definedName>
    <definedName function="false" hidden="false" localSheetId="8" name="ZF244" vbProcedure="false">DCF!$F$49+"tv3"+""+41+41+440+0+0+0+0+4+3+"-"+"+"+2.6+50+2+4+95+0+5</definedName>
    <definedName function="false" hidden="false" localSheetId="8" name="ZF245" vbProcedure="false">DCF!$G$49+"tv4"+""+41+41+440+0+0+0+0+4+3+"-"+"+"+2.6+50+2+4+95+0+5</definedName>
    <definedName function="false" hidden="false" localSheetId="8" name="ZF246" vbProcedure="false">DCF!$H$49+"tv5"+""+41+41+440+0+0+0+0+4+3+"-"+"+"+2.6+50+2+4+95+0+5</definedName>
    <definedName function="false" hidden="false" localSheetId="8" name="ZF247" vbProcedure="false">DCF!$I$49+"tv6"+""+41+41+440+0+0+0+0+4+3+"-"+"+"+2.6+50+2+4+95+0+5</definedName>
    <definedName function="false" hidden="false" localSheetId="8" name="ZF248" vbProcedure="false">DCF!$J$49+"tv7"+""+41+41+440+0+0+0+0+4+3+"-"+"+"+2.6+50+2+4+95+0+5</definedName>
    <definedName function="false" hidden="false" localSheetId="8" name="ZF249" vbProcedure="false">DCF!$K$49+"tv8"+""+41+41+440+0+0+0+0+4+3+"-"+"+"+2.6+50+2+4+95+0+5</definedName>
    <definedName function="false" hidden="false" localSheetId="8" name="ZF250" vbProcedure="false">DCF!$L$49+"tv9"+""+41+41+440+0+0+0+0+4+3+"-"+"+"+2.6+50+2+4+95+0+5</definedName>
    <definedName function="false" hidden="false" localSheetId="8" name="ZF251" vbProcedure="false">DCF!$M$49+"tv10"+""+41+41+440+0+0+0+0+4+3+"-"+"+"+2.6+50+2+4+95+0+5</definedName>
    <definedName function="false" hidden="false" localSheetId="8" name="ZF252" vbProcedure="false">DCF!$N$49+"tv11"+""+41+41+440+0+0+0+0+4+3+"-"+"+"+2.6+50+2+4+95+0+5</definedName>
    <definedName function="false" hidden="false" localSheetId="8" name="ZF253" vbProcedure="false">DCF!$O$49+"tv12"+""+41+41+440+0+0+0+0+4+3+"-"+"+"+2.6+50+2+4+95+0+5</definedName>
    <definedName function="false" hidden="false" localSheetId="8" name="ZF254" vbProcedure="false">DCF!$P$49+"tv13"+""+41+41+440+0+0+0+0+4+3+"-"+"+"+2.6+50+2+4+95+0+5</definedName>
    <definedName function="false" hidden="false" localSheetId="8" name="ZF255" vbProcedure="false">DCF!$Q$49+"tv14"+""+41+41+440+0+0+0+0+4+3+"-"+"+"+2.6+50+2+4+95+0+5</definedName>
    <definedName function="false" hidden="false" localSheetId="8" name="ZF256" vbProcedure="false">DCF!$R$49+"tv15"+""+41+41+440+0+0+0+0+4+3+"-"+"+"+2.6+50+2+4+95+0+5</definedName>
    <definedName function="false" hidden="false" localSheetId="8" name="ZF257" vbProcedure="false">DCF!$S$49+"tv16"+""+41+41+440+0+0+0+0+4+3+"-"+"+"+2.6+50+2+4+95+0+5</definedName>
    <definedName function="false" hidden="false" localSheetId="8" name="ZF258" vbProcedure="false">DCF!$T$49+"tv17"+""+41+41+440+0+0+0+0+4+3+"-"+"+"+2.6+50+2+4+95+0+5</definedName>
    <definedName function="false" hidden="false" localSheetId="8" name="ZF259" vbProcedure="false">DCF!$U$49+"tv18"+""+41+41+440+0+0+0+0+4+3+"-"+"+"+2.6+50+2+4+95+0+5</definedName>
    <definedName function="false" hidden="false" localSheetId="8" name="ZF260" vbProcedure="false">DCF!$V$49+"tv19"+""+41+41+440+0+0+0+0+4+3+"-"+"+"+2.6+50+2+4+95+0+5</definedName>
    <definedName function="false" hidden="false" localSheetId="8" name="ZF261" vbProcedure="false">DCF!$W$49+"tv20"+""+41+41+440+0+0+0+0+4+3+"-"+"+"+2.6+50+2+4+95+0+5</definedName>
    <definedName function="false" hidden="false" localSheetId="8" name="ZF262" vbProcedure="false">#REF!+"tv21"+""+41+41+440+0+0+0+0+4+3+"-"+"+"+2.6+50+2+4+95+0+5</definedName>
    <definedName function="false" hidden="false" localSheetId="8" name="ZF263" vbProcedure="false">#REF!+"tv22"+""+41+41+440+0+0+0+0+4+3+"-"+"+"+2.6+50+2+4+95+0+5</definedName>
    <definedName function="false" hidden="false" localSheetId="8" name="ZF264" vbProcedure="false">#REF!+"tv23"+""+41+41+440+0+0+0+0+4+3+"-"+"+"+2.6+50+2+4+95+0+5</definedName>
    <definedName function="false" hidden="false" localSheetId="8" name="ZF265" vbProcedure="false">#REF!+"tv24"+""+41+41+440+0+0+0+0+4+3+"-"+"+"+2.6+50+2+4+95+0+5</definedName>
    <definedName function="false" hidden="false" localSheetId="8" name="ZF266" vbProcedure="false">#REF!+"tv25"+""+41+41+440+0+0+0+0+4+3+"-"+"+"+2.6+50+2+4+95+0+5</definedName>
    <definedName function="false" hidden="false" localSheetId="8" name="ZF267" vbProcedure="false">DCF!$C$11+"investment"+""+41+41+440+0+0+0+0+4+3+"-"+"+"+2.6+50+2+4+95+0+5</definedName>
    <definedName function="false" hidden="false" localSheetId="8" name="ZF268" vbProcedure="false">DCF!$R$27+"R27"+""+17449+1065+473+0+0+0+0+4+3+"-"+"+"+2.6+50+2+4+95+0.00498753385930302+5</definedName>
    <definedName function="false" hidden="false" localSheetId="8" name="ZF269" vbProcedure="false">DCF!$O$27+"O27"+""+17449+1065+473+0+0+0+0+4+3+"-"+"+"+2.6+50+2+4+95+0.0056412297441459+5</definedName>
    <definedName function="false" hidden="false" localSheetId="8" name="ZF270" vbProcedure="false">DCF!$P$27+"P27"+""+17449+1065+473+0+0+0+0+4+3+"-"+"+"+2.6+50+2+4+95+0.00539923780795727+5</definedName>
    <definedName function="false" hidden="false" localSheetId="8" name="ZF271" vbProcedure="false">#REF!+"ret26"+""+41+41+473+0+0+0+0+4+3+"-"+"+"+2.6+50+2+4+95+117.044395516107+5</definedName>
    <definedName function="false" hidden="false" localSheetId="8" name="ZF272" vbProcedure="false">#REF!+"ret27"+""+41+41+473+0+0+0+0+4+3+"-"+"+"+2.6+50+2+4+95+120.55572738159+5</definedName>
    <definedName function="false" hidden="false" localSheetId="8" name="ZF273" vbProcedure="false">#REF!+"ret28"+""+41+41+473+0+0+0+0+4+3+"-"+"+"+2.6+50+2+4+95+124.172399203038+5</definedName>
    <definedName function="false" hidden="false" localSheetId="8" name="ZF274" vbProcedure="false">#REF!+"ret29"+""+41+41+473+0+0+0+0+4+3+"-"+"+"+2.6+50+2+4+95+127.897571179129+5</definedName>
    <definedName function="false" hidden="false" localSheetId="8" name="ZF275" vbProcedure="false">#REF!+"ret30"+""+41+41+473+0+0+0+0+4+3+"-"+"+"+2.6+50+2+4+95+131.734498314503+5</definedName>
    <definedName function="false" hidden="false" localSheetId="8" name="ZF276" vbProcedure="false">#REF!+"AC35"+""+17153+769+473+0+0+0+0+4+3+"-"+"+"+2.6+50+2+4+95+0.061265478221224+5</definedName>
    <definedName function="false" hidden="false" localSheetId="8" name="ZF277" vbProcedure="false">#REF!+"AB35"+""+17153+769+473+0+0+0+0+4+3+"-"+"+"+2.6+50+2+4+95+0.061265478221224+5</definedName>
    <definedName function="false" hidden="false" localSheetId="8" name="ZF278" vbProcedure="false">#REF!+"AA35"+""+17153+769+473+0+0+0+0+4+3+"-"+"+"+2.6+50+2+4+95+0.061265478221224+5</definedName>
    <definedName function="false" hidden="false" localSheetId="8" name="ZF279" vbProcedure="false">#REF!+"f26"+""+41+41+473+0+0+0+0+4+3+"-"+"+"+2.6+50+2+4+95+117.044395516107+5</definedName>
    <definedName function="false" hidden="false" localSheetId="8" name="ZF280" vbProcedure="false">#REF!+"f27"+""+41+41+473+0+0+0+0+4+3+"-"+"+"+2.6+50+2+4+95+120.55572738159+5</definedName>
    <definedName function="false" hidden="false" localSheetId="8" name="ZF281" vbProcedure="false">#REF!+"f28"+""+41+41+473+0+0+0+0+4+3+"-"+"+"+2.6+50+2+4+95+124.172399203038+5</definedName>
    <definedName function="false" hidden="false" localSheetId="8" name="ZF282" vbProcedure="false">#REF!+"f29"+""+41+41+473+0+0+0+0+4+3+"-"+"+"+2.6+50+2+4+95+127.897571179129+5</definedName>
    <definedName function="false" hidden="false" localSheetId="8" name="ZF283" vbProcedure="false">#REF!+"f30"+""+41+41+473+0+0+0+0+4+3+"-"+"+"+2.6+50+2+4+95+131.734498314503+5</definedName>
    <definedName function="false" hidden="false" localSheetId="8" name="ZF284" vbProcedure="false">#REF!+"cf26"+""+41+41+473+162+414+447+873+4+3+"-"+"+"+2.6+50+2+4+95+407.118079315797+5</definedName>
    <definedName function="false" hidden="false" localSheetId="8" name="ZF285" vbProcedure="false">#REF!+"cf27"+""+41+41+473+177+414+462+873+4+3+"-"+"+"+2.6+50+2+4+95+381.448130885018+5</definedName>
    <definedName function="false" hidden="false" localSheetId="8" name="ZF286" vbProcedure="false">#REF!+"cf28"+""+41+41+473+0+0+0+0+4+3+"-"+"+"+2.6+50+2+4+95+355.779829457765+5</definedName>
    <definedName function="false" hidden="false" localSheetId="8" name="ZF287" vbProcedure="false">#REF!+"cf29"+""+41+41+473+0+0+0+0+4+3+"-"+"+"+2.6+50+2+4+95+330.113224444142+5</definedName>
    <definedName function="false" hidden="false" localSheetId="8" name="ZF288" vbProcedure="false">#REF!+"cf30"+""+41+41+473+222+414+507+873+4+3+"-"+"+"+2.6+50+2+4+95+304.448366736559+5</definedName>
    <definedName function="false" hidden="false" localSheetId="10" name="ZA0" vbProcedure="false">"Crystal Ball Data : Ver. 5.1"</definedName>
    <definedName function="false" hidden="false" localSheetId="10" name="ZA0F" vbProcedure="false">30+129</definedName>
    <definedName function="false" hidden="false" localSheetId="10" name="ZA0T" vbProcedure="false">29993868+0</definedName>
    <definedName function="false" hidden="false" localSheetId="10" name="ZF100" vbProcedure="false">interest!$N$7+"int1"+""+41+41+440+0+0+0+0+4+3+"-"+"+"+2.6+50+2+4+95+0+5</definedName>
    <definedName function="false" hidden="false" localSheetId="10" name="ZF101" vbProcedure="false">interest!$N$15+"int2"+""+41+41+440+0+0+0+0+4+3+"-"+"+"+2.6+50+2+4+95+0+5</definedName>
    <definedName function="false" hidden="false" localSheetId="10" name="ZF102" vbProcedure="false">interest!$N$23+"int3"+""+41+41+440+0+0+0+0+4+3+"-"+"+"+2.6+50+2+4+95+0+5</definedName>
    <definedName function="false" hidden="false" localSheetId="10" name="ZF103" vbProcedure="false">interest!$N$31+"int4"+""+41+41+440+0+0+0+0+4+3+"-"+"+"+2.6+50+2+4+95+0+5</definedName>
    <definedName function="false" hidden="false" localSheetId="10" name="ZF104" vbProcedure="false">interest!$N$39+"int5"+""+41+41+440+0+0+0+0+4+3+"-"+"+"+2.6+50+2+4+95+0+5</definedName>
    <definedName function="false" hidden="false" localSheetId="10" name="ZF105" vbProcedure="false">interest!$N$47+"int6"+""+41+41+440+0+0+0+0+4+3+"-"+"+"+2.6+50+2+4+95+0+5</definedName>
    <definedName function="false" hidden="false" localSheetId="10" name="ZF106" vbProcedure="false">interest!$N$55+"int7"+""+41+41+440+0+0+0+0+4+3+"-"+"+"+2.6+50+2+4+95+0+5</definedName>
    <definedName function="false" hidden="false" localSheetId="10" name="ZF107" vbProcedure="false">interest!$N$63+"int8"+""+41+41+440+0+0+0+0+4+3+"-"+"+"+2.6+50+2+4+95+0+5</definedName>
    <definedName function="false" hidden="false" localSheetId="10" name="ZF108" vbProcedure="false">interest!$N$71+"int9"+""+41+41+440+0+0+0+0+4+3+"-"+"+"+2.6+50+2+4+95+0+5</definedName>
    <definedName function="false" hidden="false" localSheetId="10" name="ZF109" vbProcedure="false">interest!$N$79+"int10"+""+41+41+440+0+0+0+0+4+3+"-"+"+"+2.6+50+2+4+95+0+5</definedName>
    <definedName function="false" hidden="false" localSheetId="10" name="ZF110" vbProcedure="false">interest!$N$87+"int11"+""+41+41+440+0+0+0+0+4+3+"-"+"+"+2.6+50+2+4+95+0+5</definedName>
    <definedName function="false" hidden="false" localSheetId="10" name="ZF111" vbProcedure="false">interest!$N$95+"int12"+""+41+41+440+0+0+0+0+4+3+"-"+"+"+2.6+50+2+4+95+0+5</definedName>
    <definedName function="false" hidden="false" localSheetId="10" name="ZF112" vbProcedure="false">interest!$N$103+"int13"+""+41+41+440+0+0+0+0+4+3+"-"+"+"+2.6+50+2+4+95+0+5</definedName>
    <definedName function="false" hidden="false" localSheetId="10" name="ZF113" vbProcedure="false">interest!$N$111+"int14"+""+41+41+440+0+0+0+0+4+3+"-"+"+"+2.6+50+2+4+95+0+5</definedName>
    <definedName function="false" hidden="false" localSheetId="10" name="ZF114" vbProcedure="false">interest!$N$119+"int15"+""+41+41+440+57+18+342+477+4+3+"-"+"+"+2.6+50+2+4+95+0+5</definedName>
    <definedName function="false" hidden="false" localSheetId="10" name="ZF115" vbProcedure="false">interest!$N$127+"int16"+""+41+41+473+0+0+0+0+4+3+"-"+"+"+2.6+50+2+4+95+699.733844585522+5</definedName>
    <definedName function="false" hidden="false" localSheetId="10" name="ZF116" vbProcedure="false">interest!$N$135+"int17"+""+545+41+217+0+0+0+0+4+3+"-"+"+"+2.6+50+2+4+95+813.247724294552+5</definedName>
    <definedName function="false" hidden="false" localSheetId="10" name="ZF117" vbProcedure="false">interest!$N$143+"int18"+""+41+41+473+0+0+0+0+4+3+"-"+"+"+2.6+50+2+4+95+935.573981491624+5</definedName>
    <definedName function="false" hidden="false" localSheetId="10" name="ZF118" vbProcedure="false">interest!$N$151+"int19"+""+545+41+217+0+0+0+0+4+3+"-"+"+"+2.6+50+2+4+95+1067.39674394323+5</definedName>
    <definedName function="false" hidden="false" localSheetId="10" name="ZF119" vbProcedure="false">interest!$N$159+"int20"+""+545+41+217+0+0+0+0+4+3+"-"+"+"+2.6+50+2+4+95+1209.45325003234+5</definedName>
    <definedName function="false" hidden="false" localSheetId="10" name="ZF120" vbProcedure="false">#REF!+"int21"+""+41+41+473+0+0+0+0+4+3+"-"+"+"+2.6+50+2+4+95+1362.53797187356+5</definedName>
    <definedName function="false" hidden="false" localSheetId="10" name="ZF121" vbProcedure="false">#REF!+"int22"+""+545+41+217+0+0+0+0+4+3+"-"+"+"+2.6+50+2+4+95+1527.50705851646+5</definedName>
    <definedName function="false" hidden="false" localSheetId="10" name="ZF122" vbProcedure="false">#REF!+"int23"+""+545+41+217+0+0+0+0+4+3+"-"+"+"+2.6+50+2+4+95+1705.28312408636+5</definedName>
    <definedName function="false" hidden="false" localSheetId="10" name="ZF123" vbProcedure="false">#REF!+"int24"+""+553+553+473+0+0+0+0+4+3+"-"+"+"+2.6+50+2+4+95+1896.86040764084+5</definedName>
    <definedName function="false" hidden="false" localSheetId="10" name="ZF124" vbProcedure="false">#REF!+"int25"+""+41+41+473+0+0+0+0+4+3+"-"+"+"+2.6+50+2+4+95+2103.31033359944+5</definedName>
    <definedName function="false" hidden="false" localSheetId="10" name="ZF125" vbProcedure="false">#REF!+"int26"+""+41+41+473+0+0+0+0+4+3+"-"+"+"+2.6+50+2+4+95+2325.78750384385+5</definedName>
    <definedName function="false" hidden="false" localSheetId="10" name="ZF126" vbProcedure="false">#REF!+"int27"+""+545+0+217+0+0+0+0+4+3+"-"+"+"+2.6+50+2+4+95+2565.53615500046+5</definedName>
    <definedName function="false" hidden="false" localSheetId="10" name="ZF127" vbProcedure="false">#REF!+"int28"+""+545+0+217+0+0+0+0+4+3+"-"+"+"+2.6+50+2+4+95+2823.89711701859+5</definedName>
    <definedName function="false" hidden="false" localSheetId="10" name="ZF128" vbProcedure="false">#REF!+"int29"+""+545+0+217+0+0+0+0+4+3+"-"+"+"+2.6+50+2+4+95+3102.31531196113+5</definedName>
    <definedName function="false" hidden="false" localSheetId="10" name="ZF129" vbProcedure="false">#REF!+"int30"+""+545+0+217+0+0+0+0+4+3+"-"+"+"+2.6+50+2+4+95+3402.34783494586+5</definedName>
    <definedName function="false" hidden="false" localSheetId="12" name="ZA0" vbProcedure="false">"Crystal Ball Data : Ver. 5.1"</definedName>
    <definedName function="false" hidden="false" localSheetId="12" name="ZA0A" vbProcedure="false">180+297</definedName>
    <definedName function="false" hidden="false" localSheetId="12" name="ZA0C" vbProcedure="false">0+0</definedName>
    <definedName function="false" hidden="false" localSheetId="12" name="ZA0D" vbProcedure="false">0+0</definedName>
    <definedName function="false" hidden="false" localSheetId="12" name="ZA0F" vbProcedure="false">3+113</definedName>
    <definedName function="false" hidden="false" localSheetId="12" name="ZA0T" vbProcedure="false">40810051+0</definedName>
    <definedName function="false" hidden="false" localSheetId="12" name="ZA118" vbProcedure="false">loadfac!$B$3+"aJanuary"+1+90+3</definedName>
    <definedName function="false" hidden="false" localSheetId="12" name="ZA119" vbProcedure="false">loadfac!$B$4+"aB4"+1+90+3</definedName>
    <definedName function="false" hidden="false" localSheetId="12" name="ZA120" vbProcedure="false">loadfac!$B$5+"AB5"+1+90+3+"-"+"+"</definedName>
    <definedName function="false" hidden="false" localSheetId="12" name="ZA121" vbProcedure="false">loadfac!$B$6+"aB6"+1+90+3</definedName>
    <definedName function="false" hidden="false" localSheetId="12" name="ZA122" vbProcedure="false">loadfac!$B$7+"aB7"+1+90+3</definedName>
    <definedName function="false" hidden="false" localSheetId="12" name="ZA123" vbProcedure="false">loadfac!$B$8+"aB8"+1+90+3</definedName>
    <definedName function="false" hidden="false" localSheetId="12" name="ZA124" vbProcedure="false">loadfac!$B$9+"aB9"+1+90+3</definedName>
    <definedName function="false" hidden="false" localSheetId="12" name="ZA125" vbProcedure="false">loadfac!$B$10+"aB10"+1+90+3</definedName>
    <definedName function="false" hidden="false" localSheetId="12" name="ZA126" vbProcedure="false">loadfac!$B$11+"aB11"+1+90+3</definedName>
    <definedName function="false" hidden="false" localSheetId="12" name="ZA127" vbProcedure="false">loadfac!$B$12+"aB12"+1+90+3</definedName>
    <definedName function="false" hidden="false" localSheetId="12" name="ZA128" vbProcedure="false">loadfac!$D$3+"aMarch"+1+90+3</definedName>
    <definedName function="false" hidden="false" localSheetId="12" name="ZA129" vbProcedure="false">loadfac!$D$4+"aD4"+1+90+3</definedName>
    <definedName function="false" hidden="false" localSheetId="12" name="ZA130" vbProcedure="false">loadfac!$D$5+"aD5"+1+90+3</definedName>
    <definedName function="false" hidden="false" localSheetId="12" name="ZA131" vbProcedure="false">loadfac!$D$6+"aD6"+1+90+3</definedName>
    <definedName function="false" hidden="false" localSheetId="12" name="ZA132" vbProcedure="false">loadfac!$D$7+"aD7"+1+90+3</definedName>
    <definedName function="false" hidden="false" localSheetId="12" name="ZA133" vbProcedure="false">loadfac!$D$8+"aD8"+1+90+3</definedName>
    <definedName function="false" hidden="false" localSheetId="12" name="ZA134" vbProcedure="false">loadfac!$D$9+"aD9"+1+90+3</definedName>
    <definedName function="false" hidden="false" localSheetId="12" name="ZA135" vbProcedure="false">loadfac!$D$10+"aD10"+1+90+3</definedName>
    <definedName function="false" hidden="false" localSheetId="12" name="ZA136" vbProcedure="false">loadfac!$D$11+"aD11"+1+90+3</definedName>
    <definedName function="false" hidden="false" localSheetId="12" name="ZA137" vbProcedure="false">loadfac!$D$12+"aD12"+1+90+3</definedName>
    <definedName function="false" hidden="false" localSheetId="12" name="ZA138" vbProcedure="false">loadfac!$E$3+"aApril"+1+90+3</definedName>
    <definedName function="false" hidden="false" localSheetId="12" name="ZA139" vbProcedure="false">loadfac!$E$4+"aE4"+1+90+3</definedName>
    <definedName function="false" hidden="false" localSheetId="12" name="ZA140" vbProcedure="false">loadfac!$E$5+"aE5"+1+90+3</definedName>
    <definedName function="false" hidden="false" localSheetId="12" name="ZA141" vbProcedure="false">loadfac!$E$6+"aE6"+1+90+3</definedName>
    <definedName function="false" hidden="false" localSheetId="12" name="ZA142" vbProcedure="false">loadfac!$E$7+"aE7"+1+90+3</definedName>
    <definedName function="false" hidden="false" localSheetId="12" name="ZA143" vbProcedure="false">loadfac!$E$8+"aE8"+1+90+3</definedName>
    <definedName function="false" hidden="false" localSheetId="12" name="ZA144" vbProcedure="false">loadfac!$E$9+"aE9"+1+90+3</definedName>
    <definedName function="false" hidden="false" localSheetId="12" name="ZA145" vbProcedure="false">loadfac!$E$10+"aE10"+1+90+3</definedName>
    <definedName function="false" hidden="false" localSheetId="12" name="ZA146" vbProcedure="false">loadfac!$E$11+"aE11"+1+90+3</definedName>
    <definedName function="false" hidden="false" localSheetId="12" name="ZA147" vbProcedure="false">loadfac!$E$12+"aE12"+1+90+3</definedName>
    <definedName function="false" hidden="false" localSheetId="12" name="ZA148" vbProcedure="false">loadfac!$F$3+"aMay"+1+90+3</definedName>
    <definedName function="false" hidden="false" localSheetId="12" name="ZA149" vbProcedure="false">loadfac!$F$4+"aF4"+1+90+3</definedName>
    <definedName function="false" hidden="false" localSheetId="12" name="ZA150" vbProcedure="false">loadfac!$F$5+"aF5"+1+90+3</definedName>
    <definedName function="false" hidden="false" localSheetId="12" name="ZA151" vbProcedure="false">loadfac!$F$6+"aF6"+1+90+3</definedName>
    <definedName function="false" hidden="false" localSheetId="12" name="ZA152" vbProcedure="false">loadfac!$F$7+"aF7"+1+90+3</definedName>
    <definedName function="false" hidden="false" localSheetId="12" name="ZA153" vbProcedure="false">loadfac!$F$8+"aF8"+1+90+3</definedName>
    <definedName function="false" hidden="false" localSheetId="12" name="ZA154" vbProcedure="false">loadfac!$F$9+"aF9"+1+90+3</definedName>
    <definedName function="false" hidden="false" localSheetId="12" name="ZA155" vbProcedure="false">loadfac!$F$10+"aF10"+1+90+3</definedName>
    <definedName function="false" hidden="false" localSheetId="12" name="ZA156" vbProcedure="false">loadfac!$F$11+"aF11"+1+90+3</definedName>
    <definedName function="false" hidden="false" localSheetId="12" name="ZA157" vbProcedure="false">loadfac!$F$12+"aF12"+1+90+3</definedName>
    <definedName function="false" hidden="false" localSheetId="12" name="ZA158" vbProcedure="false">loadfac!$G$3+"aJune"+1+90+3</definedName>
    <definedName function="false" hidden="false" localSheetId="12" name="ZA159" vbProcedure="false">loadfac!$G$4+"aG4"+1+90+3</definedName>
    <definedName function="false" hidden="false" localSheetId="12" name="ZA160" vbProcedure="false">loadfac!$G$5+"aG5"+1+90+3</definedName>
    <definedName function="false" hidden="false" localSheetId="12" name="ZA161" vbProcedure="false">loadfac!$G$6+"aG6"+1+90+3</definedName>
    <definedName function="false" hidden="false" localSheetId="12" name="ZA162" vbProcedure="false">loadfac!$G$7+"aG7"+1+90+3</definedName>
    <definedName function="false" hidden="false" localSheetId="12" name="ZA163" vbProcedure="false">loadfac!$G$8+"aG8"+1+90+3</definedName>
    <definedName function="false" hidden="false" localSheetId="12" name="ZA164" vbProcedure="false">loadfac!$G$9+"aG9"+1+90+3</definedName>
    <definedName function="false" hidden="false" localSheetId="12" name="ZA165" vbProcedure="false">loadfac!$G$10+"aG10"+1+90+3</definedName>
    <definedName function="false" hidden="false" localSheetId="12" name="ZA166" vbProcedure="false">loadfac!$G$11+"aG11"+1+90+3</definedName>
    <definedName function="false" hidden="false" localSheetId="12" name="ZA167" vbProcedure="false">loadfac!$G$12+"aG12"+1+90+3</definedName>
    <definedName function="false" hidden="false" localSheetId="12" name="ZA168" vbProcedure="false">loadfac!$I$3+"aAugust"+1+90+3</definedName>
    <definedName function="false" hidden="false" localSheetId="12" name="ZA169" vbProcedure="false">loadfac!$I$4+"aI4"+1+90+3</definedName>
    <definedName function="false" hidden="false" localSheetId="12" name="ZA170" vbProcedure="false">loadfac!$I$5+"aI5"+1+90+3</definedName>
    <definedName function="false" hidden="false" localSheetId="12" name="ZA171" vbProcedure="false">loadfac!$I$6+"aI6"+1+90+3</definedName>
    <definedName function="false" hidden="false" localSheetId="12" name="ZA172" vbProcedure="false">loadfac!$I$7+"aI7"+1+90+3</definedName>
    <definedName function="false" hidden="false" localSheetId="12" name="ZA173" vbProcedure="false">loadfac!$I$8+"aI8"+1+90+3</definedName>
    <definedName function="false" hidden="false" localSheetId="12" name="ZA174" vbProcedure="false">loadfac!$I$9+"aI9"+1+90+3</definedName>
    <definedName function="false" hidden="false" localSheetId="12" name="ZA175" vbProcedure="false">loadfac!$I$10+"aI10"+1+90+3</definedName>
    <definedName function="false" hidden="false" localSheetId="12" name="ZA176" vbProcedure="false">loadfac!$I$11+"aI11"+1+90+3</definedName>
    <definedName function="false" hidden="false" localSheetId="12" name="ZA177" vbProcedure="false">loadfac!$I$12+"aI12"+1+90+3</definedName>
    <definedName function="false" hidden="false" localSheetId="12" name="ZA178" vbProcedure="false">loadfac!$L$3+"aNovember"+1+90+3</definedName>
    <definedName function="false" hidden="false" localSheetId="12" name="ZA179" vbProcedure="false">loadfac!$L$4+"aL4"+1+90+3</definedName>
    <definedName function="false" hidden="false" localSheetId="12" name="ZA180" vbProcedure="false">loadfac!$L$5+"aL5"+1+90+3</definedName>
    <definedName function="false" hidden="false" localSheetId="12" name="ZA181" vbProcedure="false">loadfac!$L$6+"aL6"+1+90+3</definedName>
    <definedName function="false" hidden="false" localSheetId="12" name="ZA182" vbProcedure="false">loadfac!$L$7+"aL7"+1+90+3</definedName>
    <definedName function="false" hidden="false" localSheetId="12" name="ZA183" vbProcedure="false">loadfac!$L$8+"aL8"+1+90+3</definedName>
    <definedName function="false" hidden="false" localSheetId="12" name="ZA184" vbProcedure="false">loadfac!$L$9+"aL9"+1+90+3</definedName>
    <definedName function="false" hidden="false" localSheetId="12" name="ZA185" vbProcedure="false">loadfac!$L$10+"aL10"+1+90+3</definedName>
    <definedName function="false" hidden="false" localSheetId="12" name="ZA186" vbProcedure="false">loadfac!$L$11+"aL11"+1+90+3</definedName>
    <definedName function="false" hidden="false" localSheetId="12" name="ZA187" vbProcedure="false">loadfac!$L$12+"aL12"+1+90+3</definedName>
    <definedName function="false" hidden="false" localSheetId="12" name="ZA188" vbProcedure="false">loadfac!$M$3+"aDecember"+1+90+3</definedName>
    <definedName function="false" hidden="false" localSheetId="12" name="ZA189" vbProcedure="false">loadfac!$M$4+"aM4"+1+90+3</definedName>
    <definedName function="false" hidden="false" localSheetId="12" name="ZA190" vbProcedure="false">loadfac!$M$5+"aM5"+1+90+3</definedName>
    <definedName function="false" hidden="false" localSheetId="12" name="ZA191" vbProcedure="false">loadfac!$M$6+"aM6"+1+90+3</definedName>
    <definedName function="false" hidden="false" localSheetId="12" name="ZA192" vbProcedure="false">loadfac!$M$7+"aM7"+1+90+3</definedName>
    <definedName function="false" hidden="false" localSheetId="12" name="ZA193" vbProcedure="false">loadfac!$M$8+"aM8"+1+90+3</definedName>
    <definedName function="false" hidden="false" localSheetId="12" name="ZA194" vbProcedure="false">loadfac!$M$9+"aM9"+1+90+3</definedName>
    <definedName function="false" hidden="false" localSheetId="12" name="ZA195" vbProcedure="false">loadfac!$M$10+"aM10"+1+90+3</definedName>
    <definedName function="false" hidden="false" localSheetId="12" name="ZA196" vbProcedure="false">loadfac!$M$11+"aM11"+1+90+3</definedName>
    <definedName function="false" hidden="false" localSheetId="12" name="ZA197" vbProcedure="false">loadfac!$M$12+"aM12"+1+90+3</definedName>
    <definedName function="false" hidden="false" localSheetId="12" name="ZA198" vbProcedure="false">loadfac!$C$3+"aFebruary"+1+90+3</definedName>
    <definedName function="false" hidden="false" localSheetId="12" name="ZA199" vbProcedure="false">loadfac!$C$4+"aC4"+1+90+3</definedName>
    <definedName function="false" hidden="false" localSheetId="12" name="ZA200" vbProcedure="false">loadfac!$C$5+"aC5"+1+90+3</definedName>
    <definedName function="false" hidden="false" localSheetId="12" name="ZA201" vbProcedure="false">loadfac!$C$6+"aC6"+1+90+3</definedName>
    <definedName function="false" hidden="false" localSheetId="12" name="ZA202" vbProcedure="false">loadfac!$C$7+"aC7"+1+90+3</definedName>
    <definedName function="false" hidden="false" localSheetId="12" name="ZA203" vbProcedure="false">loadfac!$C$8+"aC8"+1+90+3</definedName>
    <definedName function="false" hidden="false" localSheetId="12" name="ZA204" vbProcedure="false">loadfac!$C$9+"aC9"+1+90+3</definedName>
    <definedName function="false" hidden="false" localSheetId="12" name="ZA205" vbProcedure="false">loadfac!$C$10+"aC10"+1+90+3</definedName>
    <definedName function="false" hidden="false" localSheetId="12" name="ZA206" vbProcedure="false">loadfac!$C$11+"aC11"+1+90+3</definedName>
    <definedName function="false" hidden="false" localSheetId="12" name="ZA207" vbProcedure="false">loadfac!$C$12+"aC12"+1+90+3</definedName>
    <definedName function="false" hidden="false" localSheetId="12" name="ZA208" vbProcedure="false">loadfac!$H$3+"aJuly"+1+90+3</definedName>
    <definedName function="false" hidden="false" localSheetId="12" name="ZA209" vbProcedure="false">loadfac!$H$4+"aH4"+1+90+3</definedName>
    <definedName function="false" hidden="false" localSheetId="12" name="ZA210" vbProcedure="false">loadfac!$H$5+"aH5"+1+90+3</definedName>
    <definedName function="false" hidden="false" localSheetId="12" name="ZA211" vbProcedure="false">loadfac!$H$6+"aH6"+1+90+3</definedName>
    <definedName function="false" hidden="false" localSheetId="12" name="ZA212" vbProcedure="false">loadfac!$H$7+"aH7"+1+90+3</definedName>
    <definedName function="false" hidden="false" localSheetId="12" name="ZA213" vbProcedure="false">loadfac!$H$8+"aH8"+1+90+3</definedName>
    <definedName function="false" hidden="false" localSheetId="12" name="ZA214" vbProcedure="false">loadfac!$H$9+"aH9"+1+90+3</definedName>
    <definedName function="false" hidden="false" localSheetId="12" name="ZA215" vbProcedure="false">loadfac!$H$10+"aH10"+1+90+3</definedName>
    <definedName function="false" hidden="false" localSheetId="12" name="ZA216" vbProcedure="false">loadfac!$H$11+"aH11"+1+90+3</definedName>
    <definedName function="false" hidden="false" localSheetId="12" name="ZA217" vbProcedure="false">loadfac!$H$12+"aH12"+1+90+3</definedName>
    <definedName function="false" hidden="false" localSheetId="12" name="ZA218" vbProcedure="false">loadfac!$J$3+"aSeptember"+1+90+3</definedName>
    <definedName function="false" hidden="false" localSheetId="12" name="ZA219" vbProcedure="false">loadfac!$K$3+"aOctober"+1+90+3</definedName>
    <definedName function="false" hidden="false" localSheetId="12" name="ZA220" vbProcedure="false">loadfac!$J$4+"aJ4"+1+90+3</definedName>
    <definedName function="false" hidden="false" localSheetId="12" name="ZA221" vbProcedure="false">loadfac!$K$4+"aK4"+1+90+3</definedName>
    <definedName function="false" hidden="false" localSheetId="12" name="ZA222" vbProcedure="false">loadfac!$J$5+"aJ5"+1+90+3</definedName>
    <definedName function="false" hidden="false" localSheetId="12" name="ZA223" vbProcedure="false">loadfac!$K$5+"aK5"+1+90+3</definedName>
    <definedName function="false" hidden="false" localSheetId="12" name="ZA224" vbProcedure="false">loadfac!$J$6+"aJ6"+1+90+3</definedName>
    <definedName function="false" hidden="false" localSheetId="12" name="ZA225" vbProcedure="false">loadfac!$K$6+"aK6"+1+90+3</definedName>
    <definedName function="false" hidden="false" localSheetId="12" name="ZA226" vbProcedure="false">loadfac!$J$7+"aJ7"+1+90+3</definedName>
    <definedName function="false" hidden="false" localSheetId="12" name="ZA227" vbProcedure="false">loadfac!$K$7+"aK7"+1+90+3</definedName>
    <definedName function="false" hidden="false" localSheetId="12" name="ZA228" vbProcedure="false">loadfac!$J$8+"aJ8"+1+90+3</definedName>
    <definedName function="false" hidden="false" localSheetId="12" name="ZA229" vbProcedure="false">loadfac!$K$8+"aK8"+1+90+3</definedName>
    <definedName function="false" hidden="false" localSheetId="12" name="ZA230" vbProcedure="false">loadfac!$J$9+"aJ9"+1+90+3</definedName>
    <definedName function="false" hidden="false" localSheetId="12" name="ZA231" vbProcedure="false">loadfac!$K$9+"aK9"+1+90+3</definedName>
    <definedName function="false" hidden="false" localSheetId="12" name="ZA232" vbProcedure="false">loadfac!$J$10+"aJ10"+1+90+3</definedName>
    <definedName function="false" hidden="false" localSheetId="12" name="ZA233" vbProcedure="false">loadfac!$K$10+"aK10"+1+90+3</definedName>
    <definedName function="false" hidden="false" localSheetId="12" name="ZA234" vbProcedure="false">loadfac!$J$11+"aJ11"+1+90+3</definedName>
    <definedName function="false" hidden="false" localSheetId="12" name="ZA235" vbProcedure="false">loadfac!$K$11+"aK11"+1+90+3</definedName>
    <definedName function="false" hidden="false" localSheetId="12" name="ZA236" vbProcedure="false">loadfac!$J$12+"aJ12"+1+90+3</definedName>
    <definedName function="false" hidden="false" localSheetId="12" name="ZA237" vbProcedure="false">loadfac!$K$12+"aK12"+1+90+3</definedName>
    <definedName function="false" hidden="false" localSheetId="12" name="ZA238" vbProcedure="false">loadfac!$B$13+"aB13"+1+90+3</definedName>
    <definedName function="false" hidden="false" localSheetId="12" name="ZA239" vbProcedure="false">loadfac!$C$13+"aC13"+1+90+3</definedName>
    <definedName function="false" hidden="false" localSheetId="12" name="ZA240" vbProcedure="false">loadfac!$D$13+"aD13"+1+90+3</definedName>
    <definedName function="false" hidden="false" localSheetId="12" name="ZA241" vbProcedure="false">loadfac!$E$13+"aE13"+1+90+3</definedName>
    <definedName function="false" hidden="false" localSheetId="12" name="ZA242" vbProcedure="false">loadfac!$F$13+"aF13"+1+90+3</definedName>
    <definedName function="false" hidden="false" localSheetId="12" name="ZA243" vbProcedure="false">loadfac!$G$13+"aG13"+1+90+3</definedName>
    <definedName function="false" hidden="false" localSheetId="12" name="ZA244" vbProcedure="false">loadfac!$H$13+"aH13"+1+90+3</definedName>
    <definedName function="false" hidden="false" localSheetId="12" name="ZA245" vbProcedure="false">loadfac!$I$13+"aI13"+1+90+3</definedName>
    <definedName function="false" hidden="false" localSheetId="12" name="ZA246" vbProcedure="false">loadfac!$J$13+"aJ13"+1+90+3</definedName>
    <definedName function="false" hidden="false" localSheetId="12" name="ZA247" vbProcedure="false">loadfac!$K$13+"aK13"+1+90+3</definedName>
    <definedName function="false" hidden="false" localSheetId="12" name="ZA248" vbProcedure="false">loadfac!$L$13+"aL13"+1+90+3</definedName>
    <definedName function="false" hidden="false" localSheetId="12" name="ZA249" vbProcedure="false">loadfac!$M$13+"aM13"+1+90+3</definedName>
    <definedName function="false" hidden="false" localSheetId="12" name="ZA250" vbProcedure="false">loadfac!$B$14+"aB14"+1+90+3</definedName>
    <definedName function="false" hidden="false" localSheetId="12" name="ZA251" vbProcedure="false">loadfac!$C$14+"aC14"+1+90+3</definedName>
    <definedName function="false" hidden="false" localSheetId="12" name="ZA252" vbProcedure="false">loadfac!$D$14+"aD14"+1+90+3</definedName>
    <definedName function="false" hidden="false" localSheetId="12" name="ZA253" vbProcedure="false">loadfac!$E$14+"aE14"+1+90+3</definedName>
    <definedName function="false" hidden="false" localSheetId="12" name="ZA254" vbProcedure="false">loadfac!$F$14+"aF14"+1+90+3</definedName>
    <definedName function="false" hidden="false" localSheetId="12" name="ZA255" vbProcedure="false">loadfac!$G$14+"aG14"+1+90+3</definedName>
    <definedName function="false" hidden="false" localSheetId="12" name="ZA256" vbProcedure="false">loadfac!$H$14+"aH14"+1+90+3</definedName>
    <definedName function="false" hidden="false" localSheetId="12" name="ZA257" vbProcedure="false">loadfac!$I$14+"aI14"+1+90+3</definedName>
    <definedName function="false" hidden="false" localSheetId="12" name="ZA258" vbProcedure="false">loadfac!$J$14+"aJ14"+1+90+3</definedName>
    <definedName function="false" hidden="false" localSheetId="12" name="ZA259" vbProcedure="false">loadfac!$K$14+"aK14"+1+90+3</definedName>
    <definedName function="false" hidden="false" localSheetId="12" name="ZA260" vbProcedure="false">loadfac!$L$14+"aL14"+1+90+3</definedName>
    <definedName function="false" hidden="false" localSheetId="12" name="ZA261" vbProcedure="false">loadfac!$M$14+"aM14"+1+90+3</definedName>
    <definedName function="false" hidden="false" localSheetId="12" name="ZA262" vbProcedure="false">loadfac!$B$15+"aB15"+1+90+3</definedName>
    <definedName function="false" hidden="false" localSheetId="12" name="ZA263" vbProcedure="false">loadfac!$C$15+"aC15"+1+90+3</definedName>
    <definedName function="false" hidden="false" localSheetId="12" name="ZA264" vbProcedure="false">loadfac!$D$15+"aD15"+1+90+3</definedName>
    <definedName function="false" hidden="false" localSheetId="12" name="ZA265" vbProcedure="false">loadfac!$E$15+"aE15"+1+90+3</definedName>
    <definedName function="false" hidden="false" localSheetId="12" name="ZA266" vbProcedure="false">loadfac!$F$15+"aF15"+1+90+3</definedName>
    <definedName function="false" hidden="false" localSheetId="12" name="ZA267" vbProcedure="false">loadfac!$G$15+"aG15"+1+90+3</definedName>
    <definedName function="false" hidden="false" localSheetId="12" name="ZA268" vbProcedure="false">loadfac!$H$15+"aH15"+1+90+3</definedName>
    <definedName function="false" hidden="false" localSheetId="12" name="ZA269" vbProcedure="false">loadfac!$I$15+"aI15"+1+90+3</definedName>
    <definedName function="false" hidden="false" localSheetId="12" name="ZA270" vbProcedure="false">loadfac!$J$15+"aJ15"+1+90+3</definedName>
    <definedName function="false" hidden="false" localSheetId="12" name="ZA271" vbProcedure="false">loadfac!$K$15+"aK15"+1+90+3</definedName>
    <definedName function="false" hidden="false" localSheetId="12" name="ZA272" vbProcedure="false">loadfac!$L$15+"aL15"+1+90+3</definedName>
    <definedName function="false" hidden="false" localSheetId="12" name="ZA273" vbProcedure="false">loadfac!$M$15+"aM15"+1+90+3</definedName>
    <definedName function="false" hidden="false" localSheetId="12" name="ZA274" vbProcedure="false">loadfac!$B$16+"aB16"+1+90+3</definedName>
    <definedName function="false" hidden="false" localSheetId="12" name="ZA275" vbProcedure="false">loadfac!$C$16+"AC16"+1+90+3+"-"+"+"</definedName>
    <definedName function="false" hidden="false" localSheetId="12" name="ZA276" vbProcedure="false">loadfac!$D$16+"aD16"+1+90+3</definedName>
    <definedName function="false" hidden="false" localSheetId="12" name="ZA277" vbProcedure="false">loadfac!$E$16+"aE16"+1+90+3</definedName>
    <definedName function="false" hidden="false" localSheetId="12" name="ZA278" vbProcedure="false">loadfac!$F$16+"aF16"+1+90+3</definedName>
    <definedName function="false" hidden="false" localSheetId="12" name="ZA279" vbProcedure="false">loadfac!$G$16+"aG16"+1+90+3</definedName>
    <definedName function="false" hidden="false" localSheetId="12" name="ZA280" vbProcedure="false">loadfac!$H$16+"aH16"+1+90+3</definedName>
    <definedName function="false" hidden="false" localSheetId="12" name="ZA281" vbProcedure="false">loadfac!$I$16+"aI16"+1+90+3</definedName>
    <definedName function="false" hidden="false" localSheetId="12" name="ZA282" vbProcedure="false">loadfac!$J$16+"aJ16"+1+90+3</definedName>
    <definedName function="false" hidden="false" localSheetId="12" name="ZA283" vbProcedure="false">loadfac!$K$16+"aK16"+1+90+3</definedName>
    <definedName function="false" hidden="false" localSheetId="12" name="ZA284" vbProcedure="false">loadfac!$L$16+"aL16"+1+90+3</definedName>
    <definedName function="false" hidden="false" localSheetId="12" name="ZA285" vbProcedure="false">loadfac!$M$16+"aM16"+1+90+3</definedName>
    <definedName function="false" hidden="false" localSheetId="12" name="ZA286" vbProcedure="false">loadfac!$B$17+"aB17"+1+90+3</definedName>
    <definedName function="false" hidden="false" localSheetId="12" name="ZA287" vbProcedure="false">loadfac!$C$17+"aC17"+1+90+3</definedName>
    <definedName function="false" hidden="false" localSheetId="12" name="ZA288" vbProcedure="false">loadfac!$D$17+"aD17"+1+90+3</definedName>
    <definedName function="false" hidden="false" localSheetId="12" name="ZA289" vbProcedure="false">loadfac!$E$17+"aE17"+1+90+3</definedName>
    <definedName function="false" hidden="false" localSheetId="12" name="ZA290" vbProcedure="false">loadfac!$F$17+"aF17"+1+90+3</definedName>
    <definedName function="false" hidden="false" localSheetId="12" name="ZA291" vbProcedure="false">loadfac!$G$17+"aG17"+1+90+3</definedName>
    <definedName function="false" hidden="false" localSheetId="12" name="ZA292" vbProcedure="false">loadfac!$H$17+"aH17"+1+90+3</definedName>
    <definedName function="false" hidden="false" localSheetId="12" name="ZA293" vbProcedure="false">loadfac!$I$17+"aI17"+1+90+3</definedName>
    <definedName function="false" hidden="false" localSheetId="12" name="ZA294" vbProcedure="false">loadfac!$J$17+"aJ17"+1+90+3</definedName>
    <definedName function="false" hidden="false" localSheetId="12" name="ZA295" vbProcedure="false">loadfac!$K$17+"aK17"+1+90+3</definedName>
    <definedName function="false" hidden="false" localSheetId="12" name="ZA296" vbProcedure="false">loadfac!$L$17+"aL17"+1+90+3</definedName>
    <definedName function="false" hidden="false" localSheetId="12" name="ZA297" vbProcedure="false">loadfac!$M$17+"aM17"+1+90+3</definedName>
    <definedName function="false" hidden="false" localSheetId="12" name="ZF111" vbProcedure="false">loadfac!$G$3+"June"+""+1+1+473+0+0+0+0+4+3+"-"+"+"+2.6+50+2+4+95+4.69358155415907+5</definedName>
    <definedName function="false" hidden="false" localSheetId="12" name="ZF112" vbProcedure="false">loadfac!$B$4+"B4"+""+1+1+473+0+0+0+0+4+3+"-"+"+"+2.6+50+2+4+95+4.54628498962438+5</definedName>
    <definedName function="false" hidden="false" localSheetId="12" name="ZF113" vbProcedure="false">loadfac!$D$10+"D10"+""+1+1+473+0+0+0+0+4+3+"-"+"+"+2.6+50+2+4+95+4.26418916357281+5</definedName>
    <definedName function="false" hidden="false" localSheetId="13" name="ZA0" vbProcedure="false">"Crystal Ball Data : Ver. 5.1"</definedName>
    <definedName function="false" hidden="false" localSheetId="13" name="ZA0A" vbProcedure="false">600+771</definedName>
    <definedName function="false" hidden="false" localSheetId="13" name="ZA0C" vbProcedure="false">0+0</definedName>
    <definedName function="false" hidden="false" localSheetId="13" name="ZA0D" vbProcedure="false">0+0</definedName>
    <definedName function="false" hidden="false" localSheetId="13" name="ZA0F" vbProcedure="false">25+124</definedName>
    <definedName function="false" hidden="false" localSheetId="13" name="ZA0T" vbProcedure="false">3141887+0</definedName>
    <definedName function="false" hidden="false" localSheetId="13" name="ZA100" vbProcedure="false">forwcurv!$E$10+"PBE10"+17153+0.16+0.2+"-"+"+"</definedName>
    <definedName function="false" hidden="false" localSheetId="13" name="ZA101" vbProcedure="false">forwcurv!$E$11+"pBE11"+769+0.16+0.2</definedName>
    <definedName function="false" hidden="false" localSheetId="13" name="ZA102" vbProcedure="false">forwcurv!$E$12+"pBE12"+769+0.16+0.2</definedName>
    <definedName function="false" hidden="false" localSheetId="13" name="ZA103" vbProcedure="false">forwcurv!$E$13+"pBE13"+769+0.16+0.2</definedName>
    <definedName function="false" hidden="false" localSheetId="13" name="ZA104" vbProcedure="false">forwcurv!$E$14+"pBE14"+769+0.16+0.2</definedName>
    <definedName function="false" hidden="false" localSheetId="13" name="ZA105" vbProcedure="false">forwcurv!$E$15+"pBE15"+769+0.16+0.2</definedName>
    <definedName function="false" hidden="false" localSheetId="13" name="ZA106" vbProcedure="false">forwcurv!$E$16+"pBE16"+769+0.16+0.2</definedName>
    <definedName function="false" hidden="false" localSheetId="13" name="ZA107" vbProcedure="false">forwcurv!$E$17+"pBE17"+769+0.16+0.2</definedName>
    <definedName function="false" hidden="false" localSheetId="13" name="ZA108" vbProcedure="false">forwcurv!$E$18+"pBE18"+769+0.16+0.2</definedName>
    <definedName function="false" hidden="false" localSheetId="13" name="ZA109" vbProcedure="false">forwcurv!$E$19+"pBE19"+769+0.16+0.2</definedName>
    <definedName function="false" hidden="false" localSheetId="13" name="ZA110" vbProcedure="false">forwcurv!$E$20+"pBE20"+769+0.16+0.2</definedName>
    <definedName function="false" hidden="false" localSheetId="13" name="ZA111" vbProcedure="false">forwcurv!$E$21+"pBE21"+769+0.16+0.2</definedName>
    <definedName function="false" hidden="false" localSheetId="13" name="ZA112" vbProcedure="false">forwcurv!$E$22+"pBE22"+769+0.16+0.2</definedName>
    <definedName function="false" hidden="false" localSheetId="13" name="ZA113" vbProcedure="false">forwcurv!$E$23+"pBE23"+769+0.16+0.2</definedName>
    <definedName function="false" hidden="false" localSheetId="13" name="ZA114" vbProcedure="false">forwcurv!$E$24+"pBE24"+769+0.16+0.2</definedName>
    <definedName function="false" hidden="false" localSheetId="13" name="ZA115" vbProcedure="false">forwcurv!$E$25+"pBE25"+769+0.16+0.2</definedName>
    <definedName function="false" hidden="false" localSheetId="13" name="ZA116" vbProcedure="false">forwcurv!$E$26+"pBE26"+769+0.16+0.2</definedName>
    <definedName function="false" hidden="false" localSheetId="13" name="ZA117" vbProcedure="false">forwcurv!$E$27+"pBE27"+769+0.16+0.2</definedName>
    <definedName function="false" hidden="false" localSheetId="13" name="ZA118" vbProcedure="false">forwcurv!$E$28+"pBE28"+769+0.16+0.2</definedName>
    <definedName function="false" hidden="false" localSheetId="13" name="ZA119" vbProcedure="false">forwcurv!$E$29+"pBE29"+769+0.16+0.2</definedName>
    <definedName function="false" hidden="false" localSheetId="13" name="ZA120" vbProcedure="false">forwcurv!$E$30+"pBE30"+769+0.16+0.2</definedName>
    <definedName function="false" hidden="false" localSheetId="13" name="ZA121" vbProcedure="false">forwcurv!$E$31+"pBE31"+769+0.16+0.2</definedName>
    <definedName function="false" hidden="false" localSheetId="13" name="ZA122" vbProcedure="false">forwcurv!$E$32+"pBE32"+769+0.16+0.2</definedName>
    <definedName function="false" hidden="false" localSheetId="13" name="ZA123" vbProcedure="false">forwcurv!$E$33+"pBE33"+769+0.16+0.2</definedName>
    <definedName function="false" hidden="false" localSheetId="13" name="ZA124" vbProcedure="false">forwcurv!$E$34+"pBE34"+769+0.16+0.2</definedName>
    <definedName function="false" hidden="false" localSheetId="13" name="ZA125" vbProcedure="false">forwcurv!$E$35+"pBE35"+769+0.16+0.2</definedName>
    <definedName function="false" hidden="false" localSheetId="13" name="ZA126" vbProcedure="false">forwcurv!$E$36+"pBE36"+769+0.16+0.2</definedName>
    <definedName function="false" hidden="false" localSheetId="13" name="ZA127" vbProcedure="false">forwcurv!$E$37+"pBE37"+769+0.16+0.2</definedName>
    <definedName function="false" hidden="false" localSheetId="13" name="ZA128" vbProcedure="false">forwcurv!$E$38+"pBE38"+769+0.16+0.2</definedName>
    <definedName function="false" hidden="false" localSheetId="13" name="ZA129" vbProcedure="false">forwcurv!$E$39+"pBE39"+769+0.16+0.2</definedName>
    <definedName function="false" hidden="false" localSheetId="13" name="ZA130" vbProcedure="false">forwcurv!$E$40+"pBE40"+769+0.16+0.2</definedName>
    <definedName function="false" hidden="false" localSheetId="13" name="ZA131" vbProcedure="false">forwcurv!$E$41+"pBE41"+769+0.16+0.2</definedName>
    <definedName function="false" hidden="false" localSheetId="13" name="ZA132" vbProcedure="false">forwcurv!$E$42+"pBE42"+769+0.16+0.2</definedName>
    <definedName function="false" hidden="false" localSheetId="13" name="ZA133" vbProcedure="false">forwcurv!$E$43+"pBE43"+769+0.16+0.2</definedName>
    <definedName function="false" hidden="false" localSheetId="13" name="ZA134" vbProcedure="false">forwcurv!$E$44+"pBE44"+769+0.16+0.2</definedName>
    <definedName function="false" hidden="false" localSheetId="13" name="ZA135" vbProcedure="false">forwcurv!$E$45+"pBE45"+769+0.16+0.2</definedName>
    <definedName function="false" hidden="false" localSheetId="13" name="ZA136" vbProcedure="false">forwcurv!$E$46+"pBE46"+769+0.16+0.2</definedName>
    <definedName function="false" hidden="false" localSheetId="13" name="ZA137" vbProcedure="false">forwcurv!$E$47+"pBE47"+769+0.16+0.2</definedName>
    <definedName function="false" hidden="false" localSheetId="13" name="ZA138" vbProcedure="false">forwcurv!$E$48+"pBE48"+769+0.16+0.2</definedName>
    <definedName function="false" hidden="false" localSheetId="13" name="ZA139" vbProcedure="false">forwcurv!$E$49+"pBE49"+769+0.16+0.2</definedName>
    <definedName function="false" hidden="false" localSheetId="13" name="ZA140" vbProcedure="false">forwcurv!$E$50+"pBE50"+769+0.16+0.2</definedName>
    <definedName function="false" hidden="false" localSheetId="13" name="ZA141" vbProcedure="false">forwcurv!$E$51+"pBE51"+769+0.16+0.2</definedName>
    <definedName function="false" hidden="false" localSheetId="13" name="ZA142" vbProcedure="false">forwcurv!$E$52+"pBE52"+769+0.16+0.2</definedName>
    <definedName function="false" hidden="false" localSheetId="13" name="ZA143" vbProcedure="false">forwcurv!$E$53+"pBE53"+769+0.16+0.2</definedName>
    <definedName function="false" hidden="false" localSheetId="13" name="ZA144" vbProcedure="false">forwcurv!$E$54+"pBE54"+769+0.16+0.2</definedName>
    <definedName function="false" hidden="false" localSheetId="13" name="ZA145" vbProcedure="false">forwcurv!$E$55+"pBE55"+769+0.16+0.2</definedName>
    <definedName function="false" hidden="false" localSheetId="13" name="ZA146" vbProcedure="false">forwcurv!$E$56+"pBE56"+769+0.16+0.2</definedName>
    <definedName function="false" hidden="false" localSheetId="13" name="ZA147" vbProcedure="false">forwcurv!$E$57+"pBE57"+769+0.16+0.2</definedName>
    <definedName function="false" hidden="false" localSheetId="13" name="ZA148" vbProcedure="false">forwcurv!$E$58+"pBE58"+769+0.16+0.2</definedName>
    <definedName function="false" hidden="false" localSheetId="13" name="ZA149" vbProcedure="false">forwcurv!$E$59+"pBE59"+769+0.16+0.2</definedName>
    <definedName function="false" hidden="false" localSheetId="13" name="ZA150" vbProcedure="false">forwcurv!$E$60+"pBE60"+769+0.16+0.2</definedName>
    <definedName function="false" hidden="false" localSheetId="13" name="ZA151" vbProcedure="false">forwcurv!$E$61+"pBE61"+769+0.16+0.2</definedName>
    <definedName function="false" hidden="false" localSheetId="13" name="ZA152" vbProcedure="false">forwcurv!$E$62+"pBE62"+769+0.16+0.2</definedName>
    <definedName function="false" hidden="false" localSheetId="13" name="ZA153" vbProcedure="false">forwcurv!$E$63+"pBE63"+769+0.16+0.2</definedName>
    <definedName function="false" hidden="false" localSheetId="13" name="ZA154" vbProcedure="false">forwcurv!$E$64+"pBE64"+769+0.16+0.2</definedName>
    <definedName function="false" hidden="false" localSheetId="13" name="ZA155" vbProcedure="false">forwcurv!$E$65+"pBE65"+769+0.16+0.2</definedName>
    <definedName function="false" hidden="false" localSheetId="13" name="ZA156" vbProcedure="false">forwcurv!$E$66+"pBE66"+769+0.16+0.2</definedName>
    <definedName function="false" hidden="false" localSheetId="13" name="ZA157" vbProcedure="false">forwcurv!$E$67+"pBE67"+769+0.16+0.2</definedName>
    <definedName function="false" hidden="false" localSheetId="13" name="ZA158" vbProcedure="false">forwcurv!$E$68+"pBE68"+769+0.16+0.2</definedName>
    <definedName function="false" hidden="false" localSheetId="13" name="ZA159" vbProcedure="false">forwcurv!$E$69+"pBE69"+769+0.16+0.2</definedName>
    <definedName function="false" hidden="false" localSheetId="13" name="ZA160" vbProcedure="false">forwcurv!$E$70+"pBE70"+769+0.16+0.2</definedName>
    <definedName function="false" hidden="false" localSheetId="13" name="ZA161" vbProcedure="false">forwcurv!$E$71+"pBE71"+769+0.16+0.2</definedName>
    <definedName function="false" hidden="false" localSheetId="13" name="ZA162" vbProcedure="false">forwcurv!$E$72+"pBE72"+769+0.16+0.2</definedName>
    <definedName function="false" hidden="false" localSheetId="13" name="ZA163" vbProcedure="false">forwcurv!$E$73+"pBE73"+769+0.16+0.2</definedName>
    <definedName function="false" hidden="false" localSheetId="13" name="ZA164" vbProcedure="false">forwcurv!$E$74+"pBE74"+769+0.16+0.2</definedName>
    <definedName function="false" hidden="false" localSheetId="13" name="ZA165" vbProcedure="false">forwcurv!$E$75+"pBE75"+769+0.16+0.2</definedName>
    <definedName function="false" hidden="false" localSheetId="13" name="ZA166" vbProcedure="false">forwcurv!$E$76+"pBE76"+769+0.16+0.2</definedName>
    <definedName function="false" hidden="false" localSheetId="13" name="ZA167" vbProcedure="false">forwcurv!$E$77+"pBE77"+769+0.16+0.2</definedName>
    <definedName function="false" hidden="false" localSheetId="13" name="ZA168" vbProcedure="false">forwcurv!$E$78+"pBE78"+769+0.16+0.2</definedName>
    <definedName function="false" hidden="false" localSheetId="13" name="ZA169" vbProcedure="false">forwcurv!$E$79+"pBE79"+769+0.16+0.2</definedName>
    <definedName function="false" hidden="false" localSheetId="13" name="ZA170" vbProcedure="false">forwcurv!$E$80+"pBE80"+769+0.16+0.2</definedName>
    <definedName function="false" hidden="false" localSheetId="13" name="ZA171" vbProcedure="false">forwcurv!$E$81+"pBE81"+769+0.16+0.2</definedName>
    <definedName function="false" hidden="false" localSheetId="13" name="ZA172" vbProcedure="false">forwcurv!$E$82+"pBE82"+769+0.16+0.2</definedName>
    <definedName function="false" hidden="false" localSheetId="13" name="ZA173" vbProcedure="false">forwcurv!$E$83+"pBE83"+769+0.16+0.2</definedName>
    <definedName function="false" hidden="false" localSheetId="13" name="ZA174" vbProcedure="false">forwcurv!$E$84+"pBE84"+769+0.16+0.2</definedName>
    <definedName function="false" hidden="false" localSheetId="13" name="ZA175" vbProcedure="false">forwcurv!$E$85+"pBE85"+769+0.16+0.2</definedName>
    <definedName function="false" hidden="false" localSheetId="13" name="ZA176" vbProcedure="false">forwcurv!$E$86+"pBE86"+769+0.16+0.2</definedName>
    <definedName function="false" hidden="false" localSheetId="13" name="ZA177" vbProcedure="false">forwcurv!$E$87+"pBE87"+769+0.16+0.2</definedName>
    <definedName function="false" hidden="false" localSheetId="13" name="ZA178" vbProcedure="false">forwcurv!$E$88+"pBE88"+769+0.16+0.2</definedName>
    <definedName function="false" hidden="false" localSheetId="13" name="ZA179" vbProcedure="false">forwcurv!$E$89+"pBE89"+769+0.16+0.2</definedName>
    <definedName function="false" hidden="false" localSheetId="13" name="ZA180" vbProcedure="false">forwcurv!$E$90+"pBE90"+769+0.16+0.2</definedName>
    <definedName function="false" hidden="false" localSheetId="13" name="ZA181" vbProcedure="false">forwcurv!$E$91+"pBE91"+769+0.16+0.2</definedName>
    <definedName function="false" hidden="false" localSheetId="13" name="ZA182" vbProcedure="false">forwcurv!$E$92+"pBE92"+769+0.16+0.2</definedName>
    <definedName function="false" hidden="false" localSheetId="13" name="ZA183" vbProcedure="false">forwcurv!$E$93+"pBE93"+769+0.16+0.2</definedName>
    <definedName function="false" hidden="false" localSheetId="13" name="ZA184" vbProcedure="false">forwcurv!$E$94+"pBE94"+769+0.16+0.2</definedName>
    <definedName function="false" hidden="false" localSheetId="13" name="ZA185" vbProcedure="false">forwcurv!$E$95+"pBE95"+769+0.16+0.2</definedName>
    <definedName function="false" hidden="false" localSheetId="13" name="ZA186" vbProcedure="false">forwcurv!$E$96+"pBE96"+769+0.16+0.2</definedName>
    <definedName function="false" hidden="false" localSheetId="13" name="ZA187" vbProcedure="false">forwcurv!$E$97+"pBE97"+769+0.16+0.2</definedName>
    <definedName function="false" hidden="false" localSheetId="13" name="ZA188" vbProcedure="false">forwcurv!$E$98+"pBE98"+769+0.16+0.2</definedName>
    <definedName function="false" hidden="false" localSheetId="13" name="ZA189" vbProcedure="false">forwcurv!$E$99+"pBE99"+769+0.16+0.2</definedName>
    <definedName function="false" hidden="false" localSheetId="13" name="ZA190" vbProcedure="false">forwcurv!$E$100+"pBE100"+769+0.16+0.2</definedName>
    <definedName function="false" hidden="false" localSheetId="13" name="ZA191" vbProcedure="false">forwcurv!$E$101+"pBE101"+769+0.16+0.2</definedName>
    <definedName function="false" hidden="false" localSheetId="13" name="ZA192" vbProcedure="false">forwcurv!$E$102+"pBE102"+769+0.16+0.2</definedName>
    <definedName function="false" hidden="false" localSheetId="13" name="ZA193" vbProcedure="false">forwcurv!$E$103+"pBE103"+769+0.16+0.2</definedName>
    <definedName function="false" hidden="false" localSheetId="13" name="ZA194" vbProcedure="false">forwcurv!$E$104+"pBE104"+769+0.16+0.2</definedName>
    <definedName function="false" hidden="false" localSheetId="13" name="ZA195" vbProcedure="false">forwcurv!$E$105+"pBE105"+769+0.16+0.2</definedName>
    <definedName function="false" hidden="false" localSheetId="13" name="ZA196" vbProcedure="false">forwcurv!$E$106+"pBE106"+769+0.16+0.2</definedName>
    <definedName function="false" hidden="false" localSheetId="13" name="ZA197" vbProcedure="false">forwcurv!$E$107+"pBE107"+769+0.16+0.2</definedName>
    <definedName function="false" hidden="false" localSheetId="13" name="ZA198" vbProcedure="false">forwcurv!$E$108+"pBE108"+769+0.16+0.2</definedName>
    <definedName function="false" hidden="false" localSheetId="13" name="ZA199" vbProcedure="false">forwcurv!$E$109+"pBE109"+769+0.16+0.2</definedName>
    <definedName function="false" hidden="false" localSheetId="13" name="ZA200" vbProcedure="false">forwcurv!$E$110+"pBE110"+769+0.16+0.2</definedName>
    <definedName function="false" hidden="false" localSheetId="13" name="ZA201" vbProcedure="false">forwcurv!$E$111+"pBE111"+769+0.16+0.2</definedName>
    <definedName function="false" hidden="false" localSheetId="13" name="ZA202" vbProcedure="false">forwcurv!$E$112+"pBE112"+769+0.16+0.2</definedName>
    <definedName function="false" hidden="false" localSheetId="13" name="ZA203" vbProcedure="false">forwcurv!$E$113+"pBE113"+769+0.16+0.2</definedName>
    <definedName function="false" hidden="false" localSheetId="13" name="ZA204" vbProcedure="false">forwcurv!$E$114+"pBE114"+769+0.16+0.2</definedName>
    <definedName function="false" hidden="false" localSheetId="13" name="ZA205" vbProcedure="false">forwcurv!$E$115+"pBE115"+769+0.16+0.2</definedName>
    <definedName function="false" hidden="false" localSheetId="13" name="ZA206" vbProcedure="false">forwcurv!$E$116+"pBE116"+769+0.16+0.2</definedName>
    <definedName function="false" hidden="false" localSheetId="13" name="ZA207" vbProcedure="false">forwcurv!$E$117+"pBE117"+769+0.16+0.2</definedName>
    <definedName function="false" hidden="false" localSheetId="13" name="ZA208" vbProcedure="false">forwcurv!$E$118+"pBE118"+769+0.16+0.2</definedName>
    <definedName function="false" hidden="false" localSheetId="13" name="ZA209" vbProcedure="false">forwcurv!$E$119+"pBE119"+769+0.16+0.2</definedName>
    <definedName function="false" hidden="false" localSheetId="13" name="ZA210" vbProcedure="false">forwcurv!$E$120+"pBE120"+769+0.16+0.2</definedName>
    <definedName function="false" hidden="false" localSheetId="13" name="ZA211" vbProcedure="false">forwcurv!$E$121+"pBE121"+769+0.16+0.2</definedName>
    <definedName function="false" hidden="false" localSheetId="13" name="ZA212" vbProcedure="false">forwcurv!$E$122+"pBE122"+769+0.16+0.2</definedName>
    <definedName function="false" hidden="false" localSheetId="13" name="ZA213" vbProcedure="false">forwcurv!$E$123+"pBE123"+769+0.16+0.2</definedName>
    <definedName function="false" hidden="false" localSheetId="13" name="ZA214" vbProcedure="false">forwcurv!$E$124+"pBE124"+769+0.16+0.2</definedName>
    <definedName function="false" hidden="false" localSheetId="13" name="ZA215" vbProcedure="false">forwcurv!$E$125+"pBE125"+769+0.16+0.2</definedName>
    <definedName function="false" hidden="false" localSheetId="13" name="ZA216" vbProcedure="false">forwcurv!$E$126+"pBE126"+769+0.16+0.2</definedName>
    <definedName function="false" hidden="false" localSheetId="13" name="ZA217" vbProcedure="false">forwcurv!$E$127+"pBE127"+769+0.16+0.2</definedName>
    <definedName function="false" hidden="false" localSheetId="13" name="ZA218" vbProcedure="false">forwcurv!$E$128+"pBE128"+769+0.16+0.2</definedName>
    <definedName function="false" hidden="false" localSheetId="13" name="ZA219" vbProcedure="false">forwcurv!$E$129+"pBE129"+769+0.16+0.2</definedName>
    <definedName function="false" hidden="false" localSheetId="13" name="ZA220" vbProcedure="false">forwcurv!$E$130+"pBE130"+769+0.16+0.2</definedName>
    <definedName function="false" hidden="false" localSheetId="13" name="ZA221" vbProcedure="false">forwcurv!$E$131+"pBE131"+769+0.16+0.2</definedName>
    <definedName function="false" hidden="false" localSheetId="13" name="ZA222" vbProcedure="false">forwcurv!$E$132+"pBE132"+769+0.16+0.2</definedName>
    <definedName function="false" hidden="false" localSheetId="13" name="ZA223" vbProcedure="false">forwcurv!$E$133+"pBE133"+769+0.16+0.2</definedName>
    <definedName function="false" hidden="false" localSheetId="13" name="ZA224" vbProcedure="false">forwcurv!$E$134+"pBE134"+769+0.16+0.2</definedName>
    <definedName function="false" hidden="false" localSheetId="13" name="ZA225" vbProcedure="false">forwcurv!$E$135+"pBE135"+769+0.16+0.2</definedName>
    <definedName function="false" hidden="false" localSheetId="13" name="ZA226" vbProcedure="false">forwcurv!$E$136+"pBE136"+769+0.16+0.2</definedName>
    <definedName function="false" hidden="false" localSheetId="13" name="ZA227" vbProcedure="false">forwcurv!$E$137+"pBE137"+769+0.16+0.2</definedName>
    <definedName function="false" hidden="false" localSheetId="13" name="ZA228" vbProcedure="false">forwcurv!$E$138+"pBE138"+769+0.16+0.2</definedName>
    <definedName function="false" hidden="false" localSheetId="13" name="ZA229" vbProcedure="false">forwcurv!$E$139+"pBE139"+769+0.16+0.2</definedName>
    <definedName function="false" hidden="false" localSheetId="13" name="ZA230" vbProcedure="false">forwcurv!$E$140+"pBE140"+769+0.16+0.2</definedName>
    <definedName function="false" hidden="false" localSheetId="13" name="ZA231" vbProcedure="false">forwcurv!$E$141+"pBE141"+769+0.16+0.2</definedName>
    <definedName function="false" hidden="false" localSheetId="13" name="ZA232" vbProcedure="false">forwcurv!$E$142+"pBE142"+769+0.16+0.2</definedName>
    <definedName function="false" hidden="false" localSheetId="13" name="ZA233" vbProcedure="false">forwcurv!$E$143+"pBE143"+769+0.16+0.2</definedName>
    <definedName function="false" hidden="false" localSheetId="13" name="ZA234" vbProcedure="false">forwcurv!$E$144+"pBE144"+769+0.16+0.2</definedName>
    <definedName function="false" hidden="false" localSheetId="13" name="ZA235" vbProcedure="false">forwcurv!$E$145+"pBE145"+769+0.16+0.2</definedName>
    <definedName function="false" hidden="false" localSheetId="13" name="ZA236" vbProcedure="false">forwcurv!$E$146+"pBE146"+769+0.16+0.2</definedName>
    <definedName function="false" hidden="false" localSheetId="13" name="ZA237" vbProcedure="false">forwcurv!$E$147+"pBE147"+769+0.16+0.2</definedName>
    <definedName function="false" hidden="false" localSheetId="13" name="ZA238" vbProcedure="false">forwcurv!$E$148+"pBE148"+769+0.16+0.2</definedName>
    <definedName function="false" hidden="false" localSheetId="13" name="ZA239" vbProcedure="false">forwcurv!$E$149+"pBE149"+769+0.16+0.2</definedName>
    <definedName function="false" hidden="false" localSheetId="13" name="ZA240" vbProcedure="false">forwcurv!$E$150+"pBE150"+769+0.16+0.2</definedName>
    <definedName function="false" hidden="false" localSheetId="13" name="ZA241" vbProcedure="false">forwcurv!$E$151+"pBE151"+769+0.16+0.2</definedName>
    <definedName function="false" hidden="false" localSheetId="13" name="ZA242" vbProcedure="false">forwcurv!$E$152+"pBE152"+769+0.16+0.2</definedName>
    <definedName function="false" hidden="false" localSheetId="13" name="ZA243" vbProcedure="false">forwcurv!$E$153+"pBE153"+769+0.16+0.2</definedName>
    <definedName function="false" hidden="false" localSheetId="13" name="ZA244" vbProcedure="false">forwcurv!$E$154+"pBE154"+769+0.16+0.2</definedName>
    <definedName function="false" hidden="false" localSheetId="13" name="ZA245" vbProcedure="false">forwcurv!$E$155+"pBE155"+769+0.16+0.2</definedName>
    <definedName function="false" hidden="false" localSheetId="13" name="ZA246" vbProcedure="false">forwcurv!$E$156+"pBE156"+769+0.16+0.2</definedName>
    <definedName function="false" hidden="false" localSheetId="13" name="ZA247" vbProcedure="false">forwcurv!$E$157+"pBE157"+769+0.16+0.2</definedName>
    <definedName function="false" hidden="false" localSheetId="13" name="ZA248" vbProcedure="false">forwcurv!$E$158+"pBE158"+769+0.16+0.2</definedName>
    <definedName function="false" hidden="false" localSheetId="13" name="ZA249" vbProcedure="false">forwcurv!$E$159+"pBE159"+769+0.16+0.2</definedName>
    <definedName function="false" hidden="false" localSheetId="13" name="ZA250" vbProcedure="false">forwcurv!$E$160+"pBE160"+769+0.16+0.2</definedName>
    <definedName function="false" hidden="false" localSheetId="13" name="ZA251" vbProcedure="false">forwcurv!$E$161+"pBE161"+769+0.16+0.2</definedName>
    <definedName function="false" hidden="false" localSheetId="13" name="ZA252" vbProcedure="false">forwcurv!$E$162+"pBE162"+769+0.16+0.2</definedName>
    <definedName function="false" hidden="false" localSheetId="13" name="ZA253" vbProcedure="false">forwcurv!$E$163+"pBE163"+769+0.16+0.2</definedName>
    <definedName function="false" hidden="false" localSheetId="13" name="ZA254" vbProcedure="false">forwcurv!$E$164+"pBE164"+769+0.16+0.2</definedName>
    <definedName function="false" hidden="false" localSheetId="13" name="ZA255" vbProcedure="false">forwcurv!$E$165+"pBE165"+769+0.16+0.2</definedName>
    <definedName function="false" hidden="false" localSheetId="13" name="ZA256" vbProcedure="false">forwcurv!$E$166+"pBE166"+769+0.16+0.2</definedName>
    <definedName function="false" hidden="false" localSheetId="13" name="ZA257" vbProcedure="false">forwcurv!$E$167+"pBE167"+769+0.16+0.2</definedName>
    <definedName function="false" hidden="false" localSheetId="13" name="ZA258" vbProcedure="false">forwcurv!$E$168+"pBE168"+769+0.16+0.2</definedName>
    <definedName function="false" hidden="false" localSheetId="13" name="ZA259" vbProcedure="false">forwcurv!$E$169+"pBE169"+769+0.16+0.2</definedName>
    <definedName function="false" hidden="false" localSheetId="13" name="ZA260" vbProcedure="false">forwcurv!$E$170+"pBE170"+769+0.16+0.2</definedName>
    <definedName function="false" hidden="false" localSheetId="13" name="ZA261" vbProcedure="false">forwcurv!$E$171+"pBE171"+769+0.16+0.2</definedName>
    <definedName function="false" hidden="false" localSheetId="13" name="ZA262" vbProcedure="false">forwcurv!$E$172+"pBE172"+769+0.16+0.2</definedName>
    <definedName function="false" hidden="false" localSheetId="13" name="ZA263" vbProcedure="false">forwcurv!$E$173+"pBE173"+769+0.16+0.2</definedName>
    <definedName function="false" hidden="false" localSheetId="13" name="ZA264" vbProcedure="false">forwcurv!$E$174+"pBE174"+769+0.16+0.2</definedName>
    <definedName function="false" hidden="false" localSheetId="13" name="ZA265" vbProcedure="false">forwcurv!$E$175+"pBE175"+769+0.16+0.2</definedName>
    <definedName function="false" hidden="false" localSheetId="13" name="ZA266" vbProcedure="false">forwcurv!$E$176+"pBE176"+769+0.16+0.2</definedName>
    <definedName function="false" hidden="false" localSheetId="13" name="ZA267" vbProcedure="false">forwcurv!$E$177+"pBE177"+769+0.16+0.2</definedName>
    <definedName function="false" hidden="false" localSheetId="13" name="ZA268" vbProcedure="false">forwcurv!$E$178+"pBE178"+769+0.16+0.2</definedName>
    <definedName function="false" hidden="false" localSheetId="13" name="ZA269" vbProcedure="false">forwcurv!$E$179+"pBE179"+769+0.16+0.2</definedName>
    <definedName function="false" hidden="false" localSheetId="13" name="ZA270" vbProcedure="false">forwcurv!$E$180+"pBE180"+769+0.16+0.2</definedName>
    <definedName function="false" hidden="false" localSheetId="13" name="ZA271" vbProcedure="false">forwcurv!$E$181+"pBE181"+769+0.16+0.2</definedName>
    <definedName function="false" hidden="false" localSheetId="13" name="ZA272" vbProcedure="false">forwcurv!$E$182+"pBE182"+769+0.16+0.2</definedName>
    <definedName function="false" hidden="false" localSheetId="13" name="ZA273" vbProcedure="false">forwcurv!$E$183+"pBE183"+769+0.16+0.2</definedName>
    <definedName function="false" hidden="false" localSheetId="13" name="ZA274" vbProcedure="false">forwcurv!$E$184+"pBE184"+769+0.16+0.2</definedName>
    <definedName function="false" hidden="false" localSheetId="13" name="ZA275" vbProcedure="false">forwcurv!$E$185+"pBE185"+769+0.16+0.2</definedName>
    <definedName function="false" hidden="false" localSheetId="13" name="ZA276" vbProcedure="false">forwcurv!$E$186+"pBE186"+769+0.16+0.2</definedName>
    <definedName function="false" hidden="false" localSheetId="13" name="ZA277" vbProcedure="false">forwcurv!$E$187+"pBE187"+769+0.16+0.2</definedName>
    <definedName function="false" hidden="false" localSheetId="13" name="ZA278" vbProcedure="false">forwcurv!$E$188+"pBE188"+769+0.16+0.2</definedName>
    <definedName function="false" hidden="false" localSheetId="13" name="ZA279" vbProcedure="false">forwcurv!$E$189+"pBE189"+769+0.16+0.2</definedName>
    <definedName function="false" hidden="false" localSheetId="13" name="ZA280" vbProcedure="false">forwcurv!$E$190+"pBE190"+769+0.16+0.2</definedName>
    <definedName function="false" hidden="false" localSheetId="13" name="ZA281" vbProcedure="false">forwcurv!$E$191+"pBE191"+769+0.16+0.2</definedName>
    <definedName function="false" hidden="false" localSheetId="13" name="ZA282" vbProcedure="false">forwcurv!$E$192+"pBE192"+769+0.16+0.2</definedName>
    <definedName function="false" hidden="false" localSheetId="13" name="ZA283" vbProcedure="false">forwcurv!$E$193+"pBE193"+769+0.16+0.2</definedName>
    <definedName function="false" hidden="false" localSheetId="13" name="ZA284" vbProcedure="false">forwcurv!$E$194+"pBE194"+769+0.16+0.2</definedName>
    <definedName function="false" hidden="false" localSheetId="13" name="ZA285" vbProcedure="false">forwcurv!$E$195+"pBE195"+769+0.16+0.2</definedName>
    <definedName function="false" hidden="false" localSheetId="13" name="ZA286" vbProcedure="false">forwcurv!$E$196+"pBE196"+769+0.16+0.2</definedName>
    <definedName function="false" hidden="false" localSheetId="13" name="ZA287" vbProcedure="false">forwcurv!$E$197+"pBE197"+769+0.16+0.2</definedName>
    <definedName function="false" hidden="false" localSheetId="13" name="ZA288" vbProcedure="false">forwcurv!$E$198+"pBE198"+769+0.16+0.2</definedName>
    <definedName function="false" hidden="false" localSheetId="13" name="ZA289" vbProcedure="false">forwcurv!$E$199+"pBE199"+769+0.16+0.2</definedName>
    <definedName function="false" hidden="false" localSheetId="13" name="ZA290" vbProcedure="false">forwcurv!$E$200+"pBE200"+769+0.16+0.2</definedName>
    <definedName function="false" hidden="false" localSheetId="13" name="ZA291" vbProcedure="false">forwcurv!$E$201+"pBE201"+769+0.16+0.2</definedName>
    <definedName function="false" hidden="false" localSheetId="13" name="ZA292" vbProcedure="false">forwcurv!$E$202+"pBE202"+769+0.16+0.2</definedName>
    <definedName function="false" hidden="false" localSheetId="13" name="ZA293" vbProcedure="false">forwcurv!$E$203+"pBE203"+769+0.16+0.2</definedName>
    <definedName function="false" hidden="false" localSheetId="13" name="ZA294" vbProcedure="false">forwcurv!$E$204+"pBE204"+769+0.16+0.2</definedName>
    <definedName function="false" hidden="false" localSheetId="13" name="ZA295" vbProcedure="false">forwcurv!$E$205+"pBE205"+769+0.16+0.2</definedName>
    <definedName function="false" hidden="false" localSheetId="13" name="ZA296" vbProcedure="false">forwcurv!$E$206+"pBE206"+769+0.16+0.2</definedName>
    <definedName function="false" hidden="false" localSheetId="13" name="ZA297" vbProcedure="false">forwcurv!$E$207+"pBE207"+769+0.16+0.2</definedName>
    <definedName function="false" hidden="false" localSheetId="13" name="ZA298" vbProcedure="false">forwcurv!$E$208+"pBE208"+769+0.16+0.2</definedName>
    <definedName function="false" hidden="false" localSheetId="13" name="ZA299" vbProcedure="false">forwcurv!$E$209+"pBE209"+769+0.16+0.2</definedName>
    <definedName function="false" hidden="false" localSheetId="13" name="ZA300" vbProcedure="false">forwcurv!$E$210+"pBE210"+769+0.16+0.2</definedName>
    <definedName function="false" hidden="false" localSheetId="13" name="ZA301" vbProcedure="false">forwcurv!$E$211+"pBE211"+769+0.16+0.2</definedName>
    <definedName function="false" hidden="false" localSheetId="13" name="ZA302" vbProcedure="false">forwcurv!$E$212+"pBE212"+769+0.16+0.2</definedName>
    <definedName function="false" hidden="false" localSheetId="13" name="ZA303" vbProcedure="false">forwcurv!$E$213+"pBE213"+769+0.16+0.2</definedName>
    <definedName function="false" hidden="false" localSheetId="13" name="ZA304" vbProcedure="false">forwcurv!$D$10+"AD10"+17153+0+1+"-"+"+"</definedName>
    <definedName function="false" hidden="false" localSheetId="13" name="ZA305" vbProcedure="false">forwcurv!$D$11+"aD11"+769+0+1</definedName>
    <definedName function="false" hidden="false" localSheetId="13" name="ZA306" vbProcedure="false">forwcurv!$D$12+"aD12"+769+0+1</definedName>
    <definedName function="false" hidden="false" localSheetId="13" name="ZA307" vbProcedure="false">forwcurv!$D$13+"aD13"+769+0+1</definedName>
    <definedName function="false" hidden="false" localSheetId="13" name="ZA308" vbProcedure="false">forwcurv!$D$14+"aD14"+769+0+1</definedName>
    <definedName function="false" hidden="false" localSheetId="13" name="ZA309" vbProcedure="false">forwcurv!$D$15+"aD15"+769+0+1</definedName>
    <definedName function="false" hidden="false" localSheetId="13" name="ZA310" vbProcedure="false">forwcurv!$D$16+"aD16"+769+0+1</definedName>
    <definedName function="false" hidden="false" localSheetId="13" name="ZA311" vbProcedure="false">forwcurv!$D$17+"aD17"+769+0+1</definedName>
    <definedName function="false" hidden="false" localSheetId="13" name="ZA312" vbProcedure="false">forwcurv!$D$18+"aD18"+769+0+1</definedName>
    <definedName function="false" hidden="false" localSheetId="13" name="ZA313" vbProcedure="false">forwcurv!$D$19+"aD19"+769+0+1</definedName>
    <definedName function="false" hidden="false" localSheetId="13" name="ZA314" vbProcedure="false">forwcurv!$D$20+"aD20"+769+0+1</definedName>
    <definedName function="false" hidden="false" localSheetId="13" name="ZA315" vbProcedure="false">forwcurv!$D$21+"aD21"+769+0+1</definedName>
    <definedName function="false" hidden="false" localSheetId="13" name="ZA316" vbProcedure="false">forwcurv!$D$22+"aD22"+769+0+1</definedName>
    <definedName function="false" hidden="false" localSheetId="13" name="ZA317" vbProcedure="false">forwcurv!$D$23+"aD23"+769+0+1</definedName>
    <definedName function="false" hidden="false" localSheetId="13" name="ZA318" vbProcedure="false">forwcurv!$D$24+"aD24"+769+0+1</definedName>
    <definedName function="false" hidden="false" localSheetId="13" name="ZA319" vbProcedure="false">forwcurv!$D$25+"aD25"+769+0+1</definedName>
    <definedName function="false" hidden="false" localSheetId="13" name="ZA320" vbProcedure="false">forwcurv!$D$26+"aD26"+769+0+1</definedName>
    <definedName function="false" hidden="false" localSheetId="13" name="ZA321" vbProcedure="false">forwcurv!$D$27+"aD27"+769+0+1</definedName>
    <definedName function="false" hidden="false" localSheetId="13" name="ZA322" vbProcedure="false">forwcurv!$D$28+"aD28"+769+0+1</definedName>
    <definedName function="false" hidden="false" localSheetId="13" name="ZA323" vbProcedure="false">forwcurv!$D$29+"aD29"+769+0+1</definedName>
    <definedName function="false" hidden="false" localSheetId="13" name="ZA324" vbProcedure="false">forwcurv!$D$30+"aD30"+769+0+1</definedName>
    <definedName function="false" hidden="false" localSheetId="13" name="ZA325" vbProcedure="false">forwcurv!$D$31+"aD31"+769+0+1</definedName>
    <definedName function="false" hidden="false" localSheetId="13" name="ZA326" vbProcedure="false">forwcurv!$D$32+"aD32"+769+0+1</definedName>
    <definedName function="false" hidden="false" localSheetId="13" name="ZA327" vbProcedure="false">forwcurv!$D$33+"aD33"+769+0+1</definedName>
    <definedName function="false" hidden="false" localSheetId="13" name="ZA328" vbProcedure="false">forwcurv!$D$34+"aD34"+769+0+1</definedName>
    <definedName function="false" hidden="false" localSheetId="13" name="ZA329" vbProcedure="false">forwcurv!$D$35+"aD35"+769+0+1</definedName>
    <definedName function="false" hidden="false" localSheetId="13" name="ZA330" vbProcedure="false">forwcurv!$D$36+"aD36"+769+0+1</definedName>
    <definedName function="false" hidden="false" localSheetId="13" name="ZA331" vbProcedure="false">forwcurv!$D$37+"aD37"+769+0+1</definedName>
    <definedName function="false" hidden="false" localSheetId="13" name="ZA332" vbProcedure="false">forwcurv!$D$38+"aD38"+769+0+1</definedName>
    <definedName function="false" hidden="false" localSheetId="13" name="ZA333" vbProcedure="false">forwcurv!$D$39+"aD39"+769+0+1</definedName>
    <definedName function="false" hidden="false" localSheetId="13" name="ZA334" vbProcedure="false">forwcurv!$D$40+"aD40"+769+0+1</definedName>
    <definedName function="false" hidden="false" localSheetId="13" name="ZA335" vbProcedure="false">forwcurv!$D$41+"aD41"+769+0+1</definedName>
    <definedName function="false" hidden="false" localSheetId="13" name="ZA336" vbProcedure="false">forwcurv!$D$42+"aD42"+769+0+1</definedName>
    <definedName function="false" hidden="false" localSheetId="13" name="ZA337" vbProcedure="false">forwcurv!$D$43+"aD43"+769+0+1</definedName>
    <definedName function="false" hidden="false" localSheetId="13" name="ZA338" vbProcedure="false">forwcurv!$D$44+"aD44"+769+0+1</definedName>
    <definedName function="false" hidden="false" localSheetId="13" name="ZA339" vbProcedure="false">forwcurv!$D$45+"aD45"+769+0+1</definedName>
    <definedName function="false" hidden="false" localSheetId="13" name="ZA340" vbProcedure="false">forwcurv!$D$46+"aD46"+769+0+1</definedName>
    <definedName function="false" hidden="false" localSheetId="13" name="ZA341" vbProcedure="false">forwcurv!$D$47+"aD47"+769+0+1</definedName>
    <definedName function="false" hidden="false" localSheetId="13" name="ZA342" vbProcedure="false">forwcurv!$D$48+"aD48"+769+0+1</definedName>
    <definedName function="false" hidden="false" localSheetId="13" name="ZA343" vbProcedure="false">forwcurv!$D$49+"aD49"+769+0+1</definedName>
    <definedName function="false" hidden="false" localSheetId="13" name="ZA344" vbProcedure="false">forwcurv!$D$50+"aD50"+769+0+1</definedName>
    <definedName function="false" hidden="false" localSheetId="13" name="ZA345" vbProcedure="false">forwcurv!$D$51+"aD51"+769+0+1</definedName>
    <definedName function="false" hidden="false" localSheetId="13" name="ZA346" vbProcedure="false">forwcurv!$D$52+"aD52"+769+0+1</definedName>
    <definedName function="false" hidden="false" localSheetId="13" name="ZA347" vbProcedure="false">forwcurv!$D$53+"aD53"+769+0+1</definedName>
    <definedName function="false" hidden="false" localSheetId="13" name="ZA348" vbProcedure="false">forwcurv!$D$54+"aD54"+769+0+1</definedName>
    <definedName function="false" hidden="false" localSheetId="13" name="ZA349" vbProcedure="false">forwcurv!$D$55+"aD55"+769+0+1</definedName>
    <definedName function="false" hidden="false" localSheetId="13" name="ZA350" vbProcedure="false">forwcurv!$D$56+"aD56"+769+0+1</definedName>
    <definedName function="false" hidden="false" localSheetId="13" name="ZA351" vbProcedure="false">forwcurv!$D$57+"aD57"+769+0+1</definedName>
    <definedName function="false" hidden="false" localSheetId="13" name="ZA352" vbProcedure="false">forwcurv!$D$58+"aD58"+769+0+1</definedName>
    <definedName function="false" hidden="false" localSheetId="13" name="ZA353" vbProcedure="false">forwcurv!$D$59+"aD59"+769+0+1</definedName>
    <definedName function="false" hidden="false" localSheetId="13" name="ZA354" vbProcedure="false">forwcurv!$D$60+"aD60"+769+0+1</definedName>
    <definedName function="false" hidden="false" localSheetId="13" name="ZA355" vbProcedure="false">forwcurv!$D$61+"aD61"+769+0+1</definedName>
    <definedName function="false" hidden="false" localSheetId="13" name="ZA356" vbProcedure="false">forwcurv!$D$62+"aD62"+769+0+1</definedName>
    <definedName function="false" hidden="false" localSheetId="13" name="ZA357" vbProcedure="false">forwcurv!$D$63+"aD63"+769+0+1</definedName>
    <definedName function="false" hidden="false" localSheetId="13" name="ZA358" vbProcedure="false">forwcurv!$D$64+"aD64"+769+0+1</definedName>
    <definedName function="false" hidden="false" localSheetId="13" name="ZA359" vbProcedure="false">forwcurv!$D$65+"aD65"+769+0+1</definedName>
    <definedName function="false" hidden="false" localSheetId="13" name="ZA360" vbProcedure="false">forwcurv!$D$66+"aD66"+769+0+1</definedName>
    <definedName function="false" hidden="false" localSheetId="13" name="ZA361" vbProcedure="false">forwcurv!$D$67+"aD67"+769+0+1</definedName>
    <definedName function="false" hidden="false" localSheetId="13" name="ZA362" vbProcedure="false">forwcurv!$D$68+"aD68"+769+0+1</definedName>
    <definedName function="false" hidden="false" localSheetId="13" name="ZA363" vbProcedure="false">forwcurv!$D$69+"aD69"+769+0+1</definedName>
    <definedName function="false" hidden="false" localSheetId="13" name="ZA364" vbProcedure="false">forwcurv!$D$70+"aD70"+769+0+1</definedName>
    <definedName function="false" hidden="false" localSheetId="13" name="ZA365" vbProcedure="false">forwcurv!$D$71+"aD71"+769+0+1</definedName>
    <definedName function="false" hidden="false" localSheetId="13" name="ZA366" vbProcedure="false">forwcurv!$D$72+"aD72"+769+0+1</definedName>
    <definedName function="false" hidden="false" localSheetId="13" name="ZA367" vbProcedure="false">forwcurv!$D$73+"aD73"+769+0+1</definedName>
    <definedName function="false" hidden="false" localSheetId="13" name="ZA368" vbProcedure="false">forwcurv!$D$74+"aD74"+769+0+1</definedName>
    <definedName function="false" hidden="false" localSheetId="13" name="ZA369" vbProcedure="false">forwcurv!$D$75+"aD75"+769+0+1</definedName>
    <definedName function="false" hidden="false" localSheetId="13" name="ZA370" vbProcedure="false">forwcurv!$D$76+"aD76"+769+0+1</definedName>
    <definedName function="false" hidden="false" localSheetId="13" name="ZA371" vbProcedure="false">forwcurv!$D$77+"aD77"+769+0+1</definedName>
    <definedName function="false" hidden="false" localSheetId="13" name="ZA372" vbProcedure="false">forwcurv!$D$78+"aD78"+769+0+1</definedName>
    <definedName function="false" hidden="false" localSheetId="13" name="ZA373" vbProcedure="false">forwcurv!$D$79+"aD79"+769+0+1</definedName>
    <definedName function="false" hidden="false" localSheetId="13" name="ZA374" vbProcedure="false">forwcurv!$D$80+"aD80"+769+0+1</definedName>
    <definedName function="false" hidden="false" localSheetId="13" name="ZA375" vbProcedure="false">forwcurv!$D$81+"aD81"+769+0+1</definedName>
    <definedName function="false" hidden="false" localSheetId="13" name="ZA376" vbProcedure="false">forwcurv!$D$82+"aD82"+769+0+1</definedName>
    <definedName function="false" hidden="false" localSheetId="13" name="ZA377" vbProcedure="false">forwcurv!$D$83+"aD83"+769+0+1</definedName>
    <definedName function="false" hidden="false" localSheetId="13" name="ZA378" vbProcedure="false">forwcurv!$D$84+"aD84"+769+0+1</definedName>
    <definedName function="false" hidden="false" localSheetId="13" name="ZA379" vbProcedure="false">forwcurv!$D$85+"aD85"+769+0+1</definedName>
    <definedName function="false" hidden="false" localSheetId="13" name="ZA380" vbProcedure="false">forwcurv!$D$86+"aD86"+769+0+1</definedName>
    <definedName function="false" hidden="false" localSheetId="13" name="ZA381" vbProcedure="false">forwcurv!$D$87+"aD87"+769+0+1</definedName>
    <definedName function="false" hidden="false" localSheetId="13" name="ZA382" vbProcedure="false">forwcurv!$D$88+"aD88"+769+0+1</definedName>
    <definedName function="false" hidden="false" localSheetId="13" name="ZA383" vbProcedure="false">forwcurv!$D$89+"aD89"+769+0+1</definedName>
    <definedName function="false" hidden="false" localSheetId="13" name="ZA384" vbProcedure="false">forwcurv!$D$90+"aD90"+769+0+1</definedName>
    <definedName function="false" hidden="false" localSheetId="13" name="ZA385" vbProcedure="false">forwcurv!$D$91+"aD91"+769+0+1</definedName>
    <definedName function="false" hidden="false" localSheetId="13" name="ZA386" vbProcedure="false">forwcurv!$D$92+"aD92"+769+0+1</definedName>
    <definedName function="false" hidden="false" localSheetId="13" name="ZA387" vbProcedure="false">forwcurv!$D$93+"aD93"+769+0+1</definedName>
    <definedName function="false" hidden="false" localSheetId="13" name="ZA388" vbProcedure="false">forwcurv!$D$94+"aD94"+769+0+1</definedName>
    <definedName function="false" hidden="false" localSheetId="13" name="ZA389" vbProcedure="false">forwcurv!$D$95+"aD95"+769+0+1</definedName>
    <definedName function="false" hidden="false" localSheetId="13" name="ZA390" vbProcedure="false">forwcurv!$D$96+"aD96"+769+0+1</definedName>
    <definedName function="false" hidden="false" localSheetId="13" name="ZA391" vbProcedure="false">forwcurv!$D$97+"aD97"+769+0+1</definedName>
    <definedName function="false" hidden="false" localSheetId="13" name="ZA392" vbProcedure="false">forwcurv!$D$98+"aD98"+769+0+1</definedName>
    <definedName function="false" hidden="false" localSheetId="13" name="ZA393" vbProcedure="false">forwcurv!$D$99+"aD99"+769+0+1</definedName>
    <definedName function="false" hidden="false" localSheetId="13" name="ZA394" vbProcedure="false">forwcurv!$D$100+"aD100"+769+0+1</definedName>
    <definedName function="false" hidden="false" localSheetId="13" name="ZA395" vbProcedure="false">forwcurv!$D$101+"aD101"+769+0+1</definedName>
    <definedName function="false" hidden="false" localSheetId="13" name="ZA396" vbProcedure="false">forwcurv!$D$102+"aD102"+769+0+1</definedName>
    <definedName function="false" hidden="false" localSheetId="13" name="ZA397" vbProcedure="false">forwcurv!$D$103+"aD103"+769+0+1</definedName>
    <definedName function="false" hidden="false" localSheetId="13" name="ZA398" vbProcedure="false">forwcurv!$D$104+"aD104"+769+0+1</definedName>
    <definedName function="false" hidden="false" localSheetId="13" name="ZA399" vbProcedure="false">forwcurv!$D$105+"aD105"+769+0+1</definedName>
    <definedName function="false" hidden="false" localSheetId="13" name="ZA400" vbProcedure="false">forwcurv!$D$106+"aD106"+769+0+1</definedName>
    <definedName function="false" hidden="false" localSheetId="13" name="ZA401" vbProcedure="false">forwcurv!$D$107+"aD107"+769+0+1</definedName>
    <definedName function="false" hidden="false" localSheetId="13" name="ZA402" vbProcedure="false">forwcurv!$D$108+"aD108"+769+0+1</definedName>
    <definedName function="false" hidden="false" localSheetId="13" name="ZA403" vbProcedure="false">forwcurv!$D$109+"aD109"+769+0+1</definedName>
    <definedName function="false" hidden="false" localSheetId="13" name="ZA404" vbProcedure="false">forwcurv!$D$110+"aD110"+769+0+1</definedName>
    <definedName function="false" hidden="false" localSheetId="13" name="ZA405" vbProcedure="false">forwcurv!$D$111+"aD111"+769+0+1</definedName>
    <definedName function="false" hidden="false" localSheetId="13" name="ZA406" vbProcedure="false">forwcurv!$D$112+"aD112"+769+0+1</definedName>
    <definedName function="false" hidden="false" localSheetId="13" name="ZA407" vbProcedure="false">forwcurv!$D$113+"aD113"+769+0+1</definedName>
    <definedName function="false" hidden="false" localSheetId="13" name="ZA408" vbProcedure="false">forwcurv!$D$114+"aD114"+769+0+1</definedName>
    <definedName function="false" hidden="false" localSheetId="13" name="ZA409" vbProcedure="false">forwcurv!$D$115+"aD115"+769+0+1</definedName>
    <definedName function="false" hidden="false" localSheetId="13" name="ZA410" vbProcedure="false">forwcurv!$D$116+"aD116"+769+0+1</definedName>
    <definedName function="false" hidden="false" localSheetId="13" name="ZA411" vbProcedure="false">forwcurv!$D$117+"aD117"+769+0+1</definedName>
    <definedName function="false" hidden="false" localSheetId="13" name="ZA412" vbProcedure="false">forwcurv!$D$118+"aD118"+769+0+1</definedName>
    <definedName function="false" hidden="false" localSheetId="13" name="ZA413" vbProcedure="false">forwcurv!$D$119+"aD119"+769+0+1</definedName>
    <definedName function="false" hidden="false" localSheetId="13" name="ZA414" vbProcedure="false">forwcurv!$D$120+"aD120"+769+0+1</definedName>
    <definedName function="false" hidden="false" localSheetId="13" name="ZA415" vbProcedure="false">forwcurv!$D$121+"aD121"+769+0+1</definedName>
    <definedName function="false" hidden="false" localSheetId="13" name="ZA416" vbProcedure="false">forwcurv!$D$122+"aD122"+769+0+1</definedName>
    <definedName function="false" hidden="false" localSheetId="13" name="ZA417" vbProcedure="false">forwcurv!$D$123+"aD123"+769+0+1</definedName>
    <definedName function="false" hidden="false" localSheetId="13" name="ZA418" vbProcedure="false">forwcurv!$D$124+"aD124"+769+0+1</definedName>
    <definedName function="false" hidden="false" localSheetId="13" name="ZA419" vbProcedure="false">forwcurv!$D$125+"aD125"+769+0+1</definedName>
    <definedName function="false" hidden="false" localSheetId="13" name="ZA420" vbProcedure="false">forwcurv!$D$126+"aD126"+769+0+1</definedName>
    <definedName function="false" hidden="false" localSheetId="13" name="ZA421" vbProcedure="false">forwcurv!$D$127+"aD127"+769+0+1</definedName>
    <definedName function="false" hidden="false" localSheetId="13" name="ZA422" vbProcedure="false">forwcurv!$D$128+"aD128"+769+0+1</definedName>
    <definedName function="false" hidden="false" localSheetId="13" name="ZA423" vbProcedure="false">forwcurv!$D$129+"aD129"+769+0+1</definedName>
    <definedName function="false" hidden="false" localSheetId="13" name="ZA424" vbProcedure="false">forwcurv!$D$130+"aD130"+769+0+1</definedName>
    <definedName function="false" hidden="false" localSheetId="13" name="ZA425" vbProcedure="false">forwcurv!$D$131+"aD131"+769+0+1</definedName>
    <definedName function="false" hidden="false" localSheetId="13" name="ZA426" vbProcedure="false">forwcurv!$D$132+"aD132"+769+0+1</definedName>
    <definedName function="false" hidden="false" localSheetId="13" name="ZA427" vbProcedure="false">forwcurv!$D$133+"aD133"+769+0+1</definedName>
    <definedName function="false" hidden="false" localSheetId="13" name="ZA428" vbProcedure="false">forwcurv!$D$134+"aD134"+769+0+1</definedName>
    <definedName function="false" hidden="false" localSheetId="13" name="ZA429" vbProcedure="false">forwcurv!$D$135+"aD135"+769+0+1</definedName>
    <definedName function="false" hidden="false" localSheetId="13" name="ZA430" vbProcedure="false">forwcurv!$D$136+"aD136"+769+0+1</definedName>
    <definedName function="false" hidden="false" localSheetId="13" name="ZA431" vbProcedure="false">forwcurv!$D$137+"aD137"+769+0+1</definedName>
    <definedName function="false" hidden="false" localSheetId="13" name="ZA432" vbProcedure="false">forwcurv!$D$138+"aD138"+769+0+1</definedName>
    <definedName function="false" hidden="false" localSheetId="13" name="ZA433" vbProcedure="false">forwcurv!$D$139+"aD139"+769+0+1</definedName>
    <definedName function="false" hidden="false" localSheetId="13" name="ZA434" vbProcedure="false">forwcurv!$D$140+"aD140"+769+0+1</definedName>
    <definedName function="false" hidden="false" localSheetId="13" name="ZA435" vbProcedure="false">forwcurv!$D$141+"aD141"+769+0+1</definedName>
    <definedName function="false" hidden="false" localSheetId="13" name="ZA436" vbProcedure="false">forwcurv!$D$142+"aD142"+769+0+1</definedName>
    <definedName function="false" hidden="false" localSheetId="13" name="ZA437" vbProcedure="false">forwcurv!$D$143+"aD143"+769+0+1</definedName>
    <definedName function="false" hidden="false" localSheetId="13" name="ZA438" vbProcedure="false">forwcurv!$D$144+"aD144"+769+0+1</definedName>
    <definedName function="false" hidden="false" localSheetId="13" name="ZA439" vbProcedure="false">forwcurv!$D$145+"aD145"+769+0+1</definedName>
    <definedName function="false" hidden="false" localSheetId="13" name="ZA440" vbProcedure="false">forwcurv!$D$146+"aD146"+769+0+1</definedName>
    <definedName function="false" hidden="false" localSheetId="13" name="ZA441" vbProcedure="false">forwcurv!$D$147+"aD147"+769+0+1</definedName>
    <definedName function="false" hidden="false" localSheetId="13" name="ZA442" vbProcedure="false">forwcurv!$D$148+"aD148"+769+0+1</definedName>
    <definedName function="false" hidden="false" localSheetId="13" name="ZA443" vbProcedure="false">forwcurv!$D$149+"aD149"+769+0+1</definedName>
    <definedName function="false" hidden="false" localSheetId="13" name="ZA444" vbProcedure="false">forwcurv!$D$150+"aD150"+769+0+1</definedName>
    <definedName function="false" hidden="false" localSheetId="13" name="ZA445" vbProcedure="false">forwcurv!$D$151+"aD151"+769+0+1</definedName>
    <definedName function="false" hidden="false" localSheetId="13" name="ZA446" vbProcedure="false">forwcurv!$D$152+"aD152"+769+0+1</definedName>
    <definedName function="false" hidden="false" localSheetId="13" name="ZA447" vbProcedure="false">forwcurv!$D$153+"aD153"+769+0+1</definedName>
    <definedName function="false" hidden="false" localSheetId="13" name="ZA448" vbProcedure="false">forwcurv!$D$154+"aD154"+769+0+1</definedName>
    <definedName function="false" hidden="false" localSheetId="13" name="ZA449" vbProcedure="false">forwcurv!$D$155+"aD155"+769+0+1</definedName>
    <definedName function="false" hidden="false" localSheetId="13" name="ZA450" vbProcedure="false">forwcurv!$D$156+"aD156"+769+0+1</definedName>
    <definedName function="false" hidden="false" localSheetId="13" name="ZA451" vbProcedure="false">forwcurv!$D$157+"aD157"+769+0+1</definedName>
    <definedName function="false" hidden="false" localSheetId="13" name="ZA452" vbProcedure="false">forwcurv!$D$158+"aD158"+769+0+1</definedName>
    <definedName function="false" hidden="false" localSheetId="13" name="ZA453" vbProcedure="false">forwcurv!$D$159+"aD159"+769+0+1</definedName>
    <definedName function="false" hidden="false" localSheetId="13" name="ZA454" vbProcedure="false">forwcurv!$D$160+"aD160"+769+0+1</definedName>
    <definedName function="false" hidden="false" localSheetId="13" name="ZA455" vbProcedure="false">forwcurv!$D$161+"aD161"+769+0+1</definedName>
    <definedName function="false" hidden="false" localSheetId="13" name="ZA456" vbProcedure="false">forwcurv!$D$162+"aD162"+769+0+1</definedName>
    <definedName function="false" hidden="false" localSheetId="13" name="ZA457" vbProcedure="false">forwcurv!$D$163+"aD163"+769+0+1</definedName>
    <definedName function="false" hidden="false" localSheetId="13" name="ZA458" vbProcedure="false">forwcurv!$D$164+"aD164"+769+0+1</definedName>
    <definedName function="false" hidden="false" localSheetId="13" name="ZA459" vbProcedure="false">forwcurv!$D$165+"aD165"+769+0+1</definedName>
    <definedName function="false" hidden="false" localSheetId="13" name="ZA460" vbProcedure="false">forwcurv!$D$166+"aD166"+769+0+1</definedName>
    <definedName function="false" hidden="false" localSheetId="13" name="ZA461" vbProcedure="false">forwcurv!$D$167+"aD167"+769+0+1</definedName>
    <definedName function="false" hidden="false" localSheetId="13" name="ZA462" vbProcedure="false">forwcurv!$D$168+"aD168"+769+0+1</definedName>
    <definedName function="false" hidden="false" localSheetId="13" name="ZA463" vbProcedure="false">forwcurv!$D$169+"aD169"+769+0+1</definedName>
    <definedName function="false" hidden="false" localSheetId="13" name="ZA464" vbProcedure="false">forwcurv!$D$170+"aD170"+769+0+1</definedName>
    <definedName function="false" hidden="false" localSheetId="13" name="ZA465" vbProcedure="false">forwcurv!$D$171+"aD171"+769+0+1</definedName>
    <definedName function="false" hidden="false" localSheetId="13" name="ZA466" vbProcedure="false">forwcurv!$D$172+"aD172"+769+0+1</definedName>
    <definedName function="false" hidden="false" localSheetId="13" name="ZA467" vbProcedure="false">forwcurv!$D$173+"aD173"+769+0+1</definedName>
    <definedName function="false" hidden="false" localSheetId="13" name="ZA468" vbProcedure="false">forwcurv!$D$174+"aD174"+769+0+1</definedName>
    <definedName function="false" hidden="false" localSheetId="13" name="ZA469" vbProcedure="false">forwcurv!$D$175+"aD175"+769+0+1</definedName>
    <definedName function="false" hidden="false" localSheetId="13" name="ZA470" vbProcedure="false">forwcurv!$D$176+"aD176"+769+0+1</definedName>
    <definedName function="false" hidden="false" localSheetId="13" name="ZA471" vbProcedure="false">forwcurv!$D$177+"aD177"+769+0+1</definedName>
    <definedName function="false" hidden="false" localSheetId="13" name="ZA472" vbProcedure="false">forwcurv!$D$178+"aD178"+769+0+1</definedName>
    <definedName function="false" hidden="false" localSheetId="13" name="ZA473" vbProcedure="false">forwcurv!$D$179+"aD179"+769+0+1</definedName>
    <definedName function="false" hidden="false" localSheetId="13" name="ZA474" vbProcedure="false">forwcurv!$D$180+"aD180"+769+0+1</definedName>
    <definedName function="false" hidden="false" localSheetId="13" name="ZA475" vbProcedure="false">forwcurv!$D$181+"aD181"+769+0+1</definedName>
    <definedName function="false" hidden="false" localSheetId="13" name="ZA476" vbProcedure="false">forwcurv!$D$182+"aD182"+769+0+1</definedName>
    <definedName function="false" hidden="false" localSheetId="13" name="ZA477" vbProcedure="false">forwcurv!$D$183+"aD183"+769+0+1</definedName>
    <definedName function="false" hidden="false" localSheetId="13" name="ZA478" vbProcedure="false">forwcurv!$D$184+"aD184"+769+0+1</definedName>
    <definedName function="false" hidden="false" localSheetId="13" name="ZA479" vbProcedure="false">forwcurv!$D$185+"aD185"+769+0+1</definedName>
    <definedName function="false" hidden="false" localSheetId="13" name="ZA480" vbProcedure="false">forwcurv!$D$186+"aD186"+769+0+1</definedName>
    <definedName function="false" hidden="false" localSheetId="13" name="ZA481" vbProcedure="false">forwcurv!$D$187+"aD187"+769+0+1</definedName>
    <definedName function="false" hidden="false" localSheetId="13" name="ZA482" vbProcedure="false">forwcurv!$D$188+"aD188"+769+0+1</definedName>
    <definedName function="false" hidden="false" localSheetId="13" name="ZA483" vbProcedure="false">forwcurv!$D$189+"aD189"+769+0+1</definedName>
    <definedName function="false" hidden="false" localSheetId="13" name="ZA484" vbProcedure="false">forwcurv!$D$190+"aD190"+769+0+1</definedName>
    <definedName function="false" hidden="false" localSheetId="13" name="ZA485" vbProcedure="false">forwcurv!$D$191+"aD191"+769+0+1</definedName>
    <definedName function="false" hidden="false" localSheetId="13" name="ZA486" vbProcedure="false">forwcurv!$D$192+"aD192"+769+0+1</definedName>
    <definedName function="false" hidden="false" localSheetId="13" name="ZA487" vbProcedure="false">forwcurv!$D$193+"aD193"+769+0+1</definedName>
    <definedName function="false" hidden="false" localSheetId="13" name="ZA488" vbProcedure="false">forwcurv!$D$194+"aD194"+769+0+1</definedName>
    <definedName function="false" hidden="false" localSheetId="13" name="ZA489" vbProcedure="false">forwcurv!$D$195+"aD195"+769+0+1</definedName>
    <definedName function="false" hidden="false" localSheetId="13" name="ZA490" vbProcedure="false">forwcurv!$D$196+"aD196"+769+0+1</definedName>
    <definedName function="false" hidden="false" localSheetId="13" name="ZA491" vbProcedure="false">forwcurv!$D$197+"aD197"+769+0+1</definedName>
    <definedName function="false" hidden="false" localSheetId="13" name="ZA492" vbProcedure="false">forwcurv!$D$198+"aD198"+769+0+1</definedName>
    <definedName function="false" hidden="false" localSheetId="13" name="ZA493" vbProcedure="false">forwcurv!$D$199+"aD199"+769+0+1</definedName>
    <definedName function="false" hidden="false" localSheetId="13" name="ZA494" vbProcedure="false">forwcurv!$D$200+"aD200"+769+0+1</definedName>
    <definedName function="false" hidden="false" localSheetId="13" name="ZA495" vbProcedure="false">forwcurv!$D$201+"aD201"+769+0+1</definedName>
    <definedName function="false" hidden="false" localSheetId="13" name="ZA496" vbProcedure="false">forwcurv!$D$202+"aD202"+769+0+1</definedName>
    <definedName function="false" hidden="false" localSheetId="13" name="ZA497" vbProcedure="false">forwcurv!$D$203+"aD203"+769+0+1</definedName>
    <definedName function="false" hidden="false" localSheetId="13" name="ZA498" vbProcedure="false">forwcurv!$D$204+"aD204"+769+0+1</definedName>
    <definedName function="false" hidden="false" localSheetId="13" name="ZA499" vbProcedure="false">forwcurv!$D$205+"aD205"+769+0+1</definedName>
    <definedName function="false" hidden="false" localSheetId="13" name="ZA500" vbProcedure="false">forwcurv!$D$206+"aD206"+769+0+1</definedName>
    <definedName function="false" hidden="false" localSheetId="13" name="ZA501" vbProcedure="false">forwcurv!$D$207+"aD207"+769+0+1</definedName>
    <definedName function="false" hidden="false" localSheetId="13" name="ZA502" vbProcedure="false">forwcurv!$D$208+"aD208"+769+0+1</definedName>
    <definedName function="false" hidden="false" localSheetId="13" name="ZA503" vbProcedure="false">forwcurv!$D$209+"aD209"+769+0+1</definedName>
    <definedName function="false" hidden="false" localSheetId="13" name="ZA504" vbProcedure="false">forwcurv!$D$210+"aD210"+769+0+1</definedName>
    <definedName function="false" hidden="false" localSheetId="13" name="ZA505" vbProcedure="false">forwcurv!$D$211+"aD211"+769+0+1</definedName>
    <definedName function="false" hidden="false" localSheetId="13" name="ZA506" vbProcedure="false">forwcurv!$D$212+"aD212"+769+0+1</definedName>
    <definedName function="false" hidden="false" localSheetId="13" name="ZA507" vbProcedure="false">forwcurv!$D$213+"aD213"+769+0+1</definedName>
    <definedName function="false" hidden="false" localSheetId="13" name="ZA508" vbProcedure="false">forwcurv!$D$214+"aD214"+769+0+1</definedName>
    <definedName function="false" hidden="false" localSheetId="13" name="ZA509" vbProcedure="false">forwcurv!$E$214+"pBE214"+769+0.16+0.2</definedName>
    <definedName function="false" hidden="false" localSheetId="13" name="ZA510" vbProcedure="false">forwcurv!$D$215+"aD215"+769+0+1</definedName>
    <definedName function="false" hidden="false" localSheetId="13" name="ZA511" vbProcedure="false">forwcurv!$E$215+"pBE215"+769+0.16+0.2</definedName>
    <definedName function="false" hidden="false" localSheetId="13" name="ZA512" vbProcedure="false">forwcurv!$D$216+"aD216"+769+0+1</definedName>
    <definedName function="false" hidden="false" localSheetId="13" name="ZA513" vbProcedure="false">forwcurv!$E$216+"pBE216"+769+0.16+0.2</definedName>
    <definedName function="false" hidden="false" localSheetId="13" name="ZA514" vbProcedure="false">forwcurv!$D$217+"aD217"+769+0+1</definedName>
    <definedName function="false" hidden="false" localSheetId="13" name="ZA515" vbProcedure="false">forwcurv!$E$217+"pBE217"+769+0.16+0.2</definedName>
    <definedName function="false" hidden="false" localSheetId="13" name="ZA516" vbProcedure="false">forwcurv!$D$218+"aD218"+769+0+1</definedName>
    <definedName function="false" hidden="false" localSheetId="13" name="ZA517" vbProcedure="false">forwcurv!$E$218+"pBE218"+769+0.16+0.2</definedName>
    <definedName function="false" hidden="false" localSheetId="13" name="ZA518" vbProcedure="false">forwcurv!$D$219+"aD219"+769+0+1</definedName>
    <definedName function="false" hidden="false" localSheetId="13" name="ZA519" vbProcedure="false">forwcurv!$E$219+"pBE219"+769+0.16+0.2</definedName>
    <definedName function="false" hidden="false" localSheetId="13" name="ZA520" vbProcedure="false">forwcurv!$D$220+"aD220"+769+0+1</definedName>
    <definedName function="false" hidden="false" localSheetId="13" name="ZA521" vbProcedure="false">forwcurv!$E$220+"pBE220"+769+0.16+0.2</definedName>
    <definedName function="false" hidden="false" localSheetId="13" name="ZA522" vbProcedure="false">forwcurv!$D$221+"aD221"+769+0+1</definedName>
    <definedName function="false" hidden="false" localSheetId="13" name="ZA523" vbProcedure="false">forwcurv!$E$221+"pBE221"+769+0.16+0.2</definedName>
    <definedName function="false" hidden="false" localSheetId="13" name="ZA524" vbProcedure="false">forwcurv!$D$222+"aD222"+769+0+1</definedName>
    <definedName function="false" hidden="false" localSheetId="13" name="ZA525" vbProcedure="false">forwcurv!$E$222+"pBE222"+769+0.16+0.2</definedName>
    <definedName function="false" hidden="false" localSheetId="13" name="ZA526" vbProcedure="false">forwcurv!$D$223+"aD223"+769+0+1</definedName>
    <definedName function="false" hidden="false" localSheetId="13" name="ZA527" vbProcedure="false">forwcurv!$E$223+"pBE223"+769+0.16+0.2</definedName>
    <definedName function="false" hidden="false" localSheetId="13" name="ZA528" vbProcedure="false">forwcurv!$D$224+"aD224"+769+0+1</definedName>
    <definedName function="false" hidden="false" localSheetId="13" name="ZA529" vbProcedure="false">forwcurv!$E$224+"pBE224"+769+0.16+0.2</definedName>
    <definedName function="false" hidden="false" localSheetId="13" name="ZA530" vbProcedure="false">forwcurv!$D$225+"aD225"+769+0+1</definedName>
    <definedName function="false" hidden="false" localSheetId="13" name="ZA531" vbProcedure="false">forwcurv!$E$225+"pBE225"+769+0.16+0.2</definedName>
    <definedName function="false" hidden="false" localSheetId="13" name="ZA532" vbProcedure="false">forwcurv!$D$226+"aD226"+769+0+1</definedName>
    <definedName function="false" hidden="false" localSheetId="13" name="ZA533" vbProcedure="false">forwcurv!$E$226+"pBE226"+769+0.16+0.2</definedName>
    <definedName function="false" hidden="false" localSheetId="13" name="ZA534" vbProcedure="false">forwcurv!$D$227+"aD227"+769+0+1</definedName>
    <definedName function="false" hidden="false" localSheetId="13" name="ZA535" vbProcedure="false">forwcurv!$E$227+"pBE227"+769+0.16+0.2</definedName>
    <definedName function="false" hidden="false" localSheetId="13" name="ZA536" vbProcedure="false">forwcurv!$D$228+"aD228"+769+0+1</definedName>
    <definedName function="false" hidden="false" localSheetId="13" name="ZA537" vbProcedure="false">forwcurv!$E$228+"pBE228"+769+0.16+0.2</definedName>
    <definedName function="false" hidden="false" localSheetId="13" name="ZA538" vbProcedure="false">forwcurv!$D$229+"aD229"+769+0+1</definedName>
    <definedName function="false" hidden="false" localSheetId="13" name="ZA539" vbProcedure="false">forwcurv!$E$229+"pBE229"+769+0.16+0.2</definedName>
    <definedName function="false" hidden="false" localSheetId="13" name="ZA540" vbProcedure="false">forwcurv!$D$230+"aD230"+769+0+1</definedName>
    <definedName function="false" hidden="false" localSheetId="13" name="ZA541" vbProcedure="false">forwcurv!$E$230+"pBE230"+769+0.16+0.2</definedName>
    <definedName function="false" hidden="false" localSheetId="13" name="ZA542" vbProcedure="false">forwcurv!$D$231+"aD231"+769+0+1</definedName>
    <definedName function="false" hidden="false" localSheetId="13" name="ZA543" vbProcedure="false">forwcurv!$E$231+"pBE231"+769+0.16+0.2</definedName>
    <definedName function="false" hidden="false" localSheetId="13" name="ZA544" vbProcedure="false">forwcurv!$D$232+"aD232"+769+0+1</definedName>
    <definedName function="false" hidden="false" localSheetId="13" name="ZA545" vbProcedure="false">forwcurv!$E$232+"pBE232"+769+0.16+0.2</definedName>
    <definedName function="false" hidden="false" localSheetId="13" name="ZA546" vbProcedure="false">forwcurv!$D$233+"aD233"+769+0+1</definedName>
    <definedName function="false" hidden="false" localSheetId="13" name="ZA547" vbProcedure="false">forwcurv!$E$233+"pBE233"+769+0.16+0.2</definedName>
    <definedName function="false" hidden="false" localSheetId="13" name="ZA548" vbProcedure="false">forwcurv!$D$234+"aD234"+769+0+1</definedName>
    <definedName function="false" hidden="false" localSheetId="13" name="ZA549" vbProcedure="false">forwcurv!$E$234+"pBE234"+769+0.16+0.2</definedName>
    <definedName function="false" hidden="false" localSheetId="13" name="ZA550" vbProcedure="false">forwcurv!$D$235+"aD235"+769+0+1</definedName>
    <definedName function="false" hidden="false" localSheetId="13" name="ZA551" vbProcedure="false">forwcurv!$E$235+"pBE235"+769+0.16+0.2</definedName>
    <definedName function="false" hidden="false" localSheetId="13" name="ZA552" vbProcedure="false">forwcurv!$D$236+"aD236"+769+0+1</definedName>
    <definedName function="false" hidden="false" localSheetId="13" name="ZA553" vbProcedure="false">forwcurv!$E$236+"pBE236"+769+0.16+0.2</definedName>
    <definedName function="false" hidden="false" localSheetId="13" name="ZA554" vbProcedure="false">forwcurv!$D$237+"aD237"+769+0+1</definedName>
    <definedName function="false" hidden="false" localSheetId="13" name="ZA555" vbProcedure="false">forwcurv!$E$237+"pBE237"+769+0.16+0.2</definedName>
    <definedName function="false" hidden="false" localSheetId="13" name="ZA556" vbProcedure="false">forwcurv!$D$238+"aD238"+769+0+1</definedName>
    <definedName function="false" hidden="false" localSheetId="13" name="ZA557" vbProcedure="false">forwcurv!$E$238+"pBE238"+769+0.16+0.2</definedName>
    <definedName function="false" hidden="false" localSheetId="13" name="ZA558" vbProcedure="false">forwcurv!$D$239+"aD239"+769+0+1</definedName>
    <definedName function="false" hidden="false" localSheetId="13" name="ZA559" vbProcedure="false">forwcurv!$E$239+"pBE239"+769+0.16+0.2</definedName>
    <definedName function="false" hidden="false" localSheetId="13" name="ZA560" vbProcedure="false">forwcurv!$D$240+"aD240"+769+0+1</definedName>
    <definedName function="false" hidden="false" localSheetId="13" name="ZA561" vbProcedure="false">forwcurv!$E$240+"pBE240"+769+0.16+0.2</definedName>
    <definedName function="false" hidden="false" localSheetId="13" name="ZA562" vbProcedure="false">forwcurv!$D$241+"aD241"+769+0+1</definedName>
    <definedName function="false" hidden="false" localSheetId="13" name="ZA563" vbProcedure="false">forwcurv!$E$241+"pBE241"+769+0.16+0.2</definedName>
    <definedName function="false" hidden="false" localSheetId="13" name="ZA564" vbProcedure="false">forwcurv!$D$242+"aD242"+769+0+1</definedName>
    <definedName function="false" hidden="false" localSheetId="13" name="ZA565" vbProcedure="false">forwcurv!$E$242+"pBE242"+769+0.16+0.2</definedName>
    <definedName function="false" hidden="false" localSheetId="13" name="ZA566" vbProcedure="false">forwcurv!$D$243+"aD243"+769+0+1</definedName>
    <definedName function="false" hidden="false" localSheetId="13" name="ZA567" vbProcedure="false">forwcurv!$E$243+"pBE243"+769+0.16+0.2</definedName>
    <definedName function="false" hidden="false" localSheetId="13" name="ZA568" vbProcedure="false">forwcurv!$D$244+"aD244"+769+0+1</definedName>
    <definedName function="false" hidden="false" localSheetId="13" name="ZA569" vbProcedure="false">forwcurv!$E$244+"pBE244"+769+0.16+0.2</definedName>
    <definedName function="false" hidden="false" localSheetId="13" name="ZA570" vbProcedure="false">forwcurv!$D$245+"aD245"+769+0+1</definedName>
    <definedName function="false" hidden="false" localSheetId="13" name="ZA571" vbProcedure="false">forwcurv!$E$245+"pBE245"+769+0.16+0.2</definedName>
    <definedName function="false" hidden="false" localSheetId="13" name="ZA572" vbProcedure="false">forwcurv!$D$246+"aD246"+769+0+1</definedName>
    <definedName function="false" hidden="false" localSheetId="13" name="ZA573" vbProcedure="false">forwcurv!$E$246+"pBE246"+769+0.16+0.2</definedName>
    <definedName function="false" hidden="false" localSheetId="13" name="ZA574" vbProcedure="false">forwcurv!$D$247+"aD247"+769+0+1</definedName>
    <definedName function="false" hidden="false" localSheetId="13" name="ZA575" vbProcedure="false">forwcurv!$E$247+"pBE247"+769+0.16+0.2</definedName>
    <definedName function="false" hidden="false" localSheetId="13" name="ZA576" vbProcedure="false">forwcurv!$D$248+"aD248"+769+0+1</definedName>
    <definedName function="false" hidden="false" localSheetId="13" name="ZA577" vbProcedure="false">forwcurv!$E$248+"pBE248"+769+0.16+0.2</definedName>
    <definedName function="false" hidden="false" localSheetId="13" name="ZA578" vbProcedure="false">forwcurv!$D$249+"aD249"+769+0+1</definedName>
    <definedName function="false" hidden="false" localSheetId="13" name="ZA579" vbProcedure="false">forwcurv!$E$249+"pBE249"+769+0.16+0.2</definedName>
    <definedName function="false" hidden="false" localSheetId="13" name="ZA580" vbProcedure="false">forwcurv!$E$250+"pBE250"+769+0.16+0.2</definedName>
    <definedName function="false" hidden="false" localSheetId="13" name="ZA581" vbProcedure="false">forwcurv!$E$251+"pBE251"+769+0.16+0.2</definedName>
    <definedName function="false" hidden="false" localSheetId="13" name="ZA582" vbProcedure="false">forwcurv!$E$252+"pBE252"+769+0.16+0.2</definedName>
    <definedName function="false" hidden="false" localSheetId="13" name="ZA583" vbProcedure="false">forwcurv!$E$253+"pBE253"+769+0.16+0.2</definedName>
    <definedName function="false" hidden="false" localSheetId="13" name="ZA584" vbProcedure="false">forwcurv!$E$254+"pBE254"+769+0.16+0.2</definedName>
    <definedName function="false" hidden="false" localSheetId="13" name="ZA585" vbProcedure="false">forwcurv!$E$255+"pBE255"+769+0.16+0.2</definedName>
    <definedName function="false" hidden="false" localSheetId="13" name="ZA586" vbProcedure="false">forwcurv!$E$256+"pBE256"+769+0.16+0.2</definedName>
    <definedName function="false" hidden="false" localSheetId="13" name="ZA587" vbProcedure="false">forwcurv!$E$257+"pBE257"+769+0.16+0.2</definedName>
    <definedName function="false" hidden="false" localSheetId="13" name="ZA588" vbProcedure="false">forwcurv!$E$258+"pBE258"+769+0.16+0.2</definedName>
    <definedName function="false" hidden="false" localSheetId="13" name="ZA589" vbProcedure="false">forwcurv!$E$259+"pBE259"+769+0.16+0.2</definedName>
    <definedName function="false" hidden="false" localSheetId="13" name="ZA590" vbProcedure="false">forwcurv!$E$260+"pBE260"+769+0.16+0.2</definedName>
    <definedName function="false" hidden="false" localSheetId="13" name="ZA591" vbProcedure="false">forwcurv!$E$261+"pBE261"+769+0.16+0.2</definedName>
    <definedName function="false" hidden="false" localSheetId="13" name="ZA592" vbProcedure="false">forwcurv!$E$262+"pBE262"+769+0.16+0.2</definedName>
    <definedName function="false" hidden="false" localSheetId="13" name="ZA593" vbProcedure="false">forwcurv!$E$263+"pBE263"+769+0.16+0.2</definedName>
    <definedName function="false" hidden="false" localSheetId="13" name="ZA594" vbProcedure="false">forwcurv!$E$264+"pBE264"+769+0.16+0.2</definedName>
    <definedName function="false" hidden="false" localSheetId="13" name="ZA595" vbProcedure="false">forwcurv!$E$265+"pBE265"+769+0.16+0.2</definedName>
    <definedName function="false" hidden="false" localSheetId="13" name="ZA596" vbProcedure="false">forwcurv!$E$266+"pBE266"+769+0.16+0.2</definedName>
    <definedName function="false" hidden="false" localSheetId="13" name="ZA597" vbProcedure="false">forwcurv!$E$267+"pBE267"+769+0.16+0.2</definedName>
    <definedName function="false" hidden="false" localSheetId="13" name="ZA598" vbProcedure="false">forwcurv!$E$268+"pBE268"+769+0.16+0.2</definedName>
    <definedName function="false" hidden="false" localSheetId="13" name="ZA599" vbProcedure="false">forwcurv!$E$269+"pBE269"+769+0.16+0.2</definedName>
    <definedName function="false" hidden="false" localSheetId="13" name="ZA600" vbProcedure="false">forwcurv!$E$270+"pBE270"+769+0.16+0.2</definedName>
    <definedName function="false" hidden="false" localSheetId="13" name="ZA601" vbProcedure="false">forwcurv!$E$271+"pBE271"+769+0.16+0.2</definedName>
    <definedName function="false" hidden="false" localSheetId="13" name="ZA602" vbProcedure="false">forwcurv!$E$272+"pBE272"+769+0.16+0.2</definedName>
    <definedName function="false" hidden="false" localSheetId="13" name="ZA603" vbProcedure="false">forwcurv!$E$273+"pBE273"+769+0.16+0.2</definedName>
    <definedName function="false" hidden="false" localSheetId="13" name="ZA604" vbProcedure="false">forwcurv!$E$274+"pBE274"+769+0.16+0.2</definedName>
    <definedName function="false" hidden="false" localSheetId="13" name="ZA605" vbProcedure="false">forwcurv!$E$275+"pBE275"+769+0.16+0.2</definedName>
    <definedName function="false" hidden="false" localSheetId="13" name="ZA606" vbProcedure="false">forwcurv!$E$276+"pBE276"+769+0.16+0.2</definedName>
    <definedName function="false" hidden="false" localSheetId="13" name="ZA607" vbProcedure="false">forwcurv!$E$277+"pBE277"+769+0.16+0.2</definedName>
    <definedName function="false" hidden="false" localSheetId="13" name="ZA608" vbProcedure="false">forwcurv!$E$278+"pBE278"+769+0.16+0.2</definedName>
    <definedName function="false" hidden="false" localSheetId="13" name="ZA609" vbProcedure="false">forwcurv!$E$279+"pBE279"+769+0.16+0.2</definedName>
    <definedName function="false" hidden="false" localSheetId="13" name="ZA610" vbProcedure="false">forwcurv!$E$280+"pBE280"+769+0.16+0.2</definedName>
    <definedName function="false" hidden="false" localSheetId="13" name="ZA611" vbProcedure="false">forwcurv!$E$281+"pBE281"+769+0.16+0.2</definedName>
    <definedName function="false" hidden="false" localSheetId="13" name="ZA612" vbProcedure="false">forwcurv!$E$282+"pBE282"+769+0.16+0.2</definedName>
    <definedName function="false" hidden="false" localSheetId="13" name="ZA613" vbProcedure="false">forwcurv!$E$283+"pBE283"+769+0.16+0.2</definedName>
    <definedName function="false" hidden="false" localSheetId="13" name="ZA614" vbProcedure="false">forwcurv!$E$284+"pBE284"+769+0.16+0.2</definedName>
    <definedName function="false" hidden="false" localSheetId="13" name="ZA615" vbProcedure="false">forwcurv!$E$285+"pBE285"+769+0.16+0.2</definedName>
    <definedName function="false" hidden="false" localSheetId="13" name="ZA616" vbProcedure="false">forwcurv!$E$286+"pBE286"+769+0.16+0.2</definedName>
    <definedName function="false" hidden="false" localSheetId="13" name="ZA617" vbProcedure="false">forwcurv!$E$287+"pBE287"+769+0.16+0.2</definedName>
    <definedName function="false" hidden="false" localSheetId="13" name="ZA618" vbProcedure="false">forwcurv!$E$288+"pBE288"+769+0.16+0.2</definedName>
    <definedName function="false" hidden="false" localSheetId="13" name="ZA619" vbProcedure="false">forwcurv!$E$289+"pBE289"+769+0.16+0.2</definedName>
    <definedName function="false" hidden="false" localSheetId="13" name="ZA620" vbProcedure="false">forwcurv!$E$290+"pBE290"+769+0.16+0.2</definedName>
    <definedName function="false" hidden="false" localSheetId="13" name="ZA621" vbProcedure="false">forwcurv!$E$291+"pBE291"+769+0.16+0.2</definedName>
    <definedName function="false" hidden="false" localSheetId="13" name="ZA622" vbProcedure="false">forwcurv!$E$292+"pBE292"+769+0.16+0.2</definedName>
    <definedName function="false" hidden="false" localSheetId="13" name="ZA623" vbProcedure="false">forwcurv!$E$293+"pBE293"+769+0.16+0.2</definedName>
    <definedName function="false" hidden="false" localSheetId="13" name="ZA624" vbProcedure="false">forwcurv!$E$294+"pBE294"+769+0.16+0.2</definedName>
    <definedName function="false" hidden="false" localSheetId="13" name="ZA625" vbProcedure="false">forwcurv!$E$295+"pBE295"+769+0.16+0.2</definedName>
    <definedName function="false" hidden="false" localSheetId="13" name="ZA626" vbProcedure="false">forwcurv!$E$296+"pBE296"+769+0.16+0.2</definedName>
    <definedName function="false" hidden="false" localSheetId="13" name="ZA627" vbProcedure="false">forwcurv!$E$297+"pBE297"+769+0.16+0.2</definedName>
    <definedName function="false" hidden="false" localSheetId="13" name="ZA628" vbProcedure="false">forwcurv!$E$298+"pBE298"+769+0.16+0.2</definedName>
    <definedName function="false" hidden="false" localSheetId="13" name="ZA629" vbProcedure="false">forwcurv!$E$299+"pBE299"+769+0.16+0.2</definedName>
    <definedName function="false" hidden="false" localSheetId="13" name="ZA630" vbProcedure="false">forwcurv!$E$300+"pBE300"+769+0.16+0.2</definedName>
    <definedName function="false" hidden="false" localSheetId="13" name="ZA631" vbProcedure="false">forwcurv!$E$301+"pBE301"+769+0.16+0.2</definedName>
    <definedName function="false" hidden="false" localSheetId="13" name="ZA632" vbProcedure="false">forwcurv!$E$302+"pBE302"+769+0.16+0.2</definedName>
    <definedName function="false" hidden="false" localSheetId="13" name="ZA633" vbProcedure="false">forwcurv!$E$303+"pBE303"+769+0.16+0.2</definedName>
    <definedName function="false" hidden="false" localSheetId="13" name="ZA634" vbProcedure="false">forwcurv!$E$304+"pBE304"+769+0.16+0.2</definedName>
    <definedName function="false" hidden="false" localSheetId="13" name="ZA635" vbProcedure="false">forwcurv!$E$305+"pBE305"+769+0.16+0.2</definedName>
    <definedName function="false" hidden="false" localSheetId="13" name="ZA636" vbProcedure="false">forwcurv!$E$306+"pBE306"+769+0.16+0.2</definedName>
    <definedName function="false" hidden="false" localSheetId="13" name="ZA637" vbProcedure="false">forwcurv!$E$307+"pBE307"+769+0.16+0.2</definedName>
    <definedName function="false" hidden="false" localSheetId="13" name="ZA638" vbProcedure="false">forwcurv!$E$308+"pBE308"+769+0.16+0.2</definedName>
    <definedName function="false" hidden="false" localSheetId="13" name="ZA639" vbProcedure="false">forwcurv!$E$309+"pBE309"+769+0.16+0.2</definedName>
    <definedName function="false" hidden="false" localSheetId="13" name="ZA669" vbProcedure="false">forwcurv!$D$250+"AD250"+17153+0+1+"-"+"+"</definedName>
    <definedName function="false" hidden="false" localSheetId="13" name="ZA670" vbProcedure="false">forwcurv!$D$251+"AD251"+17153+0+1+"-"+"+"</definedName>
    <definedName function="false" hidden="false" localSheetId="13" name="ZA671" vbProcedure="false">forwcurv!$D$252+"AD252"+17153+0+1+"-"+"+"</definedName>
    <definedName function="false" hidden="false" localSheetId="13" name="ZA672" vbProcedure="false">forwcurv!$D$253+"AD253"+17153+0+1+"-"+"+"</definedName>
    <definedName function="false" hidden="false" localSheetId="13" name="ZA673" vbProcedure="false">forwcurv!$D$254+"AD254"+17153+0+1+"-"+"+"</definedName>
    <definedName function="false" hidden="false" localSheetId="13" name="ZA674" vbProcedure="false">forwcurv!$D$255+"AD255"+17153+0+1+"-"+"+"</definedName>
    <definedName function="false" hidden="false" localSheetId="13" name="ZA675" vbProcedure="false">forwcurv!$D$256+"AD256"+17153+0+1+"-"+"+"</definedName>
    <definedName function="false" hidden="false" localSheetId="13" name="ZA676" vbProcedure="false">forwcurv!$D$257+"AD257"+17153+0+1+"-"+"+"</definedName>
    <definedName function="false" hidden="false" localSheetId="13" name="ZA677" vbProcedure="false">forwcurv!$D$258+"AD258"+17153+0+1+"-"+"+"</definedName>
    <definedName function="false" hidden="false" localSheetId="13" name="ZA678" vbProcedure="false">forwcurv!$D$259+"AD259"+17153+0+1+"-"+"+"</definedName>
    <definedName function="false" hidden="false" localSheetId="13" name="ZA679" vbProcedure="false">forwcurv!$D$260+"AD260"+17153+0+1+"-"+"+"</definedName>
    <definedName function="false" hidden="false" localSheetId="13" name="ZA680" vbProcedure="false">forwcurv!$D$261+"AD261"+17153+0+1+"-"+"+"</definedName>
    <definedName function="false" hidden="false" localSheetId="13" name="ZA681" vbProcedure="false">forwcurv!$D$262+"AD262"+17153+0+1+"-"+"+"</definedName>
    <definedName function="false" hidden="false" localSheetId="13" name="ZA682" vbProcedure="false">forwcurv!$D$263+"AD263"+17153+0+1+"-"+"+"</definedName>
    <definedName function="false" hidden="false" localSheetId="13" name="ZA683" vbProcedure="false">forwcurv!$D$264+"AD264"+17153+0+1+"-"+"+"</definedName>
    <definedName function="false" hidden="false" localSheetId="13" name="ZA684" vbProcedure="false">forwcurv!$D$265+"AD265"+17153+0+1+"-"+"+"</definedName>
    <definedName function="false" hidden="false" localSheetId="13" name="ZA685" vbProcedure="false">forwcurv!$D$266+"AD266"+17153+0+1+"-"+"+"</definedName>
    <definedName function="false" hidden="false" localSheetId="13" name="ZA686" vbProcedure="false">forwcurv!$D$267+"AD267"+17153+0+1+"-"+"+"</definedName>
    <definedName function="false" hidden="false" localSheetId="13" name="ZA687" vbProcedure="false">forwcurv!$D$268+"AD268"+17153+0+1+"-"+"+"</definedName>
    <definedName function="false" hidden="false" localSheetId="13" name="ZA688" vbProcedure="false">forwcurv!$D$269+"AD269"+17153+0+1+"-"+"+"</definedName>
    <definedName function="false" hidden="false" localSheetId="13" name="ZA689" vbProcedure="false">forwcurv!$D$270+"AD270"+17153+0+1+"-"+"+"</definedName>
    <definedName function="false" hidden="false" localSheetId="13" name="ZA690" vbProcedure="false">forwcurv!$D$271+"AD271"+17153+0+1+"-"+"+"</definedName>
    <definedName function="false" hidden="false" localSheetId="13" name="ZA691" vbProcedure="false">forwcurv!$D$272+"AD272"+17153+0+1+"-"+"+"</definedName>
    <definedName function="false" hidden="false" localSheetId="13" name="ZA692" vbProcedure="false">forwcurv!$D$273+"AD273"+17153+0+1+"-"+"+"</definedName>
    <definedName function="false" hidden="false" localSheetId="13" name="ZA693" vbProcedure="false">forwcurv!$D$274+"AD274"+17153+0+1+"-"+"+"</definedName>
    <definedName function="false" hidden="false" localSheetId="13" name="ZA694" vbProcedure="false">forwcurv!$D$275+"AD275"+17153+0+1+"-"+"+"</definedName>
    <definedName function="false" hidden="false" localSheetId="13" name="ZA695" vbProcedure="false">forwcurv!$D$276+"AD276"+17153+0+1+"-"+"+"</definedName>
    <definedName function="false" hidden="false" localSheetId="13" name="ZA696" vbProcedure="false">forwcurv!$D$277+"AD277"+17153+0+1+"-"+"+"</definedName>
    <definedName function="false" hidden="false" localSheetId="13" name="ZA697" vbProcedure="false">forwcurv!$D$278+"AD278"+17153+0+1+"-"+"+"</definedName>
    <definedName function="false" hidden="false" localSheetId="13" name="ZA698" vbProcedure="false">forwcurv!$D$279+"AD279"+17153+0+1+"-"+"+"</definedName>
    <definedName function="false" hidden="false" localSheetId="13" name="ZA699" vbProcedure="false">forwcurv!$D$280+"AD280"+17153+0+1+"-"+"+"</definedName>
    <definedName function="false" hidden="false" localSheetId="13" name="ZA700" vbProcedure="false">forwcurv!$D$281+"AD281"+17153+0+1+"-"+"+"</definedName>
    <definedName function="false" hidden="false" localSheetId="13" name="ZA701" vbProcedure="false">forwcurv!$D$282+"AD282"+17153+0+1+"-"+"+"</definedName>
    <definedName function="false" hidden="false" localSheetId="13" name="ZA702" vbProcedure="false">forwcurv!$D$283+"AD283"+17153+0+1+"-"+"+"</definedName>
    <definedName function="false" hidden="false" localSheetId="13" name="ZA703" vbProcedure="false">forwcurv!$D$284+"AD284"+17153+0+1+"-"+"+"</definedName>
    <definedName function="false" hidden="false" localSheetId="13" name="ZA704" vbProcedure="false">forwcurv!$D$285+"AD285"+17153+0+1+"-"+"+"</definedName>
    <definedName function="false" hidden="false" localSheetId="13" name="ZA705" vbProcedure="false">forwcurv!$D$286+"AD286"+17153+0+1+"-"+"+"</definedName>
    <definedName function="false" hidden="false" localSheetId="13" name="ZA706" vbProcedure="false">forwcurv!$D$287+"AD287"+17153+0+1+"-"+"+"</definedName>
    <definedName function="false" hidden="false" localSheetId="13" name="ZA707" vbProcedure="false">forwcurv!$D$288+"AD288"+17153+0+1+"-"+"+"</definedName>
    <definedName function="false" hidden="false" localSheetId="13" name="ZA708" vbProcedure="false">forwcurv!$D$289+"AD289"+17153+0+1+"-"+"+"</definedName>
    <definedName function="false" hidden="false" localSheetId="13" name="ZA709" vbProcedure="false">forwcurv!$D$290+"AD290"+17153+0+1+"-"+"+"</definedName>
    <definedName function="false" hidden="false" localSheetId="13" name="ZA710" vbProcedure="false">forwcurv!$D$291+"AD291"+17153+0+1+"-"+"+"</definedName>
    <definedName function="false" hidden="false" localSheetId="13" name="ZA711" vbProcedure="false">forwcurv!$D$292+"AD292"+17153+0+1+"-"+"+"</definedName>
    <definedName function="false" hidden="false" localSheetId="13" name="ZA712" vbProcedure="false">forwcurv!$D$293+"AD293"+17153+0+1+"-"+"+"</definedName>
    <definedName function="false" hidden="false" localSheetId="13" name="ZA713" vbProcedure="false">forwcurv!$D$294+"AD294"+17153+0+1+"-"+"+"</definedName>
    <definedName function="false" hidden="false" localSheetId="13" name="ZA714" vbProcedure="false">forwcurv!$D$295+"AD295"+17153+0+1+"-"+"+"</definedName>
    <definedName function="false" hidden="false" localSheetId="13" name="ZA715" vbProcedure="false">forwcurv!$D$296+"AD296"+17153+0+1+"-"+"+"</definedName>
    <definedName function="false" hidden="false" localSheetId="13" name="ZA716" vbProcedure="false">forwcurv!$D$297+"AD297"+17153+0+1+"-"+"+"</definedName>
    <definedName function="false" hidden="false" localSheetId="13" name="ZA717" vbProcedure="false">forwcurv!$D$298+"AD298"+17153+0+1+"-"+"+"</definedName>
    <definedName function="false" hidden="false" localSheetId="13" name="ZA718" vbProcedure="false">forwcurv!$D$299+"AD299"+17153+0+1+"-"+"+"</definedName>
    <definedName function="false" hidden="false" localSheetId="13" name="ZA719" vbProcedure="false">forwcurv!$D$300+"AD300"+17153+0+1+"-"+"+"</definedName>
    <definedName function="false" hidden="false" localSheetId="13" name="ZA720" vbProcedure="false">forwcurv!$D$301+"AD301"+17153+0+1+"-"+"+"</definedName>
    <definedName function="false" hidden="false" localSheetId="13" name="ZA721" vbProcedure="false">forwcurv!$D$302+"AD302"+17153+0+1+"-"+"+"</definedName>
    <definedName function="false" hidden="false" localSheetId="13" name="ZA722" vbProcedure="false">forwcurv!$D$303+"AD303"+17153+0+1+"-"+"+"</definedName>
    <definedName function="false" hidden="false" localSheetId="13" name="ZA723" vbProcedure="false">forwcurv!$D$304+"AD304"+17153+0+1+"-"+"+"</definedName>
    <definedName function="false" hidden="false" localSheetId="13" name="ZA724" vbProcedure="false">forwcurv!$D$305+"AD305"+17153+0+1+"-"+"+"</definedName>
    <definedName function="false" hidden="false" localSheetId="13" name="ZA725" vbProcedure="false">forwcurv!$D$306+"AD306"+17153+0+1+"-"+"+"</definedName>
    <definedName function="false" hidden="false" localSheetId="13" name="ZA726" vbProcedure="false">forwcurv!$D$307+"AD307"+17153+0+1+"-"+"+"</definedName>
    <definedName function="false" hidden="false" localSheetId="13" name="ZA727" vbProcedure="false">forwcurv!$D$308+"AD308"+17153+0+1+"-"+"+"</definedName>
    <definedName function="false" hidden="false" localSheetId="13" name="ZA728" vbProcedure="false">forwcurv!$D$309+"AD309"+17153+0+1+"-"+"+"</definedName>
    <definedName function="false" hidden="false" localSheetId="13" name="ZF100" vbProcedure="false">forwcurv!$I$10+"fp1"+""+553+553+472+0+0+0+0+4+3+"-"+"+"+2.6+50+2+4+95+0.114671966530788+5</definedName>
    <definedName function="false" hidden="false" localSheetId="13" name="ZF101" vbProcedure="false">forwcurv!$I$11+"fp2"+""+553+553+472+0+0+0+0+4+3+"-"+"+"+2.6+50+2+4+95+0.14572165610512+5</definedName>
    <definedName function="false" hidden="false" localSheetId="13" name="ZF102" vbProcedure="false">forwcurv!$I$12+"fp3"+""+553+553+472+0+0+0+0+4+3+"-"+"+"+2.6+50+2+4+95+0.148832227284356+5</definedName>
    <definedName function="false" hidden="false" localSheetId="13" name="ZF103" vbProcedure="false">forwcurv!$I$13+"fp4"+""+553+553+472+0+0+0+0+4+3+"-"+"+"+2.6+50+2+4+95+0.152056575925202+5</definedName>
    <definedName function="false" hidden="false" localSheetId="13" name="ZF104" vbProcedure="false">forwcurv!$I$14+"fp5"+""+553+553+472+0+0+0+0+4+3+"-"+"+"+2.6+50+2+4+95+0.134820172014426+5</definedName>
    <definedName function="false" hidden="false" localSheetId="13" name="ZF105" vbProcedure="false">forwcurv!$I$15+"fp6"+""+553+553+472+0+0+0+0+4+3+"-"+"+"+2.6+50+2+4+95+0.148909585580545+5</definedName>
    <definedName function="false" hidden="false" localSheetId="13" name="ZF106" vbProcedure="false">forwcurv!$I$16+"fp7"+""+553+553+472+0+0+0+0+4+3+"-"+"+"+2.6+50+2+4+95+0.174233601763193+5</definedName>
    <definedName function="false" hidden="false" localSheetId="13" name="ZF107" vbProcedure="false">forwcurv!$I$17+"fp8"+""+553+553+472+0+0+0+0+4+3+"-"+"+"+2.6+50+2+4+95+0.171611265142147+5</definedName>
    <definedName function="false" hidden="false" localSheetId="13" name="ZF108" vbProcedure="false">forwcurv!$I$18+"fp9"+""+553+553+472+0+0+0+0+4+3+"-"+"+"+2.6+50+2+4+95+0.156294152910102+5</definedName>
    <definedName function="false" hidden="false" localSheetId="13" name="ZF109" vbProcedure="false">forwcurv!$I$19+"fp10"+""+553+553+472+0+0+0+0+4+3+"-"+"+"+2.6+50+2+4+95+0.167515951286625+5</definedName>
    <definedName function="false" hidden="false" localSheetId="13" name="ZF110" vbProcedure="false">forwcurv!$I$20+"fp11"+""+553+553+472+0+0+0+0+4+3+"-"+"+"+2.6+50+2+4+95+0.202850642654236+5</definedName>
    <definedName function="false" hidden="false" localSheetId="13" name="ZF111" vbProcedure="false">forwcurv!$I$21+"fp12"+""+553+553+472+0+0+0+0+4+3+"-"+"+"+2.6+50+2+4+95+0.19473745919084+5</definedName>
    <definedName function="false" hidden="false" localSheetId="13" name="ZF112" vbProcedure="false">forwcurv!$I$22+"fp13"+""+553+553+472+0+0+0+0+4+3+"-"+"+"+2.6+50+2+4+95+0.170980929292584+5</definedName>
    <definedName function="false" hidden="false" localSheetId="13" name="ZF113" vbProcedure="false">forwcurv!$I$23+"fp14"+""+553+553+472+0+0+0+0+4+3+"-"+"+"+2.6+50+2+4+95+0.191922941029586+5</definedName>
    <definedName function="false" hidden="false" localSheetId="13" name="ZF114" vbProcedure="false">forwcurv!$I$24+"fp15"+""+553+553+472+0+0+0+0+4+3+"-"+"+"+2.6+50+2+4+95+0.196331413375636+5</definedName>
    <definedName function="false" hidden="false" localSheetId="13" name="ZF115" vbProcedure="false">forwcurv!$I$25+"fp16"+""+553+553+472+0+0+0+0+4+3+"-"+"+"+2.6+50+2+4+95+0.186425631324183+5</definedName>
    <definedName function="false" hidden="false" localSheetId="13" name="ZF116" vbProcedure="false">forwcurv!$I$26+"fp17"+""+553+553+472+0+0+0+0+4+3+"-"+"+"+2.6+50+2+4+95+0.236112100072525+5</definedName>
    <definedName function="false" hidden="false" localSheetId="13" name="ZF117" vbProcedure="false">forwcurv!$I$27+"fp18"+""+553+553+472+0+0+0+0+4+3+"-"+"+"+2.6+50+2+4+95+0.18723541211071+5</definedName>
    <definedName function="false" hidden="false" localSheetId="13" name="ZF118" vbProcedure="false">forwcurv!$I$28+"fp19"+""+553+553+472+0+0+0+0+4+3+"-"+"+"+2.6+50+2+4+95+0.210436994991509+5</definedName>
    <definedName function="false" hidden="false" localSheetId="13" name="ZF119" vbProcedure="false">forwcurv!$I$29+"fp20"+""+553+553+473+57+18+342+477+4+3+"-"+"+"+2.6+50+2+4+95+0.244227271869337+5</definedName>
    <definedName function="false" hidden="false" localSheetId="13" name="ZF120" vbProcedure="false">forwcurv!$I$30+"fp21"+""+553+553+473+72+40+357+499+4+3+"-"+"+"+2.6+50+2+4+95+0.216689130148641+5</definedName>
    <definedName function="false" hidden="false" localSheetId="13" name="ZF121" vbProcedure="false">forwcurv!$I$31+"fp22"+""+553+553+472+0+0+0+0+4+3+"-"+"+"+2.6+50+2+4+95+0.226578058293668+5</definedName>
    <definedName function="false" hidden="false" localSheetId="13" name="ZF122" vbProcedure="false">forwcurv!$I$32+"fp23"+""+553+553+472+0+0+0+0+4+3+"-"+"+"+2.6+50+2+4+95+0.239497101056921+5</definedName>
    <definedName function="false" hidden="false" localSheetId="13" name="ZF123" vbProcedure="false">forwcurv!$I$33+"fp24"+""+553+553+472+0+0+0+0+4+3+"-"+"+"+2.6+50+2+4+95+0.239497101056921+5</definedName>
    <definedName function="false" hidden="false" localSheetId="13" name="ZF124" vbProcedure="false">forwcurv!$I$34+"fp25"+""+553+553+472+0+0+0+0+4+3+"-"+"+"+2.6+50+2+4+95+0.239497101056921+5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12" authorId="0">
      <text>
        <r>
          <rPr>
            <b val="true"/>
            <sz val="8"/>
            <color rgb="FF000000"/>
            <rFont val="Tahoma"/>
            <family val="0"/>
          </rPr>
          <t xml:space="preserve">djunus:
</t>
        </r>
        <r>
          <rPr>
            <sz val="8"/>
            <color rgb="FF000000"/>
            <rFont val="Tahoma"/>
            <family val="0"/>
          </rPr>
          <t xml:space="preserve">Fuel Charge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16</xdr:colOff>
                <xdr:row>10</xdr:row>
                <xdr:rowOff>7</xdr:rowOff>
              </xdr:from>
              <xdr:to>
                <xdr:col>3</xdr:col>
                <xdr:colOff>60</xdr:colOff>
                <xdr:row>14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<sst xmlns="http://schemas.openxmlformats.org/spreadsheetml/2006/main" count="614" uniqueCount="406">
  <si>
    <t xml:space="preserve">Enron Transportation Services</t>
  </si>
  <si>
    <t xml:space="preserve">INPUTS</t>
  </si>
  <si>
    <t xml:space="preserve">Analysis Description:</t>
  </si>
  <si>
    <t xml:space="preserve">Monetize Asset based on project life (y or n)</t>
  </si>
  <si>
    <t xml:space="preserve">n</t>
  </si>
  <si>
    <t xml:space="preserve">PROJECT LIFE (1-15)</t>
  </si>
  <si>
    <t xml:space="preserve">LEVERAGED (y or n)</t>
  </si>
  <si>
    <t xml:space="preserve">y</t>
  </si>
  <si>
    <t xml:space="preserve">Equity Percentage</t>
  </si>
  <si>
    <t xml:space="preserve">LOAN INTEREST</t>
  </si>
  <si>
    <t xml:space="preserve">LOAN TERM, YEARS</t>
  </si>
  <si>
    <t xml:space="preserve">Fuel Tracker (y or n)</t>
  </si>
  <si>
    <t xml:space="preserve">Monthly Storage Rate</t>
  </si>
  <si>
    <t xml:space="preserve">Storage Service Target Rate</t>
  </si>
  <si>
    <t xml:space="preserve">Base Gas Purchased (y or n)</t>
  </si>
  <si>
    <t xml:space="preserve">Horsepower Requirements</t>
  </si>
  <si>
    <t xml:space="preserve">Kw/bhphr</t>
  </si>
  <si>
    <t xml:space="preserve">?</t>
  </si>
  <si>
    <t xml:space="preserve">$/kw</t>
  </si>
  <si>
    <t xml:space="preserve">Construction Cost</t>
  </si>
  <si>
    <t xml:space="preserve">Residual Value (y or n)</t>
  </si>
  <si>
    <t xml:space="preserve">Contract(k) or COS Rates(cos)</t>
  </si>
  <si>
    <t xml:space="preserve">cos</t>
  </si>
  <si>
    <t xml:space="preserve">Design Capacity</t>
  </si>
  <si>
    <t xml:space="preserve">Capital Investment ($000)</t>
  </si>
  <si>
    <t xml:space="preserve">Miles of Pipe</t>
  </si>
  <si>
    <t xml:space="preserve">O&amp;M Escalator</t>
  </si>
  <si>
    <t xml:space="preserve">w</t>
  </si>
  <si>
    <t xml:space="preserve">Project - TransPecos Project</t>
  </si>
  <si>
    <t xml:space="preserve">(000's)</t>
  </si>
  <si>
    <t xml:space="preserve">Project Description :</t>
  </si>
  <si>
    <t xml:space="preserve">Install compression and pipeline</t>
  </si>
  <si>
    <t xml:space="preserve">Total Investment</t>
  </si>
  <si>
    <t xml:space="preserve">Capital Requirement :</t>
  </si>
  <si>
    <t xml:space="preserve">Expected Cash Flows(NPV)  :</t>
  </si>
  <si>
    <t xml:space="preserve">Project Life :</t>
  </si>
  <si>
    <t xml:space="preserve">Risk Adjusted (NPV) :</t>
  </si>
  <si>
    <t xml:space="preserve">Project Contractual Term :</t>
  </si>
  <si>
    <t xml:space="preserve">Exposure (P5) :</t>
  </si>
  <si>
    <t xml:space="preserve">Raroc Index :</t>
  </si>
  <si>
    <t xml:space="preserve">Exposure (P10) :</t>
  </si>
  <si>
    <t xml:space="preserve">Expected Rate of Return :</t>
  </si>
  <si>
    <t xml:space="preserve">Upside Cash Flows (P90) :</t>
  </si>
  <si>
    <t xml:space="preserve">Risk Adjusted Rate of Return :</t>
  </si>
  <si>
    <t xml:space="preserve">Upside Cash Flows (P95) :</t>
  </si>
  <si>
    <t xml:space="preserve">Key Assumptions and Distributions</t>
  </si>
  <si>
    <t xml:space="preserve">Risk Factors</t>
  </si>
  <si>
    <t xml:space="preserve">Modeling Approach</t>
  </si>
  <si>
    <t xml:space="preserve">Mitigation Approach</t>
  </si>
  <si>
    <t xml:space="preserve">Load Factor  (Fuel &amp; Retainage)</t>
  </si>
  <si>
    <t xml:space="preserve">Normal Distribution - Mean Average 90%</t>
  </si>
  <si>
    <t xml:space="preserve">Standard Deviation 3</t>
  </si>
  <si>
    <t xml:space="preserve">Volumes </t>
  </si>
  <si>
    <t xml:space="preserve">500 MMBtu/d</t>
  </si>
  <si>
    <t xml:space="preserve">Rates - Demand </t>
  </si>
  <si>
    <t xml:space="preserve">Negotiated</t>
  </si>
  <si>
    <t xml:space="preserve">Fuel Retaninage</t>
  </si>
  <si>
    <t xml:space="preserve">.0025 before tracker</t>
  </si>
  <si>
    <t xml:space="preserve">Fuel Tracker </t>
  </si>
  <si>
    <t xml:space="preserve">Start in 2007</t>
  </si>
  <si>
    <t xml:space="preserve">Capital Expenditures</t>
  </si>
  <si>
    <t xml:space="preserve">Uniform Distribution</t>
  </si>
  <si>
    <t xml:space="preserve">Turnkey Construction</t>
  </si>
  <si>
    <t xml:space="preserve">Minimum = 10% Under Estimated Cost</t>
  </si>
  <si>
    <t xml:space="preserve">Maximum = 20% Over Estimated Cost</t>
  </si>
  <si>
    <t xml:space="preserve">Leveraged</t>
  </si>
  <si>
    <t xml:space="preserve">Yes</t>
  </si>
  <si>
    <t xml:space="preserve">Assumptions:</t>
  </si>
  <si>
    <t xml:space="preserve">Transwestern Pipeline</t>
  </si>
  <si>
    <t xml:space="preserve">Annual Contracts</t>
  </si>
  <si>
    <t xml:space="preserve">Discount Rate</t>
  </si>
  <si>
    <t xml:space="preserve">Shipper</t>
  </si>
  <si>
    <t xml:space="preserve">Volume 1</t>
  </si>
  <si>
    <t xml:space="preserve">Start Date</t>
  </si>
  <si>
    <t xml:space="preserve">Terms</t>
  </si>
  <si>
    <t xml:space="preserve">Rate -1Yr</t>
  </si>
  <si>
    <t xml:space="preserve">XYZ</t>
  </si>
  <si>
    <t xml:space="preserve">Total</t>
  </si>
  <si>
    <t xml:space="preserve">Volume by Years</t>
  </si>
  <si>
    <t xml:space="preserve">YR1</t>
  </si>
  <si>
    <t xml:space="preserve">YR2</t>
  </si>
  <si>
    <t xml:space="preserve">YR3</t>
  </si>
  <si>
    <t xml:space="preserve">YR4</t>
  </si>
  <si>
    <t xml:space="preserve">YR5</t>
  </si>
  <si>
    <t xml:space="preserve">YR6</t>
  </si>
  <si>
    <t xml:space="preserve">YR7</t>
  </si>
  <si>
    <t xml:space="preserve">YR8</t>
  </si>
  <si>
    <t xml:space="preserve">YR9</t>
  </si>
  <si>
    <t xml:space="preserve">YR10</t>
  </si>
  <si>
    <t xml:space="preserve">YR11</t>
  </si>
  <si>
    <t xml:space="preserve">YR12</t>
  </si>
  <si>
    <t xml:space="preserve">YR13</t>
  </si>
  <si>
    <t xml:space="preserve">YR14</t>
  </si>
  <si>
    <t xml:space="preserve">YR15</t>
  </si>
  <si>
    <t xml:space="preserve">YR16</t>
  </si>
  <si>
    <t xml:space="preserve">YR17</t>
  </si>
  <si>
    <t xml:space="preserve">YR18</t>
  </si>
  <si>
    <t xml:space="preserve">YR19</t>
  </si>
  <si>
    <t xml:space="preserve">YR20</t>
  </si>
  <si>
    <t xml:space="preserve">YR21</t>
  </si>
  <si>
    <t xml:space="preserve">YR22</t>
  </si>
  <si>
    <t xml:space="preserve">YR23</t>
  </si>
  <si>
    <t xml:space="preserve">YR24</t>
  </si>
  <si>
    <t xml:space="preserve">YR25</t>
  </si>
  <si>
    <t xml:space="preserve">Average Rate</t>
  </si>
  <si>
    <t xml:space="preserve">PROJECT DESCRIPTION:</t>
  </si>
  <si>
    <t xml:space="preserve">Sun Devil Project - San Juan Lateral</t>
  </si>
  <si>
    <t xml:space="preserve">ASSUMPTIONS</t>
  </si>
  <si>
    <t xml:space="preserve">PROJECT CONTRACT TERM </t>
  </si>
  <si>
    <t xml:space="preserve">TAX LIFE</t>
  </si>
  <si>
    <t xml:space="preserve">INSERVICE DATE</t>
  </si>
  <si>
    <t xml:space="preserve">Capacity MMBtu/d (000)</t>
  </si>
  <si>
    <t xml:space="preserve">INVESTMENT(000'S)</t>
  </si>
  <si>
    <t xml:space="preserve">Equity</t>
  </si>
  <si>
    <t xml:space="preserve">  CONSTRUCTION &amp; ROW</t>
  </si>
  <si>
    <t xml:space="preserve">  AFUDC</t>
  </si>
  <si>
    <t xml:space="preserve">  OVERHEAD</t>
  </si>
  <si>
    <t xml:space="preserve">  CONTINGENCY</t>
  </si>
  <si>
    <t xml:space="preserve">  REIMBURSEMENT (000'S)</t>
  </si>
  <si>
    <t xml:space="preserve">TOTAL INVESTMENT</t>
  </si>
  <si>
    <t xml:space="preserve">CAPITAL REQUIREMENTS</t>
  </si>
  <si>
    <t xml:space="preserve">Incremental </t>
  </si>
  <si>
    <t xml:space="preserve">Design Rated HP</t>
  </si>
  <si>
    <t xml:space="preserve">Site Rated HP</t>
  </si>
  <si>
    <t xml:space="preserve">Required HP</t>
  </si>
  <si>
    <t xml:space="preserve">BTU/bhphr</t>
  </si>
  <si>
    <t xml:space="preserve">Fuel</t>
  </si>
  <si>
    <t xml:space="preserve">HP INSTALLED</t>
  </si>
  <si>
    <t xml:space="preserve">HP INSTALLED </t>
  </si>
  <si>
    <t xml:space="preserve">Incremental HP &amp; Fuel</t>
  </si>
  <si>
    <t xml:space="preserve">FUEL USAGE(MMBTU/day)</t>
  </si>
  <si>
    <t xml:space="preserve">KW/BHPHR</t>
  </si>
  <si>
    <t xml:space="preserve">FUEL USAGE(Kw/day)</t>
  </si>
  <si>
    <t xml:space="preserve">MILES OF PIPE</t>
  </si>
  <si>
    <t xml:space="preserve">BTU FACTOR</t>
  </si>
  <si>
    <t xml:space="preserve">O &amp; M ESCALATORS</t>
  </si>
  <si>
    <t xml:space="preserve">Economic Analysis DEPRECIATION</t>
  </si>
  <si>
    <t xml:space="preserve">BOOK DEPRECIATION</t>
  </si>
  <si>
    <t xml:space="preserve">INCOME TAX RATE</t>
  </si>
  <si>
    <t xml:space="preserve">AD VALOREM RATE</t>
  </si>
  <si>
    <t xml:space="preserve">Capital Average</t>
  </si>
  <si>
    <t xml:space="preserve">YEAR</t>
  </si>
  <si>
    <t xml:space="preserve">LOAD FACTOR</t>
  </si>
  <si>
    <t xml:space="preserve">COMPRESSOR VOLUMES (MMMBTU/D) (100%)</t>
  </si>
  <si>
    <t xml:space="preserve">Unaccounted For Gas</t>
  </si>
  <si>
    <t xml:space="preserve">GAS PRICE</t>
  </si>
  <si>
    <t xml:space="preserve">ELECTRIC RATE</t>
  </si>
  <si>
    <t xml:space="preserve">EXPENSES:</t>
  </si>
  <si>
    <t xml:space="preserve">  ADMINISTRATIVE AND GENERAL EXPENSES</t>
  </si>
  <si>
    <t xml:space="preserve">  O&amp;M (CALCULATED =1,INPUT =2)</t>
  </si>
  <si>
    <t xml:space="preserve">  FUEL EXPENSE</t>
  </si>
  <si>
    <t xml:space="preserve">  AD VALOREM</t>
  </si>
  <si>
    <t xml:space="preserve">Tax Depreciation Code</t>
  </si>
  <si>
    <t xml:space="preserve">TAX DEPRECIATION 3Yrs</t>
  </si>
  <si>
    <t xml:space="preserve">TAX DEPRECIATION 5Yrs</t>
  </si>
  <si>
    <t xml:space="preserve">TAX DEPRECIATION 7Yrs</t>
  </si>
  <si>
    <t xml:space="preserve">TAX DEPRECIATION 15Yrs</t>
  </si>
  <si>
    <t xml:space="preserve">Project Analysis</t>
  </si>
  <si>
    <t xml:space="preserve">Line No.</t>
  </si>
  <si>
    <t xml:space="preserve">15 Year NPV </t>
  </si>
  <si>
    <t xml:space="preserve">Operations &amp; Maintenance</t>
  </si>
  <si>
    <t xml:space="preserve">Electricity Expenses</t>
  </si>
  <si>
    <t xml:space="preserve">Administrative &amp; General</t>
  </si>
  <si>
    <t xml:space="preserve">3a</t>
  </si>
  <si>
    <t xml:space="preserve">Levelizing Factor</t>
  </si>
  <si>
    <t xml:space="preserve">Depreciation Expense</t>
  </si>
  <si>
    <t xml:space="preserve">Income Taxes</t>
  </si>
  <si>
    <t xml:space="preserve">Return on Equity</t>
  </si>
  <si>
    <t xml:space="preserve">Interest Expense</t>
  </si>
  <si>
    <t xml:space="preserve">Other Taxes</t>
  </si>
  <si>
    <t xml:space="preserve">Total COS</t>
  </si>
  <si>
    <t xml:space="preserve">Depreciation Rate</t>
  </si>
  <si>
    <t xml:space="preserve">Cost Classification</t>
  </si>
  <si>
    <t xml:space="preserve">Demand COS</t>
  </si>
  <si>
    <t xml:space="preserve">Commodity COS</t>
  </si>
  <si>
    <t xml:space="preserve">Design Determinants</t>
  </si>
  <si>
    <t xml:space="preserve">Demand</t>
  </si>
  <si>
    <t xml:space="preserve">Commodity</t>
  </si>
  <si>
    <t xml:space="preserve">Load Factor</t>
  </si>
  <si>
    <t xml:space="preserve">Rates</t>
  </si>
  <si>
    <t xml:space="preserve">Reservation Rate</t>
  </si>
  <si>
    <t xml:space="preserve">Commodity Rate</t>
  </si>
  <si>
    <t xml:space="preserve">Load Factor Rate</t>
  </si>
  <si>
    <t xml:space="preserve">PV Method</t>
  </si>
  <si>
    <t xml:space="preserve">PV Factor  </t>
  </si>
  <si>
    <t xml:space="preserve">Discounted COS</t>
  </si>
  <si>
    <t xml:space="preserve">Discounted MDQ</t>
  </si>
  <si>
    <t xml:space="preserve">Levelized Rate</t>
  </si>
  <si>
    <t xml:space="preserve">Levelized Rate - 100% LF</t>
  </si>
  <si>
    <t xml:space="preserve">Net Cash Flow Pre Tax</t>
  </si>
  <si>
    <t xml:space="preserve">Less:</t>
  </si>
  <si>
    <t xml:space="preserve">     Tax Depreciation</t>
  </si>
  <si>
    <t xml:space="preserve">     Income Tax @ 38.88%</t>
  </si>
  <si>
    <t xml:space="preserve">Net Cash Flow After Tax</t>
  </si>
  <si>
    <t xml:space="preserve">DCF</t>
  </si>
  <si>
    <t xml:space="preserve">Rate Base</t>
  </si>
  <si>
    <t xml:space="preserve">Plant In Service</t>
  </si>
  <si>
    <t xml:space="preserve">Working Capital</t>
  </si>
  <si>
    <t xml:space="preserve">Acc. Depr. Exp</t>
  </si>
  <si>
    <t xml:space="preserve">Acc.Def. Inc. Tax</t>
  </si>
  <si>
    <t xml:space="preserve">Total Rate Base</t>
  </si>
  <si>
    <t xml:space="preserve">% Financed</t>
  </si>
  <si>
    <t xml:space="preserve">Interest Payment</t>
  </si>
  <si>
    <t xml:space="preserve">Principal Payment</t>
  </si>
  <si>
    <t xml:space="preserve">Principal Balance</t>
  </si>
  <si>
    <t xml:space="preserve">Capital Structure</t>
  </si>
  <si>
    <t xml:space="preserve">Capitalization %</t>
  </si>
  <si>
    <t xml:space="preserve">     Debt</t>
  </si>
  <si>
    <t xml:space="preserve">     Equity</t>
  </si>
  <si>
    <t xml:space="preserve">Cost of Money</t>
  </si>
  <si>
    <t xml:space="preserve">Rate of Return</t>
  </si>
  <si>
    <t xml:space="preserve">   Debt</t>
  </si>
  <si>
    <t xml:space="preserve">   Equity</t>
  </si>
  <si>
    <t xml:space="preserve">Overall Return</t>
  </si>
  <si>
    <t xml:space="preserve">Federal Income Tax</t>
  </si>
  <si>
    <t xml:space="preserve">State Income Tax</t>
  </si>
  <si>
    <t xml:space="preserve">Pre-tax Return</t>
  </si>
  <si>
    <t xml:space="preserve">Transwestern Pipeline Company</t>
  </si>
  <si>
    <t xml:space="preserve">REVENUES</t>
  </si>
  <si>
    <t xml:space="preserve">Year</t>
  </si>
  <si>
    <t xml:space="preserve">Customers</t>
  </si>
  <si>
    <t xml:space="preserve">Mainline</t>
  </si>
  <si>
    <t xml:space="preserve">Vol(MMbtu/d)</t>
  </si>
  <si>
    <t xml:space="preserve">COS Rate</t>
  </si>
  <si>
    <t xml:space="preserve">Rate Adder</t>
  </si>
  <si>
    <t xml:space="preserve">Distribution</t>
  </si>
  <si>
    <t xml:space="preserve">Revenues ($000's)</t>
  </si>
  <si>
    <t xml:space="preserve">Fuel Retainage</t>
  </si>
  <si>
    <t xml:space="preserve">San Juan To California</t>
  </si>
  <si>
    <t xml:space="preserve">Rate</t>
  </si>
  <si>
    <t xml:space="preserve">Permian to California</t>
  </si>
  <si>
    <t xml:space="preserve">La Plata to Bloomfield</t>
  </si>
  <si>
    <t xml:space="preserve">Total Project</t>
  </si>
  <si>
    <t xml:space="preserve">Composite Rate</t>
  </si>
  <si>
    <t xml:space="preserve">Fuel Retainage Revenues</t>
  </si>
  <si>
    <t xml:space="preserve">Capital Recovery &amp; ROE Analysis</t>
  </si>
  <si>
    <t xml:space="preserve">YEAR 2002</t>
  </si>
  <si>
    <t xml:space="preserve">YEAR 2003</t>
  </si>
  <si>
    <t xml:space="preserve">YEAR 2004</t>
  </si>
  <si>
    <t xml:space="preserve">YEAR 2005</t>
  </si>
  <si>
    <t xml:space="preserve">YEAR 2006</t>
  </si>
  <si>
    <t xml:space="preserve">YEAR 2007</t>
  </si>
  <si>
    <t xml:space="preserve">YEAR 2008</t>
  </si>
  <si>
    <t xml:space="preserve">YEAR 2009</t>
  </si>
  <si>
    <t xml:space="preserve">YEAR 2010</t>
  </si>
  <si>
    <t xml:space="preserve">YEAR 2011</t>
  </si>
  <si>
    <t xml:space="preserve">YEAR 2012</t>
  </si>
  <si>
    <t xml:space="preserve">YEAR 2013</t>
  </si>
  <si>
    <t xml:space="preserve">YEAR 2014</t>
  </si>
  <si>
    <t xml:space="preserve">YEAR 2015</t>
  </si>
  <si>
    <t xml:space="preserve">YEAR 2016</t>
  </si>
  <si>
    <t xml:space="preserve">YEAR 2017</t>
  </si>
  <si>
    <t xml:space="preserve">YEAR 2018</t>
  </si>
  <si>
    <t xml:space="preserve">YEAR 2019</t>
  </si>
  <si>
    <t xml:space="preserve">YEAR 2020</t>
  </si>
  <si>
    <t xml:space="preserve">YEAR 2021</t>
  </si>
  <si>
    <t xml:space="preserve">CASH</t>
  </si>
  <si>
    <t xml:space="preserve">Equity Invested</t>
  </si>
  <si>
    <t xml:space="preserve">Retained Earnings</t>
  </si>
  <si>
    <t xml:space="preserve">Less Cash Dividended to Parent</t>
  </si>
  <si>
    <t xml:space="preserve">     Net Retained Earnings</t>
  </si>
  <si>
    <t xml:space="preserve">TOTAL EQUITY</t>
  </si>
  <si>
    <t xml:space="preserve">Net Income per Economic Analysis</t>
  </si>
  <si>
    <t xml:space="preserve">Return on Equity per Economic Analysis</t>
  </si>
  <si>
    <t xml:space="preserve">Average Return on Equity</t>
  </si>
  <si>
    <t xml:space="preserve">Net Income per Book</t>
  </si>
  <si>
    <t xml:space="preserve">Return on Equity per Book</t>
  </si>
  <si>
    <t xml:space="preserve">NPV OF CONTRACT TERM CASH FLOW @ 7.5%</t>
  </si>
  <si>
    <t xml:space="preserve">INVESTMENT</t>
  </si>
  <si>
    <t xml:space="preserve">OVER/(UNDER) RECOVERY OF CAPITAL</t>
  </si>
  <si>
    <t xml:space="preserve">PAYMENTS-REMAINING BALANCE-PRIN &amp; INT PAID</t>
  </si>
  <si>
    <t xml:space="preserve">PRINCIPAL</t>
  </si>
  <si>
    <t xml:space="preserve">Investment</t>
  </si>
  <si>
    <t xml:space="preserve">INTEREST</t>
  </si>
  <si>
    <t xml:space="preserve">Capital Requirement</t>
  </si>
  <si>
    <t xml:space="preserve">TERM, YEARS</t>
  </si>
  <si>
    <t xml:space="preserve">PAYMENTS</t>
  </si>
  <si>
    <t xml:space="preserve">Loan</t>
  </si>
  <si>
    <t xml:space="preserve">Years</t>
  </si>
  <si>
    <t xml:space="preserve">BEGINNING</t>
  </si>
  <si>
    <t xml:space="preserve">TOTAL</t>
  </si>
  <si>
    <t xml:space="preserve">ENDING</t>
  </si>
  <si>
    <t xml:space="preserve">BALANCE</t>
  </si>
  <si>
    <t xml:space="preserve">PAID</t>
  </si>
  <si>
    <t xml:space="preserve">SIMPLE DCF ($'S IN THOUSANDS)</t>
  </si>
  <si>
    <t xml:space="preserve">UNREGULATED PROJECT ANALYSIS</t>
  </si>
  <si>
    <t xml:space="preserve">TOTALS</t>
  </si>
  <si>
    <t xml:space="preserve">TAX LIFE (1=PROJ  0=TAX LIFE)</t>
  </si>
  <si>
    <t xml:space="preserve">           FOR DISCUSSION ONLY</t>
  </si>
  <si>
    <t xml:space="preserve">  REIMBURSEMENT </t>
  </si>
  <si>
    <t xml:space="preserve">Future</t>
  </si>
  <si>
    <t xml:space="preserve">Tracker</t>
  </si>
  <si>
    <t xml:space="preserve">Residual</t>
  </si>
  <si>
    <t xml:space="preserve">Capital Cost for future project</t>
  </si>
  <si>
    <t xml:space="preserve">FUEL (1=YEA,0=NEA)</t>
  </si>
  <si>
    <t xml:space="preserve">RATE - DEMAND</t>
  </si>
  <si>
    <t xml:space="preserve">RATE - COMMODITY</t>
  </si>
  <si>
    <t xml:space="preserve">MMMBTU FACTOR</t>
  </si>
  <si>
    <t xml:space="preserve">VOLUMES - DEMAND (MMCF/D)</t>
  </si>
  <si>
    <t xml:space="preserve">RATES - DEMAND</t>
  </si>
  <si>
    <t xml:space="preserve">RATES - COMMODITY</t>
  </si>
  <si>
    <t xml:space="preserve">Resubscription Variable</t>
  </si>
  <si>
    <t xml:space="preserve">REVENUE</t>
  </si>
  <si>
    <t xml:space="preserve">FUEL RETENTION VOLUMES (MMMBTU/D)</t>
  </si>
  <si>
    <t xml:space="preserve">FUEL RETENTION DOLLARS</t>
  </si>
  <si>
    <t xml:space="preserve">COMPRESSOR VOLUMES USED (MMMBTU/D)</t>
  </si>
  <si>
    <t xml:space="preserve">FUEL EXPENSE</t>
  </si>
  <si>
    <t xml:space="preserve">COMPRESSOR VOLUMES USED (KW/D)</t>
  </si>
  <si>
    <t xml:space="preserve">ELECTRICITY PRICE</t>
  </si>
  <si>
    <t xml:space="preserve">  ADMINSTRATIVE AND GENERAL</t>
  </si>
  <si>
    <t xml:space="preserve">  O&amp;M</t>
  </si>
  <si>
    <t xml:space="preserve">  INTEREST EXPENSE</t>
  </si>
  <si>
    <t xml:space="preserve">  NET FUEL EXPENSE</t>
  </si>
  <si>
    <t xml:space="preserve">  Residual Value</t>
  </si>
  <si>
    <t xml:space="preserve">NET REVENUES</t>
  </si>
  <si>
    <t xml:space="preserve">TAX DEPRECIATION CALC:</t>
  </si>
  <si>
    <t xml:space="preserve">  BALANCE</t>
  </si>
  <si>
    <t xml:space="preserve">PREMATURE DEPR EXP</t>
  </si>
  <si>
    <t xml:space="preserve">NORMAL  DEPRECIATION EXP</t>
  </si>
  <si>
    <t xml:space="preserve">DEPRECIATION EXP</t>
  </si>
  <si>
    <t xml:space="preserve">TAX REIMBURSEMENT</t>
  </si>
  <si>
    <t xml:space="preserve">TAXABLE INCOME</t>
  </si>
  <si>
    <t xml:space="preserve">INCOME TAX EXPENSE</t>
  </si>
  <si>
    <t xml:space="preserve">CASH FLOW</t>
  </si>
  <si>
    <t xml:space="preserve">NPV   @   </t>
  </si>
  <si>
    <t xml:space="preserve">GUESS  =  </t>
  </si>
  <si>
    <t xml:space="preserve">NET PRESENT VALUE</t>
  </si>
  <si>
    <t xml:space="preserve">Resubscription %</t>
  </si>
  <si>
    <t xml:space="preserve">NPV @</t>
  </si>
  <si>
    <t xml:space="preserve">Cash Out Flows</t>
  </si>
  <si>
    <t xml:space="preserve">EARNINGS ANALYSIS (Model Inputs)</t>
  </si>
  <si>
    <t xml:space="preserve">Days</t>
  </si>
  <si>
    <t xml:space="preserve">  TRANSPORTATION </t>
  </si>
  <si>
    <t xml:space="preserve">TOTAL REVENUES</t>
  </si>
  <si>
    <t xml:space="preserve">EXPENSES</t>
  </si>
  <si>
    <t xml:space="preserve">  O &amp; M</t>
  </si>
  <si>
    <t xml:space="preserve">  LOAN INTEREST EXPENSE</t>
  </si>
  <si>
    <t xml:space="preserve">  NET FUEL</t>
  </si>
  <si>
    <t xml:space="preserve">  BOOK DEPRECIATION</t>
  </si>
  <si>
    <t xml:space="preserve">TOTAL EXPENSES</t>
  </si>
  <si>
    <t xml:space="preserve">INCOME TAX</t>
  </si>
  <si>
    <t xml:space="preserve">NET INCOME PER ECONOMIC ANAL.</t>
  </si>
  <si>
    <t xml:space="preserve">EQUITY INTEREST EXPENSE</t>
  </si>
  <si>
    <t xml:space="preserve">Income</t>
  </si>
  <si>
    <t xml:space="preserve">Book Analysis</t>
  </si>
  <si>
    <t xml:space="preserve">NET INCOME PER BOOK</t>
  </si>
  <si>
    <t xml:space="preserve">Fuel Volumes(MMBtu/d)</t>
  </si>
  <si>
    <t xml:space="preserve">Fuel Price (AVG)</t>
  </si>
  <si>
    <t xml:space="preserve">Fuel Price (P5)</t>
  </si>
  <si>
    <t xml:space="preserve">Fuel Price (P95)</t>
  </si>
  <si>
    <t xml:space="preserve">Interest Rate</t>
  </si>
  <si>
    <t xml:space="preserve"> Investment </t>
  </si>
  <si>
    <t xml:space="preserve">Balance</t>
  </si>
  <si>
    <t xml:space="preserve">Cash Flow</t>
  </si>
  <si>
    <t xml:space="preserve">New Balance</t>
  </si>
  <si>
    <t xml:space="preserve">Interest Income</t>
  </si>
  <si>
    <t xml:space="preserve">Ending Balance</t>
  </si>
  <si>
    <t xml:space="preserve">Beginning Balance</t>
  </si>
  <si>
    <t xml:space="preserve">PAYMENT</t>
  </si>
  <si>
    <t xml:space="preserve">January</t>
  </si>
  <si>
    <t xml:space="preserve">February</t>
  </si>
  <si>
    <t xml:space="preserve">March</t>
  </si>
  <si>
    <t xml:space="preserve">April</t>
  </si>
  <si>
    <t xml:space="preserve">May</t>
  </si>
  <si>
    <t xml:space="preserve">June</t>
  </si>
  <si>
    <t xml:space="preserve">July</t>
  </si>
  <si>
    <t xml:space="preserve">August</t>
  </si>
  <si>
    <t xml:space="preserve">September</t>
  </si>
  <si>
    <t xml:space="preserve">October</t>
  </si>
  <si>
    <t xml:space="preserve">November</t>
  </si>
  <si>
    <t xml:space="preserve">December</t>
  </si>
  <si>
    <t xml:space="preserve">Parameters</t>
  </si>
  <si>
    <t xml:space="preserve">Input Date</t>
  </si>
  <si>
    <t xml:space="preserve">K</t>
  </si>
  <si>
    <t xml:space="preserve">O</t>
  </si>
  <si>
    <t xml:space="preserve">S</t>
  </si>
  <si>
    <t xml:space="preserve">G</t>
  </si>
  <si>
    <t xml:space="preserve">Fwd Curve</t>
  </si>
  <si>
    <t xml:space="preserve">Price</t>
  </si>
  <si>
    <t xml:space="preserve">Nymex</t>
  </si>
  <si>
    <t xml:space="preserve">TWI</t>
  </si>
  <si>
    <t xml:space="preserve">NPV@10%</t>
  </si>
  <si>
    <t xml:space="preserve">NPV@RF</t>
  </si>
  <si>
    <t xml:space="preserve">NPV@RADR</t>
  </si>
  <si>
    <t xml:space="preserve">IRR</t>
  </si>
  <si>
    <t xml:space="preserve">Risk Function</t>
  </si>
  <si>
    <t xml:space="preserve">Expected Cash Flow</t>
  </si>
  <si>
    <t xml:space="preserve">TOTAL* ECTc</t>
  </si>
  <si>
    <t xml:space="preserve">@10%</t>
  </si>
  <si>
    <t xml:space="preserve">@Rf</t>
  </si>
  <si>
    <t xml:space="preserve">P5</t>
  </si>
  <si>
    <t xml:space="preserve">Expected U</t>
  </si>
  <si>
    <t xml:space="preserve">P10</t>
  </si>
  <si>
    <t xml:space="preserve">TVA</t>
  </si>
  <si>
    <t xml:space="preserve">Risk Free Rate</t>
  </si>
  <si>
    <t xml:space="preserve">P90</t>
  </si>
  <si>
    <t xml:space="preserve">IRR[E[CF]]</t>
  </si>
  <si>
    <t xml:space="preserve">P95</t>
  </si>
  <si>
    <t xml:space="preserve">Average Risk Free Rate</t>
  </si>
  <si>
    <t xml:space="preserve">Discount Factor @ Rf</t>
  </si>
  <si>
    <t xml:space="preserve">Mean</t>
  </si>
  <si>
    <t xml:space="preserve">Margin</t>
  </si>
  <si>
    <t xml:space="preserve">RADR</t>
  </si>
  <si>
    <t xml:space="preserve">Discount Factor @RADR</t>
  </si>
  <si>
    <t xml:space="preserve">RAROC</t>
  </si>
  <si>
    <t xml:space="preserve">E[NPV]@RF-E[NPV]@RADR</t>
  </si>
</sst>
</file>

<file path=xl/styles.xml><?xml version="1.0" encoding="utf-8"?>
<styleSheet xmlns="http://schemas.openxmlformats.org/spreadsheetml/2006/main">
  <numFmts count="51">
    <numFmt numFmtId="164" formatCode="General"/>
    <numFmt numFmtId="165" formatCode="_(\$* #,##0.00_);_(\$* \(#,##0.00\);_(\$* \-??_);_(@_)"/>
    <numFmt numFmtId="166" formatCode="_(\$* #,##0_);_(\$* \(#,##0\);_(\$* \-??_);_(@_)"/>
    <numFmt numFmtId="167" formatCode="0%"/>
    <numFmt numFmtId="168" formatCode="0.0%"/>
    <numFmt numFmtId="169" formatCode="General_)"/>
    <numFmt numFmtId="170" formatCode="0.00%"/>
    <numFmt numFmtId="171" formatCode="_(* #,##0.00_);_(* \(#,##0.00\);_(* \-??_);_(@_)"/>
    <numFmt numFmtId="172" formatCode="_(* #,##0_);_(* \(#,##0\);_(* \-??_);_(@_)"/>
    <numFmt numFmtId="173" formatCode="0.000"/>
    <numFmt numFmtId="174" formatCode="_(\$* #,##0.000_);_(\$* \(#,##0.000\);_(\$* \-??_);_(@_)"/>
    <numFmt numFmtId="175" formatCode="0.00"/>
    <numFmt numFmtId="176" formatCode="_(\$* #,##0.0000_);_(\$* \(#,##0.0000\);_(\$* \-??_);_(@_)"/>
    <numFmt numFmtId="177" formatCode="[$-409]mmm\-yy"/>
    <numFmt numFmtId="178" formatCode="mm/dd/yy"/>
    <numFmt numFmtId="179" formatCode="_(* #,##0_);_(* \(#,##0\);_(* \-_);_(@_)"/>
    <numFmt numFmtId="180" formatCode="\$#,##0.00_);[RED]&quot;($&quot;#,##0.00\)"/>
    <numFmt numFmtId="181" formatCode="m/d"/>
    <numFmt numFmtId="182" formatCode="0"/>
    <numFmt numFmtId="183" formatCode="0.0000"/>
    <numFmt numFmtId="184" formatCode="\$#,##0_);&quot;($&quot;#,##0\)"/>
    <numFmt numFmtId="185" formatCode="#,##0.00"/>
    <numFmt numFmtId="186" formatCode="\$#,##0.0000_);&quot;($&quot;#,##0.0000\)"/>
    <numFmt numFmtId="187" formatCode="[$-409]#,##0_);\(#,##0\)"/>
    <numFmt numFmtId="188" formatCode="\$#,##0_);[RED]&quot;($&quot;#,##0\)"/>
    <numFmt numFmtId="189" formatCode="_(\$* #,##0_);_(\$* \(#,##0\);_(\$* \-_);_(@_)"/>
    <numFmt numFmtId="190" formatCode="_(* #,##0.000000_);_(* \(#,##0.000000\);_(* \-_);_(@_)"/>
    <numFmt numFmtId="191" formatCode="_(* #,##0.0000000_);_(* \(#,##0.0000000\);_(* \-_);_(@_)"/>
    <numFmt numFmtId="192" formatCode="\$#,##0.0000_);[RED]&quot;($&quot;#,##0.0000\)"/>
    <numFmt numFmtId="193" formatCode="_(\$* #,##0.0000_);_(\$* \(#,##0.0000\);_(\$* \-????_);_(@_)"/>
    <numFmt numFmtId="194" formatCode="_(* #,##0.0000_);_(* \(#,##0.0000\);_(* \-_);_(@_)"/>
    <numFmt numFmtId="195" formatCode="_(* #,##0.0000_);_(* \(#,##0.0000\);_(* \-????_);_(@_)"/>
    <numFmt numFmtId="196" formatCode="_(* #,##0.00000_);_(* \(#,##0.00000\);_(* \-_);_(@_)"/>
    <numFmt numFmtId="197" formatCode="0.0"/>
    <numFmt numFmtId="198" formatCode="_(\$* #,##0.00000_);_(\$* \(#,##0.00000\);_(\$* \-??_);_(@_)"/>
    <numFmt numFmtId="199" formatCode="0.0000%"/>
    <numFmt numFmtId="200" formatCode="0.000000"/>
    <numFmt numFmtId="201" formatCode="\$#,##0.00_);&quot;($&quot;#,##0.00\)"/>
    <numFmt numFmtId="202" formatCode="dd\-mmm\-yy_)"/>
    <numFmt numFmtId="203" formatCode="hh:mm\ AM/PM_)"/>
    <numFmt numFmtId="204" formatCode=";;;"/>
    <numFmt numFmtId="205" formatCode="0.0_)"/>
    <numFmt numFmtId="206" formatCode="#,##0.0_);\(#,##0.0\)"/>
    <numFmt numFmtId="207" formatCode="\$#,##0.000_);&quot;($&quot;#,##0.000\)"/>
    <numFmt numFmtId="208" formatCode="[$-409]#,##0.00_);\(#,##0.00\)"/>
    <numFmt numFmtId="209" formatCode="0_)"/>
    <numFmt numFmtId="210" formatCode="[$-409]m/d/yyyy"/>
    <numFmt numFmtId="211" formatCode="[$-409]d\-mmm\-yy"/>
    <numFmt numFmtId="212" formatCode="\$#,##0;&quot;-$&quot;#,##0"/>
    <numFmt numFmtId="213" formatCode="#,##0"/>
    <numFmt numFmtId="214" formatCode="#,##0.0000"/>
  </numFmts>
  <fonts count="44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</font>
    <font>
      <b val="true"/>
      <sz val="10"/>
      <name val="Arial"/>
      <family val="0"/>
    </font>
    <font>
      <b val="true"/>
      <sz val="10"/>
      <color rgb="FF0000FF"/>
      <name val="Arial"/>
      <family val="2"/>
    </font>
    <font>
      <b val="true"/>
      <sz val="10"/>
      <color rgb="FF3333CC"/>
      <name val="Arial"/>
      <family val="2"/>
    </font>
    <font>
      <b val="true"/>
      <sz val="10"/>
      <color rgb="FFFF0000"/>
      <name val="Arial"/>
      <family val="2"/>
    </font>
    <font>
      <b val="true"/>
      <sz val="10"/>
      <color rgb="FF000000"/>
      <name val="MS Sans Serif"/>
      <family val="2"/>
    </font>
    <font>
      <sz val="8"/>
      <color rgb="FF000000"/>
      <name val="MS Sans Serif"/>
      <family val="2"/>
    </font>
    <font>
      <b val="true"/>
      <sz val="8"/>
      <color rgb="FF000000"/>
      <name val="MS Sans Serif"/>
      <family val="2"/>
    </font>
    <font>
      <b val="true"/>
      <sz val="11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b val="true"/>
      <sz val="10"/>
      <color rgb="FF0000FF"/>
      <name val="Arial"/>
      <family val="0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b val="true"/>
      <u val="single"/>
      <sz val="10"/>
      <name val="Arial"/>
      <family val="2"/>
    </font>
    <font>
      <u val="single"/>
      <sz val="10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4"/>
      <name val="Arial"/>
      <family val="2"/>
    </font>
    <font>
      <sz val="8"/>
      <name val="Arial"/>
      <family val="2"/>
    </font>
    <font>
      <sz val="10"/>
      <color rgb="FFFFFFFF"/>
      <name val="Arial"/>
      <family val="2"/>
    </font>
    <font>
      <b val="true"/>
      <u val="single"/>
      <sz val="12"/>
      <name val="Arial"/>
      <family val="0"/>
    </font>
    <font>
      <sz val="12"/>
      <color rgb="FF0000FF"/>
      <name val="Arial"/>
      <family val="0"/>
    </font>
    <font>
      <sz val="12"/>
      <name val="Arial"/>
      <family val="0"/>
    </font>
    <font>
      <u val="single"/>
      <sz val="12"/>
      <name val="Arial"/>
      <family val="0"/>
    </font>
    <font>
      <b val="true"/>
      <sz val="12"/>
      <name val="Arial"/>
      <family val="0"/>
    </font>
    <font>
      <sz val="8"/>
      <name val="Arial"/>
      <family val="0"/>
    </font>
    <font>
      <b val="true"/>
      <i val="true"/>
      <sz val="8"/>
      <color rgb="FF00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FF"/>
      <name val="Arial"/>
      <family val="2"/>
    </font>
    <font>
      <sz val="8"/>
      <color rgb="FF0000FF"/>
      <name val="Arial"/>
      <family val="2"/>
    </font>
    <font>
      <b val="true"/>
      <sz val="8"/>
      <color rgb="FF3333CC"/>
      <name val="Arial"/>
      <family val="2"/>
    </font>
    <font>
      <sz val="8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Century Schoolbook"/>
      <family val="1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name val="MS Sans Serif"/>
      <family val="0"/>
    </font>
    <font>
      <b val="true"/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rgb="FF003300"/>
      </patternFill>
    </fill>
  </fills>
  <borders count="30">
    <border diagonalUp="false" diagonalDown="false">
      <left/>
      <right/>
      <top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hair"/>
      <top/>
      <bottom style="thin"/>
      <diagonal/>
    </border>
    <border diagonalUp="false" diagonalDown="false">
      <left/>
      <right style="hair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medium"/>
      <right style="thin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7" fontId="0" fillId="0" borderId="0" applyFont="true" applyBorder="false" applyAlignment="false" applyProtection="false"/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0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7" fillId="2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2" fontId="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7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4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4" fontId="0" fillId="0" borderId="2" xfId="17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0" fillId="0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7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1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6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2" fontId="6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2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2" fontId="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2" fontId="6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71" fontId="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3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3" fontId="6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2" fontId="6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82" fontId="17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73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17" fillId="0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0" borderId="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0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17" fillId="3" borderId="0" xfId="19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83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85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6" fontId="13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1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4" fontId="18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7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2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4" fontId="13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88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1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8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9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3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2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2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0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27" fillId="0" borderId="0" xfId="17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28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201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2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2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201" fontId="2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201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0" fillId="3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3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203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24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left" vertical="bottom" textRotation="0" wrapText="false" indent="0" shrinkToFit="false"/>
      <protection locked="false" hidden="false"/>
    </xf>
    <xf numFmtId="164" fontId="3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1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7" fontId="24" fillId="0" borderId="13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24" fillId="0" borderId="11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7" fontId="24" fillId="2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24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24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7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34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35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87" fontId="2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3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7" fontId="3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3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34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4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7" fontId="3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3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8" fontId="2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8" fontId="24" fillId="2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37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7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7" fontId="3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4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204" fontId="3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6" fontId="35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6" fontId="2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5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2" fontId="14" fillId="0" borderId="0" xfId="15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206" fontId="3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93" fontId="35" fillId="0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93" fontId="35" fillId="3" borderId="0" xfId="17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24" fillId="0" borderId="0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2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4" fontId="24" fillId="3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3" fontId="2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7" fillId="2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86" fontId="37" fillId="2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6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86" fontId="37" fillId="0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84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1" fontId="24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3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7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87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3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8" fontId="3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6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4" fillId="3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08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2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209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7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4" fillId="0" borderId="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38" fillId="4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2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1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4" fillId="4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01" fontId="39" fillId="5" borderId="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24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4" fillId="0" borderId="9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24" fillId="0" borderId="17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24" fillId="5" borderId="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7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1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24" fillId="0" borderId="1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0" fillId="0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19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24" fillId="0" borderId="19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6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7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3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7" fontId="31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2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21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3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3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10" fontId="42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211" fontId="42" fillId="0" borderId="2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4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2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3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80" fontId="4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01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2" fontId="4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3" fontId="0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0" fillId="0" borderId="2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3" fontId="0" fillId="0" borderId="3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82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0" fillId="0" borderId="8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3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0" fontId="0" fillId="0" borderId="4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5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21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214" fontId="0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213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2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0" fillId="0" borderId="8" xfId="19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13" fontId="0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19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1" xfId="17" applyFont="true" applyBorder="true" applyAlignment="true" applyProtection="true">
      <alignment horizontal="right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8080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33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externalLink" Target="externalLinks/externalLink1.xml"/><Relationship Id="rId19" Type="http://schemas.openxmlformats.org/officeDocument/2006/relationships/externalLink" Target="externalLinks/externalLink2.xml"/><Relationship Id="rId20" Type="http://schemas.openxmlformats.org/officeDocument/2006/relationships/externalLink" Target="externalLinks/externalLink3.xml"/><Relationship Id="rId21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MS Sans Serif"/>
              </a:rPr>
              <a:t>Cash Flow Summary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238470382830132"/>
          <c:y val="0.163942798774259"/>
          <c:w val="0.686709534556914"/>
          <c:h val="0.7208886618998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'[1]Total Cash flows'!$A$1042</c:f>
              <c:strCache>
                <c:ptCount val="1"/>
                <c:pt idx="0">
                  <c:v>Outflows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flows'!$B$1042</c:f>
              <c:numCache>
                <c:formatCode>General</c:formatCode>
                <c:ptCount val="1"/>
                <c:pt idx="0">
                  <c:v>-28837.4741692414</c:v>
                </c:pt>
              </c:numCache>
            </c:numRef>
          </c:val>
        </c:ser>
        <c:ser>
          <c:idx val="1"/>
          <c:order val="1"/>
          <c:tx>
            <c:strRef>
              <c:f>'[1]Total Cash flows'!$A$1043</c:f>
              <c:strCache>
                <c:ptCount val="1"/>
                <c:pt idx="0">
                  <c:v>Fees</c:v>
                </c:pt>
              </c:strCache>
            </c:strRef>
          </c:tx>
          <c:spPr>
            <a:solidFill>
              <a:srgbClr val="8080ff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ser>
          <c:idx val="2"/>
          <c:order val="2"/>
          <c:tx>
            <c:strRef>
              <c:f>'[1]Total Cash flows'!$A$1044</c:f>
              <c:strCache>
                <c:ptCount val="1"/>
                <c:pt idx="0">
                  <c:v>Ongoing</c:v>
                </c:pt>
              </c:strCache>
            </c:strRef>
          </c:tx>
          <c:spPr>
            <a:solidFill>
              <a:srgbClr val="969696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flows'!$B$1044:$K$1044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3"/>
          <c:order val="3"/>
          <c:tx>
            <c:strRef>
              <c:f>'[1]Total Cash flows'!$A$1045</c:f>
              <c:strCache>
                <c:ptCount val="1"/>
                <c:pt idx="0">
                  <c:v>Terminal Value</c:v>
                </c:pt>
              </c:strCache>
            </c:strRef>
          </c:tx>
          <c:spPr>
            <a:solidFill>
              <a:srgbClr val="00ff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flows'!$B$1045:$K$1045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gapWidth val="20"/>
        <c:overlap val="100"/>
        <c:axId val="12167031"/>
        <c:axId val="62562195"/>
      </c:barChart>
      <c:lineChart>
        <c:grouping val="stacked"/>
        <c:varyColors val="0"/>
        <c:ser>
          <c:idx val="4"/>
          <c:order val="4"/>
          <c:tx>
            <c:strRef>
              <c:f>'[1]Total Cash flows'!$A$1039</c:f>
              <c:strCache>
                <c:ptCount val="1"/>
                <c:pt idx="0">
                  <c:v>Expected cumulative cash flows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x"/>
            <c:size val="5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flows'!$B$1039:$K$1039</c:f>
              <c:numCache>
                <c:formatCode>General</c:formatCode>
                <c:ptCount val="10"/>
                <c:pt idx="0">
                  <c:v>-28837.4741692414</c:v>
                </c:pt>
                <c:pt idx="1">
                  <c:v>-21154.2584110756</c:v>
                </c:pt>
                <c:pt idx="2">
                  <c:v>-14270.2254512559</c:v>
                </c:pt>
                <c:pt idx="3">
                  <c:v>-8374.21290565343</c:v>
                </c:pt>
                <c:pt idx="4">
                  <c:v>-2594.10970363332</c:v>
                </c:pt>
                <c:pt idx="5">
                  <c:v>3082.28812586238</c:v>
                </c:pt>
                <c:pt idx="6">
                  <c:v>8014.44194070316</c:v>
                </c:pt>
                <c:pt idx="7">
                  <c:v>12949.8100110809</c:v>
                </c:pt>
                <c:pt idx="8">
                  <c:v>18001.9983063995</c:v>
                </c:pt>
                <c:pt idx="9">
                  <c:v>23173.3487064488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'[1]Total Cash flows'!$A$1040</c:f>
              <c:strCache>
                <c:ptCount val="1"/>
                <c:pt idx="0">
                  <c:v>Cumulative P5</c:v>
                </c:pt>
              </c:strCache>
            </c:strRef>
          </c:tx>
          <c:spPr>
            <a:solidFill>
              <a:srgbClr val="ff0000"/>
            </a:solidFill>
            <a:ln w="12600">
              <a:solidFill>
                <a:srgbClr val="ff0000"/>
              </a:solidFill>
              <a:round/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flows'!$B$1040:$K$1040</c:f>
              <c:numCache>
                <c:formatCode>General</c:formatCode>
                <c:ptCount val="10"/>
                <c:pt idx="0">
                  <c:v>-31343.3366761875</c:v>
                </c:pt>
                <c:pt idx="1">
                  <c:v>-23978.6995991047</c:v>
                </c:pt>
                <c:pt idx="2">
                  <c:v>-17297.2067437554</c:v>
                </c:pt>
                <c:pt idx="3">
                  <c:v>-11620.972043534</c:v>
                </c:pt>
                <c:pt idx="4">
                  <c:v>-6065.39127580381</c:v>
                </c:pt>
                <c:pt idx="5">
                  <c:v>-624.717752035561</c:v>
                </c:pt>
                <c:pt idx="6">
                  <c:v>4093.72508241781</c:v>
                </c:pt>
                <c:pt idx="7">
                  <c:v>8818.83124156269</c:v>
                </c:pt>
                <c:pt idx="8">
                  <c:v>13672.2444993803</c:v>
                </c:pt>
                <c:pt idx="9">
                  <c:v>18656.5503054961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'[1]Total Cash flows'!$A$1041</c:f>
              <c:strCache>
                <c:ptCount val="1"/>
                <c:pt idx="0">
                  <c:v>Cumulative P95</c:v>
                </c:pt>
              </c:strCache>
            </c:strRef>
          </c:tx>
          <c:spPr>
            <a:solidFill>
              <a:srgbClr val="0000ff"/>
            </a:solidFill>
            <a:ln w="12600">
              <a:solidFill>
                <a:srgbClr val="0000ff"/>
              </a:solidFill>
              <a:round/>
            </a:ln>
          </c:spPr>
          <c:marker>
            <c:symbol val="circle"/>
            <c:size val="5"/>
            <c:spPr>
              <a:solidFill>
                <a:srgbClr val="00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'[1]Total Cash flows'!$B$1038:$K$1038</c:f>
              <c:strCache>
                <c:ptCount val="10"/>
                <c:pt idx="0">
                  <c:v>0.86027397260274</c:v>
                </c:pt>
                <c:pt idx="1">
                  <c:v>1.86027397260274</c:v>
                </c:pt>
                <c:pt idx="2">
                  <c:v>2.86301369863014</c:v>
                </c:pt>
                <c:pt idx="3">
                  <c:v>3.86301369863014</c:v>
                </c:pt>
                <c:pt idx="4">
                  <c:v>4.86301369863014</c:v>
                </c:pt>
                <c:pt idx="5">
                  <c:v>5.86301369863014</c:v>
                </c:pt>
                <c:pt idx="6">
                  <c:v>6.86575342465754</c:v>
                </c:pt>
                <c:pt idx="7">
                  <c:v>7.86575342465754</c:v>
                </c:pt>
                <c:pt idx="8">
                  <c:v>8.86575342465753</c:v>
                </c:pt>
                <c:pt idx="9">
                  <c:v>9.86575342465753</c:v>
                </c:pt>
              </c:strCache>
            </c:strRef>
          </c:cat>
          <c:val>
            <c:numRef>
              <c:f>'[1]Total Cash flows'!$B$1041:$K$1041</c:f>
              <c:numCache>
                <c:formatCode>General</c:formatCode>
                <c:ptCount val="10"/>
                <c:pt idx="0">
                  <c:v>-26254.5734510192</c:v>
                </c:pt>
                <c:pt idx="1">
                  <c:v>-18235.7601260425</c:v>
                </c:pt>
                <c:pt idx="2">
                  <c:v>-11147.6882529917</c:v>
                </c:pt>
                <c:pt idx="3">
                  <c:v>-5028.03798842217</c:v>
                </c:pt>
                <c:pt idx="4">
                  <c:v>985.463383235313</c:v>
                </c:pt>
                <c:pt idx="5">
                  <c:v>6902.49364853132</c:v>
                </c:pt>
                <c:pt idx="6">
                  <c:v>12054.9286013852</c:v>
                </c:pt>
                <c:pt idx="7">
                  <c:v>17207.0227052275</c:v>
                </c:pt>
                <c:pt idx="8">
                  <c:v>22464.0970171184</c:v>
                </c:pt>
                <c:pt idx="9">
                  <c:v>27828.2423588978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2167031"/>
        <c:axId val="62562195"/>
      </c:lineChart>
      <c:catAx>
        <c:axId val="1216703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MS Sans Serif"/>
                  </a:rPr>
                  <a:t>Years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62562195"/>
        <c:crossesAt val="0"/>
        <c:auto val="1"/>
        <c:lblAlgn val="ctr"/>
        <c:lblOffset val="100"/>
        <c:noMultiLvlLbl val="0"/>
      </c:catAx>
      <c:valAx>
        <c:axId val="62562195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MS Sans Serif"/>
              </a:defRPr>
            </a:pPr>
          </a:p>
        </c:txPr>
        <c:crossAx val="1216703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710173316867521"/>
          <c:y val="0.23276302349336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MS Sans Serif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000" strike="noStrike" u="none">
                <a:solidFill>
                  <a:srgbClr val="000000"/>
                </a:solidFill>
                <a:uFillTx/>
                <a:latin typeface="Arial"/>
              </a:rPr>
              <a:t>TW FORWARD CURVE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811794414735591"/>
          <c:y val="0.118996105581999"/>
          <c:w val="0.902703505644682"/>
          <c:h val="0.776143083802106"/>
        </c:manualLayout>
      </c:layout>
      <c:lineChart>
        <c:grouping val="standard"/>
        <c:varyColors val="0"/>
        <c:ser>
          <c:idx val="0"/>
          <c:order val="0"/>
          <c:tx>
            <c:strRef>
              <c:f>forwcurv!$H$9</c:f>
              <c:strCache>
                <c:ptCount val="1"/>
                <c:pt idx="0">
                  <c:v>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forwcurv!$H$10:$H$35</c:f>
              <c:numCache>
                <c:formatCode>_(\$* #,##0.00_);_(\$* \(#,##0.00\);_(\$* \-??_);_(@_)</c:formatCode>
                <c:ptCount val="26"/>
                <c:pt idx="0">
                  <c:v>2.9902994035993</c:v>
                </c:pt>
                <c:pt idx="1">
                  <c:v>3.24737023156349</c:v>
                </c:pt>
                <c:pt idx="2">
                  <c:v>3.49765189382025</c:v>
                </c:pt>
                <c:pt idx="3">
                  <c:v>3.51148057467111</c:v>
                </c:pt>
                <c:pt idx="4">
                  <c:v>3.24633744717851</c:v>
                </c:pt>
                <c:pt idx="5">
                  <c:v>3.52884536013255</c:v>
                </c:pt>
                <c:pt idx="6">
                  <c:v>3.8794298955336</c:v>
                </c:pt>
                <c:pt idx="7">
                  <c:v>3.86835920879223</c:v>
                </c:pt>
                <c:pt idx="8">
                  <c:v>3.59140073853142</c:v>
                </c:pt>
                <c:pt idx="9">
                  <c:v>3.87711313932009</c:v>
                </c:pt>
                <c:pt idx="10">
                  <c:v>4.54566948003644</c:v>
                </c:pt>
                <c:pt idx="11">
                  <c:v>4.24273472143429</c:v>
                </c:pt>
                <c:pt idx="12">
                  <c:v>4.0649138676811</c:v>
                </c:pt>
                <c:pt idx="13">
                  <c:v>4.46376161737557</c:v>
                </c:pt>
                <c:pt idx="14">
                  <c:v>4.50738180974561</c:v>
                </c:pt>
                <c:pt idx="15">
                  <c:v>4.09111359872671</c:v>
                </c:pt>
                <c:pt idx="16">
                  <c:v>5.10266848685321</c:v>
                </c:pt>
                <c:pt idx="17">
                  <c:v>4.27268505347738</c:v>
                </c:pt>
                <c:pt idx="18">
                  <c:v>4.80884731341337</c:v>
                </c:pt>
                <c:pt idx="19">
                  <c:v>5.38478484597554</c:v>
                </c:pt>
                <c:pt idx="20">
                  <c:v>4.76458229353661</c:v>
                </c:pt>
                <c:pt idx="21">
                  <c:v>4.93027089462209</c:v>
                </c:pt>
                <c:pt idx="22">
                  <c:v>5.16949278373361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forwcurv!$I$9</c:f>
              <c:strCache>
                <c:ptCount val="1"/>
                <c:pt idx="0">
                  <c:v>TWI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forwcurv!$G$10:$G$32</c:f>
              <c:strCache>
                <c:ptCount val="23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  <c:pt idx="18">
                  <c:v>2020</c:v>
                </c:pt>
                <c:pt idx="19">
                  <c:v>2021</c:v>
                </c:pt>
                <c:pt idx="20">
                  <c:v>2022</c:v>
                </c:pt>
                <c:pt idx="21">
                  <c:v>2023</c:v>
                </c:pt>
                <c:pt idx="22">
                  <c:v>2024</c:v>
                </c:pt>
              </c:strCache>
            </c:strRef>
          </c:cat>
          <c:val>
            <c:numRef>
              <c:f>forwcurv!$I$10:$I$35</c:f>
              <c:numCache>
                <c:formatCode>_(\$* #,##0.00_);_(\$* \(#,##0.00\);_(\$* \-??_);_(@_)</c:formatCode>
                <c:ptCount val="26"/>
                <c:pt idx="0">
                  <c:v>2.29343933061575</c:v>
                </c:pt>
                <c:pt idx="1">
                  <c:v>2.91443312210241</c:v>
                </c:pt>
                <c:pt idx="2">
                  <c:v>2.97664454568712</c:v>
                </c:pt>
                <c:pt idx="3">
                  <c:v>3.04113151850403</c:v>
                </c:pt>
                <c:pt idx="4">
                  <c:v>2.69640344028852</c:v>
                </c:pt>
                <c:pt idx="5">
                  <c:v>2.9781917116109</c:v>
                </c:pt>
                <c:pt idx="6">
                  <c:v>3.48467203526386</c:v>
                </c:pt>
                <c:pt idx="7">
                  <c:v>3.43222530284295</c:v>
                </c:pt>
                <c:pt idx="8">
                  <c:v>3.12588305820205</c:v>
                </c:pt>
                <c:pt idx="9">
                  <c:v>3.35031902573249</c:v>
                </c:pt>
                <c:pt idx="10">
                  <c:v>4.05701285308471</c:v>
                </c:pt>
                <c:pt idx="11">
                  <c:v>3.89474918381681</c:v>
                </c:pt>
                <c:pt idx="12">
                  <c:v>3.41961858585167</c:v>
                </c:pt>
                <c:pt idx="13">
                  <c:v>3.83845882059172</c:v>
                </c:pt>
                <c:pt idx="14">
                  <c:v>3.92662826751271</c:v>
                </c:pt>
                <c:pt idx="15">
                  <c:v>3.72851262648367</c:v>
                </c:pt>
                <c:pt idx="16">
                  <c:v>4.7222420014505</c:v>
                </c:pt>
                <c:pt idx="17">
                  <c:v>3.74470824221421</c:v>
                </c:pt>
                <c:pt idx="18">
                  <c:v>4.20873989983017</c:v>
                </c:pt>
                <c:pt idx="19">
                  <c:v>4.88454543738673</c:v>
                </c:pt>
                <c:pt idx="20">
                  <c:v>4.33378260297282</c:v>
                </c:pt>
                <c:pt idx="21">
                  <c:v>4.53156116587336</c:v>
                </c:pt>
                <c:pt idx="22">
                  <c:v>4.78994202113842</c:v>
                </c:pt>
                <c:pt idx="23">
                  <c:v>4.78994202113842</c:v>
                </c:pt>
                <c:pt idx="24">
                  <c:v>4.78994202113842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9881959"/>
        <c:axId val="59660664"/>
      </c:lineChart>
      <c:catAx>
        <c:axId val="5988195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YEAR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660664"/>
        <c:crossesAt val="0"/>
        <c:auto val="1"/>
        <c:lblAlgn val="ctr"/>
        <c:lblOffset val="100"/>
        <c:noMultiLvlLbl val="0"/>
      </c:catAx>
      <c:valAx>
        <c:axId val="59660664"/>
        <c:scaling>
          <c:orientation val="minMax"/>
        </c:scaling>
        <c:delete val="0"/>
        <c:axPos val="l"/>
        <c:title>
          <c:tx>
            <c:rich>
              <a:bodyPr rot="-540000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8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PRICE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_(\$* #,##0.00_);_(\$* \(#,##0.00\);_(\$* \-??_);_(@_)" sourceLinked="1"/>
        <c:majorTickMark val="cross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881959"/>
        <c:crossesAt val="1"/>
        <c:crossBetween val="midCat"/>
        <c:majorUnit val="0.25"/>
      </c:valAx>
      <c:spPr>
        <a:noFill/>
        <a:ln w="12600">
          <a:noFill/>
        </a:ln>
      </c:spPr>
    </c:plotArea>
    <c:legend>
      <c:legendPos val="r"/>
      <c:layout>
        <c:manualLayout>
          <c:xMode val="edge"/>
          <c:yMode val="edge"/>
          <c:x val="0.0571152703505645"/>
          <c:y val="0.935237271022645"/>
          <c:w val="0.605243612596554"/>
          <c:h val="0.0406750324534833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8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15</xdr:row>
      <xdr:rowOff>123840</xdr:rowOff>
    </xdr:from>
    <xdr:to>
      <xdr:col>8</xdr:col>
      <xdr:colOff>30240</xdr:colOff>
      <xdr:row>33</xdr:row>
      <xdr:rowOff>9360</xdr:rowOff>
    </xdr:to>
    <xdr:graphicFrame>
      <xdr:nvGraphicFramePr>
        <xdr:cNvPr id="0" name="Chart 4"/>
        <xdr:cNvGraphicFramePr/>
      </xdr:nvGraphicFramePr>
      <xdr:xfrm>
        <a:off x="240840" y="2552760"/>
        <a:ext cx="8453520" cy="281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269280</xdr:colOff>
      <xdr:row>6</xdr:row>
      <xdr:rowOff>9360</xdr:rowOff>
    </xdr:from>
    <xdr:to>
      <xdr:col>17</xdr:col>
      <xdr:colOff>10440</xdr:colOff>
      <xdr:row>36</xdr:row>
      <xdr:rowOff>142920</xdr:rowOff>
    </xdr:to>
    <xdr:graphicFrame>
      <xdr:nvGraphicFramePr>
        <xdr:cNvPr id="1" name="Chart 2"/>
        <xdr:cNvGraphicFramePr/>
      </xdr:nvGraphicFramePr>
      <xdr:xfrm>
        <a:off x="6174720" y="981000"/>
        <a:ext cx="4846680" cy="49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data1graph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data1cf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xls/data1fuel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utflows"/>
      <sheetName val="Fees"/>
      <sheetName val="Ongoing Cash Flows"/>
      <sheetName val="Terminal Value"/>
      <sheetName val="Total Cash flows"/>
      <sheetName val="TBil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a1cf"/>
    </sheetNames>
    <sheetDataSet>
      <sheetData sheetId="0">
        <row r="2">
          <cell r="A2">
            <v>-91449.2807760701</v>
          </cell>
          <cell r="B2">
            <v>13084.1111073784</v>
          </cell>
          <cell r="C2">
            <v>20186.9005120638</v>
          </cell>
          <cell r="D2">
            <v>18989.4609117521</v>
          </cell>
          <cell r="E2">
            <v>17641.7632232448</v>
          </cell>
          <cell r="F2">
            <v>16726.4855189516</v>
          </cell>
          <cell r="G2">
            <v>15573.5105527932</v>
          </cell>
          <cell r="H2">
            <v>14662.2180973936</v>
          </cell>
          <cell r="I2">
            <v>14039.0064165164</v>
          </cell>
          <cell r="J2">
            <v>13495.9827676458</v>
          </cell>
          <cell r="K2">
            <v>12802.6712407336</v>
          </cell>
          <cell r="L2">
            <v>12198.4376767471</v>
          </cell>
          <cell r="M2">
            <v>11566.4100010947</v>
          </cell>
          <cell r="N2">
            <v>11014.8592607171</v>
          </cell>
          <cell r="O2">
            <v>11889.806892637</v>
          </cell>
          <cell r="P2">
            <v>12983.37419675</v>
          </cell>
          <cell r="Q2">
            <v>11681.7144547769</v>
          </cell>
          <cell r="R2">
            <v>8583.17334558234</v>
          </cell>
          <cell r="S2">
            <v>8106.87164142869</v>
          </cell>
          <cell r="T2">
            <v>7630.59334718496</v>
          </cell>
          <cell r="U2">
            <v>7154.33916514845</v>
          </cell>
          <cell r="V2">
            <v>10057.5265404842</v>
          </cell>
          <cell r="W2">
            <v>9581.32277466177</v>
          </cell>
          <cell r="X2">
            <v>9105.14535689916</v>
          </cell>
          <cell r="Y2">
            <v>8628.99507763818</v>
          </cell>
          <cell r="Z2">
            <v>8152.8727510339</v>
          </cell>
        </row>
        <row r="3">
          <cell r="A3">
            <v>-95951.744151659</v>
          </cell>
          <cell r="B3">
            <v>13600.5131862837</v>
          </cell>
          <cell r="C3">
            <v>21029.2945841524</v>
          </cell>
          <cell r="D3">
            <v>19873.4608700028</v>
          </cell>
          <cell r="E3">
            <v>18424.6749848193</v>
          </cell>
          <cell r="F3">
            <v>17464.0242913611</v>
          </cell>
          <cell r="G3">
            <v>16254.5928431991</v>
          </cell>
          <cell r="H3">
            <v>15298.4333219235</v>
          </cell>
          <cell r="I3">
            <v>14644.5380999121</v>
          </cell>
          <cell r="J3">
            <v>14074.459807246</v>
          </cell>
          <cell r="K3">
            <v>13347.332529068</v>
          </cell>
          <cell r="L3">
            <v>12713.3498028238</v>
          </cell>
          <cell r="M3">
            <v>12050.2045345798</v>
          </cell>
          <cell r="N3">
            <v>11471.1687294183</v>
          </cell>
          <cell r="O3">
            <v>12389.5237236799</v>
          </cell>
          <cell r="P3">
            <v>13536.9323122045</v>
          </cell>
          <cell r="Q3">
            <v>12171.1859501292</v>
          </cell>
          <cell r="R3">
            <v>8920.08959125407</v>
          </cell>
          <cell r="S3">
            <v>8420.33739125745</v>
          </cell>
          <cell r="T3">
            <v>7920.60975374692</v>
          </cell>
          <cell r="U3">
            <v>7420.90741559706</v>
          </cell>
          <cell r="V3">
            <v>10467.0318891691</v>
          </cell>
          <cell r="W3">
            <v>9967.38244945244</v>
          </cell>
          <cell r="X3">
            <v>9467.76065503027</v>
          </cell>
          <cell r="Y3">
            <v>8968.16733526142</v>
          </cell>
          <cell r="Z3">
            <v>8468.60334438549</v>
          </cell>
        </row>
        <row r="4">
          <cell r="A4">
            <v>-110371.197527322</v>
          </cell>
          <cell r="B4">
            <v>15377.9776167774</v>
          </cell>
          <cell r="C4">
            <v>23873.4551832125</v>
          </cell>
          <cell r="D4">
            <v>22534.4546005368</v>
          </cell>
          <cell r="E4">
            <v>20932.0045734369</v>
          </cell>
          <cell r="F4">
            <v>19826.0437136984</v>
          </cell>
          <cell r="G4">
            <v>18435.8064394592</v>
          </cell>
          <cell r="H4">
            <v>17335.9570065658</v>
          </cell>
          <cell r="I4">
            <v>16583.7956013836</v>
          </cell>
          <cell r="J4">
            <v>15927.0729226864</v>
          </cell>
          <cell r="K4">
            <v>15091.6483396634</v>
          </cell>
          <cell r="L4">
            <v>14362.3918438502</v>
          </cell>
          <cell r="M4">
            <v>13599.5903123326</v>
          </cell>
          <cell r="N4">
            <v>12932.5316678674</v>
          </cell>
          <cell r="O4">
            <v>13989.9017712444</v>
          </cell>
          <cell r="P4">
            <v>15309.740832934</v>
          </cell>
          <cell r="Q4">
            <v>13738.7525946944</v>
          </cell>
          <cell r="R4">
            <v>9999.08739550202</v>
          </cell>
          <cell r="S4">
            <v>9424.2333449768</v>
          </cell>
          <cell r="T4">
            <v>8849.40754814335</v>
          </cell>
          <cell r="U4">
            <v>8274.61085261241</v>
          </cell>
          <cell r="V4">
            <v>11778.5013648477</v>
          </cell>
          <cell r="W4">
            <v>11203.7655172302</v>
          </cell>
          <cell r="X4">
            <v>10629.0614693917</v>
          </cell>
          <cell r="Y4">
            <v>10054.3901753256</v>
          </cell>
          <cell r="Z4">
            <v>9479.75261764494</v>
          </cell>
        </row>
        <row r="5">
          <cell r="A5">
            <v>-92870.3586584852</v>
          </cell>
          <cell r="B5">
            <v>13253.9276571183</v>
          </cell>
          <cell r="C5">
            <v>20459.0424188138</v>
          </cell>
          <cell r="D5">
            <v>19295.2767273823</v>
          </cell>
          <cell r="E5">
            <v>17888.8676404153</v>
          </cell>
          <cell r="F5">
            <v>16959.2692085597</v>
          </cell>
          <cell r="G5">
            <v>15788.4753172481</v>
          </cell>
          <cell r="H5">
            <v>14863.0218149623</v>
          </cell>
          <cell r="I5">
            <v>14230.1257240138</v>
          </cell>
          <cell r="J5">
            <v>13678.5630260256</v>
          </cell>
          <cell r="K5">
            <v>12974.5784936512</v>
          </cell>
          <cell r="L5">
            <v>12360.9554304111</v>
          </cell>
          <cell r="M5">
            <v>11719.1063483646</v>
          </cell>
          <cell r="N5">
            <v>11158.8807084036</v>
          </cell>
          <cell r="O5">
            <v>12047.5286722112</v>
          </cell>
          <cell r="P5">
            <v>13158.0894867774</v>
          </cell>
          <cell r="Q5">
            <v>11836.2025778539</v>
          </cell>
          <cell r="R5">
            <v>8689.51162865338</v>
          </cell>
          <cell r="S5">
            <v>8205.80842487738</v>
          </cell>
          <cell r="T5">
            <v>7722.12899479004</v>
          </cell>
          <cell r="U5">
            <v>7238.47405160203</v>
          </cell>
          <cell r="V5">
            <v>10186.775563786</v>
          </cell>
          <cell r="W5">
            <v>9703.17182025576</v>
          </cell>
          <cell r="X5">
            <v>9219.59483422157</v>
          </cell>
          <cell r="Y5">
            <v>8736.04540840831</v>
          </cell>
          <cell r="Z5">
            <v>8252.52436962258</v>
          </cell>
        </row>
        <row r="6">
          <cell r="A6">
            <v>-111434.674713765</v>
          </cell>
          <cell r="B6">
            <v>15479.725948901</v>
          </cell>
          <cell r="C6">
            <v>24151.139701349</v>
          </cell>
          <cell r="D6">
            <v>22724.300723527</v>
          </cell>
          <cell r="E6">
            <v>21116.9275207166</v>
          </cell>
          <cell r="F6">
            <v>20000.2496079268</v>
          </cell>
          <cell r="G6">
            <v>18596.6773711062</v>
          </cell>
          <cell r="H6">
            <v>17486.2303837184</v>
          </cell>
          <cell r="I6">
            <v>16726.8215578969</v>
          </cell>
          <cell r="J6">
            <v>16063.7086003538</v>
          </cell>
          <cell r="K6">
            <v>15220.2967719022</v>
          </cell>
          <cell r="L6">
            <v>14484.0135547728</v>
          </cell>
          <cell r="M6">
            <v>13713.8620801113</v>
          </cell>
          <cell r="N6">
            <v>13040.3114918084</v>
          </cell>
          <cell r="O6">
            <v>14107.9343692167</v>
          </cell>
          <cell r="P6">
            <v>15440.4906865249</v>
          </cell>
          <cell r="Q6">
            <v>13854.3652549869</v>
          </cell>
          <cell r="R6">
            <v>10078.6666638103</v>
          </cell>
          <cell r="S6">
            <v>9498.2736304529</v>
          </cell>
          <cell r="T6">
            <v>8917.9091230246</v>
          </cell>
          <cell r="U6">
            <v>8337.57399730321</v>
          </cell>
          <cell r="V6">
            <v>11875.2261041125</v>
          </cell>
          <cell r="W6">
            <v>11294.9524126021</v>
          </cell>
          <cell r="X6">
            <v>10714.7108272762</v>
          </cell>
          <cell r="Y6">
            <v>10134.5023113204</v>
          </cell>
          <cell r="Z6">
            <v>9554.3278568156</v>
          </cell>
        </row>
        <row r="7">
          <cell r="A7">
            <v>-102569.77871026</v>
          </cell>
          <cell r="B7">
            <v>14420.2983675436</v>
          </cell>
          <cell r="C7">
            <v>22443.3606987087</v>
          </cell>
          <cell r="D7">
            <v>21068.2182251203</v>
          </cell>
          <cell r="E7">
            <v>19575.4532726621</v>
          </cell>
          <cell r="F7">
            <v>18548.1101965521</v>
          </cell>
          <cell r="G7">
            <v>17255.6950752784</v>
          </cell>
          <cell r="H7">
            <v>16233.5868126716</v>
          </cell>
          <cell r="I7">
            <v>15534.5907827985</v>
          </cell>
          <cell r="J7">
            <v>14924.7456885676</v>
          </cell>
          <cell r="K7">
            <v>14147.9136617147</v>
          </cell>
          <cell r="L7">
            <v>13470.2035428219</v>
          </cell>
          <cell r="M7">
            <v>12761.3194676243</v>
          </cell>
          <cell r="N7">
            <v>12141.8841981224</v>
          </cell>
          <cell r="O7">
            <v>13124.0423596973</v>
          </cell>
          <cell r="P7">
            <v>14350.5906215945</v>
          </cell>
          <cell r="Q7">
            <v>12890.6452774954</v>
          </cell>
          <cell r="R7">
            <v>9415.31257725297</v>
          </cell>
          <cell r="S7">
            <v>8881.09120361541</v>
          </cell>
          <cell r="T7">
            <v>8346.89608660076</v>
          </cell>
          <cell r="U7">
            <v>7812.72801390768</v>
          </cell>
          <cell r="V7">
            <v>11068.9513993248</v>
          </cell>
          <cell r="W7">
            <v>10534.8398736037</v>
          </cell>
          <cell r="X7">
            <v>10000.757899943</v>
          </cell>
          <cell r="Y7">
            <v>9466.70636490448</v>
          </cell>
          <cell r="Z7">
            <v>8932.68618164685</v>
          </cell>
        </row>
        <row r="8">
          <cell r="A8">
            <v>-94203.9988382213</v>
          </cell>
          <cell r="B8">
            <v>13415.6618838934</v>
          </cell>
          <cell r="C8">
            <v>20698.6974177542</v>
          </cell>
          <cell r="D8">
            <v>19581.0296339722</v>
          </cell>
          <cell r="E8">
            <v>18120.7679348373</v>
          </cell>
          <cell r="F8">
            <v>17177.7299174976</v>
          </cell>
          <cell r="G8">
            <v>15990.2134842073</v>
          </cell>
          <cell r="H8">
            <v>15051.4702520986</v>
          </cell>
          <cell r="I8">
            <v>14409.4856245203</v>
          </cell>
          <cell r="J8">
            <v>13849.9092777794</v>
          </cell>
          <cell r="K8">
            <v>13135.9084408103</v>
          </cell>
          <cell r="L8">
            <v>12513.4736061485</v>
          </cell>
          <cell r="M8">
            <v>11862.4074204157</v>
          </cell>
          <cell r="N8">
            <v>11294.0406399987</v>
          </cell>
          <cell r="O8">
            <v>12195.5459660292</v>
          </cell>
          <cell r="P8">
            <v>13322.0546949325</v>
          </cell>
          <cell r="Q8">
            <v>11981.1851792842</v>
          </cell>
          <cell r="R8">
            <v>8789.30700841589</v>
          </cell>
          <cell r="S8">
            <v>8298.65771293807</v>
          </cell>
          <cell r="T8">
            <v>7808.03253254466</v>
          </cell>
          <cell r="U8">
            <v>7317.43219068822</v>
          </cell>
          <cell r="V8">
            <v>10308.0720055925</v>
          </cell>
          <cell r="W8">
            <v>9817.52359863292</v>
          </cell>
          <cell r="X8">
            <v>9327.00233341336</v>
          </cell>
          <cell r="Y8">
            <v>8836.50902418597</v>
          </cell>
          <cell r="Z8">
            <v>8346.0445096305</v>
          </cell>
        </row>
        <row r="9">
          <cell r="A9">
            <v>-95101.4697153901</v>
          </cell>
          <cell r="B9">
            <v>13513.7022056112</v>
          </cell>
          <cell r="C9">
            <v>20910.9113688236</v>
          </cell>
          <cell r="D9">
            <v>19636.4112902421</v>
          </cell>
          <cell r="E9">
            <v>18276.8248412001</v>
          </cell>
          <cell r="F9">
            <v>17324.7426778033</v>
          </cell>
          <cell r="G9">
            <v>16125.9728384996</v>
          </cell>
          <cell r="H9">
            <v>15178.2863054446</v>
          </cell>
          <cell r="I9">
            <v>14530.1855626913</v>
          </cell>
          <cell r="J9">
            <v>13965.2164447331</v>
          </cell>
          <cell r="K9">
            <v>13244.4751527244</v>
          </cell>
          <cell r="L9">
            <v>12616.1104515608</v>
          </cell>
          <cell r="M9">
            <v>11958.8416316722</v>
          </cell>
          <cell r="N9">
            <v>11384.9962847145</v>
          </cell>
          <cell r="O9">
            <v>12295.1539506546</v>
          </cell>
          <cell r="P9">
            <v>13432.3948012251</v>
          </cell>
          <cell r="Q9">
            <v>12078.7509728595</v>
          </cell>
          <cell r="R9">
            <v>8856.46413848271</v>
          </cell>
          <cell r="S9">
            <v>8361.14048247852</v>
          </cell>
          <cell r="T9">
            <v>7865.84117130045</v>
          </cell>
          <cell r="U9">
            <v>7370.56693529327</v>
          </cell>
          <cell r="V9">
            <v>10389.6982385746</v>
          </cell>
          <cell r="W9">
            <v>9894.47643224229</v>
          </cell>
          <cell r="X9">
            <v>9399.28202622621</v>
          </cell>
          <cell r="Y9">
            <v>8904.11584253587</v>
          </cell>
          <cell r="Z9">
            <v>8408.97872784107</v>
          </cell>
        </row>
        <row r="10">
          <cell r="A10">
            <v>-99490.8669160814</v>
          </cell>
          <cell r="B10">
            <v>14047.893650965</v>
          </cell>
          <cell r="C10">
            <v>21770.2182482672</v>
          </cell>
          <cell r="D10">
            <v>20506.4596210125</v>
          </cell>
          <cell r="E10">
            <v>19040.0760679119</v>
          </cell>
          <cell r="F10">
            <v>18043.7603250245</v>
          </cell>
          <cell r="G10">
            <v>16789.9517428382</v>
          </cell>
          <cell r="H10">
            <v>15798.5248488005</v>
          </cell>
          <cell r="I10">
            <v>15120.511092142</v>
          </cell>
          <cell r="J10">
            <v>14529.1667284937</v>
          </cell>
          <cell r="K10">
            <v>13775.458868728</v>
          </cell>
          <cell r="L10">
            <v>13118.092068348</v>
          </cell>
          <cell r="M10">
            <v>12430.4870830274</v>
          </cell>
          <cell r="N10">
            <v>11829.846878153</v>
          </cell>
          <cell r="O10">
            <v>12782.3218577185</v>
          </cell>
          <cell r="P10">
            <v>13972.0519266044</v>
          </cell>
          <cell r="Q10">
            <v>12555.9308258187</v>
          </cell>
          <cell r="R10">
            <v>9184.91971985111</v>
          </cell>
          <cell r="S10">
            <v>8666.73445849416</v>
          </cell>
          <cell r="T10">
            <v>8148.57466559593</v>
          </cell>
          <cell r="U10">
            <v>7630.44110521016</v>
          </cell>
          <cell r="V10">
            <v>10788.9200603291</v>
          </cell>
          <cell r="W10">
            <v>10270.8413495037</v>
          </cell>
          <cell r="X10">
            <v>9752.7913036529</v>
          </cell>
          <cell r="Y10">
            <v>9234.77078272601</v>
          </cell>
          <cell r="Z10">
            <v>8716.78067247074</v>
          </cell>
        </row>
        <row r="11">
          <cell r="A11">
            <v>-97509.5981075285</v>
          </cell>
          <cell r="B11">
            <v>13833.3394777608</v>
          </cell>
          <cell r="C11">
            <v>21380.8007451379</v>
          </cell>
          <cell r="D11">
            <v>20182.0963738035</v>
          </cell>
          <cell r="E11">
            <v>18695.5627373945</v>
          </cell>
          <cell r="F11">
            <v>17719.2129732802</v>
          </cell>
          <cell r="G11">
            <v>16490.2475619325</v>
          </cell>
          <cell r="H11">
            <v>15518.5640196416</v>
          </cell>
          <cell r="I11">
            <v>14854.0522813037</v>
          </cell>
          <cell r="J11">
            <v>14274.6130721024</v>
          </cell>
          <cell r="K11">
            <v>13535.7855317601</v>
          </cell>
          <cell r="L11">
            <v>12891.5095846186</v>
          </cell>
          <cell r="M11">
            <v>12217.597618087</v>
          </cell>
          <cell r="N11">
            <v>11629.0519705727</v>
          </cell>
          <cell r="O11">
            <v>12562.4259278988</v>
          </cell>
          <cell r="P11">
            <v>13728.4636202969</v>
          </cell>
          <cell r="Q11">
            <v>12340.543264495</v>
          </cell>
          <cell r="R11">
            <v>9036.66273407233</v>
          </cell>
          <cell r="S11">
            <v>8528.79665403526</v>
          </cell>
          <cell r="T11">
            <v>8020.95553527604</v>
          </cell>
          <cell r="U11">
            <v>7513.14012663301</v>
          </cell>
          <cell r="V11">
            <v>10608.7208878753</v>
          </cell>
          <cell r="W11">
            <v>10100.9592365142</v>
          </cell>
          <cell r="X11">
            <v>9593.22567929125</v>
          </cell>
          <cell r="Y11">
            <v>9085.52105903059</v>
          </cell>
          <cell r="Z11">
            <v>8577.84624384108</v>
          </cell>
        </row>
        <row r="12">
          <cell r="A12">
            <v>-106129.6187141</v>
          </cell>
          <cell r="B12">
            <v>14860.7520963322</v>
          </cell>
          <cell r="C12">
            <v>23165.8903525313</v>
          </cell>
          <cell r="D12">
            <v>21728.5201578163</v>
          </cell>
          <cell r="E12">
            <v>20194.4567771526</v>
          </cell>
          <cell r="F12">
            <v>19131.2398763273</v>
          </cell>
          <cell r="G12">
            <v>17794.1878471329</v>
          </cell>
          <cell r="H12">
            <v>16736.6057643889</v>
          </cell>
          <cell r="I12">
            <v>16013.3500153182</v>
          </cell>
          <cell r="J12">
            <v>15382.114363244</v>
          </cell>
          <cell r="K12">
            <v>14578.5461579762</v>
          </cell>
          <cell r="L12">
            <v>13877.315079766</v>
          </cell>
          <cell r="M12">
            <v>13143.828105735</v>
          </cell>
          <cell r="N12">
            <v>12502.6619691578</v>
          </cell>
          <cell r="O12">
            <v>13519.1398468603</v>
          </cell>
          <cell r="P12">
            <v>14788.2573296747</v>
          </cell>
          <cell r="Q12">
            <v>13277.6423643217</v>
          </cell>
          <cell r="R12">
            <v>9681.69296266345</v>
          </cell>
          <cell r="S12">
            <v>9128.93062461421</v>
          </cell>
          <cell r="T12">
            <v>8576.19545446385</v>
          </cell>
          <cell r="U12">
            <v>8023.48826724935</v>
          </cell>
          <cell r="V12">
            <v>11392.7238324196</v>
          </cell>
          <cell r="W12">
            <v>10840.0751547257</v>
          </cell>
          <cell r="X12">
            <v>10287.4570547413</v>
          </cell>
          <cell r="Y12">
            <v>9734.87044979771</v>
          </cell>
          <cell r="Z12">
            <v>9182.3162847462</v>
          </cell>
        </row>
        <row r="13">
          <cell r="A13">
            <v>-106633.626073851</v>
          </cell>
          <cell r="B13">
            <v>14928.6383812708</v>
          </cell>
          <cell r="C13">
            <v>23192.3356570128</v>
          </cell>
          <cell r="D13">
            <v>21821.2125740417</v>
          </cell>
          <cell r="E13">
            <v>20282.0961996093</v>
          </cell>
          <cell r="F13">
            <v>19213.8002301574</v>
          </cell>
          <cell r="G13">
            <v>17870.4284421862</v>
          </cell>
          <cell r="H13">
            <v>16807.8239240495</v>
          </cell>
          <cell r="I13">
            <v>16081.1334484158</v>
          </cell>
          <cell r="J13">
            <v>15446.8692898439</v>
          </cell>
          <cell r="K13">
            <v>14639.5157372914</v>
          </cell>
          <cell r="L13">
            <v>13934.9545272237</v>
          </cell>
          <cell r="M13">
            <v>13197.9842387545</v>
          </cell>
          <cell r="N13">
            <v>12553.7414142004</v>
          </cell>
          <cell r="O13">
            <v>13575.0783275601</v>
          </cell>
          <cell r="P13">
            <v>14850.2228229981</v>
          </cell>
          <cell r="Q13">
            <v>13332.4339784819</v>
          </cell>
          <cell r="R13">
            <v>9719.40748764079</v>
          </cell>
          <cell r="S13">
            <v>9164.02009270408</v>
          </cell>
          <cell r="T13">
            <v>8608.65999468603</v>
          </cell>
          <cell r="U13">
            <v>8053.32801249423</v>
          </cell>
          <cell r="V13">
            <v>11438.5640075365</v>
          </cell>
          <cell r="W13">
            <v>10883.2908127258</v>
          </cell>
          <cell r="X13">
            <v>10328.0483408375</v>
          </cell>
          <cell r="Y13">
            <v>9772.83751355935</v>
          </cell>
          <cell r="Z13">
            <v>9217.65928022962</v>
          </cell>
        </row>
        <row r="14">
          <cell r="A14">
            <v>-98511.9490414018</v>
          </cell>
          <cell r="B14">
            <v>13943.1727592757</v>
          </cell>
          <cell r="C14">
            <v>21555.1762256557</v>
          </cell>
          <cell r="D14">
            <v>20366.0350382632</v>
          </cell>
          <cell r="E14">
            <v>18869.8567337898</v>
          </cell>
          <cell r="F14">
            <v>17883.4059084855</v>
          </cell>
          <cell r="G14">
            <v>16641.8719979099</v>
          </cell>
          <cell r="H14">
            <v>15660.2000244806</v>
          </cell>
          <cell r="I14">
            <v>14988.8574307764</v>
          </cell>
          <cell r="J14">
            <v>14403.3952414391</v>
          </cell>
          <cell r="K14">
            <v>13657.0395443894</v>
          </cell>
          <cell r="L14">
            <v>13006.140755909</v>
          </cell>
          <cell r="M14">
            <v>12325.3013042671</v>
          </cell>
          <cell r="N14">
            <v>11730.6368550978</v>
          </cell>
          <cell r="O14">
            <v>12673.6742802972</v>
          </cell>
          <cell r="P14">
            <v>13851.6982693531</v>
          </cell>
          <cell r="Q14">
            <v>12449.5107717336</v>
          </cell>
          <cell r="R14">
            <v>9111.66796683381</v>
          </cell>
          <cell r="S14">
            <v>8598.5812721138</v>
          </cell>
          <cell r="T14">
            <v>8085.51979526137</v>
          </cell>
          <cell r="U14">
            <v>7572.48429281251</v>
          </cell>
          <cell r="V14">
            <v>10699.8861088754</v>
          </cell>
          <cell r="W14">
            <v>10186.904916307</v>
          </cell>
          <cell r="X14">
            <v>9673.95210667078</v>
          </cell>
          <cell r="Y14">
            <v>9161.02853145463</v>
          </cell>
          <cell r="Z14">
            <v>8648.13506769118</v>
          </cell>
        </row>
        <row r="15">
          <cell r="A15">
            <v>-109240.403145094</v>
          </cell>
          <cell r="B15">
            <v>15256.0129811376</v>
          </cell>
          <cell r="C15">
            <v>23669.2771763106</v>
          </cell>
          <cell r="D15">
            <v>22332.3430645837</v>
          </cell>
          <cell r="E15">
            <v>20735.3761618505</v>
          </cell>
          <cell r="F15">
            <v>19640.8107354498</v>
          </cell>
          <cell r="G15">
            <v>18264.7525155115</v>
          </cell>
          <cell r="H15">
            <v>17176.1714532426</v>
          </cell>
          <cell r="I15">
            <v>16431.7162242237</v>
          </cell>
          <cell r="J15">
            <v>15781.7883235547</v>
          </cell>
          <cell r="K15">
            <v>14954.8565717604</v>
          </cell>
          <cell r="L15">
            <v>14233.0715827093</v>
          </cell>
          <cell r="M15">
            <v>13478.0852394466</v>
          </cell>
          <cell r="N15">
            <v>12817.9294733083</v>
          </cell>
          <cell r="O15">
            <v>13864.3978108321</v>
          </cell>
          <cell r="P15">
            <v>15170.7146255058</v>
          </cell>
          <cell r="Q15">
            <v>13615.8217519459</v>
          </cell>
          <cell r="R15">
            <v>9914.47082761333</v>
          </cell>
          <cell r="S15">
            <v>9345.5063727933</v>
          </cell>
          <cell r="T15">
            <v>8776.56988219536</v>
          </cell>
          <cell r="U15">
            <v>8207.66219474616</v>
          </cell>
          <cell r="V15">
            <v>11675.654032364</v>
          </cell>
          <cell r="W15">
            <v>11106.8065694185</v>
          </cell>
          <cell r="X15">
            <v>10537.9905804513</v>
          </cell>
          <cell r="Y15">
            <v>9969.20700968176</v>
          </cell>
          <cell r="Z15">
            <v>9400.45682965583</v>
          </cell>
        </row>
        <row r="16">
          <cell r="A16">
            <v>-110692.264658124</v>
          </cell>
          <cell r="B16">
            <v>15337.4802329583</v>
          </cell>
          <cell r="C16">
            <v>23962.0848540384</v>
          </cell>
          <cell r="D16">
            <v>22627.8837013021</v>
          </cell>
          <cell r="E16">
            <v>20987.8333969034</v>
          </cell>
          <cell r="F16">
            <v>19878.6370249059</v>
          </cell>
          <cell r="G16">
            <v>18484.3738832294</v>
          </cell>
          <cell r="H16">
            <v>17381.3250150698</v>
          </cell>
          <cell r="I16">
            <v>16626.9755906428</v>
          </cell>
          <cell r="J16">
            <v>15968.3236665229</v>
          </cell>
          <cell r="K16">
            <v>15130.487708808</v>
          </cell>
          <cell r="L16">
            <v>14399.1098235746</v>
          </cell>
          <cell r="M16">
            <v>13634.0893209434</v>
          </cell>
          <cell r="N16">
            <v>12965.0707380725</v>
          </cell>
          <cell r="O16">
            <v>14025.5361864018</v>
          </cell>
          <cell r="P16">
            <v>15349.2146278404</v>
          </cell>
          <cell r="Q16">
            <v>13773.6564230019</v>
          </cell>
          <cell r="R16">
            <v>10023.1126286455</v>
          </cell>
          <cell r="S16">
            <v>9446.58634166037</v>
          </cell>
          <cell r="T16">
            <v>8870.08839055627</v>
          </cell>
          <cell r="U16">
            <v>8293.61962540969</v>
          </cell>
          <cell r="V16">
            <v>11807.7028699756</v>
          </cell>
          <cell r="W16">
            <v>11231.2951297476</v>
          </cell>
          <cell r="X16">
            <v>10654.9192818033</v>
          </cell>
          <cell r="Y16">
            <v>10078.5762829113</v>
          </cell>
          <cell r="Z16">
            <v>9502.26711854318</v>
          </cell>
        </row>
        <row r="17">
          <cell r="A17">
            <v>-100349.97475167</v>
          </cell>
          <cell r="B17">
            <v>14180.937283632</v>
          </cell>
          <cell r="C17">
            <v>21896.7057005397</v>
          </cell>
          <cell r="D17">
            <v>20733.8839561361</v>
          </cell>
          <cell r="E17">
            <v>19189.4622089718</v>
          </cell>
          <cell r="F17">
            <v>18184.4889185901</v>
          </cell>
          <cell r="G17">
            <v>16919.9079653675</v>
          </cell>
          <cell r="H17">
            <v>15919.9200582491</v>
          </cell>
          <cell r="I17">
            <v>15236.0516241812</v>
          </cell>
          <cell r="J17">
            <v>14639.5450072206</v>
          </cell>
          <cell r="K17">
            <v>13879.3848180397</v>
          </cell>
          <cell r="L17">
            <v>13216.3416275893</v>
          </cell>
          <cell r="M17">
            <v>12522.7991441949</v>
          </cell>
          <cell r="N17">
            <v>11916.9145580678</v>
          </cell>
          <cell r="O17">
            <v>12877.6720270173</v>
          </cell>
          <cell r="P17">
            <v>14077.6754652697</v>
          </cell>
          <cell r="Q17">
            <v>12649.3260990005</v>
          </cell>
          <cell r="R17">
            <v>9249.20616983376</v>
          </cell>
          <cell r="S17">
            <v>8726.54635687104</v>
          </cell>
          <cell r="T17">
            <v>8203.91223228826</v>
          </cell>
          <cell r="U17">
            <v>7681.3045667368</v>
          </cell>
          <cell r="V17">
            <v>10867.0571209608</v>
          </cell>
          <cell r="W17">
            <v>10344.5047785979</v>
          </cell>
          <cell r="X17">
            <v>9821.98134873301</v>
          </cell>
          <cell r="Y17">
            <v>9299.48769874092</v>
          </cell>
          <cell r="Z17">
            <v>8777.02472201789</v>
          </cell>
        </row>
        <row r="18">
          <cell r="A18">
            <v>-91348.0951347395</v>
          </cell>
          <cell r="B18">
            <v>13036.8342750794</v>
          </cell>
          <cell r="C18">
            <v>20174.2475087826</v>
          </cell>
          <cell r="D18">
            <v>19026.4945140906</v>
          </cell>
          <cell r="E18">
            <v>17624.1685373825</v>
          </cell>
          <cell r="F18">
            <v>16709.9105182315</v>
          </cell>
          <cell r="G18">
            <v>15558.2043209364</v>
          </cell>
          <cell r="H18">
            <v>14647.9201808647</v>
          </cell>
          <cell r="I18">
            <v>14025.3980633507</v>
          </cell>
          <cell r="J18">
            <v>13482.9824241973</v>
          </cell>
          <cell r="K18">
            <v>12790.4308520462</v>
          </cell>
          <cell r="L18">
            <v>12186.8658527566</v>
          </cell>
          <cell r="M18">
            <v>11555.5374950776</v>
          </cell>
          <cell r="N18">
            <v>11004.6044374383</v>
          </cell>
          <cell r="O18">
            <v>11878.5765585255</v>
          </cell>
          <cell r="P18">
            <v>12970.9338661457</v>
          </cell>
          <cell r="Q18">
            <v>11670.714368149</v>
          </cell>
          <cell r="R18">
            <v>8575.60169345567</v>
          </cell>
          <cell r="S18">
            <v>8099.82700157586</v>
          </cell>
          <cell r="T18">
            <v>7624.07569370366</v>
          </cell>
          <cell r="U18">
            <v>7148.3484713593</v>
          </cell>
          <cell r="V18">
            <v>10048.3235647178</v>
          </cell>
          <cell r="W18">
            <v>9572.64670280357</v>
          </cell>
          <cell r="X18">
            <v>9096.99615979595</v>
          </cell>
          <cell r="Y18">
            <v>8621.3727252621</v>
          </cell>
          <cell r="Z18">
            <v>8145.77721245624</v>
          </cell>
        </row>
        <row r="19">
          <cell r="A19">
            <v>-108622.84366051</v>
          </cell>
          <cell r="B19">
            <v>15135.6373516605</v>
          </cell>
          <cell r="C19">
            <v>23554.0396874532</v>
          </cell>
          <cell r="D19">
            <v>22245.055089621</v>
          </cell>
          <cell r="E19">
            <v>20627.9917050275</v>
          </cell>
          <cell r="F19">
            <v>19539.649654025</v>
          </cell>
          <cell r="G19">
            <v>18171.3350253209</v>
          </cell>
          <cell r="H19">
            <v>17088.9079458312</v>
          </cell>
          <cell r="I19">
            <v>16348.6612822724</v>
          </cell>
          <cell r="J19">
            <v>15702.4442062086</v>
          </cell>
          <cell r="K19">
            <v>14880.1506349347</v>
          </cell>
          <cell r="L19">
            <v>14162.4460516033</v>
          </cell>
          <cell r="M19">
            <v>13411.7278084537</v>
          </cell>
          <cell r="N19">
            <v>12755.3419036171</v>
          </cell>
          <cell r="O19">
            <v>13795.8564718198</v>
          </cell>
          <cell r="P19">
            <v>15094.788396695</v>
          </cell>
          <cell r="Q19">
            <v>13548.6856668359</v>
          </cell>
          <cell r="R19">
            <v>9868.25927503233</v>
          </cell>
          <cell r="S19">
            <v>9302.51129859715</v>
          </cell>
          <cell r="T19">
            <v>8736.79112829627</v>
          </cell>
          <cell r="U19">
            <v>8171.09959831373</v>
          </cell>
          <cell r="V19">
            <v>11619.4861324896</v>
          </cell>
          <cell r="W19">
            <v>11053.8544865487</v>
          </cell>
          <cell r="X19">
            <v>10488.2541366569</v>
          </cell>
          <cell r="Y19">
            <v>9922.68602169581</v>
          </cell>
          <cell r="Z19">
            <v>9357.15110871321</v>
          </cell>
        </row>
        <row r="20">
          <cell r="A20">
            <v>-116014.040727529</v>
          </cell>
          <cell r="B20">
            <v>16008.4666974733</v>
          </cell>
          <cell r="C20">
            <v>25031.0167938641</v>
          </cell>
          <cell r="D20">
            <v>23687.0524069551</v>
          </cell>
          <cell r="E20">
            <v>21913.2115132012</v>
          </cell>
          <cell r="F20">
            <v>20750.3856349107</v>
          </cell>
          <cell r="G20">
            <v>19289.3926323054</v>
          </cell>
          <cell r="H20">
            <v>18133.312243939</v>
          </cell>
          <cell r="I20">
            <v>17342.6957982591</v>
          </cell>
          <cell r="J20">
            <v>16652.066100217</v>
          </cell>
          <cell r="K20">
            <v>15774.2609432343</v>
          </cell>
          <cell r="L20">
            <v>15007.7204444312</v>
          </cell>
          <cell r="M20">
            <v>14205.9198848007</v>
          </cell>
          <cell r="N20">
            <v>13504.4147833661</v>
          </cell>
          <cell r="O20">
            <v>14616.1864262995</v>
          </cell>
          <cell r="P20">
            <v>16003.5036438982</v>
          </cell>
          <cell r="Q20">
            <v>14352.1969847629</v>
          </cell>
          <cell r="R20">
            <v>10421.3374811408</v>
          </cell>
          <cell r="S20">
            <v>9817.09341453544</v>
          </cell>
          <cell r="T20">
            <v>9212.87904612141</v>
          </cell>
          <cell r="U20">
            <v>8608.69526684451</v>
          </cell>
          <cell r="V20">
            <v>12291.7258554239</v>
          </cell>
          <cell r="W20">
            <v>11687.6060349738</v>
          </cell>
          <cell r="X20">
            <v>11083.5196400998</v>
          </cell>
          <cell r="Y20">
            <v>10479.467673569</v>
          </cell>
          <cell r="Z20">
            <v>9875.4511682319</v>
          </cell>
        </row>
        <row r="21">
          <cell r="A21">
            <v>-97897.9547970215</v>
          </cell>
          <cell r="B21">
            <v>13805.7109503498</v>
          </cell>
          <cell r="C21">
            <v>21465.7461317243</v>
          </cell>
          <cell r="D21">
            <v>20270.0708858201</v>
          </cell>
          <cell r="E21">
            <v>18763.0922194862</v>
          </cell>
          <cell r="F21">
            <v>17782.8288413356</v>
          </cell>
          <cell r="G21">
            <v>16548.993817373</v>
          </cell>
          <cell r="H21">
            <v>15573.4402990897</v>
          </cell>
          <cell r="I21">
            <v>14906.281974325</v>
          </cell>
          <cell r="J21">
            <v>14324.5091865861</v>
          </cell>
          <cell r="K21">
            <v>13582.76489332</v>
          </cell>
          <cell r="L21">
            <v>12935.9229539193</v>
          </cell>
          <cell r="M21">
            <v>12259.3269621696</v>
          </cell>
          <cell r="N21">
            <v>11668.4106104696</v>
          </cell>
          <cell r="O21">
            <v>12605.5286381263</v>
          </cell>
          <cell r="P21">
            <v>13776.2103711812</v>
          </cell>
          <cell r="Q21">
            <v>12382.7622707765</v>
          </cell>
          <cell r="R21">
            <v>9065.72319873149</v>
          </cell>
          <cell r="S21">
            <v>8555.83441330565</v>
          </cell>
          <cell r="T21">
            <v>8045.97068857228</v>
          </cell>
          <cell r="U21">
            <v>7536.13277635215</v>
          </cell>
          <cell r="V21">
            <v>10644.0424725898</v>
          </cell>
          <cell r="W21">
            <v>10134.2585317536</v>
          </cell>
          <cell r="X21">
            <v>9624.50279694761</v>
          </cell>
          <cell r="Y21">
            <v>9114.77611435265</v>
          </cell>
          <cell r="Z21">
            <v>8605.07935553511</v>
          </cell>
        </row>
        <row r="22">
          <cell r="A22">
            <v>-91125.9055346226</v>
          </cell>
          <cell r="B22">
            <v>13020.4720137959</v>
          </cell>
          <cell r="C22">
            <v>20067.3568835157</v>
          </cell>
          <cell r="D22">
            <v>19002.8950902641</v>
          </cell>
          <cell r="E22">
            <v>17585.5330534885</v>
          </cell>
          <cell r="F22">
            <v>16673.514121139</v>
          </cell>
          <cell r="G22">
            <v>15524.5939638655</v>
          </cell>
          <cell r="H22">
            <v>14616.523944064</v>
          </cell>
          <cell r="I22">
            <v>13995.5160118228</v>
          </cell>
          <cell r="J22">
            <v>13454.4354774742</v>
          </cell>
          <cell r="K22">
            <v>12763.5526603189</v>
          </cell>
          <cell r="L22">
            <v>12161.4557361505</v>
          </cell>
          <cell r="M22">
            <v>11531.662983512</v>
          </cell>
          <cell r="N22">
            <v>10982.0862712874</v>
          </cell>
          <cell r="O22">
            <v>11853.9163062149</v>
          </cell>
          <cell r="P22">
            <v>12943.6166297677</v>
          </cell>
          <cell r="Q22">
            <v>11646.5597073003</v>
          </cell>
          <cell r="R22">
            <v>8558.97539810265</v>
          </cell>
          <cell r="S22">
            <v>8084.35795190353</v>
          </cell>
          <cell r="T22">
            <v>7609.76383283417</v>
          </cell>
          <cell r="U22">
            <v>7135.19374070847</v>
          </cell>
          <cell r="V22">
            <v>10028.1151094612</v>
          </cell>
          <cell r="W22">
            <v>9553.59525527195</v>
          </cell>
          <cell r="X22">
            <v>9079.1016559728</v>
          </cell>
          <cell r="Y22">
            <v>8604.63509921039</v>
          </cell>
          <cell r="Z22">
            <v>8130.19639626085</v>
          </cell>
        </row>
        <row r="23">
          <cell r="A23">
            <v>-115468.140755204</v>
          </cell>
          <cell r="B23">
            <v>15927.5745112711</v>
          </cell>
          <cell r="C23">
            <v>24893.9046322228</v>
          </cell>
          <cell r="D23">
            <v>23448.1878530541</v>
          </cell>
          <cell r="E23">
            <v>21818.2875852702</v>
          </cell>
          <cell r="F23">
            <v>20660.9629429617</v>
          </cell>
          <cell r="G23">
            <v>19206.8149914745</v>
          </cell>
          <cell r="H23">
            <v>18056.1744985558</v>
          </cell>
          <cell r="I23">
            <v>17269.2782706453</v>
          </cell>
          <cell r="J23">
            <v>16581.9288056817</v>
          </cell>
          <cell r="K23">
            <v>15708.2236304512</v>
          </cell>
          <cell r="L23">
            <v>14945.2900608996</v>
          </cell>
          <cell r="M23">
            <v>14147.2623454918</v>
          </cell>
          <cell r="N23">
            <v>13449.0896634137</v>
          </cell>
          <cell r="O23">
            <v>14555.5983922656</v>
          </cell>
          <cell r="P23">
            <v>15936.3876376814</v>
          </cell>
          <cell r="Q23">
            <v>14292.851143725</v>
          </cell>
          <cell r="R23">
            <v>10380.4881607032</v>
          </cell>
          <cell r="S23">
            <v>9779.08734321808</v>
          </cell>
          <cell r="T23">
            <v>9177.71608418053</v>
          </cell>
          <cell r="U23">
            <v>8576.37527034401</v>
          </cell>
          <cell r="V23">
            <v>12242.0754885323</v>
          </cell>
          <cell r="W23">
            <v>11640.7983325666</v>
          </cell>
          <cell r="X23">
            <v>11039.554444894</v>
          </cell>
          <cell r="Y23">
            <v>10438.3448235634</v>
          </cell>
          <cell r="Z23">
            <v>9837.17049656508</v>
          </cell>
        </row>
        <row r="24">
          <cell r="A24">
            <v>-117727.187127469</v>
          </cell>
          <cell r="B24">
            <v>16237.5718925878</v>
          </cell>
          <cell r="C24">
            <v>25389.1577261756</v>
          </cell>
          <cell r="D24">
            <v>23913.8781757213</v>
          </cell>
          <cell r="E24">
            <v>22211.1023240591</v>
          </cell>
          <cell r="F24">
            <v>21031.0124357016</v>
          </cell>
          <cell r="G24">
            <v>19548.5382547213</v>
          </cell>
          <cell r="H24">
            <v>18375.386355502</v>
          </cell>
          <cell r="I24">
            <v>17573.0951012458</v>
          </cell>
          <cell r="J24">
            <v>16872.1713570887</v>
          </cell>
          <cell r="K24">
            <v>15981.4996140375</v>
          </cell>
          <cell r="L24">
            <v>15203.6398293298</v>
          </cell>
          <cell r="M24">
            <v>14389.9993084878</v>
          </cell>
          <cell r="N24">
            <v>13678.0363896633</v>
          </cell>
          <cell r="O24">
            <v>14806.3241395193</v>
          </cell>
          <cell r="P24">
            <v>16214.1274765739</v>
          </cell>
          <cell r="Q24">
            <v>14538.4364408532</v>
          </cell>
          <cell r="R24">
            <v>10549.5310510171</v>
          </cell>
          <cell r="S24">
            <v>9936.36428384117</v>
          </cell>
          <cell r="T24">
            <v>9323.22765340135</v>
          </cell>
          <cell r="U24">
            <v>8710.12206379977</v>
          </cell>
          <cell r="V24">
            <v>12447.53891937</v>
          </cell>
          <cell r="W24">
            <v>11834.4982330571</v>
          </cell>
          <cell r="X24">
            <v>11221.4914659062</v>
          </cell>
          <cell r="Y24">
            <v>10608.5196354922</v>
          </cell>
          <cell r="Z24">
            <v>9995.58378991714</v>
          </cell>
        </row>
        <row r="25">
          <cell r="A25">
            <v>-92805.8802992313</v>
          </cell>
          <cell r="B25">
            <v>13194.6501443604</v>
          </cell>
          <cell r="C25">
            <v>20436.6036228848</v>
          </cell>
          <cell r="D25">
            <v>19287.3493150166</v>
          </cell>
          <cell r="E25">
            <v>17877.655807777</v>
          </cell>
          <cell r="F25">
            <v>16948.707148202</v>
          </cell>
          <cell r="G25">
            <v>15778.7217523796</v>
          </cell>
          <cell r="H25">
            <v>14853.9107772063</v>
          </cell>
          <cell r="I25">
            <v>14221.4540955818</v>
          </cell>
          <cell r="J25">
            <v>13670.2788386224</v>
          </cell>
          <cell r="K25">
            <v>12966.7785709664</v>
          </cell>
          <cell r="L25">
            <v>12353.5815361048</v>
          </cell>
          <cell r="M25">
            <v>11712.1780792966</v>
          </cell>
          <cell r="N25">
            <v>11152.3460442877</v>
          </cell>
          <cell r="O25">
            <v>12040.3723849371</v>
          </cell>
          <cell r="P25">
            <v>13150.1621554348</v>
          </cell>
          <cell r="Q25">
            <v>11829.1930108038</v>
          </cell>
          <cell r="R25">
            <v>8684.68675726305</v>
          </cell>
          <cell r="S25">
            <v>8201.31938064866</v>
          </cell>
          <cell r="T25">
            <v>7717.97576121724</v>
          </cell>
          <cell r="U25">
            <v>7234.65661168429</v>
          </cell>
          <cell r="V25">
            <v>10180.9111667246</v>
          </cell>
          <cell r="W25">
            <v>9697.64318130235</v>
          </cell>
          <cell r="X25">
            <v>9214.40193479887</v>
          </cell>
          <cell r="Y25">
            <v>8731.1882293817</v>
          </cell>
          <cell r="Z25">
            <v>8248.00289128342</v>
          </cell>
        </row>
        <row r="26">
          <cell r="A26">
            <v>-97954.8436328334</v>
          </cell>
          <cell r="B26">
            <v>13827.6597707008</v>
          </cell>
          <cell r="C26">
            <v>21463.0038588194</v>
          </cell>
          <cell r="D26">
            <v>20186.7026722994</v>
          </cell>
          <cell r="E26">
            <v>18772.9843462942</v>
          </cell>
          <cell r="F26">
            <v>17792.1476782984</v>
          </cell>
          <cell r="G26">
            <v>16557.5993240394</v>
          </cell>
          <cell r="H26">
            <v>15581.4789082754</v>
          </cell>
          <cell r="I26">
            <v>14913.9328955302</v>
          </cell>
          <cell r="J26">
            <v>14331.8182710986</v>
          </cell>
          <cell r="K26">
            <v>13589.6467142302</v>
          </cell>
          <cell r="L26">
            <v>12942.4288927698</v>
          </cell>
          <cell r="M26">
            <v>12265.4397287789</v>
          </cell>
          <cell r="N26">
            <v>11674.176101997</v>
          </cell>
          <cell r="O26">
            <v>12611.8425837117</v>
          </cell>
          <cell r="P26">
            <v>13783.204603919</v>
          </cell>
          <cell r="Q26">
            <v>12388.9467660652</v>
          </cell>
          <cell r="R26">
            <v>9069.98015128914</v>
          </cell>
          <cell r="S26">
            <v>8559.79506774903</v>
          </cell>
          <cell r="T26">
            <v>8049.63505946425</v>
          </cell>
          <cell r="U26">
            <v>7539.50087869246</v>
          </cell>
          <cell r="V26">
            <v>10649.2165918668</v>
          </cell>
          <cell r="W26">
            <v>10139.1364138419</v>
          </cell>
          <cell r="X26">
            <v>9629.08445823776</v>
          </cell>
          <cell r="Y26">
            <v>9119.06157172706</v>
          </cell>
          <cell r="Z26">
            <v>8609.06862638257</v>
          </cell>
        </row>
        <row r="27">
          <cell r="A27">
            <v>-113965.832632205</v>
          </cell>
          <cell r="B27">
            <v>15754.977801599</v>
          </cell>
          <cell r="C27">
            <v>24615.034463688</v>
          </cell>
          <cell r="D27">
            <v>23211.5271202298</v>
          </cell>
          <cell r="E27">
            <v>21557.0584311629</v>
          </cell>
          <cell r="F27">
            <v>20414.873103603</v>
          </cell>
          <cell r="G27">
            <v>18979.5626249468</v>
          </cell>
          <cell r="H27">
            <v>17843.8926385925</v>
          </cell>
          <cell r="I27">
            <v>17067.2343913701</v>
          </cell>
          <cell r="J27">
            <v>16388.9120761573</v>
          </cell>
          <cell r="K27">
            <v>15526.4899861125</v>
          </cell>
          <cell r="L27">
            <v>14773.4826290325</v>
          </cell>
          <cell r="M27">
            <v>13985.8377214832</v>
          </cell>
          <cell r="N27">
            <v>13296.8358049709</v>
          </cell>
          <cell r="O27">
            <v>14388.8610771893</v>
          </cell>
          <cell r="P27">
            <v>15751.6854460083</v>
          </cell>
          <cell r="Q27">
            <v>14129.5323242026</v>
          </cell>
          <cell r="R27">
            <v>10268.0714744538</v>
          </cell>
          <cell r="S27">
            <v>9674.49523375132</v>
          </cell>
          <cell r="T27">
            <v>9080.94816692368</v>
          </cell>
          <cell r="U27">
            <v>8487.43114918717</v>
          </cell>
          <cell r="V27">
            <v>12105.438461105</v>
          </cell>
          <cell r="W27">
            <v>11511.9842730132</v>
          </cell>
          <cell r="X27">
            <v>10918.5629203745</v>
          </cell>
          <cell r="Y27">
            <v>10325.1753882526</v>
          </cell>
          <cell r="Z27">
            <v>9731.82269126298</v>
          </cell>
        </row>
        <row r="28">
          <cell r="A28">
            <v>-93939.7464493675</v>
          </cell>
          <cell r="B28">
            <v>13382.6063277412</v>
          </cell>
          <cell r="C28">
            <v>20716.336255132</v>
          </cell>
          <cell r="D28">
            <v>19515.5557765884</v>
          </cell>
          <cell r="E28">
            <v>18074.8183543523</v>
          </cell>
          <cell r="F28">
            <v>17134.4433060977</v>
          </cell>
          <cell r="G28">
            <v>15950.2403390127</v>
          </cell>
          <cell r="H28">
            <v>15014.1303830352</v>
          </cell>
          <cell r="I28">
            <v>14373.9465916585</v>
          </cell>
          <cell r="J28">
            <v>13815.9580988669</v>
          </cell>
          <cell r="K28">
            <v>13103.9419294693</v>
          </cell>
          <cell r="L28">
            <v>12483.2530917289</v>
          </cell>
          <cell r="M28">
            <v>11834.013216949</v>
          </cell>
          <cell r="N28">
            <v>11267.2595521581</v>
          </cell>
          <cell r="O28">
            <v>12166.2172729699</v>
          </cell>
          <cell r="P28">
            <v>13289.5660232486</v>
          </cell>
          <cell r="Q28">
            <v>11952.4577913783</v>
          </cell>
          <cell r="R28">
            <v>8769.5331834371</v>
          </cell>
          <cell r="S28">
            <v>8280.26021221323</v>
          </cell>
          <cell r="T28">
            <v>7791.01128842834</v>
          </cell>
          <cell r="U28">
            <v>7301.78713350565</v>
          </cell>
          <cell r="V28">
            <v>10284.0378808009</v>
          </cell>
          <cell r="W28">
            <v>9794.86551509214</v>
          </cell>
          <cell r="X28">
            <v>9305.72021498782</v>
          </cell>
          <cell r="Y28">
            <v>8816.60279245609</v>
          </cell>
          <cell r="Z28">
            <v>8327.51408382413</v>
          </cell>
        </row>
        <row r="29">
          <cell r="A29">
            <v>-91904.2702092947</v>
          </cell>
          <cell r="B29">
            <v>13143.437384614</v>
          </cell>
          <cell r="C29">
            <v>20280.5284202619</v>
          </cell>
          <cell r="D29">
            <v>19217.9623488807</v>
          </cell>
          <cell r="E29">
            <v>17720.8791535587</v>
          </cell>
          <cell r="F29">
            <v>16801.0163524191</v>
          </cell>
          <cell r="G29">
            <v>15642.3362642851</v>
          </cell>
          <cell r="H29">
            <v>14726.5098373302</v>
          </cell>
          <cell r="I29">
            <v>14100.1974789293</v>
          </cell>
          <cell r="J29">
            <v>13554.4398651112</v>
          </cell>
          <cell r="K29">
            <v>12857.7111400523</v>
          </cell>
          <cell r="L29">
            <v>12250.4713207462</v>
          </cell>
          <cell r="M29">
            <v>11615.2991051751</v>
          </cell>
          <cell r="N29">
            <v>11060.9709043265</v>
          </cell>
          <cell r="O29">
            <v>11940.3049997314</v>
          </cell>
          <cell r="P29">
            <v>13039.3131510951</v>
          </cell>
          <cell r="Q29">
            <v>11731.1772354088</v>
          </cell>
          <cell r="R29">
            <v>8617.21989274438</v>
          </cell>
          <cell r="S29">
            <v>8138.54843520857</v>
          </cell>
          <cell r="T29">
            <v>7659.90050405445</v>
          </cell>
          <cell r="U29">
            <v>7181.2768050735</v>
          </cell>
          <cell r="V29">
            <v>10098.9084665452</v>
          </cell>
          <cell r="W29">
            <v>9620.33543461506</v>
          </cell>
          <cell r="X29">
            <v>9141.78888183482</v>
          </cell>
          <cell r="Y29">
            <v>8663.26960257896</v>
          </cell>
          <cell r="Z29">
            <v>8184.7784150532</v>
          </cell>
        </row>
        <row r="30">
          <cell r="A30">
            <v>-89466.7009139383</v>
          </cell>
          <cell r="B30">
            <v>12846.6439466186</v>
          </cell>
          <cell r="C30">
            <v>19820.9190066339</v>
          </cell>
          <cell r="D30">
            <v>18692.436902565</v>
          </cell>
          <cell r="E30">
            <v>17297.0219199087</v>
          </cell>
          <cell r="F30">
            <v>16401.7234063604</v>
          </cell>
          <cell r="G30">
            <v>15273.6080503688</v>
          </cell>
          <cell r="H30">
            <v>14382.0720113702</v>
          </cell>
          <cell r="I30">
            <v>13772.3712834263</v>
          </cell>
          <cell r="J30">
            <v>13241.260666932</v>
          </cell>
          <cell r="K30">
            <v>12562.8393061111</v>
          </cell>
          <cell r="L30">
            <v>11971.7052578979</v>
          </cell>
          <cell r="M30">
            <v>11353.3796620368</v>
          </cell>
          <cell r="N30">
            <v>10813.931482281</v>
          </cell>
          <cell r="O30">
            <v>11669.7654523523</v>
          </cell>
          <cell r="P30">
            <v>12739.6247021578</v>
          </cell>
          <cell r="Q30">
            <v>11466.1843662848</v>
          </cell>
          <cell r="R30">
            <v>8434.81825456364</v>
          </cell>
          <cell r="S30">
            <v>7968.8425601822</v>
          </cell>
          <cell r="T30">
            <v>7502.8897681942</v>
          </cell>
          <cell r="U30">
            <v>7036.96056567145</v>
          </cell>
          <cell r="V30">
            <v>9877.20812587157</v>
          </cell>
          <cell r="W30">
            <v>9411.32824656171</v>
          </cell>
          <cell r="X30">
            <v>8945.47414409743</v>
          </cell>
          <cell r="Y30">
            <v>8479.64659178412</v>
          </cell>
          <cell r="Z30">
            <v>8013.84638612629</v>
          </cell>
        </row>
        <row r="31">
          <cell r="A31">
            <v>-104175.381532029</v>
          </cell>
          <cell r="B31">
            <v>14630.945955441</v>
          </cell>
          <cell r="C31">
            <v>22698.06054951</v>
          </cell>
          <cell r="D31">
            <v>21389.6556475706</v>
          </cell>
          <cell r="E31">
            <v>19854.6438465144</v>
          </cell>
          <cell r="F31">
            <v>18811.1205167614</v>
          </cell>
          <cell r="G31">
            <v>17498.5727082785</v>
          </cell>
          <cell r="H31">
            <v>16460.4646070133</v>
          </cell>
          <cell r="I31">
            <v>15750.5266602121</v>
          </cell>
          <cell r="J31">
            <v>15131.0337334957</v>
          </cell>
          <cell r="K31">
            <v>14342.1428266201</v>
          </cell>
          <cell r="L31">
            <v>13653.8239953666</v>
          </cell>
          <cell r="M31">
            <v>12933.8432181409</v>
          </cell>
          <cell r="N31">
            <v>12304.6066256981</v>
          </cell>
          <cell r="O31">
            <v>13302.2440877464</v>
          </cell>
          <cell r="P31">
            <v>14547.9924432297</v>
          </cell>
          <cell r="Q31">
            <v>13065.193463356</v>
          </cell>
          <cell r="R31">
            <v>9535.45873495036</v>
          </cell>
          <cell r="S31">
            <v>8992.87478750455</v>
          </cell>
          <cell r="T31">
            <v>8450.31750769653</v>
          </cell>
          <cell r="U31">
            <v>7907.78769555544</v>
          </cell>
          <cell r="V31">
            <v>11214.9832242459</v>
          </cell>
          <cell r="W31">
            <v>10672.5108442496</v>
          </cell>
          <cell r="X31">
            <v>10130.0684789146</v>
          </cell>
          <cell r="Y31">
            <v>9587.65702868069</v>
          </cell>
          <cell r="Z31">
            <v>9045.27742100096</v>
          </cell>
        </row>
        <row r="32">
          <cell r="A32">
            <v>-108415.410463646</v>
          </cell>
          <cell r="B32">
            <v>15102.7433346216</v>
          </cell>
          <cell r="C32">
            <v>23572.499751851</v>
          </cell>
          <cell r="D32">
            <v>22181.6453705278</v>
          </cell>
          <cell r="E32">
            <v>20591.92214132</v>
          </cell>
          <cell r="F32">
            <v>19505.6704713842</v>
          </cell>
          <cell r="G32">
            <v>18139.9568518542</v>
          </cell>
          <cell r="H32">
            <v>17059.5968450161</v>
          </cell>
          <cell r="I32">
            <v>16320.7638042894</v>
          </cell>
          <cell r="J32">
            <v>15675.7931639619</v>
          </cell>
          <cell r="K32">
            <v>14855.0575197169</v>
          </cell>
          <cell r="L32">
            <v>14138.7235114055</v>
          </cell>
          <cell r="M32">
            <v>13389.4388882927</v>
          </cell>
          <cell r="N32">
            <v>12734.3192491374</v>
          </cell>
          <cell r="O32">
            <v>13772.833994757</v>
          </cell>
          <cell r="P32">
            <v>15069.2853953465</v>
          </cell>
          <cell r="Q32">
            <v>13526.1352031041</v>
          </cell>
          <cell r="R32">
            <v>9852.73719121166</v>
          </cell>
          <cell r="S32">
            <v>9288.06960364696</v>
          </cell>
          <cell r="T32">
            <v>8723.42976911618</v>
          </cell>
          <cell r="U32">
            <v>8158.81852021034</v>
          </cell>
          <cell r="V32">
            <v>11600.6197927718</v>
          </cell>
          <cell r="W32">
            <v>11036.0683135491</v>
          </cell>
          <cell r="X32">
            <v>10471.5480706107</v>
          </cell>
          <cell r="Y32">
            <v>9907.06000104495</v>
          </cell>
          <cell r="Z32">
            <v>9342.60507005312</v>
          </cell>
        </row>
        <row r="33">
          <cell r="A33">
            <v>-111524.152022942</v>
          </cell>
          <cell r="B33">
            <v>15517.6269141149</v>
          </cell>
          <cell r="C33">
            <v>24139.0453589359</v>
          </cell>
          <cell r="D33">
            <v>22742.4535159949</v>
          </cell>
          <cell r="E33">
            <v>21132.4863008564</v>
          </cell>
          <cell r="F33">
            <v>20014.906692119</v>
          </cell>
          <cell r="G33">
            <v>18610.2124974559</v>
          </cell>
          <cell r="H33">
            <v>17498.8738683177</v>
          </cell>
          <cell r="I33">
            <v>16738.8552694747</v>
          </cell>
          <cell r="J33">
            <v>16075.2046558696</v>
          </cell>
          <cell r="K33">
            <v>15231.1208080859</v>
          </cell>
          <cell r="L33">
            <v>14494.2463868162</v>
          </cell>
          <cell r="M33">
            <v>13723.4765132426</v>
          </cell>
          <cell r="N33">
            <v>13049.3797151354</v>
          </cell>
          <cell r="O33">
            <v>14117.8652256529</v>
          </cell>
          <cell r="P33">
            <v>15451.4915290664</v>
          </cell>
          <cell r="Q33">
            <v>13864.092506198</v>
          </cell>
          <cell r="R33">
            <v>10085.3621894739</v>
          </cell>
          <cell r="S33">
            <v>9504.50312517036</v>
          </cell>
          <cell r="T33">
            <v>8923.67260970102</v>
          </cell>
          <cell r="U33">
            <v>8342.87149953087</v>
          </cell>
          <cell r="V33">
            <v>11883.3641906747</v>
          </cell>
          <cell r="W33">
            <v>11302.6245640446</v>
          </cell>
          <cell r="X33">
            <v>10721.917069379</v>
          </cell>
          <cell r="Y33">
            <v>10141.2426706366</v>
          </cell>
          <cell r="Z33">
            <v>9560.6023606952</v>
          </cell>
        </row>
        <row r="34">
          <cell r="A34">
            <v>-116587.469380706</v>
          </cell>
          <cell r="B34">
            <v>16148.4813726801</v>
          </cell>
          <cell r="C34">
            <v>25178.8974631137</v>
          </cell>
          <cell r="D34">
            <v>23718.9530776694</v>
          </cell>
          <cell r="E34">
            <v>22012.9222714121</v>
          </cell>
          <cell r="F34">
            <v>20844.3177404381</v>
          </cell>
          <cell r="G34">
            <v>19376.1345040124</v>
          </cell>
          <cell r="H34">
            <v>18214.3398967815</v>
          </cell>
          <cell r="I34">
            <v>17419.815629938</v>
          </cell>
          <cell r="J34">
            <v>16725.7402830012</v>
          </cell>
          <cell r="K34">
            <v>15843.6283901081</v>
          </cell>
          <cell r="L34">
            <v>15073.2990715805</v>
          </cell>
          <cell r="M34">
            <v>14267.5354104827</v>
          </cell>
          <cell r="N34">
            <v>13562.5298422221</v>
          </cell>
          <cell r="O34">
            <v>14679.8297978255</v>
          </cell>
          <cell r="P34">
            <v>16074.0041806314</v>
          </cell>
          <cell r="Q34">
            <v>14414.5355219002</v>
          </cell>
          <cell r="R34">
            <v>10464.2467538817</v>
          </cell>
          <cell r="S34">
            <v>9857.01605859647</v>
          </cell>
          <cell r="T34">
            <v>9249.81520829339</v>
          </cell>
          <cell r="U34">
            <v>8642.64509832194</v>
          </cell>
          <cell r="V34">
            <v>12343.8799943867</v>
          </cell>
          <cell r="W34">
            <v>11736.7741593747</v>
          </cell>
          <cell r="X34">
            <v>11129.7019151531</v>
          </cell>
          <cell r="Y34">
            <v>10522.6642694455</v>
          </cell>
          <cell r="Z34">
            <v>9915.66226020748</v>
          </cell>
        </row>
        <row r="35">
          <cell r="A35">
            <v>-104630.853181564</v>
          </cell>
          <cell r="B35">
            <v>14671.2906408788</v>
          </cell>
          <cell r="C35">
            <v>22834.2115543457</v>
          </cell>
          <cell r="D35">
            <v>21481.0417572953</v>
          </cell>
          <cell r="E35">
            <v>19933.8436271097</v>
          </cell>
          <cell r="F35">
            <v>18885.7303410383</v>
          </cell>
          <cell r="G35">
            <v>17567.4713640593</v>
          </cell>
          <cell r="H35">
            <v>16524.8244859513</v>
          </cell>
          <cell r="I35">
            <v>15811.7825754023</v>
          </cell>
          <cell r="J35">
            <v>15189.552786171</v>
          </cell>
          <cell r="K35">
            <v>14397.2410594632</v>
          </cell>
          <cell r="L35">
            <v>13705.9127867383</v>
          </cell>
          <cell r="M35">
            <v>12982.7841368827</v>
          </cell>
          <cell r="N35">
            <v>12350.7671403032</v>
          </cell>
          <cell r="O35">
            <v>13352.7957147889</v>
          </cell>
          <cell r="P35">
            <v>14603.9906839542</v>
          </cell>
          <cell r="Q35">
            <v>13114.708666655</v>
          </cell>
          <cell r="R35">
            <v>9569.54136602812</v>
          </cell>
          <cell r="S35">
            <v>9024.58515363908</v>
          </cell>
          <cell r="T35">
            <v>8479.65572548309</v>
          </cell>
          <cell r="U35">
            <v>7934.75388508712</v>
          </cell>
          <cell r="V35">
            <v>11256.4090085555</v>
          </cell>
          <cell r="W35">
            <v>10711.5648514069</v>
          </cell>
          <cell r="X35">
            <v>10166.7508401486</v>
          </cell>
          <cell r="Y35">
            <v>9621.96787915729</v>
          </cell>
          <cell r="Z35">
            <v>9077.21689994092</v>
          </cell>
        </row>
        <row r="36">
          <cell r="A36">
            <v>-101708.977544702</v>
          </cell>
          <cell r="B36">
            <v>14291.1068153259</v>
          </cell>
          <cell r="C36">
            <v>22179.4766452533</v>
          </cell>
          <cell r="D36">
            <v>20914.3848387507</v>
          </cell>
          <cell r="E36">
            <v>19425.7726865753</v>
          </cell>
          <cell r="F36">
            <v>18407.1042222721</v>
          </cell>
          <cell r="G36">
            <v>17125.4827047345</v>
          </cell>
          <cell r="H36">
            <v>16111.9523292485</v>
          </cell>
          <cell r="I36">
            <v>15418.8225165477</v>
          </cell>
          <cell r="J36">
            <v>14814.1498506012</v>
          </cell>
          <cell r="K36">
            <v>14043.7828709181</v>
          </cell>
          <cell r="L36">
            <v>13371.7603304484</v>
          </cell>
          <cell r="M36">
            <v>12668.8254563298</v>
          </cell>
          <cell r="N36">
            <v>12054.6449049295</v>
          </cell>
          <cell r="O36">
            <v>13028.5042520598</v>
          </cell>
          <cell r="P36">
            <v>14244.7588954397</v>
          </cell>
          <cell r="Q36">
            <v>12797.0659191399</v>
          </cell>
          <cell r="R36">
            <v>9350.89941655026</v>
          </cell>
          <cell r="S36">
            <v>8821.16141400774</v>
          </cell>
          <cell r="T36">
            <v>8291.44944773342</v>
          </cell>
          <cell r="U36">
            <v>7761.76429881535</v>
          </cell>
          <cell r="V36">
            <v>10990.6603279611</v>
          </cell>
          <cell r="W36">
            <v>10461.0312514533</v>
          </cell>
          <cell r="X36">
            <v>9931.43147899463</v>
          </cell>
          <cell r="Y36">
            <v>9401.86188970672</v>
          </cell>
          <cell r="Z36">
            <v>8872.32338908465</v>
          </cell>
        </row>
        <row r="37">
          <cell r="A37">
            <v>-108992.379819806</v>
          </cell>
          <cell r="B37">
            <v>15146.4836831296</v>
          </cell>
          <cell r="C37">
            <v>23705.4192429136</v>
          </cell>
          <cell r="D37">
            <v>22314.1116728766</v>
          </cell>
          <cell r="E37">
            <v>20692.2485753907</v>
          </cell>
          <cell r="F37">
            <v>19600.1825717975</v>
          </cell>
          <cell r="G37">
            <v>18227.2343214986</v>
          </cell>
          <cell r="H37">
            <v>17141.1248126764</v>
          </cell>
          <cell r="I37">
            <v>16398.3598214827</v>
          </cell>
          <cell r="J37">
            <v>15749.922256694</v>
          </cell>
          <cell r="K37">
            <v>14924.8532840889</v>
          </cell>
          <cell r="L37">
            <v>14204.7070615378</v>
          </cell>
          <cell r="M37">
            <v>13451.4348663194</v>
          </cell>
          <cell r="N37">
            <v>12792.793146292</v>
          </cell>
          <cell r="O37">
            <v>13836.8703398016</v>
          </cell>
          <cell r="P37">
            <v>15140.221245975</v>
          </cell>
          <cell r="Q37">
            <v>13588.8586569058</v>
          </cell>
          <cell r="R37">
            <v>9895.91141232789</v>
          </cell>
          <cell r="S37">
            <v>9328.23875479159</v>
          </cell>
          <cell r="T37">
            <v>8760.5939979864</v>
          </cell>
          <cell r="U37">
            <v>8192.97797893424</v>
          </cell>
          <cell r="V37">
            <v>11653.0959636288</v>
          </cell>
          <cell r="W37">
            <v>11085.5400323445</v>
          </cell>
          <cell r="X37">
            <v>10518.0155035789</v>
          </cell>
          <cell r="Y37">
            <v>9950.52331940741</v>
          </cell>
          <cell r="Z37">
            <v>9383.06445016802</v>
          </cell>
        </row>
        <row r="38">
          <cell r="A38">
            <v>-101196.305487632</v>
          </cell>
          <cell r="B38">
            <v>14204.7145389715</v>
          </cell>
          <cell r="C38">
            <v>22055.4636969746</v>
          </cell>
          <cell r="D38">
            <v>20800.4143845815</v>
          </cell>
          <cell r="E38">
            <v>19336.6266014596</v>
          </cell>
          <cell r="F38">
            <v>18323.1245231435</v>
          </cell>
          <cell r="G38">
            <v>17047.9314112028</v>
          </cell>
          <cell r="H38">
            <v>16039.5098148536</v>
          </cell>
          <cell r="I38">
            <v>15349.8737771909</v>
          </cell>
          <cell r="J38">
            <v>14748.2816826407</v>
          </cell>
          <cell r="K38">
            <v>13981.7651264517</v>
          </cell>
          <cell r="L38">
            <v>13313.1299681634</v>
          </cell>
          <cell r="M38">
            <v>12613.7382922619</v>
          </cell>
          <cell r="N38">
            <v>12002.6873220544</v>
          </cell>
          <cell r="O38">
            <v>12971.6040988877</v>
          </cell>
          <cell r="P38">
            <v>14181.7281156012</v>
          </cell>
          <cell r="Q38">
            <v>12741.3323489881</v>
          </cell>
          <cell r="R38">
            <v>9312.53651821663</v>
          </cell>
          <cell r="S38">
            <v>8785.46870151245</v>
          </cell>
          <cell r="T38">
            <v>8258.42678983862</v>
          </cell>
          <cell r="U38">
            <v>7731.41156034606</v>
          </cell>
          <cell r="V38">
            <v>10944.0320864902</v>
          </cell>
          <cell r="W38">
            <v>10417.0726467704</v>
          </cell>
          <cell r="X38">
            <v>9890.14236339058</v>
          </cell>
          <cell r="Y38">
            <v>9363.24211104082</v>
          </cell>
          <cell r="Z38">
            <v>8836.37279065205</v>
          </cell>
        </row>
        <row r="39">
          <cell r="A39">
            <v>-114243.47398059</v>
          </cell>
          <cell r="B39">
            <v>15787.0201567115</v>
          </cell>
          <cell r="C39">
            <v>24671.4726468948</v>
          </cell>
          <cell r="D39">
            <v>23179.2676357824</v>
          </cell>
          <cell r="E39">
            <v>21605.3361536044</v>
          </cell>
          <cell r="F39">
            <v>20460.3529314608</v>
          </cell>
          <cell r="G39">
            <v>19021.561102157</v>
          </cell>
          <cell r="H39">
            <v>17883.1244186352</v>
          </cell>
          <cell r="I39">
            <v>17104.5740916727</v>
          </cell>
          <cell r="J39">
            <v>16424.5834702113</v>
          </cell>
          <cell r="K39">
            <v>15560.0761548143</v>
          </cell>
          <cell r="L39">
            <v>14805.2343358335</v>
          </cell>
          <cell r="M39">
            <v>14015.6705830554</v>
          </cell>
          <cell r="N39">
            <v>13324.9738186765</v>
          </cell>
          <cell r="O39">
            <v>14419.6757764346</v>
          </cell>
          <cell r="P39">
            <v>15785.8202315165</v>
          </cell>
          <cell r="Q39">
            <v>14159.7152517756</v>
          </cell>
          <cell r="R39">
            <v>10288.8471860895</v>
          </cell>
          <cell r="S39">
            <v>9693.82488647587</v>
          </cell>
          <cell r="T39">
            <v>9098.83183180997</v>
          </cell>
          <cell r="U39">
            <v>8503.8688994402</v>
          </cell>
          <cell r="V39">
            <v>12130.6903305142</v>
          </cell>
          <cell r="W39">
            <v>11535.7903808534</v>
          </cell>
          <cell r="X39">
            <v>10940.9233466389</v>
          </cell>
          <cell r="Y39">
            <v>10346.0902153341</v>
          </cell>
          <cell r="Z39">
            <v>9751.29200402629</v>
          </cell>
        </row>
        <row r="40">
          <cell r="A40">
            <v>-102100.581634043</v>
          </cell>
          <cell r="B40">
            <v>14346.1341854197</v>
          </cell>
          <cell r="C40">
            <v>22313.1366772956</v>
          </cell>
          <cell r="D40">
            <v>20998.3091552255</v>
          </cell>
          <cell r="E40">
            <v>19493.8668434513</v>
          </cell>
          <cell r="F40">
            <v>18471.2520398622</v>
          </cell>
          <cell r="G40">
            <v>17184.7201904955</v>
          </cell>
          <cell r="H40">
            <v>16167.2874786643</v>
          </cell>
          <cell r="I40">
            <v>15471.4889490454</v>
          </cell>
          <cell r="J40">
            <v>14864.4631914105</v>
          </cell>
          <cell r="K40">
            <v>14091.1550692072</v>
          </cell>
          <cell r="L40">
            <v>13416.5450799072</v>
          </cell>
          <cell r="M40">
            <v>12710.9037370197</v>
          </cell>
          <cell r="N40">
            <v>12094.3326578422</v>
          </cell>
          <cell r="O40">
            <v>13071.9673828451</v>
          </cell>
          <cell r="P40">
            <v>14292.9048998859</v>
          </cell>
          <cell r="Q40">
            <v>12839.6379565351</v>
          </cell>
          <cell r="R40">
            <v>9380.20288191236</v>
          </cell>
          <cell r="S40">
            <v>8848.42526032063</v>
          </cell>
          <cell r="T40">
            <v>8316.67377524302</v>
          </cell>
          <cell r="U40">
            <v>7784.94921077495</v>
          </cell>
          <cell r="V40">
            <v>11026.2772682391</v>
          </cell>
          <cell r="W40">
            <v>10494.6089920736</v>
          </cell>
          <cell r="X40">
            <v>9962.97013278487</v>
          </cell>
          <cell r="Y40">
            <v>9431.3615728794</v>
          </cell>
          <cell r="Z40">
            <v>8899.78422133863</v>
          </cell>
        </row>
        <row r="41">
          <cell r="A41">
            <v>-105011.578092896</v>
          </cell>
          <cell r="B41">
            <v>14724.2849745615</v>
          </cell>
          <cell r="C41">
            <v>22893.3769825957</v>
          </cell>
          <cell r="D41">
            <v>21560.0061035284</v>
          </cell>
          <cell r="E41">
            <v>20000.0460559006</v>
          </cell>
          <cell r="F41">
            <v>18948.0960640449</v>
          </cell>
          <cell r="G41">
            <v>17625.0631694764</v>
          </cell>
          <cell r="H41">
            <v>16578.6223660763</v>
          </cell>
          <cell r="I41">
            <v>15862.985878403</v>
          </cell>
          <cell r="J41">
            <v>15238.4683688725</v>
          </cell>
          <cell r="K41">
            <v>14443.2972077111</v>
          </cell>
          <cell r="L41">
            <v>13749.4533682358</v>
          </cell>
          <cell r="M41">
            <v>13023.6934381915</v>
          </cell>
          <cell r="N41">
            <v>12389.3523252384</v>
          </cell>
          <cell r="O41">
            <v>13395.0513935849</v>
          </cell>
          <cell r="P41">
            <v>14650.7991412014</v>
          </cell>
          <cell r="Q41">
            <v>13156.0980075829</v>
          </cell>
          <cell r="R41">
            <v>9598.03074996293</v>
          </cell>
          <cell r="S41">
            <v>9051.09158131068</v>
          </cell>
          <cell r="T41">
            <v>8504.17929435244</v>
          </cell>
          <cell r="U41">
            <v>7957.29469553903</v>
          </cell>
          <cell r="V41">
            <v>11291.0364723597</v>
          </cell>
          <cell r="W41">
            <v>10744.2097666883</v>
          </cell>
          <cell r="X41">
            <v>10197.4133166003</v>
          </cell>
          <cell r="Y41">
            <v>9650.64802976326</v>
          </cell>
          <cell r="Z41">
            <v>9103.91484107469</v>
          </cell>
        </row>
        <row r="42">
          <cell r="A42">
            <v>-117676.257143904</v>
          </cell>
          <cell r="B42">
            <v>16231.2720846375</v>
          </cell>
          <cell r="C42">
            <v>25402.3049077768</v>
          </cell>
          <cell r="D42">
            <v>23954.5989870882</v>
          </cell>
          <cell r="E42">
            <v>22202.2463534884</v>
          </cell>
          <cell r="F42">
            <v>21022.6697054173</v>
          </cell>
          <cell r="G42">
            <v>19540.8341365612</v>
          </cell>
          <cell r="H42">
            <v>18368.1897548356</v>
          </cell>
          <cell r="I42">
            <v>17566.2455799703</v>
          </cell>
          <cell r="J42">
            <v>16865.6278666342</v>
          </cell>
          <cell r="K42">
            <v>15975.3386332255</v>
          </cell>
          <cell r="L42">
            <v>15197.8153586055</v>
          </cell>
          <cell r="M42">
            <v>14384.526826963</v>
          </cell>
          <cell r="N42">
            <v>13672.8748077018</v>
          </cell>
          <cell r="O42">
            <v>14800.6715516204</v>
          </cell>
          <cell r="P42">
            <v>16207.8658585726</v>
          </cell>
          <cell r="Q42">
            <v>14532.8997439088</v>
          </cell>
          <cell r="R42">
            <v>10545.7199952853</v>
          </cell>
          <cell r="S42">
            <v>9932.81849031541</v>
          </cell>
          <cell r="T42">
            <v>9319.94710904425</v>
          </cell>
          <cell r="U42">
            <v>8707.10675518272</v>
          </cell>
          <cell r="V42">
            <v>12442.9067660489</v>
          </cell>
          <cell r="W42">
            <v>11830.1312873982</v>
          </cell>
          <cell r="X42">
            <v>11217.3897132358</v>
          </cell>
          <cell r="Y42">
            <v>10604.6830606962</v>
          </cell>
          <cell r="Z42">
            <v>9992.01237742823</v>
          </cell>
        </row>
        <row r="43">
          <cell r="A43">
            <v>-98635.6225285207</v>
          </cell>
          <cell r="B43">
            <v>13954.8997103976</v>
          </cell>
          <cell r="C43">
            <v>21677.1767433274</v>
          </cell>
          <cell r="D43">
            <v>20320.4963180571</v>
          </cell>
          <cell r="E43">
            <v>18891.3617232996</v>
          </cell>
          <cell r="F43">
            <v>17903.6645945114</v>
          </cell>
          <cell r="G43">
            <v>16660.5799395061</v>
          </cell>
          <cell r="H43">
            <v>15677.6755592739</v>
          </cell>
          <cell r="I43">
            <v>15005.4901512673</v>
          </cell>
          <cell r="J43">
            <v>14419.2848260371</v>
          </cell>
          <cell r="K43">
            <v>13672.00027926</v>
          </cell>
          <cell r="L43">
            <v>13020.2843419595</v>
          </cell>
          <cell r="M43">
            <v>12338.5901535067</v>
          </cell>
          <cell r="N43">
            <v>11743.1707456577</v>
          </cell>
          <cell r="O43">
            <v>12687.4004825806</v>
          </cell>
          <cell r="P43">
            <v>13866.9033819215</v>
          </cell>
          <cell r="Q43">
            <v>12462.9555555387</v>
          </cell>
          <cell r="R43">
            <v>9120.92236903398</v>
          </cell>
          <cell r="S43">
            <v>8607.19153701542</v>
          </cell>
          <cell r="T43">
            <v>8093.48595452335</v>
          </cell>
          <cell r="U43">
            <v>7579.80637904356</v>
          </cell>
          <cell r="V43">
            <v>10711.1343857054</v>
          </cell>
          <cell r="W43">
            <v>10197.5091882876</v>
          </cell>
          <cell r="X43">
            <v>9683.9124094343</v>
          </cell>
          <cell r="Y43">
            <v>9170.34490170245</v>
          </cell>
          <cell r="Z43">
            <v>8656.80754322571</v>
          </cell>
        </row>
        <row r="44">
          <cell r="A44">
            <v>-96477.2952184152</v>
          </cell>
          <cell r="B44">
            <v>13688.1366329325</v>
          </cell>
          <cell r="C44">
            <v>21214.1768064482</v>
          </cell>
          <cell r="D44">
            <v>20013.0455500355</v>
          </cell>
          <cell r="E44">
            <v>18516.0605391588</v>
          </cell>
          <cell r="F44">
            <v>17550.1136731683</v>
          </cell>
          <cell r="G44">
            <v>16334.0923292388</v>
          </cell>
          <cell r="H44">
            <v>15372.6956894424</v>
          </cell>
          <cell r="I44">
            <v>14715.218924078</v>
          </cell>
          <cell r="J44">
            <v>14141.9826719303</v>
          </cell>
          <cell r="K44">
            <v>13410.9082424557</v>
          </cell>
          <cell r="L44">
            <v>12773.4530384465</v>
          </cell>
          <cell r="M44">
            <v>12106.6755620939</v>
          </cell>
          <cell r="N44">
            <v>11524.4315564625</v>
          </cell>
          <cell r="O44">
            <v>12447.8532850161</v>
          </cell>
          <cell r="P44">
            <v>13601.5465097716</v>
          </cell>
          <cell r="Q44">
            <v>12228.319622315</v>
          </cell>
          <cell r="R44">
            <v>8959.41621704749</v>
          </cell>
          <cell r="S44">
            <v>8456.92675256294</v>
          </cell>
          <cell r="T44">
            <v>7954.4619850992</v>
          </cell>
          <cell r="U44">
            <v>7452.02265556687</v>
          </cell>
          <cell r="V44">
            <v>10514.8314946052</v>
          </cell>
          <cell r="W44">
            <v>10012.4453532437</v>
          </cell>
          <cell r="X44">
            <v>9510.08700859669</v>
          </cell>
          <cell r="Y44">
            <v>9007.7572945656</v>
          </cell>
          <cell r="Z44">
            <v>8505.45707006892</v>
          </cell>
        </row>
        <row r="45">
          <cell r="A45">
            <v>-113723.575030161</v>
          </cell>
          <cell r="B45">
            <v>15739.3181075107</v>
          </cell>
          <cell r="C45">
            <v>24636.3117567184</v>
          </cell>
          <cell r="D45">
            <v>23200.9739832281</v>
          </cell>
          <cell r="E45">
            <v>21514.9334186642</v>
          </cell>
          <cell r="F45">
            <v>20375.1894105857</v>
          </cell>
          <cell r="G45">
            <v>18942.916605045</v>
          </cell>
          <cell r="H45">
            <v>17809.6607166818</v>
          </cell>
          <cell r="I45">
            <v>17034.653414837</v>
          </cell>
          <cell r="J45">
            <v>16357.786790117</v>
          </cell>
          <cell r="K45">
            <v>15497.1841757968</v>
          </cell>
          <cell r="L45">
            <v>14745.7774893076</v>
          </cell>
          <cell r="M45">
            <v>13959.8068815213</v>
          </cell>
          <cell r="N45">
            <v>13272.2838145479</v>
          </cell>
          <cell r="O45">
            <v>14361.9735289539</v>
          </cell>
          <cell r="P45">
            <v>15721.9009368507</v>
          </cell>
          <cell r="Q45">
            <v>14103.1960320795</v>
          </cell>
          <cell r="R45">
            <v>10249.9435042834</v>
          </cell>
          <cell r="S45">
            <v>9657.6290308438</v>
          </cell>
          <cell r="T45">
            <v>9065.34366926404</v>
          </cell>
          <cell r="U45">
            <v>8473.08829289994</v>
          </cell>
          <cell r="V45">
            <v>12083.4047929725</v>
          </cell>
          <cell r="W45">
            <v>11491.2121126958</v>
          </cell>
          <cell r="X45">
            <v>10899.0521980739</v>
          </cell>
          <cell r="Y45">
            <v>10306.9260320763</v>
          </cell>
          <cell r="Z45">
            <v>9714.83462716191</v>
          </cell>
        </row>
        <row r="46">
          <cell r="A46">
            <v>-90532.8690798382</v>
          </cell>
          <cell r="B46">
            <v>12986.6610408175</v>
          </cell>
          <cell r="C46">
            <v>19940.262574929</v>
          </cell>
          <cell r="D46">
            <v>18887.0227752122</v>
          </cell>
          <cell r="E46">
            <v>17482.4127886995</v>
          </cell>
          <cell r="F46">
            <v>16576.3701041044</v>
          </cell>
          <cell r="G46">
            <v>15434.886043284</v>
          </cell>
          <cell r="H46">
            <v>14532.7256341698</v>
          </cell>
          <cell r="I46">
            <v>13915.759147008</v>
          </cell>
          <cell r="J46">
            <v>13378.2420819657</v>
          </cell>
          <cell r="K46">
            <v>12691.8132651151</v>
          </cell>
          <cell r="L46">
            <v>12093.6347154555</v>
          </cell>
          <cell r="M46">
            <v>11467.9405784531</v>
          </cell>
          <cell r="N46">
            <v>10921.9840279087</v>
          </cell>
          <cell r="O46">
            <v>11788.0967152141</v>
          </cell>
          <cell r="P46">
            <v>12870.705399865</v>
          </cell>
          <cell r="Q46">
            <v>11582.0895681548</v>
          </cell>
          <cell r="R46">
            <v>8514.59888701857</v>
          </cell>
          <cell r="S46">
            <v>8043.07019418791</v>
          </cell>
          <cell r="T46">
            <v>7571.56467667684</v>
          </cell>
          <cell r="U46">
            <v>7100.08302974495</v>
          </cell>
          <cell r="V46">
            <v>9974.17761348598</v>
          </cell>
          <cell r="W46">
            <v>9502.74587754811</v>
          </cell>
          <cell r="X46">
            <v>9031.34022563664</v>
          </cell>
          <cell r="Y46">
            <v>8559.96144027235</v>
          </cell>
          <cell r="Z46">
            <v>8088.61032745164</v>
          </cell>
        </row>
        <row r="47">
          <cell r="A47">
            <v>-96257.4361169184</v>
          </cell>
          <cell r="B47">
            <v>13637.2257921146</v>
          </cell>
          <cell r="C47">
            <v>21078.0576407326</v>
          </cell>
          <cell r="D47">
            <v>19934.0650889908</v>
          </cell>
          <cell r="E47">
            <v>18477.8302944922</v>
          </cell>
          <cell r="F47">
            <v>17514.0990300065</v>
          </cell>
          <cell r="G47">
            <v>16300.8345039279</v>
          </cell>
          <cell r="H47">
            <v>15341.6287609734</v>
          </cell>
          <cell r="I47">
            <v>14685.6502989202</v>
          </cell>
          <cell r="J47">
            <v>14113.735147952</v>
          </cell>
          <cell r="K47">
            <v>13384.3119702633</v>
          </cell>
          <cell r="L47">
            <v>12748.3094430532</v>
          </cell>
          <cell r="M47">
            <v>12083.0514651123</v>
          </cell>
          <cell r="N47">
            <v>11502.1495784819</v>
          </cell>
          <cell r="O47">
            <v>12423.451688754</v>
          </cell>
          <cell r="P47">
            <v>13574.5157979728</v>
          </cell>
          <cell r="Q47">
            <v>12204.4183144754</v>
          </cell>
          <cell r="R47">
            <v>8942.96431130745</v>
          </cell>
          <cell r="S47">
            <v>8441.61995440415</v>
          </cell>
          <cell r="T47">
            <v>7940.30023824037</v>
          </cell>
          <cell r="U47">
            <v>7439.00590203831</v>
          </cell>
          <cell r="V47">
            <v>10494.8350014614</v>
          </cell>
          <cell r="W47">
            <v>9993.59373222133</v>
          </cell>
          <cell r="X47">
            <v>9492.38019635065</v>
          </cell>
          <cell r="Y47">
            <v>8991.19522585048</v>
          </cell>
          <cell r="Z47">
            <v>8490.03967768194</v>
          </cell>
        </row>
        <row r="48">
          <cell r="A48">
            <v>-93370.6978209028</v>
          </cell>
          <cell r="B48">
            <v>13281.7465189543</v>
          </cell>
          <cell r="C48">
            <v>20592.5525480356</v>
          </cell>
          <cell r="D48">
            <v>19439.2602617189</v>
          </cell>
          <cell r="E48">
            <v>17975.8692176312</v>
          </cell>
          <cell r="F48">
            <v>17041.2286829306</v>
          </cell>
          <cell r="G48">
            <v>15864.161028445</v>
          </cell>
          <cell r="H48">
            <v>14933.7216443678</v>
          </cell>
          <cell r="I48">
            <v>14297.4158250128</v>
          </cell>
          <cell r="J48">
            <v>13742.8466621881</v>
          </cell>
          <cell r="K48">
            <v>13035.1043325251</v>
          </cell>
          <cell r="L48">
            <v>12418.175374337</v>
          </cell>
          <cell r="M48">
            <v>11772.8683296344</v>
          </cell>
          <cell r="N48">
            <v>11209.5883940254</v>
          </cell>
          <cell r="O48">
            <v>12103.0600291225</v>
          </cell>
          <cell r="P48">
            <v>13219.6039913346</v>
          </cell>
          <cell r="Q48">
            <v>11890.5954151926</v>
          </cell>
          <cell r="R48">
            <v>8726.9516649407</v>
          </cell>
          <cell r="S48">
            <v>8240.64250960672</v>
          </cell>
          <cell r="T48">
            <v>7754.35725604218</v>
          </cell>
          <cell r="U48">
            <v>7268.09662130016</v>
          </cell>
          <cell r="V48">
            <v>10232.282111219</v>
          </cell>
          <cell r="W48">
            <v>9746.07295197296</v>
          </cell>
          <cell r="X48">
            <v>9259.89069437903</v>
          </cell>
          <cell r="Y48">
            <v>8773.73614548673</v>
          </cell>
          <cell r="Z48">
            <v>8287.61013655713</v>
          </cell>
        </row>
        <row r="49">
          <cell r="A49">
            <v>-109544.812685828</v>
          </cell>
          <cell r="B49">
            <v>15233.571799424</v>
          </cell>
          <cell r="C49">
            <v>23748.6351755019</v>
          </cell>
          <cell r="D49">
            <v>22405.7983924324</v>
          </cell>
          <cell r="E49">
            <v>20788.3084768734</v>
          </cell>
          <cell r="F49">
            <v>19690.6754029115</v>
          </cell>
          <cell r="G49">
            <v>18310.8001854045</v>
          </cell>
          <cell r="H49">
            <v>17219.1856808223</v>
          </cell>
          <cell r="I49">
            <v>16472.6559512722</v>
          </cell>
          <cell r="J49">
            <v>15820.8988982025</v>
          </cell>
          <cell r="K49">
            <v>14991.6808785468</v>
          </cell>
          <cell r="L49">
            <v>14267.8845619035</v>
          </cell>
          <cell r="M49">
            <v>13510.7943720842</v>
          </cell>
          <cell r="N49">
            <v>12848.7803529741</v>
          </cell>
          <cell r="O49">
            <v>13898.1834429062</v>
          </cell>
          <cell r="P49">
            <v>15208.1404428059</v>
          </cell>
          <cell r="Q49">
            <v>13648.9147014434</v>
          </cell>
          <cell r="R49">
            <v>9937.24958471925</v>
          </cell>
          <cell r="S49">
            <v>9366.69965233416</v>
          </cell>
          <cell r="T49">
            <v>8796.17776209632</v>
          </cell>
          <cell r="U49">
            <v>8225.68475527012</v>
          </cell>
          <cell r="V49">
            <v>11703.34050635</v>
          </cell>
          <cell r="W49">
            <v>11132.9078918493</v>
          </cell>
          <cell r="X49">
            <v>10562.5068390323</v>
          </cell>
          <cell r="Y49">
            <v>9992.13829474955</v>
          </cell>
          <cell r="Z49">
            <v>9421.80323425714</v>
          </cell>
        </row>
        <row r="50">
          <cell r="A50">
            <v>-92235.7565106669</v>
          </cell>
          <cell r="B50">
            <v>13192.8925847619</v>
          </cell>
          <cell r="C50">
            <v>20274.953672313</v>
          </cell>
          <cell r="D50">
            <v>19151.9837481187</v>
          </cell>
          <cell r="E50">
            <v>17778.5197166229</v>
          </cell>
          <cell r="F50">
            <v>16855.3164053879</v>
          </cell>
          <cell r="G50">
            <v>15692.4798036198</v>
          </cell>
          <cell r="H50">
            <v>14773.3501143216</v>
          </cell>
          <cell r="I50">
            <v>14144.7787317566</v>
          </cell>
          <cell r="J50">
            <v>13597.0292652439</v>
          </cell>
          <cell r="K50">
            <v>12897.8109123125</v>
          </cell>
          <cell r="L50">
            <v>12288.380860917</v>
          </cell>
          <cell r="M50">
            <v>11650.9176648726</v>
          </cell>
          <cell r="N50">
            <v>11094.5659223073</v>
          </cell>
          <cell r="O50">
            <v>11977.0958118353</v>
          </cell>
          <cell r="P50">
            <v>13080.0679373042</v>
          </cell>
          <cell r="Q50">
            <v>11767.2137518858</v>
          </cell>
          <cell r="R50">
            <v>8642.02478527398</v>
          </cell>
          <cell r="S50">
            <v>8161.62682438125</v>
          </cell>
          <cell r="T50">
            <v>7681.25247472671</v>
          </cell>
          <cell r="U50">
            <v>7200.9024446475</v>
          </cell>
          <cell r="V50">
            <v>10129.0576098261</v>
          </cell>
          <cell r="W50">
            <v>9648.75842954692</v>
          </cell>
          <cell r="X50">
            <v>9168.48582392438</v>
          </cell>
          <cell r="Y50">
            <v>8688.24059019812</v>
          </cell>
          <cell r="Z50">
            <v>8208.02354952505</v>
          </cell>
        </row>
        <row r="51">
          <cell r="A51">
            <v>-112049.3128363</v>
          </cell>
          <cell r="B51">
            <v>15526.9644602726</v>
          </cell>
          <cell r="C51">
            <v>24233.7517394636</v>
          </cell>
          <cell r="D51">
            <v>22830.675243411</v>
          </cell>
          <cell r="E51">
            <v>21223.8039959042</v>
          </cell>
          <cell r="F51">
            <v>20100.9321473623</v>
          </cell>
          <cell r="G51">
            <v>18689.6529503271</v>
          </cell>
          <cell r="H51">
            <v>17573.0810915449</v>
          </cell>
          <cell r="I51">
            <v>16809.4836088611</v>
          </cell>
          <cell r="J51">
            <v>16142.67738075</v>
          </cell>
          <cell r="K51">
            <v>15294.6493126678</v>
          </cell>
          <cell r="L51">
            <v>14554.3049921575</v>
          </cell>
          <cell r="M51">
            <v>13779.9056076092</v>
          </cell>
          <cell r="N51">
            <v>13102.6029913146</v>
          </cell>
          <cell r="O51">
            <v>14176.151473768</v>
          </cell>
          <cell r="P51">
            <v>15516.0577466905</v>
          </cell>
          <cell r="Q51">
            <v>13921.1837531825</v>
          </cell>
          <cell r="R51">
            <v>10124.6596128731</v>
          </cell>
          <cell r="S51">
            <v>9541.06531666585</v>
          </cell>
          <cell r="T51">
            <v>8957.49970372754</v>
          </cell>
          <cell r="U51">
            <v>8373.96363455629</v>
          </cell>
          <cell r="V51">
            <v>11931.1283020177</v>
          </cell>
          <cell r="W51">
            <v>11347.654005909</v>
          </cell>
          <cell r="X51">
            <v>10764.2119930723</v>
          </cell>
          <cell r="Y51">
            <v>10180.8032320056</v>
          </cell>
          <cell r="Z51">
            <v>9597.42872026212</v>
          </cell>
        </row>
        <row r="52">
          <cell r="A52">
            <v>-100668.663177376</v>
          </cell>
          <cell r="B52">
            <v>14175.3361024748</v>
          </cell>
          <cell r="C52">
            <v>22029.7990446864</v>
          </cell>
          <cell r="D52">
            <v>20745.4125054943</v>
          </cell>
          <cell r="E52">
            <v>19244.8774108179</v>
          </cell>
          <cell r="F52">
            <v>18236.6925792685</v>
          </cell>
          <cell r="G52">
            <v>16968.1155852412</v>
          </cell>
          <cell r="H52">
            <v>15964.9519466627</v>
          </cell>
          <cell r="I52">
            <v>15278.9117038306</v>
          </cell>
          <cell r="J52">
            <v>14680.4901347383</v>
          </cell>
          <cell r="K52">
            <v>13917.9364361303</v>
          </cell>
          <cell r="L52">
            <v>13252.7875730969</v>
          </cell>
          <cell r="M52">
            <v>12557.042558384</v>
          </cell>
          <cell r="N52">
            <v>11949.2125545387</v>
          </cell>
          <cell r="O52">
            <v>12913.0424358134</v>
          </cell>
          <cell r="P52">
            <v>14116.8568088221</v>
          </cell>
          <cell r="Q52">
            <v>12683.9713336797</v>
          </cell>
          <cell r="R52">
            <v>9273.0534061067</v>
          </cell>
          <cell r="S52">
            <v>8748.73374586067</v>
          </cell>
          <cell r="T52">
            <v>8224.43985557495</v>
          </cell>
          <cell r="U52">
            <v>7700.17250834835</v>
          </cell>
          <cell r="V52">
            <v>10896.0422795294</v>
          </cell>
          <cell r="W52">
            <v>10371.8304311851</v>
          </cell>
          <cell r="X52">
            <v>9847.64758715815</v>
          </cell>
          <cell r="Y52">
            <v>9323.4946175781</v>
          </cell>
          <cell r="Z52">
            <v>8799.37241867835</v>
          </cell>
        </row>
        <row r="53">
          <cell r="A53">
            <v>-94180.2084945048</v>
          </cell>
          <cell r="B53">
            <v>13436.1822886312</v>
          </cell>
          <cell r="C53">
            <v>20731.1158885132</v>
          </cell>
          <cell r="D53">
            <v>19513.6295258222</v>
          </cell>
          <cell r="E53">
            <v>18116.6311460722</v>
          </cell>
          <cell r="F53">
            <v>17173.8328728276</v>
          </cell>
          <cell r="G53">
            <v>15986.6147471524</v>
          </cell>
          <cell r="H53">
            <v>15048.1085859157</v>
          </cell>
          <cell r="I53">
            <v>14406.2860855841</v>
          </cell>
          <cell r="J53">
            <v>13846.8526915384</v>
          </cell>
          <cell r="K53">
            <v>13133.0305319463</v>
          </cell>
          <cell r="L53">
            <v>12510.7528874127</v>
          </cell>
          <cell r="M53">
            <v>11859.8511223895</v>
          </cell>
          <cell r="N53">
            <v>11291.6295689481</v>
          </cell>
          <cell r="O53">
            <v>12192.9055369619</v>
          </cell>
          <cell r="P53">
            <v>13319.1297765634</v>
          </cell>
          <cell r="Q53">
            <v>11978.5988850398</v>
          </cell>
          <cell r="R53">
            <v>8787.52679331593</v>
          </cell>
          <cell r="S53">
            <v>8297.00140675416</v>
          </cell>
          <cell r="T53">
            <v>7806.50012918677</v>
          </cell>
          <cell r="U53">
            <v>7316.02368388359</v>
          </cell>
          <cell r="V53">
            <v>10305.9082405185</v>
          </cell>
          <cell r="W53">
            <v>9815.48371699655</v>
          </cell>
          <cell r="X53">
            <v>9325.08632836018</v>
          </cell>
          <cell r="Y53">
            <v>8834.71688865596</v>
          </cell>
          <cell r="Z53">
            <v>8344.37623635184</v>
          </cell>
        </row>
        <row r="54">
          <cell r="A54">
            <v>-103222.498281873</v>
          </cell>
          <cell r="B54">
            <v>14468.4170346468</v>
          </cell>
          <cell r="C54">
            <v>22484.3251717343</v>
          </cell>
          <cell r="D54">
            <v>21185.0007009637</v>
          </cell>
          <cell r="E54">
            <v>19688.9515483829</v>
          </cell>
          <cell r="F54">
            <v>18655.03077567</v>
          </cell>
          <cell r="G54">
            <v>17354.4311900988</v>
          </cell>
          <cell r="H54">
            <v>16325.8185743024</v>
          </cell>
          <cell r="I54">
            <v>15622.3743688076</v>
          </cell>
          <cell r="J54">
            <v>15008.6071781519</v>
          </cell>
          <cell r="K54">
            <v>14226.8729009443</v>
          </cell>
          <cell r="L54">
            <v>13544.8500628077</v>
          </cell>
          <cell r="M54">
            <v>12831.4548877939</v>
          </cell>
          <cell r="N54">
            <v>12208.0351239796</v>
          </cell>
          <cell r="O54">
            <v>13196.4860263475</v>
          </cell>
          <cell r="P54">
            <v>14430.8396288249</v>
          </cell>
          <cell r="Q54">
            <v>12961.6036836193</v>
          </cell>
          <cell r="R54">
            <v>9464.15513502621</v>
          </cell>
          <cell r="S54">
            <v>8926.53415625612</v>
          </cell>
          <cell r="T54">
            <v>8388.93960119724</v>
          </cell>
          <cell r="U54">
            <v>7851.3722625609</v>
          </cell>
          <cell r="V54">
            <v>11128.3171583481</v>
          </cell>
          <cell r="W54">
            <v>10590.8067265297</v>
          </cell>
          <cell r="X54">
            <v>10053.326034831</v>
          </cell>
          <cell r="Y54">
            <v>9515.87597545567</v>
          </cell>
          <cell r="Z54">
            <v>8978.45746737341</v>
          </cell>
        </row>
        <row r="55">
          <cell r="A55">
            <v>-116266.108836551</v>
          </cell>
          <cell r="B55">
            <v>16017.2227484757</v>
          </cell>
          <cell r="C55">
            <v>25085.8190623606</v>
          </cell>
          <cell r="D55">
            <v>23672.9230859296</v>
          </cell>
          <cell r="E55">
            <v>21957.0424277049</v>
          </cell>
          <cell r="F55">
            <v>20791.6763658248</v>
          </cell>
          <cell r="G55">
            <v>19327.5226759526</v>
          </cell>
          <cell r="H55">
            <v>18168.9304278532</v>
          </cell>
          <cell r="I55">
            <v>17376.5961798179</v>
          </cell>
          <cell r="J55">
            <v>16684.4518413817</v>
          </cell>
          <cell r="K55">
            <v>15804.7535268615</v>
          </cell>
          <cell r="L55">
            <v>15036.5475364264</v>
          </cell>
          <cell r="M55">
            <v>14233.0048742916</v>
          </cell>
          <cell r="N55">
            <v>13529.961035564</v>
          </cell>
          <cell r="O55">
            <v>14644.1628174748</v>
          </cell>
          <cell r="P55">
            <v>16034.4943118408</v>
          </cell>
          <cell r="Q55">
            <v>14379.5997960601</v>
          </cell>
          <cell r="R55">
            <v>10440.1995648184</v>
          </cell>
          <cell r="S55">
            <v>9834.64263419836</v>
          </cell>
          <cell r="T55">
            <v>9229.11546629617</v>
          </cell>
          <cell r="U55">
            <v>8623.61895399324</v>
          </cell>
          <cell r="V55">
            <v>12314.6518029035</v>
          </cell>
          <cell r="W55">
            <v>11709.2193883932</v>
          </cell>
          <cell r="X55">
            <v>11103.8204720839</v>
          </cell>
          <cell r="Y55">
            <v>10498.4560589217</v>
          </cell>
          <cell r="Z55">
            <v>9893.12718400098</v>
          </cell>
        </row>
        <row r="56">
          <cell r="A56">
            <v>-114930.737370617</v>
          </cell>
          <cell r="B56">
            <v>15948.3218239153</v>
          </cell>
          <cell r="C56">
            <v>24840.37727818</v>
          </cell>
          <cell r="D56">
            <v>23389.2419163042</v>
          </cell>
          <cell r="E56">
            <v>21724.8410882295</v>
          </cell>
          <cell r="F56">
            <v>20572.932058645</v>
          </cell>
          <cell r="G56">
            <v>19125.5226193854</v>
          </cell>
          <cell r="H56">
            <v>17980.2373533829</v>
          </cell>
          <cell r="I56">
            <v>17197.0034404055</v>
          </cell>
          <cell r="J56">
            <v>16512.8831537676</v>
          </cell>
          <cell r="K56">
            <v>15643.2141466671</v>
          </cell>
          <cell r="L56">
            <v>14883.8313667948</v>
          </cell>
          <cell r="M56">
            <v>14089.5177736761</v>
          </cell>
          <cell r="N56">
            <v>13394.6256439553</v>
          </cell>
          <cell r="O56">
            <v>14495.953372654</v>
          </cell>
          <cell r="P56">
            <v>15870.3162496444</v>
          </cell>
          <cell r="Q56">
            <v>14234.4289831613</v>
          </cell>
          <cell r="R56">
            <v>10340.2746340973</v>
          </cell>
          <cell r="S56">
            <v>9741.67281235852</v>
          </cell>
          <cell r="T56">
            <v>9143.10041149853</v>
          </cell>
          <cell r="U56">
            <v>8544.55831414373</v>
          </cell>
          <cell r="V56">
            <v>12193.1978981931</v>
          </cell>
          <cell r="W56">
            <v>11594.7191624372</v>
          </cell>
          <cell r="X56">
            <v>10996.2735401397</v>
          </cell>
          <cell r="Y56">
            <v>10397.8620247043</v>
          </cell>
          <cell r="Z56">
            <v>9799.48563933678</v>
          </cell>
        </row>
        <row r="57">
          <cell r="A57">
            <v>-89982.2940024046</v>
          </cell>
          <cell r="B57">
            <v>12870.1365019268</v>
          </cell>
          <cell r="C57">
            <v>19817.9991282159</v>
          </cell>
          <cell r="D57">
            <v>18735.0265748711</v>
          </cell>
          <cell r="E57">
            <v>17386.675929164</v>
          </cell>
          <cell r="F57">
            <v>16486.1815933147</v>
          </cell>
          <cell r="G57">
            <v>15351.6012048527</v>
          </cell>
          <cell r="H57">
            <v>14454.9272786275</v>
          </cell>
          <cell r="I57">
            <v>13841.712869301</v>
          </cell>
          <cell r="J57">
            <v>13307.50412936</v>
          </cell>
          <cell r="K57">
            <v>12625.2104066386</v>
          </cell>
          <cell r="L57">
            <v>12030.6696760899</v>
          </cell>
          <cell r="M57">
            <v>11408.7806940708</v>
          </cell>
          <cell r="N57">
            <v>10866.1851018306</v>
          </cell>
          <cell r="O57">
            <v>11726.9898032871</v>
          </cell>
          <cell r="P57">
            <v>12803.0146099892</v>
          </cell>
          <cell r="Q57">
            <v>11522.2354874051</v>
          </cell>
          <cell r="R57">
            <v>8473.39973167285</v>
          </cell>
          <cell r="S57">
            <v>8004.73863764033</v>
          </cell>
          <cell r="T57">
            <v>7536.10057798685</v>
          </cell>
          <cell r="U57">
            <v>7067.4862437438</v>
          </cell>
          <cell r="V57">
            <v>9924.10203923832</v>
          </cell>
          <cell r="W57">
            <v>9455.53731245589</v>
          </cell>
          <cell r="X57">
            <v>8986.99851106999</v>
          </cell>
          <cell r="Y57">
            <v>8518.48641284254</v>
          </cell>
          <cell r="Z57">
            <v>8050.00181886827</v>
          </cell>
        </row>
        <row r="58">
          <cell r="A58">
            <v>-94177.502980086</v>
          </cell>
          <cell r="B58">
            <v>13414.5329245253</v>
          </cell>
          <cell r="C58">
            <v>20711.9413274016</v>
          </cell>
          <cell r="D58">
            <v>19576.1789348272</v>
          </cell>
          <cell r="E58">
            <v>18116.1606971462</v>
          </cell>
          <cell r="F58">
            <v>17173.3896883713</v>
          </cell>
          <cell r="G58">
            <v>15986.2054871978</v>
          </cell>
          <cell r="H58">
            <v>15047.7262864232</v>
          </cell>
          <cell r="I58">
            <v>14405.9222237236</v>
          </cell>
          <cell r="J58">
            <v>13846.5050867183</v>
          </cell>
          <cell r="K58">
            <v>13132.7032468923</v>
          </cell>
          <cell r="L58">
            <v>12510.4434785257</v>
          </cell>
          <cell r="M58">
            <v>11859.5604119546</v>
          </cell>
          <cell r="N58">
            <v>11291.355374192</v>
          </cell>
          <cell r="O58">
            <v>12192.6052588743</v>
          </cell>
          <cell r="P58">
            <v>13318.7971454372</v>
          </cell>
          <cell r="Q58">
            <v>11978.3047633385</v>
          </cell>
          <cell r="R58">
            <v>8787.32434152798</v>
          </cell>
          <cell r="S58">
            <v>8296.81304628675</v>
          </cell>
          <cell r="T58">
            <v>7806.32585934732</v>
          </cell>
          <cell r="U58">
            <v>7315.86350395874</v>
          </cell>
          <cell r="V58">
            <v>10305.6621701936</v>
          </cell>
          <cell r="W58">
            <v>9815.25173509474</v>
          </cell>
          <cell r="X58">
            <v>9324.86843410192</v>
          </cell>
          <cell r="Y58">
            <v>8834.51308123835</v>
          </cell>
          <cell r="Z58">
            <v>8344.18651494791</v>
          </cell>
        </row>
        <row r="59">
          <cell r="A59">
            <v>-100761.364175813</v>
          </cell>
          <cell r="B59">
            <v>14182.2567689427</v>
          </cell>
          <cell r="C59">
            <v>22024.806683513</v>
          </cell>
          <cell r="D59">
            <v>20800.0103187713</v>
          </cell>
          <cell r="E59">
            <v>19260.9967428218</v>
          </cell>
          <cell r="F59">
            <v>18251.8777290156</v>
          </cell>
          <cell r="G59">
            <v>16982.1383552389</v>
          </cell>
          <cell r="H59">
            <v>15978.0509508334</v>
          </cell>
          <cell r="I59">
            <v>15291.3789660721</v>
          </cell>
          <cell r="J59">
            <v>14692.4003702407</v>
          </cell>
          <cell r="K59">
            <v>13929.1504407822</v>
          </cell>
          <cell r="L59">
            <v>13263.3890737007</v>
          </cell>
          <cell r="M59">
            <v>12567.0033803944</v>
          </cell>
          <cell r="N59">
            <v>11958.6074878933</v>
          </cell>
          <cell r="O59">
            <v>12923.3310812302</v>
          </cell>
          <cell r="P59">
            <v>14128.2539898128</v>
          </cell>
          <cell r="Q59">
            <v>12694.0490383807</v>
          </cell>
          <cell r="R59">
            <v>9279.99015822621</v>
          </cell>
          <cell r="S59">
            <v>8755.18767686711</v>
          </cell>
          <cell r="T59">
            <v>8230.41098919867</v>
          </cell>
          <cell r="U59">
            <v>7705.66086903158</v>
          </cell>
          <cell r="V59">
            <v>10904.4735651439</v>
          </cell>
          <cell r="W59">
            <v>10379.7789949654</v>
          </cell>
          <cell r="X59">
            <v>9855.11345581302</v>
          </cell>
          <cell r="Y59">
            <v>9330.47781861745</v>
          </cell>
          <cell r="Z59">
            <v>8805.87298043743</v>
          </cell>
        </row>
        <row r="60">
          <cell r="A60">
            <v>-114118.476806186</v>
          </cell>
          <cell r="B60">
            <v>15789.084260264</v>
          </cell>
          <cell r="C60">
            <v>24683.0845792244</v>
          </cell>
          <cell r="D60">
            <v>23261.3130844319</v>
          </cell>
          <cell r="E60">
            <v>21583.6009944613</v>
          </cell>
          <cell r="F60">
            <v>20439.8774150881</v>
          </cell>
          <cell r="G60">
            <v>19002.6529279563</v>
          </cell>
          <cell r="H60">
            <v>17865.4618417867</v>
          </cell>
          <cell r="I60">
            <v>17087.7633498359</v>
          </cell>
          <cell r="J60">
            <v>16408.5238181107</v>
          </cell>
          <cell r="K60">
            <v>15544.9552939943</v>
          </cell>
          <cell r="L60">
            <v>14790.9393698433</v>
          </cell>
          <cell r="M60">
            <v>14002.239502193</v>
          </cell>
          <cell r="N60">
            <v>13312.3057768772</v>
          </cell>
          <cell r="O60">
            <v>14405.8026615035</v>
          </cell>
          <cell r="P60">
            <v>15770.4523774046</v>
          </cell>
          <cell r="Q60">
            <v>14146.1265673674</v>
          </cell>
          <cell r="R60">
            <v>10279.4937332778</v>
          </cell>
          <cell r="S60">
            <v>9685.12246521608</v>
          </cell>
          <cell r="T60">
            <v>9090.7804101043</v>
          </cell>
          <cell r="U60">
            <v>8496.46844433097</v>
          </cell>
          <cell r="V60">
            <v>12119.321662472</v>
          </cell>
          <cell r="W60">
            <v>11525.0726104964</v>
          </cell>
          <cell r="X60">
            <v>10930.8564379534</v>
          </cell>
          <cell r="Y60">
            <v>10336.6741312258</v>
          </cell>
          <cell r="Z60">
            <v>9742.52670628818</v>
          </cell>
        </row>
        <row r="61">
          <cell r="A61">
            <v>-109410.605029724</v>
          </cell>
          <cell r="B61">
            <v>15213.1889753386</v>
          </cell>
          <cell r="C61">
            <v>23741.0851291889</v>
          </cell>
          <cell r="D61">
            <v>22368.5098219279</v>
          </cell>
          <cell r="E61">
            <v>20764.9717512429</v>
          </cell>
          <cell r="F61">
            <v>19668.691137483</v>
          </cell>
          <cell r="G61">
            <v>18290.4987525699</v>
          </cell>
          <cell r="H61">
            <v>17200.2216278274</v>
          </cell>
          <cell r="I61">
            <v>16454.6065011942</v>
          </cell>
          <cell r="J61">
            <v>15803.6558822979</v>
          </cell>
          <cell r="K61">
            <v>14975.4458292459</v>
          </cell>
          <cell r="L61">
            <v>14252.5362639218</v>
          </cell>
          <cell r="M61">
            <v>13496.3736150543</v>
          </cell>
          <cell r="N61">
            <v>12835.178859937</v>
          </cell>
          <cell r="O61">
            <v>13883.2880802979</v>
          </cell>
          <cell r="P61">
            <v>15191.640200384</v>
          </cell>
          <cell r="Q61">
            <v>13634.3247277687</v>
          </cell>
          <cell r="R61">
            <v>9927.20691788039</v>
          </cell>
          <cell r="S61">
            <v>9357.35598864514</v>
          </cell>
          <cell r="T61">
            <v>8787.5330672016</v>
          </cell>
          <cell r="U61">
            <v>8217.73899378351</v>
          </cell>
          <cell r="V61">
            <v>11691.1341321</v>
          </cell>
          <cell r="W61">
            <v>11121.4003770184</v>
          </cell>
          <cell r="X61">
            <v>10551.698144953</v>
          </cell>
          <cell r="Y61">
            <v>9982.02838159442</v>
          </cell>
          <cell r="Z61">
            <v>9412.39206100386</v>
          </cell>
        </row>
        <row r="62">
          <cell r="A62">
            <v>-115622.961508756</v>
          </cell>
          <cell r="B62">
            <v>15990.8237515627</v>
          </cell>
          <cell r="C62">
            <v>24968.1061694843</v>
          </cell>
          <cell r="D62">
            <v>23531.3695284781</v>
          </cell>
          <cell r="E62">
            <v>21845.208623551</v>
          </cell>
          <cell r="F62">
            <v>20686.3237952315</v>
          </cell>
          <cell r="G62">
            <v>19230.2345430923</v>
          </cell>
          <cell r="H62">
            <v>18078.0512607339</v>
          </cell>
          <cell r="I62">
            <v>17290.0999550662</v>
          </cell>
          <cell r="J62">
            <v>16601.820194842</v>
          </cell>
          <cell r="K62">
            <v>15726.9522383391</v>
          </cell>
          <cell r="L62">
            <v>14962.9957203848</v>
          </cell>
          <cell r="M62">
            <v>14163.8980020181</v>
          </cell>
          <cell r="N62">
            <v>13464.7802243144</v>
          </cell>
          <cell r="O62">
            <v>14572.7815495489</v>
          </cell>
          <cell r="P62">
            <v>15955.4221699853</v>
          </cell>
          <cell r="Q62">
            <v>14309.6820070617</v>
          </cell>
          <cell r="R62">
            <v>10392.0732914834</v>
          </cell>
          <cell r="S62">
            <v>9789.86611020695</v>
          </cell>
          <cell r="T62">
            <v>9187.68852701038</v>
          </cell>
          <cell r="U62">
            <v>8585.54142983603</v>
          </cell>
          <cell r="V62">
            <v>12256.1566528591</v>
          </cell>
          <cell r="W62">
            <v>11654.0732989087</v>
          </cell>
          <cell r="X62">
            <v>11052.0232578578</v>
          </cell>
          <cell r="Y62">
            <v>10450.0075290935</v>
          </cell>
          <cell r="Z62">
            <v>9848.02714198441</v>
          </cell>
        </row>
        <row r="63">
          <cell r="A63">
            <v>-95209.2775956584</v>
          </cell>
          <cell r="B63">
            <v>13496.8934032884</v>
          </cell>
          <cell r="C63">
            <v>20859.791255055</v>
          </cell>
          <cell r="D63">
            <v>19720.5280239558</v>
          </cell>
          <cell r="E63">
            <v>18295.5710364296</v>
          </cell>
          <cell r="F63">
            <v>17342.4024531388</v>
          </cell>
          <cell r="G63">
            <v>16142.28080858</v>
          </cell>
          <cell r="H63">
            <v>15193.5199695589</v>
          </cell>
          <cell r="I63">
            <v>14544.6845339825</v>
          </cell>
          <cell r="J63">
            <v>13979.067614242</v>
          </cell>
          <cell r="K63">
            <v>13257.5166311467</v>
          </cell>
          <cell r="L63">
            <v>12628.4396101138</v>
          </cell>
          <cell r="M63">
            <v>11970.4257043875</v>
          </cell>
          <cell r="N63">
            <v>11395.9222495615</v>
          </cell>
          <cell r="O63">
            <v>12307.1192700353</v>
          </cell>
          <cell r="P63">
            <v>13445.6493070487</v>
          </cell>
          <cell r="Q63">
            <v>12090.4709758809</v>
          </cell>
          <cell r="R63">
            <v>8864.53132820617</v>
          </cell>
          <cell r="S63">
            <v>8368.64616885657</v>
          </cell>
          <cell r="T63">
            <v>7872.78538193058</v>
          </cell>
          <cell r="U63">
            <v>7376.94969860092</v>
          </cell>
          <cell r="V63">
            <v>10399.5035162454</v>
          </cell>
          <cell r="W63">
            <v>9903.72032202536</v>
          </cell>
          <cell r="X63">
            <v>9407.96455918279</v>
          </cell>
          <cell r="Y63">
            <v>8912.23705065906</v>
          </cell>
          <cell r="Z63">
            <v>8416.53864408373</v>
          </cell>
        </row>
        <row r="64">
          <cell r="A64">
            <v>-114542.442182613</v>
          </cell>
          <cell r="B64">
            <v>15856.7796467982</v>
          </cell>
          <cell r="C64">
            <v>24745.5565705645</v>
          </cell>
          <cell r="D64">
            <v>23353.9675523115</v>
          </cell>
          <cell r="E64">
            <v>21657.3223003368</v>
          </cell>
          <cell r="F64">
            <v>20509.3262650153</v>
          </cell>
          <cell r="G64">
            <v>19066.785667202</v>
          </cell>
          <cell r="H64">
            <v>17925.3697643294</v>
          </cell>
          <cell r="I64">
            <v>17144.7820186564</v>
          </cell>
          <cell r="J64">
            <v>16462.9949410027</v>
          </cell>
          <cell r="K64">
            <v>15596.2422249188</v>
          </cell>
          <cell r="L64">
            <v>14839.4250309467</v>
          </cell>
          <cell r="M64">
            <v>14047.7950379946</v>
          </cell>
          <cell r="N64">
            <v>13355.2732370267</v>
          </cell>
          <cell r="O64">
            <v>14452.8574883187</v>
          </cell>
          <cell r="P64">
            <v>15822.5770600984</v>
          </cell>
          <cell r="Q64">
            <v>14192.2166628255</v>
          </cell>
          <cell r="R64">
            <v>10311.2187715524</v>
          </cell>
          <cell r="S64">
            <v>9714.63933487985</v>
          </cell>
          <cell r="T64">
            <v>9118.08921968723</v>
          </cell>
          <cell r="U64">
            <v>8521.56930561897</v>
          </cell>
          <cell r="V64">
            <v>12157.8819071251</v>
          </cell>
          <cell r="W64">
            <v>11561.4251405877</v>
          </cell>
          <cell r="X64">
            <v>10965.0013756343</v>
          </cell>
          <cell r="Y64">
            <v>10368.6116023125</v>
          </cell>
          <cell r="Z64">
            <v>9772.25684037113</v>
          </cell>
        </row>
        <row r="65">
          <cell r="A65">
            <v>-114954.288817422</v>
          </cell>
          <cell r="B65">
            <v>15879.4453472393</v>
          </cell>
          <cell r="C65">
            <v>24867.6405000441</v>
          </cell>
          <cell r="D65">
            <v>23390.1066206068</v>
          </cell>
          <cell r="E65">
            <v>21728.9363363564</v>
          </cell>
          <cell r="F65">
            <v>20576.7899701294</v>
          </cell>
          <cell r="G65">
            <v>19129.0852187879</v>
          </cell>
          <cell r="H65">
            <v>17983.5652625221</v>
          </cell>
          <cell r="I65">
            <v>17200.170850341</v>
          </cell>
          <cell r="J65">
            <v>16515.9090465044</v>
          </cell>
          <cell r="K65">
            <v>15646.0631562622</v>
          </cell>
          <cell r="L65">
            <v>14886.5247647272</v>
          </cell>
          <cell r="M65">
            <v>14092.048401972</v>
          </cell>
          <cell r="N65">
            <v>13397.0125036101</v>
          </cell>
          <cell r="O65">
            <v>14498.5672871674</v>
          </cell>
          <cell r="P65">
            <v>15873.2117966865</v>
          </cell>
          <cell r="Q65">
            <v>14236.9893064606</v>
          </cell>
          <cell r="R65">
            <v>10342.0369727052</v>
          </cell>
          <cell r="S65">
            <v>9743.31248631392</v>
          </cell>
          <cell r="T65">
            <v>9144.61742683031</v>
          </cell>
          <cell r="U65">
            <v>8545.95267706164</v>
          </cell>
          <cell r="V65">
            <v>12195.3399352584</v>
          </cell>
          <cell r="W65">
            <v>11596.7385600726</v>
          </cell>
          <cell r="X65">
            <v>10998.1703051308</v>
          </cell>
          <cell r="Y65">
            <v>10399.6361640402</v>
          </cell>
          <cell r="Z65">
            <v>9801.13716021625</v>
          </cell>
        </row>
        <row r="66">
          <cell r="A66">
            <v>-114879.318392352</v>
          </cell>
          <cell r="B66">
            <v>15914.0311404647</v>
          </cell>
          <cell r="C66">
            <v>24769.7717171583</v>
          </cell>
          <cell r="D66">
            <v>23400.2195199505</v>
          </cell>
          <cell r="E66">
            <v>21715.9000887157</v>
          </cell>
          <cell r="F66">
            <v>20564.5092271981</v>
          </cell>
          <cell r="G66">
            <v>19117.7445315774</v>
          </cell>
          <cell r="H66">
            <v>17972.9716559028</v>
          </cell>
          <cell r="I66">
            <v>17190.0881547341</v>
          </cell>
          <cell r="J66">
            <v>16506.2768372149</v>
          </cell>
          <cell r="K66">
            <v>15636.9940123515</v>
          </cell>
          <cell r="L66">
            <v>14877.9509735055</v>
          </cell>
          <cell r="M66">
            <v>14083.9927491446</v>
          </cell>
          <cell r="N66">
            <v>13389.4145040312</v>
          </cell>
          <cell r="O66">
            <v>14490.2465124909</v>
          </cell>
          <cell r="P66">
            <v>15863.9945118905</v>
          </cell>
          <cell r="Q66">
            <v>14228.8391266579</v>
          </cell>
          <cell r="R66">
            <v>10336.4269872276</v>
          </cell>
          <cell r="S66">
            <v>9738.09297456025</v>
          </cell>
          <cell r="T66">
            <v>9139.78836960912</v>
          </cell>
          <cell r="U66">
            <v>8541.51405460565</v>
          </cell>
          <cell r="V66">
            <v>12188.5212701193</v>
          </cell>
          <cell r="W66">
            <v>11590.3102883674</v>
          </cell>
          <cell r="X66">
            <v>10992.1324052592</v>
          </cell>
          <cell r="Y66">
            <v>10393.9886137539</v>
          </cell>
          <cell r="Z66">
            <v>9795.87993659964</v>
          </cell>
        </row>
        <row r="67">
          <cell r="A67">
            <v>-113227.403516683</v>
          </cell>
          <cell r="B67">
            <v>15721.8859073756</v>
          </cell>
          <cell r="C67">
            <v>24434.6454195836</v>
          </cell>
          <cell r="D67">
            <v>23038.7684726067</v>
          </cell>
          <cell r="E67">
            <v>21428.6565339335</v>
          </cell>
          <cell r="F67">
            <v>20293.9126297596</v>
          </cell>
          <cell r="G67">
            <v>18867.8613291564</v>
          </cell>
          <cell r="H67">
            <v>17739.5497919458</v>
          </cell>
          <cell r="I67">
            <v>16967.9238166712</v>
          </cell>
          <cell r="J67">
            <v>16294.0386139949</v>
          </cell>
          <cell r="K67">
            <v>15437.1624958358</v>
          </cell>
          <cell r="L67">
            <v>14689.0341673544</v>
          </cell>
          <cell r="M67">
            <v>13906.4927186137</v>
          </cell>
          <cell r="N67">
            <v>13221.9985060816</v>
          </cell>
          <cell r="O67">
            <v>14306.9047286805</v>
          </cell>
          <cell r="P67">
            <v>15660.8988264433</v>
          </cell>
          <cell r="Q67">
            <v>14049.2562679117</v>
          </cell>
          <cell r="R67">
            <v>10212.8153303073</v>
          </cell>
          <cell r="S67">
            <v>9623.08510176727</v>
          </cell>
          <cell r="T67">
            <v>9033.38385807325</v>
          </cell>
          <cell r="U67">
            <v>8443.71246877056</v>
          </cell>
          <cell r="V67">
            <v>12038.2772990465</v>
          </cell>
          <cell r="W67">
            <v>11448.6683322906</v>
          </cell>
          <cell r="X67">
            <v>10859.0919882342</v>
          </cell>
          <cell r="Y67">
            <v>10269.5492455583</v>
          </cell>
          <cell r="Z67">
            <v>9680.04111230427</v>
          </cell>
        </row>
        <row r="68">
          <cell r="A68">
            <v>-92222.7504612786</v>
          </cell>
          <cell r="B68">
            <v>13166.887604493</v>
          </cell>
          <cell r="C68">
            <v>20314.193858429</v>
          </cell>
          <cell r="D68">
            <v>19190.4317334942</v>
          </cell>
          <cell r="E68">
            <v>17776.2581570746</v>
          </cell>
          <cell r="F68">
            <v>16853.1859126111</v>
          </cell>
          <cell r="G68">
            <v>15690.512393967</v>
          </cell>
          <cell r="H68">
            <v>14771.512310004</v>
          </cell>
          <cell r="I68">
            <v>14143.0295615083</v>
          </cell>
          <cell r="J68">
            <v>13595.3582464438</v>
          </cell>
          <cell r="K68">
            <v>12896.2375754466</v>
          </cell>
          <cell r="L68">
            <v>12286.8934590253</v>
          </cell>
          <cell r="M68">
            <v>11649.5201508738</v>
          </cell>
          <cell r="N68">
            <v>11093.2478030932</v>
          </cell>
          <cell r="O68">
            <v>11975.6523038614</v>
          </cell>
          <cell r="P68">
            <v>13078.4689006018</v>
          </cell>
          <cell r="Q68">
            <v>11765.7998391203</v>
          </cell>
          <cell r="R68">
            <v>8641.0515515205</v>
          </cell>
          <cell r="S68">
            <v>8160.72133094717</v>
          </cell>
          <cell r="T68">
            <v>7680.41471828262</v>
          </cell>
          <cell r="U68">
            <v>7200.13242176414</v>
          </cell>
          <cell r="V68">
            <v>10127.8746914222</v>
          </cell>
          <cell r="W68">
            <v>9647.6432375335</v>
          </cell>
          <cell r="X68">
            <v>9167.43835455416</v>
          </cell>
          <cell r="Y68">
            <v>8687.26083961143</v>
          </cell>
          <cell r="Z68">
            <v>8207.11151374642</v>
          </cell>
        </row>
        <row r="69">
          <cell r="A69">
            <v>-112931.796817405</v>
          </cell>
          <cell r="B69">
            <v>15638.2054278651</v>
          </cell>
          <cell r="C69">
            <v>24419.9468620021</v>
          </cell>
          <cell r="D69">
            <v>23023.0430301523</v>
          </cell>
          <cell r="E69">
            <v>21377.254902791</v>
          </cell>
          <cell r="F69">
            <v>20245.4899366882</v>
          </cell>
          <cell r="G69">
            <v>18823.1452546415</v>
          </cell>
          <cell r="H69">
            <v>17697.7794393932</v>
          </cell>
          <cell r="I69">
            <v>16928.1679747454</v>
          </cell>
          <cell r="J69">
            <v>16256.0590294831</v>
          </cell>
          <cell r="K69">
            <v>15401.4030654445</v>
          </cell>
          <cell r="L69">
            <v>14655.2279014705</v>
          </cell>
          <cell r="M69">
            <v>13874.7294607608</v>
          </cell>
          <cell r="N69">
            <v>13192.0397646905</v>
          </cell>
          <cell r="O69">
            <v>14274.0961013413</v>
          </cell>
          <cell r="P69">
            <v>15624.5552798738</v>
          </cell>
          <cell r="Q69">
            <v>14017.120292322</v>
          </cell>
          <cell r="R69">
            <v>10190.6952837887</v>
          </cell>
          <cell r="S69">
            <v>9602.50468435712</v>
          </cell>
          <cell r="T69">
            <v>9014.34299409977</v>
          </cell>
          <cell r="U69">
            <v>8426.21108029185</v>
          </cell>
          <cell r="V69">
            <v>12011.3914558172</v>
          </cell>
          <cell r="W69">
            <v>11423.3218015875</v>
          </cell>
          <cell r="X69">
            <v>10835.2846848879</v>
          </cell>
          <cell r="Y69">
            <v>10247.2810818446</v>
          </cell>
          <cell r="Z69">
            <v>9659.31199786712</v>
          </cell>
        </row>
        <row r="70">
          <cell r="A70">
            <v>-91892.3851568011</v>
          </cell>
          <cell r="B70">
            <v>13118.2201048271</v>
          </cell>
          <cell r="C70">
            <v>20288.6252746984</v>
          </cell>
          <cell r="D70">
            <v>19101.5050858765</v>
          </cell>
          <cell r="E70">
            <v>17718.8125187839</v>
          </cell>
          <cell r="F70">
            <v>16799.0694877153</v>
          </cell>
          <cell r="G70">
            <v>15640.538426502</v>
          </cell>
          <cell r="H70">
            <v>14724.8304341436</v>
          </cell>
          <cell r="I70">
            <v>14098.5990704042</v>
          </cell>
          <cell r="J70">
            <v>13552.9128721279</v>
          </cell>
          <cell r="K70">
            <v>12856.2734097561</v>
          </cell>
          <cell r="L70">
            <v>12249.1121186522</v>
          </cell>
          <cell r="M70">
            <v>11614.0220434987</v>
          </cell>
          <cell r="N70">
            <v>11059.7663943646</v>
          </cell>
          <cell r="O70">
            <v>11938.98590832</v>
          </cell>
          <cell r="P70">
            <v>13037.851936042</v>
          </cell>
          <cell r="Q70">
            <v>11729.8851883823</v>
          </cell>
          <cell r="R70">
            <v>8616.3305424195</v>
          </cell>
          <cell r="S70">
            <v>8137.72098663632</v>
          </cell>
          <cell r="T70">
            <v>7659.1349541924</v>
          </cell>
          <cell r="U70">
            <v>7180.57315078794</v>
          </cell>
          <cell r="V70">
            <v>10097.8275043785</v>
          </cell>
          <cell r="W70">
            <v>9619.31636147267</v>
          </cell>
          <cell r="X70">
            <v>9140.8316942924</v>
          </cell>
          <cell r="Y70">
            <v>8662.37429710948</v>
          </cell>
          <cell r="Z70">
            <v>8183.94498802384</v>
          </cell>
        </row>
        <row r="71">
          <cell r="A71">
            <v>-111305.990177922</v>
          </cell>
          <cell r="B71">
            <v>15485.5465021617</v>
          </cell>
          <cell r="C71">
            <v>24106.8902754638</v>
          </cell>
          <cell r="D71">
            <v>22671.0883382806</v>
          </cell>
          <cell r="E71">
            <v>21094.5511839781</v>
          </cell>
          <cell r="F71">
            <v>19979.1700728641</v>
          </cell>
          <cell r="G71">
            <v>18577.2114141175</v>
          </cell>
          <cell r="H71">
            <v>17468.0467686535</v>
          </cell>
          <cell r="I71">
            <v>16709.5149066005</v>
          </cell>
          <cell r="J71">
            <v>16047.175195609</v>
          </cell>
          <cell r="K71">
            <v>15204.7298523663</v>
          </cell>
          <cell r="L71">
            <v>14469.2968935993</v>
          </cell>
          <cell r="M71">
            <v>13700.0347882953</v>
          </cell>
          <cell r="N71">
            <v>13027.269748371</v>
          </cell>
          <cell r="O71">
            <v>14093.6520035222</v>
          </cell>
          <cell r="P71">
            <v>15424.6694875039</v>
          </cell>
          <cell r="Q71">
            <v>13840.3757103901</v>
          </cell>
          <cell r="R71">
            <v>10069.0372882716</v>
          </cell>
          <cell r="S71">
            <v>9489.31449160941</v>
          </cell>
          <cell r="T71">
            <v>8909.62018793456</v>
          </cell>
          <cell r="U71">
            <v>8329.95523203671</v>
          </cell>
          <cell r="V71">
            <v>11863.5220653841</v>
          </cell>
          <cell r="W71">
            <v>11283.9184727531</v>
          </cell>
          <cell r="X71">
            <v>10704.3469492305</v>
          </cell>
          <cell r="Y71">
            <v>10124.8084568895</v>
          </cell>
          <cell r="Z71">
            <v>9545.30398666545</v>
          </cell>
        </row>
        <row r="72">
          <cell r="A72">
            <v>-107053.727988473</v>
          </cell>
          <cell r="B72">
            <v>14960.520951932</v>
          </cell>
          <cell r="C72">
            <v>23272.8513824104</v>
          </cell>
          <cell r="D72">
            <v>21926.9267336308</v>
          </cell>
          <cell r="E72">
            <v>20355.1457066416</v>
          </cell>
          <cell r="F72">
            <v>19282.6162147754</v>
          </cell>
          <cell r="G72">
            <v>17933.9767601505</v>
          </cell>
          <cell r="H72">
            <v>16867.1859247235</v>
          </cell>
          <cell r="I72">
            <v>16137.6325242191</v>
          </cell>
          <cell r="J72">
            <v>15500.8440346955</v>
          </cell>
          <cell r="K72">
            <v>14690.3353067054</v>
          </cell>
          <cell r="L72">
            <v>13982.9983538987</v>
          </cell>
          <cell r="M72">
            <v>13243.1246414289</v>
          </cell>
          <cell r="N72">
            <v>12596.3173255339</v>
          </cell>
          <cell r="O72">
            <v>13621.7043586852</v>
          </cell>
          <cell r="P72">
            <v>14901.8725100156</v>
          </cell>
          <cell r="Q72">
            <v>13378.1040695403</v>
          </cell>
          <cell r="R72">
            <v>9750.84342571889</v>
          </cell>
          <cell r="S72">
            <v>9193.26798451046</v>
          </cell>
          <cell r="T72">
            <v>8635.71994776172</v>
          </cell>
          <cell r="U72">
            <v>8078.20013760645</v>
          </cell>
          <cell r="V72">
            <v>11476.7728649285</v>
          </cell>
          <cell r="W72">
            <v>10919.3120737575</v>
          </cell>
          <cell r="X72">
            <v>10361.8821265474</v>
          </cell>
          <cell r="Y72">
            <v>9804.48394861681</v>
          </cell>
          <cell r="Z72">
            <v>9247.11849304428</v>
          </cell>
        </row>
        <row r="73">
          <cell r="A73">
            <v>-102564.833075753</v>
          </cell>
          <cell r="B73">
            <v>14416.3273202855</v>
          </cell>
          <cell r="C73">
            <v>22358.1712155144</v>
          </cell>
          <cell r="D73">
            <v>21088.0101642431</v>
          </cell>
          <cell r="E73">
            <v>19574.593299998</v>
          </cell>
          <cell r="F73">
            <v>18547.3000628766</v>
          </cell>
          <cell r="G73">
            <v>17254.946955017</v>
          </cell>
          <cell r="H73">
            <v>16232.8879756782</v>
          </cell>
          <cell r="I73">
            <v>15533.925649484</v>
          </cell>
          <cell r="J73">
            <v>14924.1102728474</v>
          </cell>
          <cell r="K73">
            <v>14147.3153901825</v>
          </cell>
          <cell r="L73">
            <v>13469.6379486202</v>
          </cell>
          <cell r="M73">
            <v>12760.788053876</v>
          </cell>
          <cell r="N73">
            <v>12141.3829747551</v>
          </cell>
          <cell r="O73">
            <v>13123.4934564421</v>
          </cell>
          <cell r="P73">
            <v>14349.9825775331</v>
          </cell>
          <cell r="Q73">
            <v>12890.1076280099</v>
          </cell>
          <cell r="R73">
            <v>9414.94249881555</v>
          </cell>
          <cell r="S73">
            <v>8880.74688387314</v>
          </cell>
          <cell r="T73">
            <v>8346.57752428758</v>
          </cell>
          <cell r="U73">
            <v>7812.43520771961</v>
          </cell>
          <cell r="V73">
            <v>11068.5015869411</v>
          </cell>
          <cell r="W73">
            <v>10534.4158146186</v>
          </cell>
          <cell r="X73">
            <v>10000.3595929315</v>
          </cell>
          <cell r="Y73">
            <v>9466.33380839904</v>
          </cell>
          <cell r="Z73">
            <v>8932.33937413569</v>
          </cell>
        </row>
        <row r="74">
          <cell r="A74">
            <v>-106654.530035867</v>
          </cell>
          <cell r="B74">
            <v>14909.2662563699</v>
          </cell>
          <cell r="C74">
            <v>23210.4153267548</v>
          </cell>
          <cell r="D74">
            <v>21818.0670255184</v>
          </cell>
          <cell r="E74">
            <v>20285.7310893043</v>
          </cell>
          <cell r="F74">
            <v>19217.2244628936</v>
          </cell>
          <cell r="G74">
            <v>17873.5905597074</v>
          </cell>
          <cell r="H74">
            <v>16810.777733504</v>
          </cell>
          <cell r="I74">
            <v>16083.9448008363</v>
          </cell>
          <cell r="J74">
            <v>15449.5550334146</v>
          </cell>
          <cell r="K74">
            <v>14642.044481655</v>
          </cell>
          <cell r="L74">
            <v>13937.3451526719</v>
          </cell>
          <cell r="M74">
            <v>13200.2303919617</v>
          </cell>
          <cell r="N74">
            <v>12555.8599602063</v>
          </cell>
          <cell r="O74">
            <v>13577.3984045453</v>
          </cell>
          <cell r="P74">
            <v>14852.7928734024</v>
          </cell>
          <cell r="Q74">
            <v>13334.7064885932</v>
          </cell>
          <cell r="R74">
            <v>9720.97171677816</v>
          </cell>
          <cell r="S74">
            <v>9165.47544626968</v>
          </cell>
          <cell r="T74">
            <v>8610.00647803104</v>
          </cell>
          <cell r="U74">
            <v>8054.56563113032</v>
          </cell>
          <cell r="V74">
            <v>11440.4652521531</v>
          </cell>
          <cell r="W74">
            <v>10885.0832041579</v>
          </cell>
          <cell r="X74">
            <v>10329.7318851079</v>
          </cell>
          <cell r="Y74">
            <v>9774.41221687145</v>
          </cell>
          <cell r="Z74">
            <v>9219.12514897302</v>
          </cell>
        </row>
        <row r="75">
          <cell r="A75">
            <v>-102198.648279171</v>
          </cell>
          <cell r="B75">
            <v>14379.7561435511</v>
          </cell>
          <cell r="C75">
            <v>22289.6265657218</v>
          </cell>
          <cell r="D75">
            <v>21044.9378028375</v>
          </cell>
          <cell r="E75">
            <v>19510.9191820234</v>
          </cell>
          <cell r="F75">
            <v>18487.3161245707</v>
          </cell>
          <cell r="G75">
            <v>17199.5546154991</v>
          </cell>
          <cell r="H75">
            <v>16181.1446691497</v>
          </cell>
          <cell r="I75">
            <v>15484.6778316094</v>
          </cell>
          <cell r="J75">
            <v>14877.0628058493</v>
          </cell>
          <cell r="K75">
            <v>14103.0181541059</v>
          </cell>
          <cell r="L75">
            <v>13427.7602082776</v>
          </cell>
          <cell r="M75">
            <v>12721.4411035394</v>
          </cell>
          <cell r="N75">
            <v>12104.2713813815</v>
          </cell>
          <cell r="O75">
            <v>13082.8515475892</v>
          </cell>
          <cell r="P75">
            <v>14304.9617635931</v>
          </cell>
          <cell r="Q75">
            <v>12850.2989710578</v>
          </cell>
          <cell r="R75">
            <v>9387.54114169284</v>
          </cell>
          <cell r="S75">
            <v>8855.252752714</v>
          </cell>
          <cell r="T75">
            <v>8322.99052535316</v>
          </cell>
          <cell r="U75">
            <v>7790.75524445884</v>
          </cell>
          <cell r="V75">
            <v>11035.1965669336</v>
          </cell>
          <cell r="W75">
            <v>10503.0176284061</v>
          </cell>
          <cell r="X75">
            <v>9970.8681350102</v>
          </cell>
          <cell r="Y75">
            <v>9438.74897009977</v>
          </cell>
          <cell r="Z75">
            <v>8906.66104352938</v>
          </cell>
        </row>
        <row r="76">
          <cell r="A76">
            <v>-103189.92375105</v>
          </cell>
          <cell r="B76">
            <v>14551.5702867415</v>
          </cell>
          <cell r="C76">
            <v>22437.7806112042</v>
          </cell>
          <cell r="D76">
            <v>21193.3558031301</v>
          </cell>
          <cell r="E76">
            <v>19683.2873194527</v>
          </cell>
          <cell r="F76">
            <v>18649.6948123381</v>
          </cell>
          <cell r="G76">
            <v>17349.5036794872</v>
          </cell>
          <cell r="H76">
            <v>16321.2156690231</v>
          </cell>
          <cell r="I76">
            <v>15617.9934535531</v>
          </cell>
          <cell r="J76">
            <v>15004.4219984881</v>
          </cell>
          <cell r="K76">
            <v>14222.9323722948</v>
          </cell>
          <cell r="L76">
            <v>13541.1247641161</v>
          </cell>
          <cell r="M76">
            <v>12827.9547194131</v>
          </cell>
          <cell r="N76">
            <v>12204.7338052096</v>
          </cell>
          <cell r="O76">
            <v>13192.8706629436</v>
          </cell>
          <cell r="P76">
            <v>14426.8347331956</v>
          </cell>
          <cell r="Q76">
            <v>12958.0624434176</v>
          </cell>
          <cell r="R76">
            <v>9461.7176052311</v>
          </cell>
          <cell r="S76">
            <v>8924.26628667498</v>
          </cell>
          <cell r="T76">
            <v>8386.84138349136</v>
          </cell>
          <cell r="U76">
            <v>7849.44368814145</v>
          </cell>
          <cell r="V76">
            <v>11125.3544591565</v>
          </cell>
          <cell r="W76">
            <v>10588.0136526661</v>
          </cell>
          <cell r="X76">
            <v>10050.7025769102</v>
          </cell>
          <cell r="Y76">
            <v>9513.42212381078</v>
          </cell>
          <cell r="Z76">
            <v>8976.17321204761</v>
          </cell>
        </row>
        <row r="77">
          <cell r="A77">
            <v>-97178.5919558844</v>
          </cell>
          <cell r="B77">
            <v>13736.2600592536</v>
          </cell>
          <cell r="C77">
            <v>21277.416159301</v>
          </cell>
          <cell r="D77">
            <v>20101.0536903911</v>
          </cell>
          <cell r="E77">
            <v>18638.0056652636</v>
          </cell>
          <cell r="F77">
            <v>17664.9915725982</v>
          </cell>
          <cell r="G77">
            <v>16440.1766542772</v>
          </cell>
          <cell r="H77">
            <v>15471.7915896357</v>
          </cell>
          <cell r="I77">
            <v>14809.5356033212</v>
          </cell>
          <cell r="J77">
            <v>14232.0853616649</v>
          </cell>
          <cell r="K77">
            <v>13495.7438430306</v>
          </cell>
          <cell r="L77">
            <v>12853.6549554812</v>
          </cell>
          <cell r="M77">
            <v>12182.0306509944</v>
          </cell>
          <cell r="N77">
            <v>11595.5056141464</v>
          </cell>
          <cell r="O77">
            <v>12525.6884063785</v>
          </cell>
          <cell r="P77">
            <v>13687.76786639</v>
          </cell>
          <cell r="Q77">
            <v>12304.5589460229</v>
          </cell>
          <cell r="R77">
            <v>9011.89377081749</v>
          </cell>
          <cell r="S77">
            <v>8505.75169333981</v>
          </cell>
          <cell r="T77">
            <v>7999.63449240644</v>
          </cell>
          <cell r="U77">
            <v>7493.54291431366</v>
          </cell>
          <cell r="V77">
            <v>10578.6154148845</v>
          </cell>
          <cell r="W77">
            <v>10072.5774115891</v>
          </cell>
          <cell r="X77">
            <v>9566.56740706356</v>
          </cell>
          <cell r="Y77">
            <v>9060.58624127082</v>
          </cell>
          <cell r="Z77">
            <v>8554.63477937292</v>
          </cell>
        </row>
        <row r="78">
          <cell r="A78">
            <v>-112020.273538906</v>
          </cell>
          <cell r="B78">
            <v>15568.2294429542</v>
          </cell>
          <cell r="C78">
            <v>24300.2837684292</v>
          </cell>
          <cell r="D78">
            <v>22913.418327591</v>
          </cell>
          <cell r="E78">
            <v>21218.7544917592</v>
          </cell>
          <cell r="F78">
            <v>20096.1752829606</v>
          </cell>
          <cell r="G78">
            <v>18685.26021028</v>
          </cell>
          <cell r="H78">
            <v>17568.9777282146</v>
          </cell>
          <cell r="I78">
            <v>16805.5781435261</v>
          </cell>
          <cell r="J78">
            <v>16138.9464083051</v>
          </cell>
          <cell r="K78">
            <v>15291.1364398665</v>
          </cell>
          <cell r="L78">
            <v>14550.983990938</v>
          </cell>
          <cell r="M78">
            <v>13776.7853038635</v>
          </cell>
          <cell r="N78">
            <v>13099.6599565224</v>
          </cell>
          <cell r="O78">
            <v>14172.9284768308</v>
          </cell>
          <cell r="P78">
            <v>15512.4874924988</v>
          </cell>
          <cell r="Q78">
            <v>13918.0268350393</v>
          </cell>
          <cell r="R78">
            <v>10122.4866221703</v>
          </cell>
          <cell r="S78">
            <v>9539.04357337272</v>
          </cell>
          <cell r="T78">
            <v>8955.6292004104</v>
          </cell>
          <cell r="U78">
            <v>8372.24436355842</v>
          </cell>
          <cell r="V78">
            <v>11928.4871372568</v>
          </cell>
          <cell r="W78">
            <v>11345.1640574579</v>
          </cell>
          <cell r="X78">
            <v>10761.8732525643</v>
          </cell>
          <cell r="Y78">
            <v>10178.6156908231</v>
          </cell>
          <cell r="Z78">
            <v>9595.39236952877</v>
          </cell>
        </row>
        <row r="79">
          <cell r="A79">
            <v>-107920.613199833</v>
          </cell>
          <cell r="B79">
            <v>15040.7587289971</v>
          </cell>
          <cell r="C79">
            <v>23504.202554629</v>
          </cell>
          <cell r="D79">
            <v>22090.5232974116</v>
          </cell>
          <cell r="E79">
            <v>20505.8842182724</v>
          </cell>
          <cell r="F79">
            <v>19424.6188034189</v>
          </cell>
          <cell r="G79">
            <v>18065.1094570811</v>
          </cell>
          <cell r="H79">
            <v>16989.6801069921</v>
          </cell>
          <cell r="I79">
            <v>16254.2190275522</v>
          </cell>
          <cell r="J79">
            <v>15612.2215516031</v>
          </cell>
          <cell r="K79">
            <v>14795.2020822171</v>
          </cell>
          <cell r="L79">
            <v>14082.1373518228</v>
          </cell>
          <cell r="M79">
            <v>13336.27238999</v>
          </cell>
          <cell r="N79">
            <v>12684.173216237</v>
          </cell>
          <cell r="O79">
            <v>13717.9177189198</v>
          </cell>
          <cell r="P79">
            <v>15008.4522429053</v>
          </cell>
          <cell r="Q79">
            <v>13472.3448362734</v>
          </cell>
          <cell r="R79">
            <v>9815.71185139519</v>
          </cell>
          <cell r="S79">
            <v>9253.6213511292</v>
          </cell>
          <cell r="T79">
            <v>8691.55847723501</v>
          </cell>
          <cell r="U79">
            <v>8129.52405850379</v>
          </cell>
          <cell r="V79">
            <v>11555.6172887771</v>
          </cell>
          <cell r="W79">
            <v>10993.6423669461</v>
          </cell>
          <cell r="X79">
            <v>10431.69853884</v>
          </cell>
          <cell r="Y79">
            <v>9869.7867372705</v>
          </cell>
          <cell r="Z79">
            <v>9307.90792303371</v>
          </cell>
        </row>
        <row r="80">
          <cell r="A80">
            <v>-97090.4455532537</v>
          </cell>
          <cell r="B80">
            <v>13736.3591300815</v>
          </cell>
          <cell r="C80">
            <v>21267.589805019</v>
          </cell>
          <cell r="D80">
            <v>20091.0992089035</v>
          </cell>
          <cell r="E80">
            <v>18622.6783100797</v>
          </cell>
          <cell r="F80">
            <v>17650.5525013242</v>
          </cell>
          <cell r="G80">
            <v>16426.842852581</v>
          </cell>
          <cell r="H80">
            <v>15459.3361672006</v>
          </cell>
          <cell r="I80">
            <v>14797.6808840003</v>
          </cell>
          <cell r="J80">
            <v>14220.7603011832</v>
          </cell>
          <cell r="K80">
            <v>13485.0808061075</v>
          </cell>
          <cell r="L80">
            <v>12843.5743289889</v>
          </cell>
          <cell r="M80">
            <v>12172.5592252033</v>
          </cell>
          <cell r="N80">
            <v>11586.5722737065</v>
          </cell>
          <cell r="O80">
            <v>12515.9052638372</v>
          </cell>
          <cell r="P80">
            <v>13676.9306529683</v>
          </cell>
          <cell r="Q80">
            <v>12294.9763802347</v>
          </cell>
          <cell r="R80">
            <v>9005.29783597774</v>
          </cell>
          <cell r="S80">
            <v>8499.61485759229</v>
          </cell>
          <cell r="T80">
            <v>7993.9567331867</v>
          </cell>
          <cell r="U80">
            <v>7488.32420838039</v>
          </cell>
          <cell r="V80">
            <v>10570.5983761362</v>
          </cell>
          <cell r="W80">
            <v>10065.019377532</v>
          </cell>
          <cell r="X80">
            <v>9559.46835230114</v>
          </cell>
          <cell r="Y80">
            <v>9053.94613964475</v>
          </cell>
          <cell r="Z80">
            <v>8548.4536039401</v>
          </cell>
        </row>
        <row r="81">
          <cell r="A81">
            <v>-97891.9697405112</v>
          </cell>
          <cell r="B81">
            <v>13908.2722045855</v>
          </cell>
          <cell r="C81">
            <v>21450.6854513084</v>
          </cell>
          <cell r="D81">
            <v>20244.8635132203</v>
          </cell>
          <cell r="E81">
            <v>18762.0515067153</v>
          </cell>
          <cell r="F81">
            <v>17781.8484421933</v>
          </cell>
          <cell r="G81">
            <v>16548.088464979</v>
          </cell>
          <cell r="H81">
            <v>15572.5945878081</v>
          </cell>
          <cell r="I81">
            <v>14905.4770502109</v>
          </cell>
          <cell r="J81">
            <v>14323.740225801</v>
          </cell>
          <cell r="K81">
            <v>13582.0408833021</v>
          </cell>
          <cell r="L81">
            <v>12935.238489013</v>
          </cell>
          <cell r="M81">
            <v>12258.6838614088</v>
          </cell>
          <cell r="N81">
            <v>11667.80404519</v>
          </cell>
          <cell r="O81">
            <v>12604.864372096</v>
          </cell>
          <cell r="P81">
            <v>13775.4745347454</v>
          </cell>
          <cell r="Q81">
            <v>12382.1116237161</v>
          </cell>
          <cell r="R81">
            <v>9065.27534105861</v>
          </cell>
          <cell r="S81">
            <v>8555.41772802243</v>
          </cell>
          <cell r="T81">
            <v>8045.58517414663</v>
          </cell>
          <cell r="U81">
            <v>7535.778431206</v>
          </cell>
          <cell r="V81">
            <v>10643.4981233195</v>
          </cell>
          <cell r="W81">
            <v>10133.7453484632</v>
          </cell>
          <cell r="X81">
            <v>9624.02077791273</v>
          </cell>
          <cell r="Y81">
            <v>9114.32525779718</v>
          </cell>
          <cell r="Z81">
            <v>8604.65965962963</v>
          </cell>
        </row>
        <row r="82">
          <cell r="A82">
            <v>-112689.228911143</v>
          </cell>
          <cell r="B82">
            <v>15730.8762440166</v>
          </cell>
          <cell r="C82">
            <v>24392.3700187835</v>
          </cell>
          <cell r="D82">
            <v>22980.6284533555</v>
          </cell>
          <cell r="E82">
            <v>21335.0759329801</v>
          </cell>
          <cell r="F82">
            <v>20205.755413409</v>
          </cell>
          <cell r="G82">
            <v>18786.4522953889</v>
          </cell>
          <cell r="H82">
            <v>17663.5036703145</v>
          </cell>
          <cell r="I82">
            <v>16895.545265716</v>
          </cell>
          <cell r="J82">
            <v>16224.8938755192</v>
          </cell>
          <cell r="K82">
            <v>15372.0597177451</v>
          </cell>
          <cell r="L82">
            <v>14627.4872746374</v>
          </cell>
          <cell r="M82">
            <v>13848.6652782767</v>
          </cell>
          <cell r="N82">
            <v>13167.456325982</v>
          </cell>
          <cell r="O82">
            <v>14247.1741132385</v>
          </cell>
          <cell r="P82">
            <v>15594.7326201741</v>
          </cell>
          <cell r="Q82">
            <v>13990.7502664275</v>
          </cell>
          <cell r="R82">
            <v>10172.5440937664</v>
          </cell>
          <cell r="S82">
            <v>9585.61687777696</v>
          </cell>
          <cell r="T82">
            <v>8998.71850886727</v>
          </cell>
          <cell r="U82">
            <v>8411.84985244973</v>
          </cell>
          <cell r="V82">
            <v>11989.3295650815</v>
          </cell>
          <cell r="W82">
            <v>11402.5230345138</v>
          </cell>
          <cell r="X82">
            <v>10815.7489715885</v>
          </cell>
          <cell r="Y82">
            <v>10229.0083503349</v>
          </cell>
          <cell r="Z82">
            <v>9642.30217400319</v>
          </cell>
        </row>
        <row r="83">
          <cell r="A83">
            <v>-110022.513500158</v>
          </cell>
          <cell r="B83">
            <v>15357.9465746944</v>
          </cell>
          <cell r="C83">
            <v>23872.8176943256</v>
          </cell>
          <cell r="D83">
            <v>22470.1828103138</v>
          </cell>
          <cell r="E83">
            <v>20871.3735803189</v>
          </cell>
          <cell r="F83">
            <v>19768.9265385211</v>
          </cell>
          <cell r="G83">
            <v>18383.0614205578</v>
          </cell>
          <cell r="H83">
            <v>17286.6866254152</v>
          </cell>
          <cell r="I83">
            <v>16536.901444046</v>
          </cell>
          <cell r="J83">
            <v>15882.2739566619</v>
          </cell>
          <cell r="K83">
            <v>15049.4681650314</v>
          </cell>
          <cell r="L83">
            <v>14322.5155319785</v>
          </cell>
          <cell r="M83">
            <v>13562.1238384975</v>
          </cell>
          <cell r="N83">
            <v>12897.1937184147</v>
          </cell>
          <cell r="O83">
            <v>13951.2022277825</v>
          </cell>
          <cell r="P83">
            <v>15266.8716618015</v>
          </cell>
          <cell r="Q83">
            <v>13700.846480209</v>
          </cell>
          <cell r="R83">
            <v>9972.99560894923</v>
          </cell>
          <cell r="S83">
            <v>9399.95763390258</v>
          </cell>
          <cell r="T83">
            <v>8826.94782328879</v>
          </cell>
          <cell r="U83">
            <v>8253.96702204086</v>
          </cell>
          <cell r="V83">
            <v>11746.7880643246</v>
          </cell>
          <cell r="W83">
            <v>11173.8679187597</v>
          </cell>
          <cell r="X83">
            <v>10600.9794725122</v>
          </cell>
          <cell r="Y83">
            <v>10028.1236765615</v>
          </cell>
          <cell r="Z83">
            <v>9455.30151041652</v>
          </cell>
        </row>
        <row r="84">
          <cell r="A84">
            <v>-103212.70372891</v>
          </cell>
          <cell r="B84">
            <v>14463.4890847168</v>
          </cell>
          <cell r="C84">
            <v>22547.572703292</v>
          </cell>
          <cell r="D84">
            <v>21328.3833333239</v>
          </cell>
          <cell r="E84">
            <v>19687.248420545</v>
          </cell>
          <cell r="F84">
            <v>18653.4263511659</v>
          </cell>
          <cell r="G84">
            <v>17352.9495796983</v>
          </cell>
          <cell r="H84">
            <v>16324.434566662</v>
          </cell>
          <cell r="I84">
            <v>15621.0571094212</v>
          </cell>
          <cell r="J84">
            <v>15007.3487728014</v>
          </cell>
          <cell r="K84">
            <v>14225.688057584</v>
          </cell>
          <cell r="L84">
            <v>13543.7299350755</v>
          </cell>
          <cell r="M84">
            <v>12830.402452541</v>
          </cell>
          <cell r="N84">
            <v>12207.0424790904</v>
          </cell>
          <cell r="O84">
            <v>13195.3989541028</v>
          </cell>
          <cell r="P84">
            <v>14429.6354315161</v>
          </cell>
          <cell r="Q84">
            <v>12960.538898837</v>
          </cell>
          <cell r="R84">
            <v>9463.42221534716</v>
          </cell>
          <cell r="S84">
            <v>8925.85225023433</v>
          </cell>
          <cell r="T84">
            <v>8388.30870632543</v>
          </cell>
          <cell r="U84">
            <v>7850.79237625658</v>
          </cell>
          <cell r="V84">
            <v>11127.4263300411</v>
          </cell>
          <cell r="W84">
            <v>10589.9669013904</v>
          </cell>
          <cell r="X84">
            <v>10052.5372100375</v>
          </cell>
          <cell r="Y84">
            <v>9515.13814810125</v>
          </cell>
          <cell r="Z84">
            <v>8977.77063446427</v>
          </cell>
        </row>
        <row r="85">
          <cell r="A85">
            <v>-100056.404683011</v>
          </cell>
          <cell r="B85">
            <v>14108.8951764647</v>
          </cell>
          <cell r="C85">
            <v>21842.4159529793</v>
          </cell>
          <cell r="D85">
            <v>20681.0114977643</v>
          </cell>
          <cell r="E85">
            <v>19138.4147177595</v>
          </cell>
          <cell r="F85">
            <v>18136.3998415687</v>
          </cell>
          <cell r="G85">
            <v>16875.4999695489</v>
          </cell>
          <cell r="H85">
            <v>15878.4374893604</v>
          </cell>
          <cell r="I85">
            <v>15196.5696866193</v>
          </cell>
          <cell r="J85">
            <v>14601.8270892573</v>
          </cell>
          <cell r="K85">
            <v>13843.8717580826</v>
          </cell>
          <cell r="L85">
            <v>13182.7682754939</v>
          </cell>
          <cell r="M85">
            <v>12491.254724493</v>
          </cell>
          <cell r="N85">
            <v>11887.162222317</v>
          </cell>
          <cell r="O85">
            <v>12845.0894400729</v>
          </cell>
          <cell r="P85">
            <v>14041.5823134982</v>
          </cell>
          <cell r="Q85">
            <v>12617.4115294615</v>
          </cell>
          <cell r="R85">
            <v>9227.2385229873</v>
          </cell>
          <cell r="S85">
            <v>8706.10773160688</v>
          </cell>
          <cell r="T85">
            <v>8185.00255345599</v>
          </cell>
          <cell r="U85">
            <v>7663.92375693153</v>
          </cell>
          <cell r="V85">
            <v>10840.3565121383</v>
          </cell>
          <cell r="W85">
            <v>10319.3328769565</v>
          </cell>
          <cell r="X85">
            <v>9798.33806969022</v>
          </cell>
          <cell r="Y85">
            <v>9277.37295517691</v>
          </cell>
          <cell r="Z85">
            <v>8756.43842419916</v>
          </cell>
        </row>
        <row r="86">
          <cell r="A86">
            <v>-90870.5146643845</v>
          </cell>
          <cell r="B86">
            <v>12959.3500399629</v>
          </cell>
          <cell r="C86">
            <v>20033.8430708089</v>
          </cell>
          <cell r="D86">
            <v>18920.5679441545</v>
          </cell>
          <cell r="E86">
            <v>17541.1243599736</v>
          </cell>
          <cell r="F86">
            <v>16631.6790959079</v>
          </cell>
          <cell r="G86">
            <v>15485.9612900733</v>
          </cell>
          <cell r="H86">
            <v>14580.4362413339</v>
          </cell>
          <cell r="I86">
            <v>13961.1687555147</v>
          </cell>
          <cell r="J86">
            <v>13421.6228275463</v>
          </cell>
          <cell r="K86">
            <v>12732.6581235267</v>
          </cell>
          <cell r="L86">
            <v>12132.248645497</v>
          </cell>
          <cell r="M86">
            <v>11504.2209597538</v>
          </cell>
          <cell r="N86">
            <v>10956.2032684535</v>
          </cell>
          <cell r="O86">
            <v>11825.5711303175</v>
          </cell>
          <cell r="P86">
            <v>12912.2174429137</v>
          </cell>
          <cell r="Q86">
            <v>11618.7956722096</v>
          </cell>
          <cell r="R86">
            <v>8539.86467448277</v>
          </cell>
          <cell r="S86">
            <v>8066.57739846857</v>
          </cell>
          <cell r="T86">
            <v>7593.31338420714</v>
          </cell>
          <cell r="U86">
            <v>7120.07332955109</v>
          </cell>
          <cell r="V86">
            <v>10004.8869521962</v>
          </cell>
          <cell r="W86">
            <v>9531.69699467905</v>
          </cell>
          <cell r="X86">
            <v>9058.53321846957</v>
          </cell>
          <cell r="Y86">
            <v>8585.39640900701</v>
          </cell>
          <cell r="Z86">
            <v>8112.28737529379</v>
          </cell>
        </row>
        <row r="87">
          <cell r="A87">
            <v>-98288.8632609884</v>
          </cell>
          <cell r="B87">
            <v>13921.6071831967</v>
          </cell>
          <cell r="C87">
            <v>21491.6681936189</v>
          </cell>
          <cell r="D87">
            <v>20267.071544092</v>
          </cell>
          <cell r="E87">
            <v>18831.0654174022</v>
          </cell>
          <cell r="F87">
            <v>17846.8627100399</v>
          </cell>
          <cell r="G87">
            <v>16608.1260767094</v>
          </cell>
          <cell r="H87">
            <v>15628.6771539904</v>
          </cell>
          <cell r="I87">
            <v>14958.8548528792</v>
          </cell>
          <cell r="J87">
            <v>14374.7331533631</v>
          </cell>
          <cell r="K87">
            <v>13630.0529420712</v>
          </cell>
          <cell r="L87">
            <v>12980.6281500513</v>
          </cell>
          <cell r="M87">
            <v>12301.3304971646</v>
          </cell>
          <cell r="N87">
            <v>11708.0278640981</v>
          </cell>
          <cell r="O87">
            <v>12648.9145632402</v>
          </cell>
          <cell r="P87">
            <v>13824.27085154</v>
          </cell>
          <cell r="Q87">
            <v>12425.2586853928</v>
          </cell>
          <cell r="R87">
            <v>9094.974610924</v>
          </cell>
          <cell r="S87">
            <v>8583.04982952339</v>
          </cell>
          <cell r="T87">
            <v>8071.15020888309</v>
          </cell>
          <cell r="U87">
            <v>7559.27650382592</v>
          </cell>
          <cell r="V87">
            <v>10679.5961447659</v>
          </cell>
          <cell r="W87">
            <v>10167.7766266015</v>
          </cell>
          <cell r="X87">
            <v>9655.98542709444</v>
          </cell>
          <cell r="Y87">
            <v>9144.22339580453</v>
          </cell>
          <cell r="Z87">
            <v>8632.49140777824</v>
          </cell>
        </row>
        <row r="88">
          <cell r="A88">
            <v>-91933.5724035098</v>
          </cell>
          <cell r="B88">
            <v>13141.9214729812</v>
          </cell>
          <cell r="C88">
            <v>20311.7700683435</v>
          </cell>
          <cell r="D88">
            <v>19149.5576171657</v>
          </cell>
          <cell r="E88">
            <v>17725.9743715709</v>
          </cell>
          <cell r="F88">
            <v>16805.8162813797</v>
          </cell>
          <cell r="G88">
            <v>15646.7687724224</v>
          </cell>
          <cell r="H88">
            <v>14730.6503489828</v>
          </cell>
          <cell r="I88">
            <v>14104.1383009883</v>
          </cell>
          <cell r="J88">
            <v>13558.2046145715</v>
          </cell>
          <cell r="K88">
            <v>12861.2558153825</v>
          </cell>
          <cell r="L88">
            <v>12253.8223874542</v>
          </cell>
          <cell r="M88">
            <v>11618.447657467</v>
          </cell>
          <cell r="N88">
            <v>11063.9405828244</v>
          </cell>
          <cell r="O88">
            <v>11943.5571749107</v>
          </cell>
          <cell r="P88">
            <v>13042.9157272974</v>
          </cell>
          <cell r="Q88">
            <v>11734.3627335735</v>
          </cell>
          <cell r="R88">
            <v>8619.41255583598</v>
          </cell>
          <cell r="S88">
            <v>8140.5884816265</v>
          </cell>
          <cell r="T88">
            <v>7661.78794129974</v>
          </cell>
          <cell r="U88">
            <v>7183.01164087217</v>
          </cell>
          <cell r="V88">
            <v>10101.5735421401</v>
          </cell>
          <cell r="W88">
            <v>9622.84792491773</v>
          </cell>
          <cell r="X88">
            <v>9144.14879528771</v>
          </cell>
          <cell r="Y88">
            <v>8665.47694787779</v>
          </cell>
          <cell r="Z88">
            <v>8186.83320115456</v>
          </cell>
        </row>
        <row r="89">
          <cell r="A89">
            <v>-118330.372002989</v>
          </cell>
          <cell r="B89">
            <v>16298.8476462875</v>
          </cell>
          <cell r="C89">
            <v>25488.7466077274</v>
          </cell>
          <cell r="D89">
            <v>24031.1996605178</v>
          </cell>
          <cell r="E89">
            <v>22315.9872490557</v>
          </cell>
          <cell r="F89">
            <v>21129.8188435536</v>
          </cell>
          <cell r="G89">
            <v>19639.7813148615</v>
          </cell>
          <cell r="H89">
            <v>18460.6186759009</v>
          </cell>
          <cell r="I89">
            <v>17654.2168167612</v>
          </cell>
          <cell r="J89">
            <v>16949.668622922</v>
          </cell>
          <cell r="K89">
            <v>16054.466659852</v>
          </cell>
          <cell r="L89">
            <v>15272.621446894</v>
          </cell>
          <cell r="M89">
            <v>14454.8121722726</v>
          </cell>
          <cell r="N89">
            <v>13739.1671412358</v>
          </cell>
          <cell r="O89">
            <v>14873.2700776389</v>
          </cell>
          <cell r="P89">
            <v>16288.2864102754</v>
          </cell>
          <cell r="Q89">
            <v>14604.0098344305</v>
          </cell>
          <cell r="R89">
            <v>10594.666961463</v>
          </cell>
          <cell r="S89">
            <v>9978.35858418694</v>
          </cell>
          <cell r="T89">
            <v>9362.08049805511</v>
          </cell>
          <cell r="U89">
            <v>8745.83361180176</v>
          </cell>
          <cell r="V89">
            <v>12502.3994284217</v>
          </cell>
          <cell r="W89">
            <v>11886.2177779943</v>
          </cell>
          <cell r="X89">
            <v>11270.0702205166</v>
          </cell>
          <cell r="Y89">
            <v>10653.9577787769</v>
          </cell>
          <cell r="Z89">
            <v>10037.8815062476</v>
          </cell>
        </row>
        <row r="90">
          <cell r="A90">
            <v>-111284.620835352</v>
          </cell>
          <cell r="B90">
            <v>15419.0966144739</v>
          </cell>
          <cell r="C90">
            <v>24097.6395469563</v>
          </cell>
          <cell r="D90">
            <v>22779.718411622</v>
          </cell>
          <cell r="E90">
            <v>21090.8353714908</v>
          </cell>
          <cell r="F90">
            <v>19975.6696071476</v>
          </cell>
          <cell r="G90">
            <v>18573.9788990324</v>
          </cell>
          <cell r="H90">
            <v>17465.0271991542</v>
          </cell>
          <cell r="I90">
            <v>16706.6409656265</v>
          </cell>
          <cell r="J90">
            <v>16044.4296598885</v>
          </cell>
          <cell r="K90">
            <v>15202.1448110936</v>
          </cell>
          <cell r="L90">
            <v>14466.8530461546</v>
          </cell>
          <cell r="M90">
            <v>13697.7386294469</v>
          </cell>
          <cell r="N90">
            <v>13025.1040376165</v>
          </cell>
          <cell r="O90">
            <v>14091.2802751461</v>
          </cell>
          <cell r="P90">
            <v>15422.0422206025</v>
          </cell>
          <cell r="Q90">
            <v>13838.0526078594</v>
          </cell>
          <cell r="R90">
            <v>10067.4382350267</v>
          </cell>
          <cell r="S90">
            <v>9487.82673781041</v>
          </cell>
          <cell r="T90">
            <v>8908.24372811121</v>
          </cell>
          <cell r="U90">
            <v>8328.69006055461</v>
          </cell>
          <cell r="V90">
            <v>11861.5784937545</v>
          </cell>
          <cell r="W90">
            <v>11282.0861776838</v>
          </cell>
          <cell r="X90">
            <v>10702.6259245646</v>
          </cell>
          <cell r="Y90">
            <v>10123.1986962854</v>
          </cell>
          <cell r="Z90">
            <v>9543.80548359143</v>
          </cell>
        </row>
        <row r="91">
          <cell r="A91">
            <v>-94678.8349561877</v>
          </cell>
          <cell r="B91">
            <v>13458.4295585552</v>
          </cell>
          <cell r="C91">
            <v>20742.5107787108</v>
          </cell>
          <cell r="D91">
            <v>19612.5965532232</v>
          </cell>
          <cell r="E91">
            <v>18203.3349099719</v>
          </cell>
          <cell r="F91">
            <v>17255.5117934013</v>
          </cell>
          <cell r="G91">
            <v>16062.0413801421</v>
          </cell>
          <cell r="H91">
            <v>15118.5664041839</v>
          </cell>
          <cell r="I91">
            <v>14473.3458472171</v>
          </cell>
          <cell r="J91">
            <v>13910.9162797032</v>
          </cell>
          <cell r="K91">
            <v>13193.3491860614</v>
          </cell>
          <cell r="L91">
            <v>12567.7769629211</v>
          </cell>
          <cell r="M91">
            <v>11913.4290721228</v>
          </cell>
          <cell r="N91">
            <v>11342.1636781303</v>
          </cell>
          <cell r="O91">
            <v>12248.2468056232</v>
          </cell>
          <cell r="P91">
            <v>13380.4337120804</v>
          </cell>
          <cell r="Q91">
            <v>12032.8055313716</v>
          </cell>
          <cell r="R91">
            <v>8824.83866938221</v>
          </cell>
          <cell r="S91">
            <v>8331.71625164184</v>
          </cell>
          <cell r="T91">
            <v>7838.61807053819</v>
          </cell>
          <cell r="U91">
            <v>7345.54485317037</v>
          </cell>
          <cell r="V91">
            <v>10351.2590154214</v>
          </cell>
          <cell r="W91">
            <v>9858.23799472884</v>
          </cell>
          <cell r="X91">
            <v>9365.24425258442</v>
          </cell>
          <cell r="Y91">
            <v>8872.2786073446</v>
          </cell>
          <cell r="Z91">
            <v>8379.34190191652</v>
          </cell>
        </row>
        <row r="92">
          <cell r="A92">
            <v>-88977.9185756387</v>
          </cell>
          <cell r="B92">
            <v>12811.9355005032</v>
          </cell>
          <cell r="C92">
            <v>19686.2986289045</v>
          </cell>
          <cell r="D92">
            <v>18560.5904170963</v>
          </cell>
          <cell r="E92">
            <v>17212.0299034096</v>
          </cell>
          <cell r="F92">
            <v>16321.657030314</v>
          </cell>
          <cell r="G92">
            <v>15199.6705262384</v>
          </cell>
          <cell r="H92">
            <v>14313.0052052317</v>
          </cell>
          <cell r="I92">
            <v>13706.6354478548</v>
          </cell>
          <cell r="J92">
            <v>13178.4618529314</v>
          </cell>
          <cell r="K92">
            <v>12503.7114918713</v>
          </cell>
          <cell r="L92">
            <v>11915.8069791096</v>
          </cell>
          <cell r="M92">
            <v>11300.8594739515</v>
          </cell>
          <cell r="N92">
            <v>10764.3950417828</v>
          </cell>
          <cell r="O92">
            <v>11615.5167576291</v>
          </cell>
          <cell r="P92">
            <v>12679.5310584152</v>
          </cell>
          <cell r="Q92">
            <v>11413.0478936315</v>
          </cell>
          <cell r="R92">
            <v>8398.24300749701</v>
          </cell>
          <cell r="S92">
            <v>7934.81307245578</v>
          </cell>
          <cell r="T92">
            <v>7471.40591468565</v>
          </cell>
          <cell r="U92">
            <v>7008.02221750471</v>
          </cell>
          <cell r="V92">
            <v>9832.75268777482</v>
          </cell>
          <cell r="W92">
            <v>9369.41804433986</v>
          </cell>
          <cell r="X92">
            <v>8906.10903692416</v>
          </cell>
          <cell r="Y92">
            <v>8442.82643460831</v>
          </cell>
          <cell r="Z92">
            <v>7979.57102954529</v>
          </cell>
        </row>
        <row r="93">
          <cell r="A93">
            <v>-109074.62144576</v>
          </cell>
          <cell r="B93">
            <v>15277.2087517018</v>
          </cell>
          <cell r="C93">
            <v>23613.2734436187</v>
          </cell>
          <cell r="D93">
            <v>22322.6616633136</v>
          </cell>
          <cell r="E93">
            <v>20706.5491772788</v>
          </cell>
          <cell r="F93">
            <v>19613.6543943948</v>
          </cell>
          <cell r="G93">
            <v>18239.6749146359</v>
          </cell>
          <cell r="H93">
            <v>17152.7458676761</v>
          </cell>
          <cell r="I93">
            <v>16409.4204134419</v>
          </cell>
          <cell r="J93">
            <v>15760.4886707534</v>
          </cell>
          <cell r="K93">
            <v>14934.8020224149</v>
          </cell>
          <cell r="L93">
            <v>14214.1124041113</v>
          </cell>
          <cell r="M93">
            <v>13460.2718175042</v>
          </cell>
          <cell r="N93">
            <v>12801.1280575425</v>
          </cell>
          <cell r="O93">
            <v>13845.9981263648</v>
          </cell>
          <cell r="P93">
            <v>15150.3324930141</v>
          </cell>
          <cell r="Q93">
            <v>13597.7993030094</v>
          </cell>
          <cell r="R93">
            <v>9902.06549677964</v>
          </cell>
          <cell r="S93">
            <v>9333.9644944137</v>
          </cell>
          <cell r="T93">
            <v>8765.89141383175</v>
          </cell>
          <cell r="U93">
            <v>8197.84709268727</v>
          </cell>
          <cell r="V93">
            <v>11660.57595467</v>
          </cell>
          <cell r="W93">
            <v>11092.5917666334</v>
          </cell>
          <cell r="X93">
            <v>10524.6390048106</v>
          </cell>
          <cell r="Y93">
            <v>9956.71861198805</v>
          </cell>
          <cell r="Z93">
            <v>9388.83155923578</v>
          </cell>
        </row>
        <row r="94">
          <cell r="A94">
            <v>-90263.2126885267</v>
          </cell>
          <cell r="B94">
            <v>12881.7393756107</v>
          </cell>
          <cell r="C94">
            <v>19952.6231164444</v>
          </cell>
          <cell r="D94">
            <v>18854.451108992</v>
          </cell>
          <cell r="E94">
            <v>17435.5235321459</v>
          </cell>
          <cell r="F94">
            <v>16532.1982747679</v>
          </cell>
          <cell r="G94">
            <v>15394.0954410521</v>
          </cell>
          <cell r="H94">
            <v>14494.6221589757</v>
          </cell>
          <cell r="I94">
            <v>13879.4933353959</v>
          </cell>
          <cell r="J94">
            <v>13343.5965961632</v>
          </cell>
          <cell r="K94">
            <v>12659.1930336445</v>
          </cell>
          <cell r="L94">
            <v>12062.7961868152</v>
          </cell>
          <cell r="M94">
            <v>11438.9657091087</v>
          </cell>
          <cell r="N94">
            <v>10894.6552626558</v>
          </cell>
          <cell r="O94">
            <v>11758.1682458195</v>
          </cell>
          <cell r="P94">
            <v>12837.5523297914</v>
          </cell>
          <cell r="Q94">
            <v>11552.7747006976</v>
          </cell>
          <cell r="R94">
            <v>8494.42068424304</v>
          </cell>
          <cell r="S94">
            <v>8024.29646171139</v>
          </cell>
          <cell r="T94">
            <v>7554.19534547057</v>
          </cell>
          <cell r="U94">
            <v>7084.11802870931</v>
          </cell>
          <cell r="V94">
            <v>9949.6519871038</v>
          </cell>
          <cell r="W94">
            <v>9479.62443267432</v>
          </cell>
          <cell r="X94">
            <v>9009.62288457874</v>
          </cell>
          <cell r="Y94">
            <v>8539.64812300706</v>
          </cell>
          <cell r="Z94">
            <v>8069.700951555</v>
          </cell>
        </row>
        <row r="95">
          <cell r="A95">
            <v>-108921.514205798</v>
          </cell>
          <cell r="B95">
            <v>15209.5525261111</v>
          </cell>
          <cell r="C95">
            <v>23650.3244035157</v>
          </cell>
          <cell r="D95">
            <v>22270.2003697856</v>
          </cell>
          <cell r="E95">
            <v>20679.9260936578</v>
          </cell>
          <cell r="F95">
            <v>19588.5742290744</v>
          </cell>
          <cell r="G95">
            <v>18216.5145641849</v>
          </cell>
          <cell r="H95">
            <v>17131.1112314949</v>
          </cell>
          <cell r="I95">
            <v>16388.829177707</v>
          </cell>
          <cell r="J95">
            <v>15740.8174340266</v>
          </cell>
          <cell r="K95">
            <v>14916.2806976168</v>
          </cell>
          <cell r="L95">
            <v>14196.6027060037</v>
          </cell>
          <cell r="M95">
            <v>13443.8202798565</v>
          </cell>
          <cell r="N95">
            <v>12785.6111554617</v>
          </cell>
          <cell r="O95">
            <v>13829.0051475483</v>
          </cell>
          <cell r="P95">
            <v>15131.5086296873</v>
          </cell>
          <cell r="Q95">
            <v>13581.1547190468</v>
          </cell>
          <cell r="R95">
            <v>9890.60858704597</v>
          </cell>
          <cell r="S95">
            <v>9323.30502385827</v>
          </cell>
          <cell r="T95">
            <v>8756.02934326095</v>
          </cell>
          <cell r="U95">
            <v>8188.78238173169</v>
          </cell>
          <cell r="V95">
            <v>11646.6506368036</v>
          </cell>
          <cell r="W95">
            <v>11079.4637239738</v>
          </cell>
          <cell r="X95">
            <v>10512.3081932451</v>
          </cell>
          <cell r="Y95">
            <v>9945.1849860805</v>
          </cell>
          <cell r="Z95">
            <v>9378.09507218697</v>
          </cell>
        </row>
        <row r="96">
          <cell r="A96">
            <v>-104973.371712029</v>
          </cell>
          <cell r="B96">
            <v>14704.0440547922</v>
          </cell>
          <cell r="C96">
            <v>22836.0805756533</v>
          </cell>
          <cell r="D96">
            <v>21521.9304585243</v>
          </cell>
          <cell r="E96">
            <v>19993.402531578</v>
          </cell>
          <cell r="F96">
            <v>18941.8375595571</v>
          </cell>
          <cell r="G96">
            <v>17619.2837355937</v>
          </cell>
          <cell r="H96">
            <v>16573.2236589346</v>
          </cell>
          <cell r="I96">
            <v>15857.8475414099</v>
          </cell>
          <cell r="J96">
            <v>15233.5596084333</v>
          </cell>
          <cell r="K96">
            <v>14438.675396296</v>
          </cell>
          <cell r="L96">
            <v>13745.0839981465</v>
          </cell>
          <cell r="M96">
            <v>13019.5881214648</v>
          </cell>
          <cell r="N96">
            <v>12385.4802374723</v>
          </cell>
          <cell r="O96">
            <v>13390.8109656282</v>
          </cell>
          <cell r="P96">
            <v>14646.1018343215</v>
          </cell>
          <cell r="Q96">
            <v>13151.9445180785</v>
          </cell>
          <cell r="R96">
            <v>9595.17179269257</v>
          </cell>
          <cell r="S96">
            <v>9048.43161701393</v>
          </cell>
          <cell r="T96">
            <v>8501.71831324894</v>
          </cell>
          <cell r="U96">
            <v>7955.03268755498</v>
          </cell>
          <cell r="V96">
            <v>11287.5615485205</v>
          </cell>
          <cell r="W96">
            <v>10740.9337949053</v>
          </cell>
          <cell r="X96">
            <v>10194.3362858656</v>
          </cell>
          <cell r="Y96">
            <v>9647.76992873877</v>
          </cell>
          <cell r="Z96">
            <v>9101.23565808209</v>
          </cell>
        </row>
        <row r="97">
          <cell r="A97">
            <v>-100558.147674775</v>
          </cell>
          <cell r="B97">
            <v>14145.6375412779</v>
          </cell>
          <cell r="C97">
            <v>21995.0574323619</v>
          </cell>
          <cell r="D97">
            <v>20735.5565230482</v>
          </cell>
          <cell r="E97">
            <v>19225.6604001273</v>
          </cell>
          <cell r="F97">
            <v>18218.5892741839</v>
          </cell>
          <cell r="G97">
            <v>16951.3980363445</v>
          </cell>
          <cell r="H97">
            <v>15949.3356851996</v>
          </cell>
          <cell r="I97">
            <v>15264.0485871878</v>
          </cell>
          <cell r="J97">
            <v>14666.2910895842</v>
          </cell>
          <cell r="K97">
            <v>13904.5674176605</v>
          </cell>
          <cell r="L97">
            <v>13240.148764591</v>
          </cell>
          <cell r="M97">
            <v>12545.1675487362</v>
          </cell>
          <cell r="N97">
            <v>11938.0121813056</v>
          </cell>
          <cell r="O97">
            <v>12900.7766043931</v>
          </cell>
          <cell r="P97">
            <v>14103.2694127135</v>
          </cell>
          <cell r="Q97">
            <v>12671.9569798016</v>
          </cell>
          <cell r="R97">
            <v>9264.78360686153</v>
          </cell>
          <cell r="S97">
            <v>8741.03955226027</v>
          </cell>
          <cell r="T97">
            <v>8217.32123932868</v>
          </cell>
          <cell r="U97">
            <v>7693.62944031685</v>
          </cell>
          <cell r="V97">
            <v>10885.990739816</v>
          </cell>
          <cell r="W97">
            <v>10362.354378759</v>
          </cell>
          <cell r="X97">
            <v>9838.74699017806</v>
          </cell>
          <cell r="Y97">
            <v>9315.16944324737</v>
          </cell>
          <cell r="Z97">
            <v>8791.62263321648</v>
          </cell>
        </row>
        <row r="98">
          <cell r="A98">
            <v>-108894.683120462</v>
          </cell>
          <cell r="B98">
            <v>15145.2424647962</v>
          </cell>
          <cell r="C98">
            <v>23605.9783902693</v>
          </cell>
          <cell r="D98">
            <v>22292.5489289796</v>
          </cell>
          <cell r="E98">
            <v>20675.2605649165</v>
          </cell>
          <cell r="F98">
            <v>19584.1790871064</v>
          </cell>
          <cell r="G98">
            <v>18212.4558577546</v>
          </cell>
          <cell r="H98">
            <v>17127.3198969392</v>
          </cell>
          <cell r="I98">
            <v>16385.2206925478</v>
          </cell>
          <cell r="J98">
            <v>15737.3701729342</v>
          </cell>
          <cell r="K98">
            <v>14913.0349513913</v>
          </cell>
          <cell r="L98">
            <v>14193.5342410229</v>
          </cell>
          <cell r="M98">
            <v>13440.9372508721</v>
          </cell>
          <cell r="N98">
            <v>12782.8919155094</v>
          </cell>
          <cell r="O98">
            <v>13826.0272343885</v>
          </cell>
          <cell r="P98">
            <v>15128.2098654786</v>
          </cell>
          <cell r="Q98">
            <v>13578.2378599042</v>
          </cell>
          <cell r="R98">
            <v>9888.60083533661</v>
          </cell>
          <cell r="S98">
            <v>9321.43701837285</v>
          </cell>
          <cell r="T98">
            <v>8754.30107713102</v>
          </cell>
          <cell r="U98">
            <v>8187.19384788278</v>
          </cell>
          <cell r="V98">
            <v>11644.2103120215</v>
          </cell>
          <cell r="W98">
            <v>11077.1631166806</v>
          </cell>
          <cell r="X98">
            <v>10510.1472957104</v>
          </cell>
          <cell r="Y98">
            <v>9943.16379034191</v>
          </cell>
          <cell r="Z98">
            <v>9376.21357004321</v>
          </cell>
        </row>
        <row r="99">
          <cell r="A99">
            <v>-102481.254329729</v>
          </cell>
          <cell r="B99">
            <v>14397.6635736543</v>
          </cell>
          <cell r="C99">
            <v>22322.2817495525</v>
          </cell>
          <cell r="D99">
            <v>21115.5914461326</v>
          </cell>
          <cell r="E99">
            <v>19560.060192714</v>
          </cell>
          <cell r="F99">
            <v>18533.6092095371</v>
          </cell>
          <cell r="G99">
            <v>17242.3040973139</v>
          </cell>
          <cell r="H99">
            <v>16221.0779805196</v>
          </cell>
          <cell r="I99">
            <v>15522.6852296173</v>
          </cell>
          <cell r="J99">
            <v>14913.3720654396</v>
          </cell>
          <cell r="K99">
            <v>14137.2049009482</v>
          </cell>
          <cell r="L99">
            <v>13460.0796899027</v>
          </cell>
          <cell r="M99">
            <v>12751.8074277012</v>
          </cell>
          <cell r="N99">
            <v>12132.9125508979</v>
          </cell>
          <cell r="O99">
            <v>13114.2172663609</v>
          </cell>
          <cell r="P99">
            <v>14339.7069374486</v>
          </cell>
          <cell r="Q99">
            <v>12881.0216209991</v>
          </cell>
          <cell r="R99">
            <v>9408.68835858622</v>
          </cell>
          <cell r="S99">
            <v>8874.9280526897</v>
          </cell>
          <cell r="T99">
            <v>8341.19398075489</v>
          </cell>
          <cell r="U99">
            <v>7807.48692980066</v>
          </cell>
          <cell r="V99">
            <v>11060.8999829572</v>
          </cell>
          <cell r="W99">
            <v>10527.2494301713</v>
          </cell>
          <cell r="X99">
            <v>9993.62840394038</v>
          </cell>
          <cell r="Y99">
            <v>9460.03779006117</v>
          </cell>
          <cell r="Z99">
            <v>8926.4785009042</v>
          </cell>
        </row>
        <row r="100">
          <cell r="A100">
            <v>-106338.566385127</v>
          </cell>
          <cell r="B100">
            <v>14873.5573867373</v>
          </cell>
          <cell r="C100">
            <v>23203.9326465751</v>
          </cell>
          <cell r="D100">
            <v>21746.6068427274</v>
          </cell>
          <cell r="E100">
            <v>20230.7896855084</v>
          </cell>
          <cell r="F100">
            <v>19165.4671416999</v>
          </cell>
          <cell r="G100">
            <v>17825.7951133084</v>
          </cell>
          <cell r="H100">
            <v>16766.1308661716</v>
          </cell>
          <cell r="I100">
            <v>16041.4511733785</v>
          </cell>
          <cell r="J100">
            <v>15408.9599853143</v>
          </cell>
          <cell r="K100">
            <v>14603.8224785595</v>
          </cell>
          <cell r="L100">
            <v>13901.210818732</v>
          </cell>
          <cell r="M100">
            <v>13166.2797577741</v>
          </cell>
          <cell r="N100">
            <v>12523.8381104829</v>
          </cell>
          <cell r="O100">
            <v>13542.3304115154</v>
          </cell>
          <cell r="P100">
            <v>14813.9465289759</v>
          </cell>
          <cell r="Q100">
            <v>13300.3574694666</v>
          </cell>
          <cell r="R100">
            <v>9697.32837354668</v>
          </cell>
          <cell r="S100">
            <v>9143.47775868494</v>
          </cell>
          <cell r="T100">
            <v>8589.65436521015</v>
          </cell>
          <cell r="U100">
            <v>8035.85900976393</v>
          </cell>
          <cell r="V100">
            <v>11411.7279156831</v>
          </cell>
          <cell r="W100">
            <v>10857.9911849508</v>
          </cell>
          <cell r="X100">
            <v>10304.2850921294</v>
          </cell>
          <cell r="Y100">
            <v>9750.61055635612</v>
          </cell>
          <cell r="Z100">
            <v>9196.96852434246</v>
          </cell>
        </row>
        <row r="101">
          <cell r="A101">
            <v>-112505.108622378</v>
          </cell>
          <cell r="B101">
            <v>15620.9481705744</v>
          </cell>
          <cell r="C101">
            <v>24315.3320096009</v>
          </cell>
          <cell r="D101">
            <v>22925.574448114</v>
          </cell>
          <cell r="E101">
            <v>21303.0601390482</v>
          </cell>
          <cell r="F101">
            <v>20175.5950677441</v>
          </cell>
          <cell r="G101">
            <v>18758.600637858</v>
          </cell>
          <cell r="H101">
            <v>17637.4867722111</v>
          </cell>
          <cell r="I101">
            <v>16870.7831168427</v>
          </cell>
          <cell r="J101">
            <v>16201.2380785276</v>
          </cell>
          <cell r="K101">
            <v>15349.7867561857</v>
          </cell>
          <cell r="L101">
            <v>14606.430852534</v>
          </cell>
          <cell r="M101">
            <v>13828.8813551712</v>
          </cell>
          <cell r="N101">
            <v>13148.7963560645</v>
          </cell>
          <cell r="O101">
            <v>14226.7390758918</v>
          </cell>
          <cell r="P101">
            <v>15572.0958385806</v>
          </cell>
          <cell r="Q101">
            <v>13970.7341939915</v>
          </cell>
          <cell r="R101">
            <v>10158.766498866</v>
          </cell>
          <cell r="S101">
            <v>9572.79824949243</v>
          </cell>
          <cell r="T101">
            <v>8986.85880006602</v>
          </cell>
          <cell r="U101">
            <v>8400.94901458523</v>
          </cell>
          <cell r="V101">
            <v>11972.5835669998</v>
          </cell>
          <cell r="W101">
            <v>11386.7358058628</v>
          </cell>
          <cell r="X101">
            <v>10800.9204593202</v>
          </cell>
          <cell r="Y101">
            <v>10215.1384998097</v>
          </cell>
          <cell r="Z101">
            <v>9629.39092894232</v>
          </cell>
        </row>
        <row r="102">
          <cell r="A102">
            <v>-93384.0039793706</v>
          </cell>
          <cell r="B102">
            <v>13289.3043818433</v>
          </cell>
          <cell r="C102">
            <v>20559.5942430702</v>
          </cell>
          <cell r="D102">
            <v>19351.4794364894</v>
          </cell>
          <cell r="E102">
            <v>17978.1829617079</v>
          </cell>
          <cell r="F102">
            <v>17043.4083359257</v>
          </cell>
          <cell r="G102">
            <v>15866.173835242</v>
          </cell>
          <cell r="H102">
            <v>14935.6018552415</v>
          </cell>
          <cell r="I102">
            <v>14299.2053566235</v>
          </cell>
          <cell r="J102">
            <v>13744.556239039</v>
          </cell>
          <cell r="K102">
            <v>13036.7139734726</v>
          </cell>
          <cell r="L102">
            <v>12419.6970973973</v>
          </cell>
          <cell r="M102">
            <v>11774.2980906766</v>
          </cell>
          <cell r="N102">
            <v>11210.936928282</v>
          </cell>
          <cell r="O102">
            <v>12104.5368454314</v>
          </cell>
          <cell r="P102">
            <v>13221.2399251314</v>
          </cell>
          <cell r="Q102">
            <v>11892.0419533961</v>
          </cell>
          <cell r="R102">
            <v>8727.94735565072</v>
          </cell>
          <cell r="S102">
            <v>8241.56889691818</v>
          </cell>
          <cell r="T102">
            <v>7755.2143433613</v>
          </cell>
          <cell r="U102">
            <v>7268.88441213532</v>
          </cell>
          <cell r="V102">
            <v>10233.4923249639</v>
          </cell>
          <cell r="W102">
            <v>9747.21387656962</v>
          </cell>
          <cell r="X102">
            <v>9260.96233366119</v>
          </cell>
          <cell r="Y102">
            <v>8774.73850340313</v>
          </cell>
          <cell r="Z102">
            <v>8288.54321717496</v>
          </cell>
        </row>
        <row r="103">
          <cell r="A103">
            <v>-110340.25037494</v>
          </cell>
          <cell r="B103">
            <v>15327.9632756744</v>
          </cell>
          <cell r="C103">
            <v>23940.7510903122</v>
          </cell>
          <cell r="D103">
            <v>22538.0466769926</v>
          </cell>
          <cell r="E103">
            <v>20926.6233215385</v>
          </cell>
          <cell r="F103">
            <v>19820.9743277038</v>
          </cell>
          <cell r="G103">
            <v>18431.1251004526</v>
          </cell>
          <cell r="H103">
            <v>17331.5840560587</v>
          </cell>
          <cell r="I103">
            <v>16579.6335505871</v>
          </cell>
          <cell r="J103">
            <v>15923.0968288016</v>
          </cell>
          <cell r="K103">
            <v>15087.9046743671</v>
          </cell>
          <cell r="L103">
            <v>14358.8526559213</v>
          </cell>
          <cell r="M103">
            <v>13596.265007516</v>
          </cell>
          <cell r="N103">
            <v>12929.3952784105</v>
          </cell>
          <cell r="O103">
            <v>13986.4670263885</v>
          </cell>
          <cell r="P103">
            <v>15305.9360163431</v>
          </cell>
          <cell r="Q103">
            <v>13735.3882699482</v>
          </cell>
          <cell r="R103">
            <v>9996.77164131923</v>
          </cell>
          <cell r="S103">
            <v>9422.0787750187</v>
          </cell>
          <cell r="T103">
            <v>8847.41415448781</v>
          </cell>
          <cell r="U103">
            <v>8272.77862709969</v>
          </cell>
          <cell r="V103">
            <v>11775.6866780041</v>
          </cell>
          <cell r="W103">
            <v>11201.1119814682</v>
          </cell>
          <cell r="X103">
            <v>10626.5690757949</v>
          </cell>
          <cell r="Y103">
            <v>10052.05891471</v>
          </cell>
          <cell r="Z103">
            <v>9477.58248055129</v>
          </cell>
        </row>
        <row r="104">
          <cell r="A104">
            <v>-90349.1323349681</v>
          </cell>
          <cell r="B104">
            <v>12947.6752518891</v>
          </cell>
          <cell r="C104">
            <v>19995.1720868583</v>
          </cell>
          <cell r="D104">
            <v>18881.3612027375</v>
          </cell>
          <cell r="E104">
            <v>17450.463687376</v>
          </cell>
          <cell r="F104">
            <v>16546.2725859341</v>
          </cell>
          <cell r="G104">
            <v>15407.0924039828</v>
          </cell>
          <cell r="H104">
            <v>14506.7629322795</v>
          </cell>
          <cell r="I104">
            <v>13891.0485805598</v>
          </cell>
          <cell r="J104">
            <v>13354.6355627402</v>
          </cell>
          <cell r="K104">
            <v>12669.5867007153</v>
          </cell>
          <cell r="L104">
            <v>12072.622156319</v>
          </cell>
          <cell r="M104">
            <v>11448.1978675517</v>
          </cell>
          <cell r="N104">
            <v>10903.3629288705</v>
          </cell>
          <cell r="O104">
            <v>11767.7042464179</v>
          </cell>
          <cell r="P104">
            <v>12848.1157733104</v>
          </cell>
          <cell r="Q104">
            <v>11562.1151915168</v>
          </cell>
          <cell r="R104">
            <v>8500.84999244473</v>
          </cell>
          <cell r="S104">
            <v>8030.27826859134</v>
          </cell>
          <cell r="T104">
            <v>7559.72967302316</v>
          </cell>
          <cell r="U104">
            <v>7089.20489958875</v>
          </cell>
          <cell r="V104">
            <v>9957.46649925855</v>
          </cell>
          <cell r="W104">
            <v>9486.99153552365</v>
          </cell>
          <cell r="X104">
            <v>9016.54260287753</v>
          </cell>
          <cell r="Y104">
            <v>8546.12048225283</v>
          </cell>
          <cell r="Z104">
            <v>8075.72597801021</v>
          </cell>
        </row>
        <row r="105">
          <cell r="A105">
            <v>-100334.427150501</v>
          </cell>
          <cell r="B105">
            <v>14148.6726304529</v>
          </cell>
          <cell r="C105">
            <v>21919.8909936262</v>
          </cell>
          <cell r="D105">
            <v>20680.999448634</v>
          </cell>
          <cell r="E105">
            <v>19186.7587111743</v>
          </cell>
          <cell r="F105">
            <v>18181.9420997216</v>
          </cell>
          <cell r="G105">
            <v>16917.5560981937</v>
          </cell>
          <cell r="H105">
            <v>15917.7231229843</v>
          </cell>
          <cell r="I105">
            <v>15233.9606432396</v>
          </cell>
          <cell r="J105">
            <v>14637.5474495401</v>
          </cell>
          <cell r="K105">
            <v>13877.5040306181</v>
          </cell>
          <cell r="L105">
            <v>13214.5635679573</v>
          </cell>
          <cell r="M105">
            <v>12521.1285377231</v>
          </cell>
          <cell r="N105">
            <v>11915.3388611577</v>
          </cell>
          <cell r="O105">
            <v>12875.9464387475</v>
          </cell>
          <cell r="P105">
            <v>14075.763955928</v>
          </cell>
          <cell r="Q105">
            <v>12647.6358892291</v>
          </cell>
          <cell r="R105">
            <v>9248.04275350409</v>
          </cell>
          <cell r="S105">
            <v>8725.4639182032</v>
          </cell>
          <cell r="T105">
            <v>8202.91076730224</v>
          </cell>
          <cell r="U105">
            <v>7680.3840713332</v>
          </cell>
          <cell r="V105">
            <v>10865.6430448637</v>
          </cell>
          <cell r="W105">
            <v>10343.1716635118</v>
          </cell>
          <cell r="X105">
            <v>9820.72919017831</v>
          </cell>
          <cell r="Y105">
            <v>9298.31649210379</v>
          </cell>
          <cell r="Z105">
            <v>8775.93446254599</v>
          </cell>
        </row>
        <row r="106">
          <cell r="A106">
            <v>-100159.827330779</v>
          </cell>
          <cell r="B106">
            <v>14126.8602596675</v>
          </cell>
          <cell r="C106">
            <v>21916.5184196098</v>
          </cell>
          <cell r="D106">
            <v>20654.81681282</v>
          </cell>
          <cell r="E106">
            <v>19156.3983859421</v>
          </cell>
          <cell r="F106">
            <v>18153.3412814675</v>
          </cell>
          <cell r="G106">
            <v>16891.1445907142</v>
          </cell>
          <cell r="H106">
            <v>15893.0515034194</v>
          </cell>
          <cell r="I106">
            <v>15210.4788924873</v>
          </cell>
          <cell r="J106">
            <v>14615.1148435638</v>
          </cell>
          <cell r="K106">
            <v>13856.3827565911</v>
          </cell>
          <cell r="L106">
            <v>13194.5959287149</v>
          </cell>
          <cell r="M106">
            <v>12502.3675992584</v>
          </cell>
          <cell r="N106">
            <v>11897.643758649</v>
          </cell>
          <cell r="O106">
            <v>12856.568053776</v>
          </cell>
          <cell r="P106">
            <v>14054.2976742281</v>
          </cell>
          <cell r="Q106">
            <v>12628.6548053826</v>
          </cell>
          <cell r="R106">
            <v>9234.97756877107</v>
          </cell>
          <cell r="S106">
            <v>8713.30811395927</v>
          </cell>
          <cell r="T106">
            <v>8191.66429885195</v>
          </cell>
          <cell r="U106">
            <v>7670.04689264025</v>
          </cell>
          <cell r="V106">
            <v>10849.7629467726</v>
          </cell>
          <cell r="W106">
            <v>10328.2007589208</v>
          </cell>
          <cell r="X106">
            <v>9806.66742878224</v>
          </cell>
          <cell r="Y106">
            <v>9285.16382208836</v>
          </cell>
          <cell r="Z106">
            <v>8763.6908305425</v>
          </cell>
        </row>
        <row r="107">
          <cell r="A107">
            <v>-112438.301087116</v>
          </cell>
          <cell r="B107">
            <v>15625.2892248068</v>
          </cell>
          <cell r="C107">
            <v>24270.0702232099</v>
          </cell>
          <cell r="D107">
            <v>22924.876514365</v>
          </cell>
          <cell r="E107">
            <v>21291.4432971653</v>
          </cell>
          <cell r="F107">
            <v>20164.6514701101</v>
          </cell>
          <cell r="G107">
            <v>18748.4947412995</v>
          </cell>
          <cell r="H107">
            <v>17628.0466130136</v>
          </cell>
          <cell r="I107">
            <v>16861.7982399173</v>
          </cell>
          <cell r="J107">
            <v>16192.654638309</v>
          </cell>
          <cell r="K107">
            <v>15341.7050739618</v>
          </cell>
          <cell r="L107">
            <v>14598.790588272</v>
          </cell>
          <cell r="M107">
            <v>13821.7028136354</v>
          </cell>
          <cell r="N107">
            <v>13142.0256378204</v>
          </cell>
          <cell r="O107">
            <v>14219.3242793626</v>
          </cell>
          <cell r="P107">
            <v>15563.8821452682</v>
          </cell>
          <cell r="Q107">
            <v>13963.4714177161</v>
          </cell>
          <cell r="R107">
            <v>10153.7673368329</v>
          </cell>
          <cell r="S107">
            <v>9568.14704583169</v>
          </cell>
          <cell r="T107">
            <v>8982.55553767575</v>
          </cell>
          <cell r="U107">
            <v>8396.99367585045</v>
          </cell>
          <cell r="V107">
            <v>11966.507328119</v>
          </cell>
          <cell r="W107">
            <v>11381.0074538064</v>
          </cell>
          <cell r="X107">
            <v>10795.5399748398</v>
          </cell>
          <cell r="Y107">
            <v>10210.1058630794</v>
          </cell>
          <cell r="Z107">
            <v>9624.70611954158</v>
          </cell>
        </row>
        <row r="108">
          <cell r="A108">
            <v>-112406.842620945</v>
          </cell>
          <cell r="B108">
            <v>15691.5255843687</v>
          </cell>
          <cell r="C108">
            <v>24303.6895177816</v>
          </cell>
          <cell r="D108">
            <v>22934.0373080333</v>
          </cell>
          <cell r="E108">
            <v>21285.9731353645</v>
          </cell>
          <cell r="F108">
            <v>20159.4983269112</v>
          </cell>
          <cell r="G108">
            <v>18743.7360564629</v>
          </cell>
          <cell r="H108">
            <v>17623.6014119205</v>
          </cell>
          <cell r="I108">
            <v>16857.5674230536</v>
          </cell>
          <cell r="J108">
            <v>16188.6128507667</v>
          </cell>
          <cell r="K108">
            <v>15337.8995552303</v>
          </cell>
          <cell r="L108">
            <v>14595.1929253155</v>
          </cell>
          <cell r="M108">
            <v>13818.322567602</v>
          </cell>
          <cell r="N108">
            <v>13138.8374284365</v>
          </cell>
          <cell r="O108">
            <v>14215.8327851041</v>
          </cell>
          <cell r="P108">
            <v>15560.0144648906</v>
          </cell>
          <cell r="Q108">
            <v>13960.0515070596</v>
          </cell>
          <cell r="R108">
            <v>10151.41332139</v>
          </cell>
          <cell r="S108">
            <v>9565.95687772496</v>
          </cell>
          <cell r="T108">
            <v>8980.52920885218</v>
          </cell>
          <cell r="U108">
            <v>8395.13117801547</v>
          </cell>
          <cell r="V108">
            <v>11963.6461365703</v>
          </cell>
          <cell r="W108">
            <v>11378.3100759032</v>
          </cell>
          <cell r="X108">
            <v>10793.0064015182</v>
          </cell>
          <cell r="Y108">
            <v>10207.736085004</v>
          </cell>
          <cell r="Z108">
            <v>9622.50012709663</v>
          </cell>
        </row>
        <row r="109">
          <cell r="A109">
            <v>-111753.484434074</v>
          </cell>
          <cell r="B109">
            <v>15590.7007471515</v>
          </cell>
          <cell r="C109">
            <v>24230.3715980664</v>
          </cell>
          <cell r="D109">
            <v>22773.8222624387</v>
          </cell>
          <cell r="E109">
            <v>21172.3638138994</v>
          </cell>
          <cell r="F109">
            <v>20052.4731376113</v>
          </cell>
          <cell r="G109">
            <v>18644.9033390705</v>
          </cell>
          <cell r="H109">
            <v>17531.2794115213</v>
          </cell>
          <cell r="I109">
            <v>16769.6979503332</v>
          </cell>
          <cell r="J109">
            <v>16104.6693118167</v>
          </cell>
          <cell r="K109">
            <v>15258.8630629549</v>
          </cell>
          <cell r="L109">
            <v>14520.4733718117</v>
          </cell>
          <cell r="M109">
            <v>13748.118527536</v>
          </cell>
          <cell r="N109">
            <v>13072.621781078</v>
          </cell>
          <cell r="O109">
            <v>14143.3182401888</v>
          </cell>
          <cell r="P109">
            <v>15479.6869427164</v>
          </cell>
          <cell r="Q109">
            <v>13889.0236758368</v>
          </cell>
          <cell r="R109">
            <v>10102.5229764751</v>
          </cell>
          <cell r="S109">
            <v>9520.46946408722</v>
          </cell>
          <cell r="T109">
            <v>8938.44455923983</v>
          </cell>
          <cell r="U109">
            <v>8356.44912015916</v>
          </cell>
          <cell r="V109">
            <v>11904.222294595</v>
          </cell>
          <cell r="W109">
            <v>11322.2884654859</v>
          </cell>
          <cell r="X109">
            <v>10740.3868344157</v>
          </cell>
          <cell r="Y109">
            <v>10158.5183673255</v>
          </cell>
          <cell r="Z109">
            <v>9576.68405913476</v>
          </cell>
        </row>
        <row r="110">
          <cell r="A110">
            <v>-113555.75802282</v>
          </cell>
          <cell r="B110">
            <v>15714.0475975644</v>
          </cell>
          <cell r="C110">
            <v>24607.9440218168</v>
          </cell>
          <cell r="D110">
            <v>23158.5917711075</v>
          </cell>
          <cell r="E110">
            <v>21485.7525241451</v>
          </cell>
          <cell r="F110">
            <v>20347.699670135</v>
          </cell>
          <cell r="G110">
            <v>18917.5311255432</v>
          </cell>
          <cell r="H110">
            <v>17785.9475343417</v>
          </cell>
          <cell r="I110">
            <v>17012.083877568</v>
          </cell>
          <cell r="J110">
            <v>16336.2256406966</v>
          </cell>
          <cell r="K110">
            <v>15476.8834160131</v>
          </cell>
          <cell r="L110">
            <v>14726.5855481782</v>
          </cell>
          <cell r="M110">
            <v>13941.7747635439</v>
          </cell>
          <cell r="N110">
            <v>13255.2761271841</v>
          </cell>
          <cell r="O110">
            <v>14343.3479508852</v>
          </cell>
          <cell r="P110">
            <v>15701.2685721704</v>
          </cell>
          <cell r="Q110">
            <v>14084.952320876</v>
          </cell>
          <cell r="R110">
            <v>10237.3858727478</v>
          </cell>
          <cell r="S110">
            <v>9645.94545239975</v>
          </cell>
          <cell r="T110">
            <v>9054.53410095241</v>
          </cell>
          <cell r="U110">
            <v>8463.15269047283</v>
          </cell>
          <cell r="V110">
            <v>12068.1416011653</v>
          </cell>
          <cell r="W110">
            <v>11476.8227942552</v>
          </cell>
          <cell r="X110">
            <v>10885.536704649</v>
          </cell>
          <cell r="Y110">
            <v>10294.2843138658</v>
          </cell>
          <cell r="Z110">
            <v>9703.06663287027</v>
          </cell>
        </row>
        <row r="111">
          <cell r="A111">
            <v>-105141.872110577</v>
          </cell>
          <cell r="B111">
            <v>14747.1509241271</v>
          </cell>
          <cell r="C111">
            <v>22858.6728663357</v>
          </cell>
          <cell r="D111">
            <v>21597.4953516827</v>
          </cell>
          <cell r="E111">
            <v>20022.7022577164</v>
          </cell>
          <cell r="F111">
            <v>18969.439244841</v>
          </cell>
          <cell r="G111">
            <v>17644.7725908722</v>
          </cell>
          <cell r="H111">
            <v>16597.0334070553</v>
          </cell>
          <cell r="I111">
            <v>15880.5089872618</v>
          </cell>
          <cell r="J111">
            <v>15255.2085600388</v>
          </cell>
          <cell r="K111">
            <v>14459.0588256551</v>
          </cell>
          <cell r="L111">
            <v>13764.3540934751</v>
          </cell>
          <cell r="M111">
            <v>13037.6936705625</v>
          </cell>
          <cell r="N111">
            <v>12402.5571842286</v>
          </cell>
          <cell r="O111">
            <v>13409.5123915295</v>
          </cell>
          <cell r="P111">
            <v>14666.818218952</v>
          </cell>
          <cell r="Q111">
            <v>13170.2625220609</v>
          </cell>
          <cell r="R111">
            <v>9607.78056192337</v>
          </cell>
          <cell r="S111">
            <v>9060.16277379883</v>
          </cell>
          <cell r="T111">
            <v>8512.57190072197</v>
          </cell>
          <cell r="U111">
            <v>7965.00875014425</v>
          </cell>
          <cell r="V111">
            <v>11302.8868957149</v>
          </cell>
          <cell r="W111">
            <v>10755.3817101106</v>
          </cell>
          <cell r="X111">
            <v>10207.9068176296</v>
          </cell>
          <cell r="Y111">
            <v>9660.46312706567</v>
          </cell>
          <cell r="Z111">
            <v>9113.0515744762</v>
          </cell>
        </row>
        <row r="112">
          <cell r="A112">
            <v>-91266.7822584191</v>
          </cell>
          <cell r="B112">
            <v>13065.9778379337</v>
          </cell>
          <cell r="C112">
            <v>20107.5521156759</v>
          </cell>
          <cell r="D112">
            <v>18986.21368601</v>
          </cell>
          <cell r="E112">
            <v>17610.0294313136</v>
          </cell>
          <cell r="F112">
            <v>16696.5908320998</v>
          </cell>
          <cell r="G112">
            <v>15545.9042186538</v>
          </cell>
          <cell r="H112">
            <v>14636.4303617258</v>
          </cell>
          <cell r="I112">
            <v>14014.4623779775</v>
          </cell>
          <cell r="J112">
            <v>13472.5353360033</v>
          </cell>
          <cell r="K112">
            <v>12780.5944642113</v>
          </cell>
          <cell r="L112">
            <v>12177.5667241395</v>
          </cell>
          <cell r="M112">
            <v>11546.80033904</v>
          </cell>
          <cell r="N112">
            <v>10996.363651829</v>
          </cell>
          <cell r="O112">
            <v>11869.5518514956</v>
          </cell>
          <cell r="P112">
            <v>12960.9368047988</v>
          </cell>
          <cell r="Q112">
            <v>11661.874688213</v>
          </cell>
          <cell r="R112">
            <v>8569.51710670187</v>
          </cell>
          <cell r="S112">
            <v>8094.16592237983</v>
          </cell>
          <cell r="T112">
            <v>7618.83810125028</v>
          </cell>
          <cell r="U112">
            <v>7143.534344209</v>
          </cell>
          <cell r="V112">
            <v>10040.9280447563</v>
          </cell>
          <cell r="W112">
            <v>9565.67460331716</v>
          </cell>
          <cell r="X112">
            <v>9090.44745735704</v>
          </cell>
          <cell r="Y112">
            <v>8615.24739574028</v>
          </cell>
          <cell r="Z112">
            <v>8140.07523099718</v>
          </cell>
        </row>
        <row r="113">
          <cell r="A113">
            <v>-111606.369690318</v>
          </cell>
          <cell r="B113">
            <v>15515.7957481643</v>
          </cell>
          <cell r="C113">
            <v>24126.525194645</v>
          </cell>
          <cell r="D113">
            <v>22753.6837056975</v>
          </cell>
          <cell r="E113">
            <v>21146.7827367025</v>
          </cell>
          <cell r="F113">
            <v>20028.3745901137</v>
          </cell>
          <cell r="G113">
            <v>18622.6494664076</v>
          </cell>
          <cell r="H113">
            <v>17510.4915378792</v>
          </cell>
          <cell r="I113">
            <v>16749.9126392695</v>
          </cell>
          <cell r="J113">
            <v>16085.7679917281</v>
          </cell>
          <cell r="K113">
            <v>15241.066648152</v>
          </cell>
          <cell r="L113">
            <v>14503.6489894313</v>
          </cell>
          <cell r="M113">
            <v>13732.3108900525</v>
          </cell>
          <cell r="N113">
            <v>13057.7121982649</v>
          </cell>
          <cell r="O113">
            <v>14126.9903531153</v>
          </cell>
          <cell r="P113">
            <v>15461.5998305035</v>
          </cell>
          <cell r="Q113">
            <v>13873.0305477183</v>
          </cell>
          <cell r="R113">
            <v>10091.5144811217</v>
          </cell>
          <cell r="S113">
            <v>9510.22719677371</v>
          </cell>
          <cell r="T113">
            <v>8928.96848230661</v>
          </cell>
          <cell r="U113">
            <v>8347.73919481682</v>
          </cell>
          <cell r="V113">
            <v>11890.8420026497</v>
          </cell>
          <cell r="W113">
            <v>11309.6742440268</v>
          </cell>
          <cell r="X113">
            <v>10728.5386410566</v>
          </cell>
          <cell r="Y113">
            <v>10147.4361584086</v>
          </cell>
          <cell r="Z113">
            <v>9566.36778969247</v>
          </cell>
        </row>
        <row r="114">
          <cell r="A114">
            <v>-92160.8637753139</v>
          </cell>
          <cell r="B114">
            <v>13156.0934607467</v>
          </cell>
          <cell r="C114">
            <v>20289.2678880211</v>
          </cell>
          <cell r="D114">
            <v>19139.4291638111</v>
          </cell>
          <cell r="E114">
            <v>17765.4969780745</v>
          </cell>
          <cell r="F114">
            <v>16843.0483886409</v>
          </cell>
          <cell r="G114">
            <v>15681.1508684405</v>
          </cell>
          <cell r="H114">
            <v>14762.7674855552</v>
          </cell>
          <cell r="I114">
            <v>14134.70648456</v>
          </cell>
          <cell r="J114">
            <v>13587.4070375386</v>
          </cell>
          <cell r="K114">
            <v>12888.7511664974</v>
          </cell>
          <cell r="L114">
            <v>12279.8159544711</v>
          </cell>
          <cell r="M114">
            <v>11642.8703598889</v>
          </cell>
          <cell r="N114">
            <v>11086.975796319</v>
          </cell>
          <cell r="O114">
            <v>11968.7836597406</v>
          </cell>
          <cell r="P114">
            <v>13070.860204118</v>
          </cell>
          <cell r="Q114">
            <v>11759.0720178823</v>
          </cell>
          <cell r="R114">
            <v>8636.42061326448</v>
          </cell>
          <cell r="S114">
            <v>8156.41272145895</v>
          </cell>
          <cell r="T114">
            <v>7676.42842171997</v>
          </cell>
          <cell r="U114">
            <v>7196.46842180954</v>
          </cell>
          <cell r="V114">
            <v>10122.2460106755</v>
          </cell>
          <cell r="W114">
            <v>9642.33681927656</v>
          </cell>
          <cell r="X114">
            <v>9162.45418095641</v>
          </cell>
          <cell r="Y114">
            <v>8682.59889230736</v>
          </cell>
          <cell r="Z114">
            <v>8202.77177381956</v>
          </cell>
        </row>
        <row r="115">
          <cell r="A115">
            <v>-117488.454026403</v>
          </cell>
          <cell r="B115">
            <v>16182.7870005281</v>
          </cell>
          <cell r="C115">
            <v>25352.6086943253</v>
          </cell>
          <cell r="D115">
            <v>23823.7167499283</v>
          </cell>
          <cell r="E115">
            <v>22169.5901701313</v>
          </cell>
          <cell r="F115">
            <v>20991.9060835548</v>
          </cell>
          <cell r="G115">
            <v>19512.425381899</v>
          </cell>
          <cell r="H115">
            <v>18341.6524590042</v>
          </cell>
          <cell r="I115">
            <v>17540.9881312359</v>
          </cell>
          <cell r="J115">
            <v>16841.4988993607</v>
          </cell>
          <cell r="K115">
            <v>15952.6201612695</v>
          </cell>
          <cell r="L115">
            <v>15176.3377596892</v>
          </cell>
          <cell r="M115">
            <v>14364.3471799477</v>
          </cell>
          <cell r="N115">
            <v>13653.8415955203</v>
          </cell>
          <cell r="O115">
            <v>14779.8277665834</v>
          </cell>
          <cell r="P115">
            <v>16184.7762893462</v>
          </cell>
          <cell r="Q115">
            <v>14512.4833040431</v>
          </cell>
          <cell r="R115">
            <v>10531.666816837</v>
          </cell>
          <cell r="S115">
            <v>9919.74346001826</v>
          </cell>
          <cell r="T115">
            <v>9307.85017882288</v>
          </cell>
          <cell r="U115">
            <v>8695.98787551954</v>
          </cell>
          <cell r="V115">
            <v>12425.8258095367</v>
          </cell>
          <cell r="W115">
            <v>11814.0282779079</v>
          </cell>
          <cell r="X115">
            <v>11202.2645966581</v>
          </cell>
          <cell r="Y115">
            <v>10590.5357812987</v>
          </cell>
          <cell r="Z115">
            <v>9978.84287780646</v>
          </cell>
        </row>
        <row r="116">
          <cell r="A116">
            <v>-96117.2223802733</v>
          </cell>
          <cell r="B116">
            <v>13655.0967284323</v>
          </cell>
          <cell r="C116">
            <v>21070.11231569</v>
          </cell>
          <cell r="D116">
            <v>19908.6636591169</v>
          </cell>
          <cell r="E116">
            <v>18453.449200323</v>
          </cell>
          <cell r="F116">
            <v>17491.1309215348</v>
          </cell>
          <cell r="G116">
            <v>16279.6245384191</v>
          </cell>
          <cell r="H116">
            <v>15321.8160259215</v>
          </cell>
          <cell r="I116">
            <v>14666.7930972278</v>
          </cell>
          <cell r="J116">
            <v>14095.7204700925</v>
          </cell>
          <cell r="K116">
            <v>13367.3503676754</v>
          </cell>
          <cell r="L116">
            <v>12732.2742758084</v>
          </cell>
          <cell r="M116">
            <v>12067.985348267</v>
          </cell>
          <cell r="N116">
            <v>11487.9393894507</v>
          </cell>
          <cell r="O116">
            <v>12407.8897267123</v>
          </cell>
          <cell r="P116">
            <v>13557.2771343028</v>
          </cell>
          <cell r="Q116">
            <v>12189.1754081773</v>
          </cell>
          <cell r="R116">
            <v>8932.47221358199</v>
          </cell>
          <cell r="S116">
            <v>8431.85814171913</v>
          </cell>
          <cell r="T116">
            <v>7931.26867470278</v>
          </cell>
          <cell r="U116">
            <v>7430.70455067833</v>
          </cell>
          <cell r="V116">
            <v>10482.0823657762</v>
          </cell>
          <cell r="W116">
            <v>9981.57123141349</v>
          </cell>
          <cell r="X116">
            <v>9481.08779002233</v>
          </cell>
          <cell r="Y116">
            <v>8980.63287239182</v>
          </cell>
          <cell r="Z116">
            <v>8480.20733423481</v>
          </cell>
        </row>
        <row r="117">
          <cell r="A117">
            <v>-110709.011235226</v>
          </cell>
          <cell r="B117">
            <v>15384.2377113488</v>
          </cell>
          <cell r="C117">
            <v>23982.8755091045</v>
          </cell>
          <cell r="D117">
            <v>22587.5239622684</v>
          </cell>
          <cell r="E117">
            <v>20990.7453788754</v>
          </cell>
          <cell r="F117">
            <v>19881.3802454248</v>
          </cell>
          <cell r="G117">
            <v>18486.9071180693</v>
          </cell>
          <cell r="H117">
            <v>17383.6913702008</v>
          </cell>
          <cell r="I117">
            <v>16629.2278206283</v>
          </cell>
          <cell r="J117">
            <v>15970.4752687764</v>
          </cell>
          <cell r="K117">
            <v>15132.5135358938</v>
          </cell>
          <cell r="L117">
            <v>14401.0250008677</v>
          </cell>
          <cell r="M117">
            <v>13635.888758669</v>
          </cell>
          <cell r="N117">
            <v>12966.7679471472</v>
          </cell>
          <cell r="O117">
            <v>14027.394845927</v>
          </cell>
          <cell r="P117">
            <v>15351.2735460119</v>
          </cell>
          <cell r="Q117">
            <v>13775.4769757642</v>
          </cell>
          <cell r="R117">
            <v>10024.3657635217</v>
          </cell>
          <cell r="S117">
            <v>9447.7522541643</v>
          </cell>
          <cell r="T117">
            <v>8871.16708497486</v>
          </cell>
          <cell r="U117">
            <v>8294.61110615844</v>
          </cell>
          <cell r="V117">
            <v>11809.2259946128</v>
          </cell>
          <cell r="W117">
            <v>11232.7310499473</v>
          </cell>
          <cell r="X117">
            <v>10656.2680023906</v>
          </cell>
          <cell r="Y117">
            <v>10079.8378088559</v>
          </cell>
          <cell r="Z117">
            <v>9503.44145496388</v>
          </cell>
        </row>
        <row r="118">
          <cell r="A118">
            <v>-94858.4109131711</v>
          </cell>
          <cell r="B118">
            <v>13482.1718582849</v>
          </cell>
          <cell r="C118">
            <v>20871.3672109095</v>
          </cell>
          <cell r="D118">
            <v>19655.1175092744</v>
          </cell>
          <cell r="E118">
            <v>18234.5605118459</v>
          </cell>
          <cell r="F118">
            <v>17284.9277419209</v>
          </cell>
          <cell r="G118">
            <v>16089.2056219985</v>
          </cell>
          <cell r="H118">
            <v>15143.9411708975</v>
          </cell>
          <cell r="I118">
            <v>14497.4968335681</v>
          </cell>
          <cell r="J118">
            <v>13933.9882203973</v>
          </cell>
          <cell r="K118">
            <v>13215.0724215273</v>
          </cell>
          <cell r="L118">
            <v>12588.3136847307</v>
          </cell>
          <cell r="M118">
            <v>11932.7247018896</v>
          </cell>
          <cell r="N118">
            <v>11360.3630953575</v>
          </cell>
          <cell r="O118">
            <v>12268.1774792721</v>
          </cell>
          <cell r="P118">
            <v>13402.5117880216</v>
          </cell>
          <cell r="Q118">
            <v>12052.3275807169</v>
          </cell>
          <cell r="R118">
            <v>8838.27621505281</v>
          </cell>
          <cell r="S118">
            <v>8344.21849925858</v>
          </cell>
          <cell r="T118">
            <v>7850.18506607036</v>
          </cell>
          <cell r="U118">
            <v>7356.17664396631</v>
          </cell>
          <cell r="V118">
            <v>10367.5917001643</v>
          </cell>
          <cell r="W118">
            <v>9873.63557373615</v>
          </cell>
          <cell r="X118">
            <v>9379.706777595</v>
          </cell>
          <cell r="Y118">
            <v>8885.80613164942</v>
          </cell>
          <cell r="Z118">
            <v>8391.93448040531</v>
          </cell>
        </row>
        <row r="119">
          <cell r="A119">
            <v>-90428.219860375</v>
          </cell>
          <cell r="B119">
            <v>12927.7956027869</v>
          </cell>
          <cell r="C119">
            <v>19937.2407662133</v>
          </cell>
          <cell r="D119">
            <v>18872.5635438269</v>
          </cell>
          <cell r="E119">
            <v>17464.2158378478</v>
          </cell>
          <cell r="F119">
            <v>16559.2277421532</v>
          </cell>
          <cell r="G119">
            <v>15419.0558800743</v>
          </cell>
          <cell r="H119">
            <v>14517.9383008583</v>
          </cell>
          <cell r="I119">
            <v>13901.6849807702</v>
          </cell>
          <cell r="J119">
            <v>13364.7967375794</v>
          </cell>
          <cell r="K119">
            <v>12679.1538886935</v>
          </cell>
          <cell r="L119">
            <v>12081.6667886584</v>
          </cell>
          <cell r="M119">
            <v>11456.6959072395</v>
          </cell>
          <cell r="N119">
            <v>10911.3781826747</v>
          </cell>
          <cell r="O119">
            <v>11776.4819674729</v>
          </cell>
          <cell r="P119">
            <v>12857.8392375273</v>
          </cell>
          <cell r="Q119">
            <v>11570.7129492542</v>
          </cell>
          <cell r="R119">
            <v>8506.76805771631</v>
          </cell>
          <cell r="S119">
            <v>8035.78441675641</v>
          </cell>
          <cell r="T119">
            <v>7564.8239243272</v>
          </cell>
          <cell r="U119">
            <v>7093.88727488456</v>
          </cell>
          <cell r="V119">
            <v>9964.6596204384</v>
          </cell>
          <cell r="W119">
            <v>9493.77282429641</v>
          </cell>
          <cell r="X119">
            <v>9022.91208202963</v>
          </cell>
          <cell r="Y119">
            <v>8552.07817525431</v>
          </cell>
          <cell r="Z119">
            <v>8081.27190903519</v>
          </cell>
        </row>
        <row r="120">
          <cell r="A120">
            <v>-102461.294961144</v>
          </cell>
          <cell r="B120">
            <v>14384.5951687853</v>
          </cell>
          <cell r="C120">
            <v>22359.0408362139</v>
          </cell>
          <cell r="D120">
            <v>21072.6016068987</v>
          </cell>
          <cell r="E120">
            <v>19556.5895538403</v>
          </cell>
          <cell r="F120">
            <v>18530.3397086047</v>
          </cell>
          <cell r="G120">
            <v>17239.2848673198</v>
          </cell>
          <cell r="H120">
            <v>16218.2576457147</v>
          </cell>
          <cell r="I120">
            <v>15520.0009145989</v>
          </cell>
          <cell r="J120">
            <v>14910.8076833473</v>
          </cell>
          <cell r="K120">
            <v>14134.7904236941</v>
          </cell>
          <cell r="L120">
            <v>13457.7970903441</v>
          </cell>
          <cell r="M120">
            <v>12749.6627720743</v>
          </cell>
          <cell r="N120">
            <v>12130.8897362485</v>
          </cell>
          <cell r="O120">
            <v>13112.0020273712</v>
          </cell>
          <cell r="P120">
            <v>14337.2530206617</v>
          </cell>
          <cell r="Q120">
            <v>12878.8517994653</v>
          </cell>
          <cell r="R120">
            <v>9407.19481272727</v>
          </cell>
          <cell r="S120">
            <v>8873.53846261028</v>
          </cell>
          <cell r="T120">
            <v>8339.90834134565</v>
          </cell>
          <cell r="U120">
            <v>7806.30523579896</v>
          </cell>
          <cell r="V120">
            <v>11059.0846504359</v>
          </cell>
          <cell r="W120">
            <v>10525.5380320538</v>
          </cell>
          <cell r="X120">
            <v>9992.02093447616</v>
          </cell>
          <cell r="Y120">
            <v>9458.53424332707</v>
          </cell>
          <cell r="Z120">
            <v>8925.07887079938</v>
          </cell>
        </row>
        <row r="121">
          <cell r="A121">
            <v>-111400.68975431</v>
          </cell>
          <cell r="B121">
            <v>15425.2903013106</v>
          </cell>
          <cell r="C121">
            <v>24128.715369816</v>
          </cell>
          <cell r="D121">
            <v>22774.5574372851</v>
          </cell>
          <cell r="E121">
            <v>21111.0180391162</v>
          </cell>
          <cell r="F121">
            <v>19994.6826053359</v>
          </cell>
          <cell r="G121">
            <v>18591.5365066295</v>
          </cell>
          <cell r="H121">
            <v>17481.4281795011</v>
          </cell>
          <cell r="I121">
            <v>16722.2509555416</v>
          </cell>
          <cell r="J121">
            <v>16059.3422086485</v>
          </cell>
          <cell r="K121">
            <v>15216.1856242355</v>
          </cell>
          <cell r="L121">
            <v>14480.1269562004</v>
          </cell>
          <cell r="M121">
            <v>13710.2103596566</v>
          </cell>
          <cell r="N121">
            <v>13036.8672308563</v>
          </cell>
          <cell r="O121">
            <v>14104.1624659661</v>
          </cell>
          <cell r="P121">
            <v>15436.3123848841</v>
          </cell>
          <cell r="Q121">
            <v>13850.6706843627</v>
          </cell>
          <cell r="R121">
            <v>10076.1235926082</v>
          </cell>
          <cell r="S121">
            <v>9495.90756549915</v>
          </cell>
          <cell r="T121">
            <v>8915.72005561945</v>
          </cell>
          <cell r="U121">
            <v>8335.56191848595</v>
          </cell>
          <cell r="V121">
            <v>11872.1351244618</v>
          </cell>
          <cell r="W121">
            <v>11292.0384028033</v>
          </cell>
          <cell r="X121">
            <v>10711.9737775377</v>
          </cell>
          <cell r="Y121">
            <v>10131.9422115567</v>
          </cell>
          <cell r="Z121">
            <v>9551.94469663888</v>
          </cell>
        </row>
        <row r="122">
          <cell r="A122">
            <v>-104903.048699866</v>
          </cell>
          <cell r="B122">
            <v>14649.2517211297</v>
          </cell>
          <cell r="C122">
            <v>22821.9804476843</v>
          </cell>
          <cell r="D122">
            <v>21496.9382268927</v>
          </cell>
          <cell r="E122">
            <v>19981.1744002775</v>
          </cell>
          <cell r="F122">
            <v>18930.3180992668</v>
          </cell>
          <cell r="G122">
            <v>17608.646057017</v>
          </cell>
          <cell r="H122">
            <v>16563.2867494605</v>
          </cell>
          <cell r="I122">
            <v>15848.3898716002</v>
          </cell>
          <cell r="J122">
            <v>15224.5244993166</v>
          </cell>
          <cell r="K122">
            <v>14430.1684481635</v>
          </cell>
          <cell r="L122">
            <v>13737.0416958145</v>
          </cell>
          <cell r="M122">
            <v>13012.0318381539</v>
          </cell>
          <cell r="N122">
            <v>12378.3532375078</v>
          </cell>
          <cell r="O122">
            <v>13383.0059953583</v>
          </cell>
          <cell r="P122">
            <v>14637.4559285497</v>
          </cell>
          <cell r="Q122">
            <v>13144.2995675147</v>
          </cell>
          <cell r="R122">
            <v>9589.90956993447</v>
          </cell>
          <cell r="S122">
            <v>9043.5356625332</v>
          </cell>
          <cell r="T122">
            <v>8497.18860904372</v>
          </cell>
          <cell r="U122">
            <v>7950.86921508337</v>
          </cell>
          <cell r="V122">
            <v>11281.1655720929</v>
          </cell>
          <cell r="W122">
            <v>10734.904011442</v>
          </cell>
          <cell r="X122">
            <v>10188.6726751055</v>
          </cell>
          <cell r="Y122">
            <v>9642.47246981269</v>
          </cell>
          <cell r="Z122">
            <v>9096.30432949494</v>
          </cell>
        </row>
        <row r="123">
          <cell r="A123">
            <v>-91114.9725841421</v>
          </cell>
          <cell r="B123">
            <v>12996.576123927</v>
          </cell>
          <cell r="C123">
            <v>20138.8017325805</v>
          </cell>
          <cell r="D123">
            <v>19000.9863374001</v>
          </cell>
          <cell r="E123">
            <v>17583.6319751663</v>
          </cell>
          <cell r="F123">
            <v>16671.7232182035</v>
          </cell>
          <cell r="G123">
            <v>15522.9401494237</v>
          </cell>
          <cell r="H123">
            <v>14614.9790765183</v>
          </cell>
          <cell r="I123">
            <v>13994.0456505213</v>
          </cell>
          <cell r="J123">
            <v>13453.0308106728</v>
          </cell>
          <cell r="K123">
            <v>12762.2301054423</v>
          </cell>
          <cell r="L123">
            <v>12160.205418645</v>
          </cell>
          <cell r="M123">
            <v>11530.4882262212</v>
          </cell>
          <cell r="N123">
            <v>10980.9782536515</v>
          </cell>
          <cell r="O123">
            <v>11852.7028861575</v>
          </cell>
          <cell r="P123">
            <v>12942.2724714793</v>
          </cell>
          <cell r="Q123">
            <v>11645.3711651238</v>
          </cell>
          <cell r="R123">
            <v>8558.15729291827</v>
          </cell>
          <cell r="S123">
            <v>8083.59678957208</v>
          </cell>
          <cell r="T123">
            <v>7609.05961055694</v>
          </cell>
          <cell r="U123">
            <v>7134.5464556028</v>
          </cell>
          <cell r="V123">
            <v>10027.1207423059</v>
          </cell>
          <cell r="W123">
            <v>9552.65781926084</v>
          </cell>
          <cell r="X123">
            <v>9078.22114795591</v>
          </cell>
          <cell r="Y123">
            <v>8603.81151594327</v>
          </cell>
          <cell r="Z123">
            <v>8129.4297344017</v>
          </cell>
        </row>
        <row r="124">
          <cell r="A124">
            <v>-115764.861976085</v>
          </cell>
          <cell r="B124">
            <v>16007.699646559</v>
          </cell>
          <cell r="C124">
            <v>25006.2612197898</v>
          </cell>
          <cell r="D124">
            <v>23558.7794064665</v>
          </cell>
          <cell r="E124">
            <v>21869.8830152289</v>
          </cell>
          <cell r="F124">
            <v>20709.5682034028</v>
          </cell>
          <cell r="G124">
            <v>19251.6996583495</v>
          </cell>
          <cell r="H124">
            <v>18098.1023372561</v>
          </cell>
          <cell r="I124">
            <v>17309.1840034389</v>
          </cell>
          <cell r="J124">
            <v>16620.051584064</v>
          </cell>
          <cell r="K124">
            <v>15744.1178840986</v>
          </cell>
          <cell r="L124">
            <v>14979.2237860521</v>
          </cell>
          <cell r="M124">
            <v>14179.14535989</v>
          </cell>
          <cell r="N124">
            <v>13479.1613578082</v>
          </cell>
          <cell r="O124">
            <v>14588.5307174914</v>
          </cell>
          <cell r="P124">
            <v>15972.8682097915</v>
          </cell>
          <cell r="Q124">
            <v>14325.1082811123</v>
          </cell>
          <cell r="R124">
            <v>10402.6916061088</v>
          </cell>
          <cell r="S124">
            <v>9799.7453546742</v>
          </cell>
          <cell r="T124">
            <v>9196.82873764426</v>
          </cell>
          <cell r="U124">
            <v>8593.94264405107</v>
          </cell>
          <cell r="V124">
            <v>12269.062699062</v>
          </cell>
          <cell r="W124">
            <v>11666.2404269228</v>
          </cell>
          <cell r="X124">
            <v>11063.451508567</v>
          </cell>
          <cell r="Y124">
            <v>10460.6969446083</v>
          </cell>
          <cell r="Z124">
            <v>9857.97776567843</v>
          </cell>
        </row>
        <row r="125">
          <cell r="A125">
            <v>-110578.903526826</v>
          </cell>
          <cell r="B125">
            <v>15404.7299167986</v>
          </cell>
          <cell r="C125">
            <v>23956.2892218935</v>
          </cell>
          <cell r="D125">
            <v>22611.7380033245</v>
          </cell>
          <cell r="E125">
            <v>20968.1215734869</v>
          </cell>
          <cell r="F125">
            <v>19860.0675835485</v>
          </cell>
          <cell r="G125">
            <v>18467.2258794574</v>
          </cell>
          <cell r="H125">
            <v>17365.3066554329</v>
          </cell>
          <cell r="I125">
            <v>16611.7297683138</v>
          </cell>
          <cell r="J125">
            <v>15953.7590146492</v>
          </cell>
          <cell r="K125">
            <v>15116.7744557131</v>
          </cell>
          <cell r="L125">
            <v>14386.1455823888</v>
          </cell>
          <cell r="M125">
            <v>13621.9085454307</v>
          </cell>
          <cell r="N125">
            <v>12953.5819699739</v>
          </cell>
          <cell r="O125">
            <v>14012.9545259705</v>
          </cell>
          <cell r="P125">
            <v>15335.2773741699</v>
          </cell>
          <cell r="Q125">
            <v>13761.3327153283</v>
          </cell>
          <cell r="R125">
            <v>10014.629892957</v>
          </cell>
          <cell r="S125">
            <v>9438.69403270421</v>
          </cell>
          <cell r="T125">
            <v>8862.78647931336</v>
          </cell>
          <cell r="U125">
            <v>8286.90808199037</v>
          </cell>
          <cell r="V125">
            <v>11797.3925163476</v>
          </cell>
          <cell r="W125">
            <v>11221.5750814468</v>
          </cell>
          <cell r="X125">
            <v>10645.7895061687</v>
          </cell>
          <cell r="Y125">
            <v>10070.0367463017</v>
          </cell>
          <cell r="Z125">
            <v>9494.3177863083</v>
          </cell>
        </row>
        <row r="126">
          <cell r="A126">
            <v>-105402.28966668</v>
          </cell>
          <cell r="B126">
            <v>14765.8650203398</v>
          </cell>
          <cell r="C126">
            <v>22904.1103274166</v>
          </cell>
          <cell r="D126">
            <v>21609.7538877847</v>
          </cell>
          <cell r="E126">
            <v>20067.9850175271</v>
          </cell>
          <cell r="F126">
            <v>19012.0976805949</v>
          </cell>
          <cell r="G126">
            <v>17684.1656454684</v>
          </cell>
          <cell r="H126">
            <v>16633.8313996443</v>
          </cell>
          <cell r="I126">
            <v>15915.5322773983</v>
          </cell>
          <cell r="J126">
            <v>15288.667039175</v>
          </cell>
          <cell r="K126">
            <v>14490.5614387314</v>
          </cell>
          <cell r="L126">
            <v>13794.1360475511</v>
          </cell>
          <cell r="M126">
            <v>13065.6758171246</v>
          </cell>
          <cell r="N126">
            <v>12428.9496247113</v>
          </cell>
          <cell r="O126">
            <v>13438.4154663638</v>
          </cell>
          <cell r="P126">
            <v>14698.8354147762</v>
          </cell>
          <cell r="Q126">
            <v>13198.5730178869</v>
          </cell>
          <cell r="R126">
            <v>9627.26742899813</v>
          </cell>
          <cell r="S126">
            <v>9078.29328984807</v>
          </cell>
          <cell r="T126">
            <v>8529.34613240945</v>
          </cell>
          <cell r="U126">
            <v>7980.42676613362</v>
          </cell>
          <cell r="V126">
            <v>11326.5722370979</v>
          </cell>
          <cell r="W126">
            <v>10777.7109793644</v>
          </cell>
          <cell r="X126">
            <v>10228.8800897848</v>
          </cell>
          <cell r="Y126">
            <v>9680.08047940369</v>
          </cell>
          <cell r="Z126">
            <v>9131.31308659714</v>
          </cell>
        </row>
        <row r="127">
          <cell r="A127">
            <v>-91913.556796332</v>
          </cell>
          <cell r="B127">
            <v>13090.4854620923</v>
          </cell>
          <cell r="C127">
            <v>20261.4077987634</v>
          </cell>
          <cell r="D127">
            <v>19092.59253621</v>
          </cell>
          <cell r="E127">
            <v>17722.4939536381</v>
          </cell>
          <cell r="F127">
            <v>16802.5375681253</v>
          </cell>
          <cell r="G127">
            <v>15643.7410352831</v>
          </cell>
          <cell r="H127">
            <v>14727.8220674506</v>
          </cell>
          <cell r="I127">
            <v>14101.4464224992</v>
          </cell>
          <cell r="J127">
            <v>13555.633006938</v>
          </cell>
          <cell r="K127">
            <v>12858.8345349671</v>
          </cell>
          <cell r="L127">
            <v>12251.5333563201</v>
          </cell>
          <cell r="M127">
            <v>11616.2969589429</v>
          </cell>
          <cell r="N127">
            <v>11061.9120685833</v>
          </cell>
          <cell r="O127">
            <v>11941.3356941443</v>
          </cell>
          <cell r="P127">
            <v>13040.4548962223</v>
          </cell>
          <cell r="Q127">
            <v>11732.1867982336</v>
          </cell>
          <cell r="R127">
            <v>8617.9148016817</v>
          </cell>
          <cell r="S127">
            <v>8139.19497616317</v>
          </cell>
          <cell r="T127">
            <v>7660.49867940359</v>
          </cell>
          <cell r="U127">
            <v>7181.82661726575</v>
          </cell>
          <cell r="V127">
            <v>10099.7530946399</v>
          </cell>
          <cell r="W127">
            <v>9621.13170467265</v>
          </cell>
          <cell r="X127">
            <v>9142.53679653088</v>
          </cell>
          <cell r="Y127">
            <v>8663.96916466935</v>
          </cell>
          <cell r="Z127">
            <v>8185.4296273765</v>
          </cell>
        </row>
        <row r="128">
          <cell r="A128">
            <v>-117272.984180353</v>
          </cell>
          <cell r="B128">
            <v>16142.6142280509</v>
          </cell>
          <cell r="C128">
            <v>25297.644593095</v>
          </cell>
          <cell r="D128">
            <v>23768.6497640595</v>
          </cell>
          <cell r="E128">
            <v>22132.1231520425</v>
          </cell>
          <cell r="F128">
            <v>20956.6104348198</v>
          </cell>
          <cell r="G128">
            <v>19479.8315140495</v>
          </cell>
          <cell r="H128">
            <v>18311.2057490482</v>
          </cell>
          <cell r="I128">
            <v>17512.0098125433</v>
          </cell>
          <cell r="J128">
            <v>16813.8153074537</v>
          </cell>
          <cell r="K128">
            <v>15926.5548556453</v>
          </cell>
          <cell r="L128">
            <v>15151.6961297014</v>
          </cell>
          <cell r="M128">
            <v>14341.1947131859</v>
          </cell>
          <cell r="N128">
            <v>13632.0044537669</v>
          </cell>
          <cell r="O128">
            <v>14755.9133224955</v>
          </cell>
          <cell r="P128">
            <v>16158.2852172448</v>
          </cell>
          <cell r="Q128">
            <v>14489.0591606462</v>
          </cell>
          <cell r="R128">
            <v>10515.543356071</v>
          </cell>
          <cell r="S128">
            <v>9904.74224596647</v>
          </cell>
          <cell r="T128">
            <v>9293.97115632762</v>
          </cell>
          <cell r="U128">
            <v>8683.2309877684</v>
          </cell>
          <cell r="V128">
            <v>12406.228525322</v>
          </cell>
          <cell r="W128">
            <v>11795.5530096482</v>
          </cell>
          <cell r="X128">
            <v>11184.911282273</v>
          </cell>
          <cell r="Y128">
            <v>10574.3043568454</v>
          </cell>
          <cell r="Z128">
            <v>9963.73327742379</v>
          </cell>
        </row>
        <row r="129">
          <cell r="A129">
            <v>-90313.6983155689</v>
          </cell>
          <cell r="B129">
            <v>12858.8291186502</v>
          </cell>
          <cell r="C129">
            <v>19938.8080691409</v>
          </cell>
          <cell r="D129">
            <v>18844.9482828435</v>
          </cell>
          <cell r="E129">
            <v>17444.3022356921</v>
          </cell>
          <cell r="F129">
            <v>16540.4682159728</v>
          </cell>
          <cell r="G129">
            <v>15401.7323419284</v>
          </cell>
          <cell r="H129">
            <v>14501.7559703728</v>
          </cell>
          <cell r="I129">
            <v>13886.2830956183</v>
          </cell>
          <cell r="J129">
            <v>13350.0829956378</v>
          </cell>
          <cell r="K129">
            <v>12665.3002608163</v>
          </cell>
          <cell r="L129">
            <v>12068.5698398997</v>
          </cell>
          <cell r="M129">
            <v>11444.3904440471</v>
          </cell>
          <cell r="N129">
            <v>10899.7718105832</v>
          </cell>
          <cell r="O129">
            <v>11763.7715157307</v>
          </cell>
          <cell r="P129">
            <v>12843.7593161079</v>
          </cell>
          <cell r="Q129">
            <v>11558.2630907856</v>
          </cell>
          <cell r="R129">
            <v>8498.19848908111</v>
          </cell>
          <cell r="S129">
            <v>8027.81131871663</v>
          </cell>
          <cell r="T129">
            <v>7557.44726756667</v>
          </cell>
          <cell r="U129">
            <v>7087.10702920769</v>
          </cell>
          <cell r="V129">
            <v>9954.24372557693</v>
          </cell>
          <cell r="W129">
            <v>9483.95327738259</v>
          </cell>
          <cell r="X129">
            <v>9013.68885006789</v>
          </cell>
          <cell r="Y129">
            <v>8543.45122425922</v>
          </cell>
          <cell r="Z129">
            <v>8073.24120400176</v>
          </cell>
        </row>
        <row r="130">
          <cell r="A130">
            <v>-92429.4487263739</v>
          </cell>
          <cell r="B130">
            <v>13172.5210895826</v>
          </cell>
          <cell r="C130">
            <v>20367.830235377</v>
          </cell>
          <cell r="D130">
            <v>19184.0550988385</v>
          </cell>
          <cell r="E130">
            <v>17812.1999270217</v>
          </cell>
          <cell r="F130">
            <v>16887.0447076707</v>
          </cell>
          <cell r="G130">
            <v>15721.7793951773</v>
          </cell>
          <cell r="H130">
            <v>14800.7195621608</v>
          </cell>
          <cell r="I130">
            <v>14170.8281992711</v>
          </cell>
          <cell r="J130">
            <v>13621.9148645678</v>
          </cell>
          <cell r="K130">
            <v>12921.2417862468</v>
          </cell>
          <cell r="L130">
            <v>12310.531950726</v>
          </cell>
          <cell r="M130">
            <v>11671.7301018256</v>
          </cell>
          <cell r="N130">
            <v>11114.1959747181</v>
          </cell>
          <cell r="O130">
            <v>11998.5932127371</v>
          </cell>
          <cell r="P130">
            <v>13103.8815453141</v>
          </cell>
          <cell r="Q130">
            <v>11788.2704069991</v>
          </cell>
          <cell r="R130">
            <v>8656.51864090101</v>
          </cell>
          <cell r="S130">
            <v>8175.11185925387</v>
          </cell>
          <cell r="T130">
            <v>7693.72873842779</v>
          </cell>
          <cell r="U130">
            <v>7212.36998824738</v>
          </cell>
          <cell r="V130">
            <v>10146.6741880665</v>
          </cell>
          <cell r="W130">
            <v>9665.36639446912</v>
          </cell>
          <cell r="X130">
            <v>9184.08523133433</v>
          </cell>
          <cell r="Y130">
            <v>8702.83149757596</v>
          </cell>
          <cell r="Z130">
            <v>8221.60601607531</v>
          </cell>
        </row>
        <row r="131">
          <cell r="A131">
            <v>-108800.609925164</v>
          </cell>
          <cell r="B131">
            <v>15154.2102197287</v>
          </cell>
          <cell r="C131">
            <v>23630.8554147444</v>
          </cell>
          <cell r="D131">
            <v>22289.0184407671</v>
          </cell>
          <cell r="E131">
            <v>20658.9026281819</v>
          </cell>
          <cell r="F131">
            <v>19568.7691607642</v>
          </cell>
          <cell r="G131">
            <v>18198.2255171667</v>
          </cell>
          <cell r="H131">
            <v>17114.0269961256</v>
          </cell>
          <cell r="I131">
            <v>16372.5688849573</v>
          </cell>
          <cell r="J131">
            <v>15725.2836374131</v>
          </cell>
          <cell r="K131">
            <v>14901.6549526052</v>
          </cell>
          <cell r="L131">
            <v>14182.7758128122</v>
          </cell>
          <cell r="M131">
            <v>13430.8289848328</v>
          </cell>
          <cell r="N131">
            <v>12773.3579146338</v>
          </cell>
          <cell r="O131">
            <v>13815.586292371</v>
          </cell>
          <cell r="P131">
            <v>15116.643978905</v>
          </cell>
          <cell r="Q131">
            <v>13568.0109810306</v>
          </cell>
          <cell r="R131">
            <v>9881.56140266737</v>
          </cell>
          <cell r="S131">
            <v>9314.88755372582</v>
          </cell>
          <cell r="T131">
            <v>8748.24155642462</v>
          </cell>
          <cell r="U131">
            <v>8181.62424631295</v>
          </cell>
          <cell r="V131">
            <v>11635.654223181</v>
          </cell>
          <cell r="W131">
            <v>11069.096895114</v>
          </cell>
          <cell r="X131">
            <v>10502.5709143135</v>
          </cell>
          <cell r="Y131">
            <v>9936.07722119754</v>
          </cell>
          <cell r="Z131">
            <v>9369.61678439671</v>
          </cell>
        </row>
        <row r="132">
          <cell r="A132">
            <v>-90873.6562414426</v>
          </cell>
          <cell r="B132">
            <v>13034.6694792136</v>
          </cell>
          <cell r="C132">
            <v>20080.5961018561</v>
          </cell>
          <cell r="D132">
            <v>18964.3694601153</v>
          </cell>
          <cell r="E132">
            <v>17541.6706337406</v>
          </cell>
          <cell r="F132">
            <v>16632.1937108405</v>
          </cell>
          <cell r="G132">
            <v>15486.4365127059</v>
          </cell>
          <cell r="H132">
            <v>14580.8801581383</v>
          </cell>
          <cell r="I132">
            <v>13961.5912629925</v>
          </cell>
          <cell r="J132">
            <v>13422.0264577471</v>
          </cell>
          <cell r="K132">
            <v>12733.0381589129</v>
          </cell>
          <cell r="L132">
            <v>12132.607923516</v>
          </cell>
          <cell r="M132">
            <v>11504.5585255885</v>
          </cell>
          <cell r="N132">
            <v>10956.5216566865</v>
          </cell>
          <cell r="O132">
            <v>11825.919805876</v>
          </cell>
          <cell r="P132">
            <v>12912.603686028</v>
          </cell>
          <cell r="Q132">
            <v>11619.1371991232</v>
          </cell>
          <cell r="R132">
            <v>8540.09975653889</v>
          </cell>
          <cell r="S132">
            <v>8066.79611802851</v>
          </cell>
          <cell r="T132">
            <v>7593.51574207512</v>
          </cell>
          <cell r="U132">
            <v>7120.25932655543</v>
          </cell>
          <cell r="V132">
            <v>10005.1726830287</v>
          </cell>
          <cell r="W132">
            <v>9531.96636637988</v>
          </cell>
          <cell r="X132">
            <v>9058.78623194386</v>
          </cell>
          <cell r="Y132">
            <v>8585.63306518706</v>
          </cell>
          <cell r="Z132">
            <v>8112.50767513987</v>
          </cell>
        </row>
        <row r="133">
          <cell r="A133">
            <v>-90476.3574366249</v>
          </cell>
          <cell r="B133">
            <v>12934.489767901</v>
          </cell>
          <cell r="C133">
            <v>19973.065121932</v>
          </cell>
          <cell r="D133">
            <v>18824.3647430215</v>
          </cell>
          <cell r="E133">
            <v>17472.5862501035</v>
          </cell>
          <cell r="F133">
            <v>16567.113054244</v>
          </cell>
          <cell r="G133">
            <v>15426.3375940944</v>
          </cell>
          <cell r="H133">
            <v>14524.740323735</v>
          </cell>
          <cell r="I133">
            <v>13908.1589540487</v>
          </cell>
          <cell r="J133">
            <v>13370.9814592039</v>
          </cell>
          <cell r="K133">
            <v>12684.9770730507</v>
          </cell>
          <cell r="L133">
            <v>12087.1719132232</v>
          </cell>
          <cell r="M133">
            <v>11461.8683415943</v>
          </cell>
          <cell r="N133">
            <v>10916.2567635783</v>
          </cell>
          <cell r="O133">
            <v>11781.8246332652</v>
          </cell>
          <cell r="P133">
            <v>12863.757541302</v>
          </cell>
          <cell r="Q133">
            <v>11575.9460782025</v>
          </cell>
          <cell r="R133">
            <v>8510.37015952434</v>
          </cell>
          <cell r="S133">
            <v>8039.13580024926</v>
          </cell>
          <cell r="T133">
            <v>7567.92460182749</v>
          </cell>
          <cell r="U133">
            <v>7096.73725908461</v>
          </cell>
          <cell r="V133">
            <v>9969.03780040404</v>
          </cell>
          <cell r="W133">
            <v>9497.90033750018</v>
          </cell>
          <cell r="X133">
            <v>9026.78894234077</v>
          </cell>
          <cell r="Y133">
            <v>8555.70439695812</v>
          </cell>
          <cell r="Z133">
            <v>8084.64750684555</v>
          </cell>
        </row>
        <row r="134">
          <cell r="A134">
            <v>-114272.661507043</v>
          </cell>
          <cell r="B134">
            <v>15843.4898435011</v>
          </cell>
          <cell r="C134">
            <v>24659.0739278179</v>
          </cell>
          <cell r="D134">
            <v>23308.626898519</v>
          </cell>
          <cell r="E134">
            <v>21610.4114325895</v>
          </cell>
          <cell r="F134">
            <v>20465.1340769436</v>
          </cell>
          <cell r="G134">
            <v>19025.9762646379</v>
          </cell>
          <cell r="H134">
            <v>17887.2487272962</v>
          </cell>
          <cell r="I134">
            <v>17108.4994921819</v>
          </cell>
          <cell r="J134">
            <v>16428.3334871436</v>
          </cell>
          <cell r="K134">
            <v>15563.6069588286</v>
          </cell>
          <cell r="L134">
            <v>14808.572288871</v>
          </cell>
          <cell r="M134">
            <v>14018.8068141729</v>
          </cell>
          <cell r="N134">
            <v>13327.9318759836</v>
          </cell>
          <cell r="O134">
            <v>14422.9152249338</v>
          </cell>
          <cell r="P134">
            <v>15789.4087098205</v>
          </cell>
          <cell r="Q134">
            <v>14162.8882841863</v>
          </cell>
          <cell r="R134">
            <v>10291.0312686711</v>
          </cell>
          <cell r="S134">
            <v>9695.85694961596</v>
          </cell>
          <cell r="T134">
            <v>9100.7118829802</v>
          </cell>
          <cell r="U134">
            <v>8505.59694633639</v>
          </cell>
          <cell r="V134">
            <v>12133.3449769155</v>
          </cell>
          <cell r="W134">
            <v>11538.2930390719</v>
          </cell>
          <cell r="X134">
            <v>10943.2740250839</v>
          </cell>
          <cell r="Y134">
            <v>10348.2889226673</v>
          </cell>
          <cell r="Z134">
            <v>9753.33874916924</v>
          </cell>
        </row>
        <row r="135">
          <cell r="A135">
            <v>-98844.7806465099</v>
          </cell>
          <cell r="B135">
            <v>13990.568063568</v>
          </cell>
          <cell r="C135">
            <v>21640.6228299</v>
          </cell>
          <cell r="D135">
            <v>20412.5697082825</v>
          </cell>
          <cell r="E135">
            <v>18927.7312252683</v>
          </cell>
          <cell r="F135">
            <v>17937.9263327451</v>
          </cell>
          <cell r="G135">
            <v>16692.2190397439</v>
          </cell>
          <cell r="H135">
            <v>15707.230398014</v>
          </cell>
          <cell r="I135">
            <v>15033.6196121239</v>
          </cell>
          <cell r="J135">
            <v>14446.1574863587</v>
          </cell>
          <cell r="K135">
            <v>13697.3020575326</v>
          </cell>
          <cell r="L135">
            <v>13044.2041481269</v>
          </cell>
          <cell r="M135">
            <v>12361.0644182983</v>
          </cell>
          <cell r="N135">
            <v>11764.3682150723</v>
          </cell>
          <cell r="O135">
            <v>12710.6144042029</v>
          </cell>
          <cell r="P135">
            <v>13892.6184547534</v>
          </cell>
          <cell r="Q135">
            <v>12485.6935387797</v>
          </cell>
          <cell r="R135">
            <v>9136.57352751907</v>
          </cell>
          <cell r="S135">
            <v>8621.75332260233</v>
          </cell>
          <cell r="T135">
            <v>8106.95842075401</v>
          </cell>
          <cell r="U135">
            <v>7592.1895810662</v>
          </cell>
          <cell r="V135">
            <v>10730.1576094148</v>
          </cell>
          <cell r="W135">
            <v>10215.4432630984</v>
          </cell>
          <cell r="X135">
            <v>9700.75739560839</v>
          </cell>
          <cell r="Y135">
            <v>9186.10086130964</v>
          </cell>
          <cell r="Z135">
            <v>8671.47454019786</v>
          </cell>
        </row>
        <row r="136">
          <cell r="A136">
            <v>-94531.1897758683</v>
          </cell>
          <cell r="B136">
            <v>13467.7472058974</v>
          </cell>
          <cell r="C136">
            <v>20801.2447235797</v>
          </cell>
          <cell r="D136">
            <v>19607.4429707207</v>
          </cell>
          <cell r="E136">
            <v>18177.6615977049</v>
          </cell>
          <cell r="F136">
            <v>17231.3263562392</v>
          </cell>
          <cell r="G136">
            <v>16039.7072689699</v>
          </cell>
          <cell r="H136">
            <v>15097.7035778349</v>
          </cell>
          <cell r="I136">
            <v>14453.4891982838</v>
          </cell>
          <cell r="J136">
            <v>13891.9468090606</v>
          </cell>
          <cell r="K136">
            <v>13175.4886045484</v>
          </cell>
          <cell r="L136">
            <v>12550.8919185883</v>
          </cell>
          <cell r="M136">
            <v>11897.5644386599</v>
          </cell>
          <cell r="N136">
            <v>11327.2003373615</v>
          </cell>
          <cell r="O136">
            <v>12231.8600467596</v>
          </cell>
          <cell r="P136">
            <v>13362.2813850195</v>
          </cell>
          <cell r="Q136">
            <v>12016.7547384691</v>
          </cell>
          <cell r="R136">
            <v>8813.79048182458</v>
          </cell>
          <cell r="S136">
            <v>8321.43705483406</v>
          </cell>
          <cell r="T136">
            <v>7829.10782668487</v>
          </cell>
          <cell r="U136">
            <v>7336.80352334226</v>
          </cell>
          <cell r="V136">
            <v>10337.8304795279</v>
          </cell>
          <cell r="W136">
            <v>9845.57829146337</v>
          </cell>
          <cell r="X136">
            <v>9353.35333940798</v>
          </cell>
          <cell r="Y136">
            <v>8861.15644044198</v>
          </cell>
          <cell r="Z136">
            <v>8368.98843615807</v>
          </cell>
        </row>
        <row r="137">
          <cell r="A137">
            <v>-116033.164604451</v>
          </cell>
          <cell r="B137">
            <v>16018.0509716435</v>
          </cell>
          <cell r="C137">
            <v>25056.2161712853</v>
          </cell>
          <cell r="D137">
            <v>23627.2764359127</v>
          </cell>
          <cell r="E137">
            <v>21916.5368724368</v>
          </cell>
          <cell r="F137">
            <v>20753.5182757635</v>
          </cell>
          <cell r="G137">
            <v>19292.2854784674</v>
          </cell>
          <cell r="H137">
            <v>18136.0145205896</v>
          </cell>
          <cell r="I137">
            <v>17345.2677488603</v>
          </cell>
          <cell r="J137">
            <v>16654.5231382393</v>
          </cell>
          <cell r="K137">
            <v>15776.5743513786</v>
          </cell>
          <cell r="L137">
            <v>15009.9074952306</v>
          </cell>
          <cell r="M137">
            <v>14207.9747659495</v>
          </cell>
          <cell r="N137">
            <v>13506.352923755</v>
          </cell>
          <cell r="O137">
            <v>14618.3089362181</v>
          </cell>
          <cell r="P137">
            <v>16005.8548406511</v>
          </cell>
          <cell r="Q137">
            <v>14354.2759783833</v>
          </cell>
          <cell r="R137">
            <v>10422.7685077318</v>
          </cell>
          <cell r="S137">
            <v>9818.42483689668</v>
          </cell>
          <cell r="T137">
            <v>9214.11086914844</v>
          </cell>
          <cell r="U137">
            <v>8609.82749557966</v>
          </cell>
          <cell r="V137">
            <v>12293.4651988086</v>
          </cell>
          <cell r="W137">
            <v>11689.2457946097</v>
          </cell>
          <cell r="X137">
            <v>11085.0598214967</v>
          </cell>
          <cell r="Y137">
            <v>10480.9082824022</v>
          </cell>
          <cell r="Z137">
            <v>9876.79221034685</v>
          </cell>
        </row>
        <row r="138">
          <cell r="A138">
            <v>-98814.4534137043</v>
          </cell>
          <cell r="B138">
            <v>13956.7512806109</v>
          </cell>
          <cell r="C138">
            <v>21600.7620281972</v>
          </cell>
          <cell r="D138">
            <v>20398.0225330585</v>
          </cell>
          <cell r="E138">
            <v>18922.4577682118</v>
          </cell>
          <cell r="F138">
            <v>17932.9584944335</v>
          </cell>
          <cell r="G138">
            <v>16687.6314752358</v>
          </cell>
          <cell r="H138">
            <v>15702.9450445043</v>
          </cell>
          <cell r="I138">
            <v>15029.5409336757</v>
          </cell>
          <cell r="J138">
            <v>14442.2610398162</v>
          </cell>
          <cell r="K138">
            <v>13693.6333836726</v>
          </cell>
          <cell r="L138">
            <v>13040.7358556347</v>
          </cell>
          <cell r="M138">
            <v>12357.8057245071</v>
          </cell>
          <cell r="N138">
            <v>11761.2946523724</v>
          </cell>
          <cell r="O138">
            <v>12707.2484626266</v>
          </cell>
          <cell r="P138">
            <v>13888.8898545543</v>
          </cell>
          <cell r="Q138">
            <v>12482.3966066888</v>
          </cell>
          <cell r="R138">
            <v>9134.30416149295</v>
          </cell>
          <cell r="S138">
            <v>8619.64191203026</v>
          </cell>
          <cell r="T138">
            <v>8105.00495787259</v>
          </cell>
          <cell r="U138">
            <v>7590.39405787913</v>
          </cell>
          <cell r="V138">
            <v>10727.3993051248</v>
          </cell>
          <cell r="W138">
            <v>10212.8428817832</v>
          </cell>
          <cell r="X138">
            <v>9698.31492853029</v>
          </cell>
          <cell r="Y138">
            <v>9183.81629946871</v>
          </cell>
          <cell r="Z138">
            <v>8669.34787432419</v>
          </cell>
        </row>
        <row r="139">
          <cell r="A139">
            <v>-117673.526334518</v>
          </cell>
          <cell r="B139">
            <v>16253.0415788866</v>
          </cell>
          <cell r="C139">
            <v>25339.5528809419</v>
          </cell>
          <cell r="D139">
            <v>23929.5056800738</v>
          </cell>
          <cell r="E139">
            <v>22201.7715061418</v>
          </cell>
          <cell r="F139">
            <v>21022.2223774472</v>
          </cell>
          <cell r="G139">
            <v>19540.4210502669</v>
          </cell>
          <cell r="H139">
            <v>18367.8038810679</v>
          </cell>
          <cell r="I139">
            <v>17565.8783162157</v>
          </cell>
          <cell r="J139">
            <v>16865.2770119137</v>
          </cell>
          <cell r="K139">
            <v>15975.0082882489</v>
          </cell>
          <cell r="L139">
            <v>15197.5030569276</v>
          </cell>
          <cell r="M139">
            <v>14384.2333985566</v>
          </cell>
          <cell r="N139">
            <v>13672.5980493862</v>
          </cell>
          <cell r="O139">
            <v>14800.3684661095</v>
          </cell>
          <cell r="P139">
            <v>16207.5301175413</v>
          </cell>
          <cell r="Q139">
            <v>14532.6028723427</v>
          </cell>
          <cell r="R139">
            <v>10545.5156506923</v>
          </cell>
          <cell r="S139">
            <v>9932.62836878851</v>
          </cell>
          <cell r="T139">
            <v>9319.77120988438</v>
          </cell>
          <cell r="U139">
            <v>8706.94507766986</v>
          </cell>
          <cell r="V139">
            <v>12442.6583951114</v>
          </cell>
          <cell r="W139">
            <v>11829.8971366022</v>
          </cell>
          <cell r="X139">
            <v>11217.1697817945</v>
          </cell>
          <cell r="Y139">
            <v>10604.4773477992</v>
          </cell>
          <cell r="Z139">
            <v>9991.82088224085</v>
          </cell>
        </row>
        <row r="140">
          <cell r="A140">
            <v>-98278.2189982759</v>
          </cell>
          <cell r="B140">
            <v>13820.9605852749</v>
          </cell>
          <cell r="C140">
            <v>21560.1539054639</v>
          </cell>
          <cell r="D140">
            <v>20327.3067911226</v>
          </cell>
          <cell r="E140">
            <v>18829.2145376114</v>
          </cell>
          <cell r="F140">
            <v>17845.1190964224</v>
          </cell>
          <cell r="G140">
            <v>16606.5159317236</v>
          </cell>
          <cell r="H140">
            <v>15627.1730791259</v>
          </cell>
          <cell r="I140">
            <v>14957.4233168996</v>
          </cell>
          <cell r="J140">
            <v>14373.3655772011</v>
          </cell>
          <cell r="K140">
            <v>13628.7653096445</v>
          </cell>
          <cell r="L140">
            <v>12979.4108475467</v>
          </cell>
          <cell r="M140">
            <v>12300.186759685</v>
          </cell>
          <cell r="N140">
            <v>11706.9491039933</v>
          </cell>
          <cell r="O140">
            <v>12647.7331838957</v>
          </cell>
          <cell r="P140">
            <v>13822.962186146</v>
          </cell>
          <cell r="Q140">
            <v>12424.1015270215</v>
          </cell>
          <cell r="R140">
            <v>9094.17810804728</v>
          </cell>
          <cell r="S140">
            <v>8582.30876590684</v>
          </cell>
          <cell r="T140">
            <v>8070.46458180191</v>
          </cell>
          <cell r="U140">
            <v>7558.64631047355</v>
          </cell>
          <cell r="V140">
            <v>10678.6280341673</v>
          </cell>
          <cell r="W140">
            <v>10166.8639438635</v>
          </cell>
          <cell r="X140">
            <v>9655.12816915032</v>
          </cell>
          <cell r="Y140">
            <v>9143.42155949543</v>
          </cell>
          <cell r="Z140">
            <v>8631.74498985063</v>
          </cell>
        </row>
        <row r="141">
          <cell r="A141">
            <v>-113438.197734091</v>
          </cell>
          <cell r="B141">
            <v>15766.7494071281</v>
          </cell>
          <cell r="C141">
            <v>24537.8554809849</v>
          </cell>
          <cell r="D141">
            <v>23119.3855938656</v>
          </cell>
          <cell r="E141">
            <v>21465.3105293829</v>
          </cell>
          <cell r="F141">
            <v>20328.4423738949</v>
          </cell>
          <cell r="G141">
            <v>18899.747920211</v>
          </cell>
          <cell r="H141">
            <v>17769.3358177655</v>
          </cell>
          <cell r="I141">
            <v>16996.2733148612</v>
          </cell>
          <cell r="J141">
            <v>16321.1214805678</v>
          </cell>
          <cell r="K141">
            <v>15462.662192435</v>
          </cell>
          <cell r="L141">
            <v>14713.1410816357</v>
          </cell>
          <cell r="M141">
            <v>13929.1427840478</v>
          </cell>
          <cell r="N141">
            <v>13243.3617886508</v>
          </cell>
          <cell r="O141">
            <v>14330.3002367696</v>
          </cell>
          <cell r="P141">
            <v>15686.8150505195</v>
          </cell>
          <cell r="Q141">
            <v>14072.1721146825</v>
          </cell>
          <cell r="R141">
            <v>10228.5889169894</v>
          </cell>
          <cell r="S141">
            <v>9637.76079413988</v>
          </cell>
          <cell r="T141">
            <v>9046.96171009708</v>
          </cell>
          <cell r="U141">
            <v>8456.1925360252</v>
          </cell>
          <cell r="V141">
            <v>12057.4493282889</v>
          </cell>
          <cell r="W141">
            <v>11466.7426929753</v>
          </cell>
          <cell r="X141">
            <v>10876.0687410944</v>
          </cell>
          <cell r="Y141">
            <v>10285.4284531493</v>
          </cell>
          <cell r="Z141">
            <v>9694.8228390581</v>
          </cell>
        </row>
        <row r="142">
          <cell r="A142">
            <v>-101138.228670105</v>
          </cell>
          <cell r="B142">
            <v>14239.2675334811</v>
          </cell>
          <cell r="C142">
            <v>22161.5438213134</v>
          </cell>
          <cell r="D142">
            <v>20890.9289191785</v>
          </cell>
          <cell r="E142">
            <v>19326.527902209</v>
          </cell>
          <cell r="F142">
            <v>18313.6110854692</v>
          </cell>
          <cell r="G142">
            <v>17039.1461999526</v>
          </cell>
          <cell r="H142">
            <v>16031.3033393266</v>
          </cell>
          <cell r="I142">
            <v>15342.0630855428</v>
          </cell>
          <cell r="J142">
            <v>14740.8199660935</v>
          </cell>
          <cell r="K142">
            <v>13974.7395958437</v>
          </cell>
          <cell r="L142">
            <v>13306.4881689761</v>
          </cell>
          <cell r="M142">
            <v>12607.4978757393</v>
          </cell>
          <cell r="N142">
            <v>11996.8014325892</v>
          </cell>
          <cell r="O142">
            <v>12965.1583022668</v>
          </cell>
          <cell r="P142">
            <v>14174.5878257243</v>
          </cell>
          <cell r="Q142">
            <v>12735.0187059112</v>
          </cell>
          <cell r="R142">
            <v>9308.1906698022</v>
          </cell>
          <cell r="S142">
            <v>8781.42533866079</v>
          </cell>
          <cell r="T142">
            <v>8254.68589768276</v>
          </cell>
          <cell r="U142">
            <v>7727.97312357303</v>
          </cell>
          <cell r="V142">
            <v>10938.7499186127</v>
          </cell>
          <cell r="W142">
            <v>10412.0929022579</v>
          </cell>
          <cell r="X142">
            <v>9885.46502551009</v>
          </cell>
          <cell r="Y142">
            <v>9358.86716255749</v>
          </cell>
          <cell r="Z142">
            <v>8832.30021381395</v>
          </cell>
        </row>
        <row r="143">
          <cell r="A143">
            <v>-95194.0661723187</v>
          </cell>
          <cell r="B143">
            <v>13481.4403598088</v>
          </cell>
          <cell r="C143">
            <v>20888.6752454382</v>
          </cell>
          <cell r="D143">
            <v>19744.8362148423</v>
          </cell>
          <cell r="E143">
            <v>18292.9259949824</v>
          </cell>
          <cell r="F143">
            <v>17339.9107028322</v>
          </cell>
          <cell r="G143">
            <v>16139.9797946273</v>
          </cell>
          <cell r="H143">
            <v>15191.3705375018</v>
          </cell>
          <cell r="I143">
            <v>14542.6387652525</v>
          </cell>
          <cell r="J143">
            <v>13977.1132487297</v>
          </cell>
          <cell r="K143">
            <v>13255.6765110297</v>
          </cell>
          <cell r="L143">
            <v>12626.6999965558</v>
          </cell>
          <cell r="M143">
            <v>11968.791220585</v>
          </cell>
          <cell r="N143">
            <v>11394.3806231399</v>
          </cell>
          <cell r="O143">
            <v>12305.4309932782</v>
          </cell>
          <cell r="P143">
            <v>13443.7791292961</v>
          </cell>
          <cell r="Q143">
            <v>12088.8173126509</v>
          </cell>
          <cell r="R143">
            <v>8863.39306783282</v>
          </cell>
          <cell r="S143">
            <v>8367.58713520645</v>
          </cell>
          <cell r="T143">
            <v>7871.80557110978</v>
          </cell>
          <cell r="U143">
            <v>7376.04910659866</v>
          </cell>
          <cell r="V143">
            <v>10398.1200159926</v>
          </cell>
          <cell r="W143">
            <v>9902.41603220493</v>
          </cell>
          <cell r="X143">
            <v>9406.73947541215</v>
          </cell>
          <cell r="Y143">
            <v>8911.09116842407</v>
          </cell>
          <cell r="Z143">
            <v>8415.47195873481</v>
          </cell>
        </row>
        <row r="144">
          <cell r="A144">
            <v>-109430.740939545</v>
          </cell>
          <cell r="B144">
            <v>15247.9715624848</v>
          </cell>
          <cell r="C144">
            <v>23765.2656722993</v>
          </cell>
          <cell r="D144">
            <v>22446.4097980573</v>
          </cell>
          <cell r="E144">
            <v>20768.4730880255</v>
          </cell>
          <cell r="F144">
            <v>19671.9895572528</v>
          </cell>
          <cell r="G144">
            <v>18293.5446877472</v>
          </cell>
          <cell r="H144">
            <v>17203.0669085814</v>
          </cell>
          <cell r="I144">
            <v>16457.3145590624</v>
          </cell>
          <cell r="J144">
            <v>15806.2429464296</v>
          </cell>
          <cell r="K144">
            <v>14977.8816626265</v>
          </cell>
          <cell r="L144">
            <v>14254.8390531444</v>
          </cell>
          <cell r="M144">
            <v>13498.5372402269</v>
          </cell>
          <cell r="N144">
            <v>12837.219566445</v>
          </cell>
          <cell r="O144">
            <v>13885.5229131453</v>
          </cell>
          <cell r="P144">
            <v>15194.1158221412</v>
          </cell>
          <cell r="Q144">
            <v>13636.5137414415</v>
          </cell>
          <cell r="R144">
            <v>9928.71367419892</v>
          </cell>
          <cell r="S144">
            <v>9358.75786969204</v>
          </cell>
          <cell r="T144">
            <v>8788.8300781314</v>
          </cell>
          <cell r="U144">
            <v>8218.93113990541</v>
          </cell>
          <cell r="V144">
            <v>11692.965521294</v>
          </cell>
          <cell r="W144">
            <v>11123.1269125054</v>
          </cell>
          <cell r="X144">
            <v>10553.3198325346</v>
          </cell>
          <cell r="Y144">
            <v>9983.54522724616</v>
          </cell>
          <cell r="Z144">
            <v>9413.80407088049</v>
          </cell>
        </row>
        <row r="145">
          <cell r="A145">
            <v>-91269.499304367</v>
          </cell>
          <cell r="B145">
            <v>13034.6010532063</v>
          </cell>
          <cell r="C145">
            <v>20157.51085409</v>
          </cell>
          <cell r="D145">
            <v>19013.1758881739</v>
          </cell>
          <cell r="E145">
            <v>17610.501885402</v>
          </cell>
          <cell r="F145">
            <v>16697.0359055109</v>
          </cell>
          <cell r="G145">
            <v>15546.3152229691</v>
          </cell>
          <cell r="H145">
            <v>14636.8142906673</v>
          </cell>
          <cell r="I145">
            <v>14014.8277907014</v>
          </cell>
          <cell r="J145">
            <v>13472.8844223956</v>
          </cell>
          <cell r="K145">
            <v>12780.92314423</v>
          </cell>
          <cell r="L145">
            <v>12177.8774517987</v>
          </cell>
          <cell r="M145">
            <v>11547.0922885502</v>
          </cell>
          <cell r="N145">
            <v>10996.6390152666</v>
          </cell>
          <cell r="O145">
            <v>11869.8534094379</v>
          </cell>
          <cell r="P145">
            <v>12961.2708536758</v>
          </cell>
          <cell r="Q145">
            <v>11662.1700635292</v>
          </cell>
          <cell r="R145">
            <v>8569.72042138624</v>
          </cell>
          <cell r="S145">
            <v>8094.35508568319</v>
          </cell>
          <cell r="T145">
            <v>7619.01311386816</v>
          </cell>
          <cell r="U145">
            <v>7143.6952068578</v>
          </cell>
          <cell r="V145">
            <v>10041.1751638898</v>
          </cell>
          <cell r="W145">
            <v>9565.90757397956</v>
          </cell>
          <cell r="X145">
            <v>9090.66628033111</v>
          </cell>
          <cell r="Y145">
            <v>8615.45207183231</v>
          </cell>
          <cell r="Z145">
            <v>8140.26576103768</v>
          </cell>
        </row>
        <row r="146">
          <cell r="A146">
            <v>-104841.677447077</v>
          </cell>
          <cell r="B146">
            <v>14683.3111867854</v>
          </cell>
          <cell r="C146">
            <v>22909.3748593171</v>
          </cell>
          <cell r="D146">
            <v>21527.3310807304</v>
          </cell>
          <cell r="E146">
            <v>19970.5028474802</v>
          </cell>
          <cell r="F146">
            <v>18920.2650072887</v>
          </cell>
          <cell r="G146">
            <v>17599.3625004553</v>
          </cell>
          <cell r="H146">
            <v>16554.6147576829</v>
          </cell>
          <cell r="I146">
            <v>15840.1361147313</v>
          </cell>
          <cell r="J146">
            <v>15216.6395133283</v>
          </cell>
          <cell r="K146">
            <v>14422.7443909704</v>
          </cell>
          <cell r="L146">
            <v>13730.0231373905</v>
          </cell>
          <cell r="M146">
            <v>13005.4374310182</v>
          </cell>
          <cell r="N146">
            <v>12372.1334681466</v>
          </cell>
          <cell r="O146">
            <v>13376.1945578401</v>
          </cell>
          <cell r="P146">
            <v>14629.9106023132</v>
          </cell>
          <cell r="Q146">
            <v>13137.6277800135</v>
          </cell>
          <cell r="R146">
            <v>9585.31720118946</v>
          </cell>
          <cell r="S146">
            <v>9039.26293798921</v>
          </cell>
          <cell r="T146">
            <v>8493.23551299046</v>
          </cell>
          <cell r="U146">
            <v>7947.23573133926</v>
          </cell>
          <cell r="V146">
            <v>11275.5837707153</v>
          </cell>
          <cell r="W146">
            <v>10729.6417885395</v>
          </cell>
          <cell r="X146">
            <v>10183.7300129959</v>
          </cell>
          <cell r="Y146">
            <v>9637.84935028344</v>
          </cell>
          <cell r="Z146">
            <v>9092.00073378715</v>
          </cell>
        </row>
        <row r="147">
          <cell r="A147">
            <v>-116488.876432179</v>
          </cell>
          <cell r="B147">
            <v>16161.0222819474</v>
          </cell>
          <cell r="C147">
            <v>25174.150997752</v>
          </cell>
          <cell r="D147">
            <v>23700.2408859327</v>
          </cell>
          <cell r="E147">
            <v>21995.7784164661</v>
          </cell>
          <cell r="F147">
            <v>20828.1674431099</v>
          </cell>
          <cell r="G147">
            <v>19361.2204657184</v>
          </cell>
          <cell r="H147">
            <v>18200.4083376211</v>
          </cell>
          <cell r="I147">
            <v>17406.5559653694</v>
          </cell>
          <cell r="J147">
            <v>16713.0730490379</v>
          </cell>
          <cell r="K147">
            <v>15831.7016384867</v>
          </cell>
          <cell r="L147">
            <v>15062.023753936</v>
          </cell>
          <cell r="M147">
            <v>14256.9414920966</v>
          </cell>
          <cell r="N147">
            <v>13552.5377796095</v>
          </cell>
          <cell r="O147">
            <v>14668.8872200206</v>
          </cell>
          <cell r="P147">
            <v>16061.8826102306</v>
          </cell>
          <cell r="Q147">
            <v>14403.8172919179</v>
          </cell>
          <cell r="R147">
            <v>10456.869111179</v>
          </cell>
          <cell r="S147">
            <v>9850.15192446371</v>
          </cell>
          <cell r="T147">
            <v>9243.46455749205</v>
          </cell>
          <cell r="U147">
            <v>8636.80790485627</v>
          </cell>
          <cell r="V147">
            <v>12334.9128276612</v>
          </cell>
          <cell r="W147">
            <v>11728.3203956303</v>
          </cell>
          <cell r="X147">
            <v>11121.7615259835</v>
          </cell>
          <cell r="Y147">
            <v>10515.2372255924</v>
          </cell>
          <cell r="Z147">
            <v>9908.74853153452</v>
          </cell>
        </row>
        <row r="148">
          <cell r="A148">
            <v>-97513.334942948</v>
          </cell>
          <cell r="B148">
            <v>13847.2423606696</v>
          </cell>
          <cell r="C148">
            <v>21383.7072806666</v>
          </cell>
          <cell r="D148">
            <v>20226.8652686567</v>
          </cell>
          <cell r="E148">
            <v>18696.212517783</v>
          </cell>
          <cell r="F148">
            <v>17719.8250961956</v>
          </cell>
          <cell r="G148">
            <v>16490.8128285908</v>
          </cell>
          <cell r="H148">
            <v>15519.0920487197</v>
          </cell>
          <cell r="I148">
            <v>14854.5548444683</v>
          </cell>
          <cell r="J148">
            <v>14275.0931811695</v>
          </cell>
          <cell r="K148">
            <v>13536.2375753247</v>
          </cell>
          <cell r="L148">
            <v>12891.9369377607</v>
          </cell>
          <cell r="M148">
            <v>12217.999145073</v>
          </cell>
          <cell r="N148">
            <v>11629.4306862318</v>
          </cell>
          <cell r="O148">
            <v>12562.840669652</v>
          </cell>
          <cell r="P148">
            <v>13728.9230478147</v>
          </cell>
          <cell r="Q148">
            <v>12340.9495030956</v>
          </cell>
          <cell r="R148">
            <v>9036.94235890328</v>
          </cell>
          <cell r="S148">
            <v>8529.05681604415</v>
          </cell>
          <cell r="T148">
            <v>8021.19623541947</v>
          </cell>
          <cell r="U148">
            <v>7513.36136589625</v>
          </cell>
          <cell r="V148">
            <v>10609.0607582893</v>
          </cell>
          <cell r="W148">
            <v>10101.2796481081</v>
          </cell>
          <cell r="X148">
            <v>9593.52663314177</v>
          </cell>
          <cell r="Y148">
            <v>9085.80255624664</v>
          </cell>
          <cell r="Z148">
            <v>8578.10828556487</v>
          </cell>
        </row>
        <row r="149">
          <cell r="A149">
            <v>-111367.442826498</v>
          </cell>
          <cell r="B149">
            <v>15465.1782401559</v>
          </cell>
          <cell r="C149">
            <v>24078.4992046614</v>
          </cell>
          <cell r="D149">
            <v>22723.1246580094</v>
          </cell>
          <cell r="E149">
            <v>21105.2368902985</v>
          </cell>
          <cell r="F149">
            <v>19989.2364981098</v>
          </cell>
          <cell r="G149">
            <v>18586.5072833234</v>
          </cell>
          <cell r="H149">
            <v>17476.730261966</v>
          </cell>
          <cell r="I149">
            <v>16717.7796103053</v>
          </cell>
          <cell r="J149">
            <v>16055.070639338</v>
          </cell>
          <cell r="K149">
            <v>15212.163755977</v>
          </cell>
          <cell r="L149">
            <v>14476.3247606338</v>
          </cell>
          <cell r="M149">
            <v>13706.6379414959</v>
          </cell>
          <cell r="N149">
            <v>13033.4977669206</v>
          </cell>
          <cell r="O149">
            <v>14100.4724749495</v>
          </cell>
          <cell r="P149">
            <v>15432.2248209953</v>
          </cell>
          <cell r="Q149">
            <v>13847.0563465847</v>
          </cell>
          <cell r="R149">
            <v>10073.6357478076</v>
          </cell>
          <cell r="S149">
            <v>9493.59288300492</v>
          </cell>
          <cell r="T149">
            <v>8913.57852692077</v>
          </cell>
          <cell r="U149">
            <v>8333.5935348167</v>
          </cell>
          <cell r="V149">
            <v>11869.1112698225</v>
          </cell>
          <cell r="W149">
            <v>11289.1876748643</v>
          </cell>
          <cell r="X149">
            <v>10709.29616672</v>
          </cell>
          <cell r="Y149">
            <v>10129.437707994</v>
          </cell>
          <cell r="Z149">
            <v>9549.61329016873</v>
          </cell>
        </row>
        <row r="150">
          <cell r="A150">
            <v>-117194.926267572</v>
          </cell>
          <cell r="B150">
            <v>16228.8068311207</v>
          </cell>
          <cell r="C150">
            <v>25265.2565367167</v>
          </cell>
          <cell r="D150">
            <v>23781.7425116046</v>
          </cell>
          <cell r="E150">
            <v>22118.550035972</v>
          </cell>
          <cell r="F150">
            <v>20943.8239372147</v>
          </cell>
          <cell r="G150">
            <v>19468.0237862378</v>
          </cell>
          <cell r="H150">
            <v>18300.1758686553</v>
          </cell>
          <cell r="I150">
            <v>17501.5118838795</v>
          </cell>
          <cell r="J150">
            <v>16803.7864173693</v>
          </cell>
          <cell r="K150">
            <v>15917.1122195163</v>
          </cell>
          <cell r="L150">
            <v>15142.7692462435</v>
          </cell>
          <cell r="M150">
            <v>14332.8073064824</v>
          </cell>
          <cell r="N150">
            <v>13624.0935477278</v>
          </cell>
          <cell r="O150">
            <v>14747.249875498</v>
          </cell>
          <cell r="P150">
            <v>16148.6883393824</v>
          </cell>
          <cell r="Q150">
            <v>14480.5733340873</v>
          </cell>
          <cell r="R150">
            <v>10509.702336006</v>
          </cell>
          <cell r="S150">
            <v>9899.30778040426</v>
          </cell>
          <cell r="T150">
            <v>9288.94322528635</v>
          </cell>
          <cell r="U150">
            <v>8678.60957066675</v>
          </cell>
          <cell r="V150">
            <v>12399.1290488523</v>
          </cell>
          <cell r="W150">
            <v>11788.8600040846</v>
          </cell>
          <cell r="X150">
            <v>11178.6247251257</v>
          </cell>
          <cell r="Y150">
            <v>10568.4242249499</v>
          </cell>
          <cell r="Z150">
            <v>9958.2595469207</v>
          </cell>
        </row>
        <row r="151">
          <cell r="A151">
            <v>-108767.167608885</v>
          </cell>
          <cell r="B151">
            <v>15161.3112456486</v>
          </cell>
          <cell r="C151">
            <v>23609.9007692336</v>
          </cell>
          <cell r="D151">
            <v>22271.7286253307</v>
          </cell>
          <cell r="E151">
            <v>20653.0875042009</v>
          </cell>
          <cell r="F151">
            <v>19563.2910473766</v>
          </cell>
          <cell r="G151">
            <v>18193.1667376791</v>
          </cell>
          <cell r="H151">
            <v>17109.3014694561</v>
          </cell>
          <cell r="I151">
            <v>16368.0712621264</v>
          </cell>
          <cell r="J151">
            <v>15720.9869645688</v>
          </cell>
          <cell r="K151">
            <v>14897.6094482779</v>
          </cell>
          <cell r="L151">
            <v>14178.9512721687</v>
          </cell>
          <cell r="M151">
            <v>13427.2355719712</v>
          </cell>
          <cell r="N151">
            <v>12769.9686487364</v>
          </cell>
          <cell r="O151">
            <v>13811.8746156911</v>
          </cell>
          <cell r="P151">
            <v>15112.5323928617</v>
          </cell>
          <cell r="Q151">
            <v>13564.3754021948</v>
          </cell>
          <cell r="R151">
            <v>9879.05893708189</v>
          </cell>
          <cell r="S151">
            <v>9312.55926810217</v>
          </cell>
          <cell r="T151">
            <v>8746.08744220197</v>
          </cell>
          <cell r="U151">
            <v>8179.64429467364</v>
          </cell>
          <cell r="V151">
            <v>11632.6125976871</v>
          </cell>
          <cell r="W151">
            <v>11066.2294137666</v>
          </cell>
          <cell r="X151">
            <v>10499.8775674773</v>
          </cell>
          <cell r="Y151">
            <v>9933.55799894823</v>
          </cell>
          <cell r="Z151">
            <v>9367.2716765122</v>
          </cell>
        </row>
        <row r="152">
          <cell r="A152">
            <v>-106040.501761765</v>
          </cell>
          <cell r="B152">
            <v>14830.0887086538</v>
          </cell>
          <cell r="C152">
            <v>23070.5712364721</v>
          </cell>
          <cell r="D152">
            <v>21712.6287740357</v>
          </cell>
          <cell r="E152">
            <v>20178.9606577356</v>
          </cell>
          <cell r="F152">
            <v>19116.6418214086</v>
          </cell>
          <cell r="G152">
            <v>17780.7072315349</v>
          </cell>
          <cell r="H152">
            <v>16724.0131995839</v>
          </cell>
          <cell r="I152">
            <v>16001.3647677625</v>
          </cell>
          <cell r="J152">
            <v>15370.6646064188</v>
          </cell>
          <cell r="K152">
            <v>14567.7657140231</v>
          </cell>
          <cell r="L152">
            <v>13867.1234589646</v>
          </cell>
          <cell r="M152">
            <v>13134.252393334</v>
          </cell>
          <cell r="N152">
            <v>12493.6302667807</v>
          </cell>
          <cell r="O152">
            <v>13509.2489855032</v>
          </cell>
          <cell r="P152">
            <v>14777.3007914256</v>
          </cell>
          <cell r="Q152">
            <v>13267.9542881993</v>
          </cell>
          <cell r="R152">
            <v>9675.0244022551</v>
          </cell>
          <cell r="S152">
            <v>9122.72621828017</v>
          </cell>
          <cell r="T152">
            <v>8570.45517939128</v>
          </cell>
          <cell r="U152">
            <v>8018.21209994099</v>
          </cell>
          <cell r="V152">
            <v>11384.6185208167</v>
          </cell>
          <cell r="W152">
            <v>10832.4339017566</v>
          </cell>
          <cell r="X152">
            <v>10280.2798347299</v>
          </cell>
          <cell r="Y152">
            <v>9728.15723629775</v>
          </cell>
          <cell r="Z152">
            <v>9176.06705051786</v>
          </cell>
        </row>
        <row r="153">
          <cell r="A153">
            <v>-112794.326950946</v>
          </cell>
          <cell r="B153">
            <v>15637.4056656083</v>
          </cell>
          <cell r="C153">
            <v>24379.7497088094</v>
          </cell>
          <cell r="D153">
            <v>22990.3099833259</v>
          </cell>
          <cell r="E153">
            <v>21353.3509270482</v>
          </cell>
          <cell r="F153">
            <v>20222.971295648</v>
          </cell>
          <cell r="G153">
            <v>18802.3503511188</v>
          </cell>
          <cell r="H153">
            <v>17678.3544236497</v>
          </cell>
          <cell r="I153">
            <v>16909.6797933413</v>
          </cell>
          <cell r="J153">
            <v>16238.3968843973</v>
          </cell>
          <cell r="K153">
            <v>15384.7733877932</v>
          </cell>
          <cell r="L153">
            <v>14639.5065295669</v>
          </cell>
          <cell r="M153">
            <v>13859.9581757188</v>
          </cell>
          <cell r="N153">
            <v>13178.107657643</v>
          </cell>
          <cell r="O153">
            <v>14258.8386743951</v>
          </cell>
          <cell r="P153">
            <v>15607.6539630033</v>
          </cell>
          <cell r="Q153">
            <v>14002.1756774548</v>
          </cell>
          <cell r="R153">
            <v>10180.4085079869</v>
          </cell>
          <cell r="S153">
            <v>9592.93390250422</v>
          </cell>
          <cell r="T153">
            <v>9005.48817100512</v>
          </cell>
          <cell r="U153">
            <v>8418.0721797091</v>
          </cell>
          <cell r="V153">
            <v>11998.8883789675</v>
          </cell>
          <cell r="W153">
            <v>11411.5345714622</v>
          </cell>
          <cell r="X153">
            <v>10824.2132618797</v>
          </cell>
          <cell r="Y153">
            <v>10236.9254251579</v>
          </cell>
          <cell r="Z153">
            <v>9649.67206548246</v>
          </cell>
        </row>
        <row r="154">
          <cell r="A154">
            <v>-117590.477735736</v>
          </cell>
          <cell r="B154">
            <v>16224.7607554614</v>
          </cell>
          <cell r="C154">
            <v>25286.512141533</v>
          </cell>
          <cell r="D154">
            <v>23852.5805309073</v>
          </cell>
          <cell r="E154">
            <v>22187.330583619</v>
          </cell>
          <cell r="F154">
            <v>21008.618366379</v>
          </cell>
          <cell r="G154">
            <v>19527.8583873078</v>
          </cell>
          <cell r="H154">
            <v>18356.068797734</v>
          </cell>
          <cell r="I154">
            <v>17554.7091953081</v>
          </cell>
          <cell r="J154">
            <v>16854.6069178877</v>
          </cell>
          <cell r="K154">
            <v>15964.9619307256</v>
          </cell>
          <cell r="L154">
            <v>15188.005427075</v>
          </cell>
          <cell r="M154">
            <v>14375.3097372733</v>
          </cell>
          <cell r="N154">
            <v>13664.1813541629</v>
          </cell>
          <cell r="O154">
            <v>14791.1511157073</v>
          </cell>
          <cell r="P154">
            <v>16197.319656734</v>
          </cell>
          <cell r="Q154">
            <v>14523.5744986633</v>
          </cell>
          <cell r="R154">
            <v>10539.3011810174</v>
          </cell>
          <cell r="S154">
            <v>9926.84644695647</v>
          </cell>
          <cell r="T154">
            <v>9314.42181463572</v>
          </cell>
          <cell r="U154">
            <v>8702.02818710736</v>
          </cell>
          <cell r="V154">
            <v>12435.1050087616</v>
          </cell>
          <cell r="W154">
            <v>11822.7762091536</v>
          </cell>
          <cell r="X154">
            <v>11210.4812893195</v>
          </cell>
          <cell r="Y154">
            <v>10598.2212656523</v>
          </cell>
          <cell r="Z154">
            <v>9985.99718503711</v>
          </cell>
        </row>
        <row r="155">
          <cell r="A155">
            <v>-103826.15247823</v>
          </cell>
          <cell r="B155">
            <v>14593.3325784057</v>
          </cell>
          <cell r="C155">
            <v>22626.3783627392</v>
          </cell>
          <cell r="D155">
            <v>21363.6105245447</v>
          </cell>
          <cell r="E155">
            <v>19793.918081329</v>
          </cell>
          <cell r="F155">
            <v>18753.9140619517</v>
          </cell>
          <cell r="G155">
            <v>17445.7452438449</v>
          </cell>
          <cell r="H155">
            <v>16411.1172115232</v>
          </cell>
          <cell r="I155">
            <v>15703.5592028012</v>
          </cell>
          <cell r="J155">
            <v>15086.1647423832</v>
          </cell>
          <cell r="K155">
            <v>14299.8967203226</v>
          </cell>
          <cell r="L155">
            <v>13613.8853529883</v>
          </cell>
          <cell r="M155">
            <v>12896.3181806075</v>
          </cell>
          <cell r="N155">
            <v>12269.2134396352</v>
          </cell>
          <cell r="O155">
            <v>13263.4840531799</v>
          </cell>
          <cell r="P155">
            <v>14505.056263464</v>
          </cell>
          <cell r="Q155">
            <v>13027.2280979719</v>
          </cell>
          <cell r="R155">
            <v>9509.32616442838</v>
          </cell>
          <cell r="S155">
            <v>8968.56113116157</v>
          </cell>
          <cell r="T155">
            <v>8427.82267613415</v>
          </cell>
          <cell r="U155">
            <v>7887.1115966933</v>
          </cell>
          <cell r="V155">
            <v>11183.2203527871</v>
          </cell>
          <cell r="W155">
            <v>10642.5665129602</v>
          </cell>
          <cell r="X155">
            <v>10101.9425871759</v>
          </cell>
          <cell r="Y155">
            <v>9561.34947285544</v>
          </cell>
          <cell r="Z155">
            <v>9020.78809434276</v>
          </cell>
        </row>
        <row r="156">
          <cell r="A156">
            <v>-112390.973776449</v>
          </cell>
          <cell r="B156">
            <v>15524.6208149824</v>
          </cell>
          <cell r="C156">
            <v>24291.3961670216</v>
          </cell>
          <cell r="D156">
            <v>22910.9941125457</v>
          </cell>
          <cell r="E156">
            <v>21283.2137781055</v>
          </cell>
          <cell r="F156">
            <v>20156.8988858691</v>
          </cell>
          <cell r="G156">
            <v>18741.3355951923</v>
          </cell>
          <cell r="H156">
            <v>17621.3590837499</v>
          </cell>
          <cell r="I156">
            <v>16855.4332384263</v>
          </cell>
          <cell r="J156">
            <v>16186.5740197046</v>
          </cell>
          <cell r="K156">
            <v>15335.9799071251</v>
          </cell>
          <cell r="L156">
            <v>14593.3781275534</v>
          </cell>
          <cell r="M156">
            <v>13816.6174431891</v>
          </cell>
          <cell r="N156">
            <v>13137.2291745992</v>
          </cell>
          <cell r="O156">
            <v>14214.0715428635</v>
          </cell>
          <cell r="P156">
            <v>15558.0634600914</v>
          </cell>
          <cell r="Q156">
            <v>13958.3263743052</v>
          </cell>
          <cell r="R156">
            <v>10150.2258666425</v>
          </cell>
          <cell r="S156">
            <v>9564.85207379345</v>
          </cell>
          <cell r="T156">
            <v>8979.50705167442</v>
          </cell>
          <cell r="U156">
            <v>8394.19166340734</v>
          </cell>
          <cell r="V156">
            <v>11962.2028429427</v>
          </cell>
          <cell r="W156">
            <v>11376.9494160966</v>
          </cell>
          <cell r="X156">
            <v>10791.7283709608</v>
          </cell>
          <cell r="Y156">
            <v>10206.5406789863</v>
          </cell>
          <cell r="Z156">
            <v>9621.38734076822</v>
          </cell>
        </row>
        <row r="157">
          <cell r="A157">
            <v>-110557.268325334</v>
          </cell>
          <cell r="B157">
            <v>15429.8201142417</v>
          </cell>
          <cell r="C157">
            <v>23992.21734842</v>
          </cell>
          <cell r="D157">
            <v>22605.0513558069</v>
          </cell>
          <cell r="E157">
            <v>20964.3595320667</v>
          </cell>
          <cell r="F157">
            <v>19856.5235680579</v>
          </cell>
          <cell r="G157">
            <v>18463.9531482086</v>
          </cell>
          <cell r="H157">
            <v>17362.2495190552</v>
          </cell>
          <cell r="I157">
            <v>16608.8200722459</v>
          </cell>
          <cell r="J157">
            <v>15950.9793213422</v>
          </cell>
          <cell r="K157">
            <v>15114.1572535872</v>
          </cell>
          <cell r="L157">
            <v>14383.6713307028</v>
          </cell>
          <cell r="M157">
            <v>13619.5838197551</v>
          </cell>
          <cell r="N157">
            <v>12951.3893153148</v>
          </cell>
          <cell r="O157">
            <v>14010.5532905963</v>
          </cell>
          <cell r="P157">
            <v>15332.6174210806</v>
          </cell>
          <cell r="Q157">
            <v>13758.9807107604</v>
          </cell>
          <cell r="R157">
            <v>10013.0109456713</v>
          </cell>
          <cell r="S157">
            <v>9437.18776955609</v>
          </cell>
          <cell r="T157">
            <v>8861.39289476452</v>
          </cell>
          <cell r="U157">
            <v>8285.6271703363</v>
          </cell>
          <cell r="V157">
            <v>11795.4247644767</v>
          </cell>
          <cell r="W157">
            <v>11219.7199905432</v>
          </cell>
          <cell r="X157">
            <v>10644.0470699988</v>
          </cell>
          <cell r="Y157">
            <v>10068.4069584451</v>
          </cell>
          <cell r="Z157">
            <v>9492.80064015196</v>
          </cell>
        </row>
        <row r="158">
          <cell r="A158">
            <v>-112833.955278197</v>
          </cell>
          <cell r="B158">
            <v>15652.8402958251</v>
          </cell>
          <cell r="C158">
            <v>24450.8508589472</v>
          </cell>
          <cell r="D158">
            <v>22970.6494398864</v>
          </cell>
          <cell r="E158">
            <v>21360.2417068076</v>
          </cell>
          <cell r="F158">
            <v>20229.4627260929</v>
          </cell>
          <cell r="G158">
            <v>18808.3448811432</v>
          </cell>
          <cell r="H158">
            <v>17683.9540572316</v>
          </cell>
          <cell r="I158">
            <v>16915.0093664457</v>
          </cell>
          <cell r="J158">
            <v>16243.4883366801</v>
          </cell>
          <cell r="K158">
            <v>15389.5672115235</v>
          </cell>
          <cell r="L158">
            <v>14644.0385167338</v>
          </cell>
          <cell r="M158">
            <v>13864.2162821143</v>
          </cell>
          <cell r="N158">
            <v>13182.1238548765</v>
          </cell>
          <cell r="O158">
            <v>14263.2369205242</v>
          </cell>
          <cell r="P158">
            <v>15612.5260919517</v>
          </cell>
          <cell r="Q158">
            <v>14006.4837494989</v>
          </cell>
          <cell r="R158">
            <v>10183.3738685297</v>
          </cell>
          <cell r="S158">
            <v>9595.69286405033</v>
          </cell>
          <cell r="T158">
            <v>9008.04074369888</v>
          </cell>
          <cell r="U158">
            <v>8420.41837399922</v>
          </cell>
          <cell r="V158">
            <v>12002.4926308214</v>
          </cell>
          <cell r="W158">
            <v>11414.9324667596</v>
          </cell>
          <cell r="X158">
            <v>10827.4048120383</v>
          </cell>
          <cell r="Y158">
            <v>10239.9106419377</v>
          </cell>
          <cell r="Z158">
            <v>9652.45096099645</v>
          </cell>
        </row>
        <row r="159">
          <cell r="A159">
            <v>-95377.3683700431</v>
          </cell>
          <cell r="B159">
            <v>13569.0454413661</v>
          </cell>
          <cell r="C159">
            <v>20906.4799681543</v>
          </cell>
          <cell r="D159">
            <v>19724.3948754574</v>
          </cell>
          <cell r="E159">
            <v>18324.799534987</v>
          </cell>
          <cell r="F159">
            <v>17369.9370387759</v>
          </cell>
          <cell r="G159">
            <v>16167.7077004976</v>
          </cell>
          <cell r="H159">
            <v>15217.2718362252</v>
          </cell>
          <cell r="I159">
            <v>14567.2908899005</v>
          </cell>
          <cell r="J159">
            <v>14000.6639372854</v>
          </cell>
          <cell r="K159">
            <v>13277.8505084259</v>
          </cell>
          <cell r="L159">
            <v>12647.6628598756</v>
          </cell>
          <cell r="M159">
            <v>11988.4872389282</v>
          </cell>
          <cell r="N159">
            <v>11412.9576822913</v>
          </cell>
          <cell r="O159">
            <v>12325.7752328042</v>
          </cell>
          <cell r="P159">
            <v>13466.3153301858</v>
          </cell>
          <cell r="Q159">
            <v>12108.7444488289</v>
          </cell>
          <cell r="R159">
            <v>8877.10944554183</v>
          </cell>
          <cell r="S159">
            <v>8380.34880722058</v>
          </cell>
          <cell r="T159">
            <v>7883.61258435214</v>
          </cell>
          <cell r="U159">
            <v>7386.90150940012</v>
          </cell>
          <cell r="V159">
            <v>10414.7916075486</v>
          </cell>
          <cell r="W159">
            <v>9918.133114375</v>
          </cell>
          <cell r="X159">
            <v>9421.50210100868</v>
          </cell>
          <cell r="Y159">
            <v>8924.89939184383</v>
          </cell>
          <cell r="Z159">
            <v>8428.32583600651</v>
          </cell>
        </row>
        <row r="160">
          <cell r="A160">
            <v>-94584.6417888997</v>
          </cell>
          <cell r="B160">
            <v>13478.0634358768</v>
          </cell>
          <cell r="C160">
            <v>20816.1532623278</v>
          </cell>
          <cell r="D160">
            <v>19619.5933145811</v>
          </cell>
          <cell r="E160">
            <v>18186.9561118833</v>
          </cell>
          <cell r="F160">
            <v>17240.0822147072</v>
          </cell>
          <cell r="G160">
            <v>16047.7928915336</v>
          </cell>
          <cell r="H160">
            <v>15105.2565508711</v>
          </cell>
          <cell r="I160">
            <v>14460.6779047167</v>
          </cell>
          <cell r="J160">
            <v>13898.8143301662</v>
          </cell>
          <cell r="K160">
            <v>13181.9546743091</v>
          </cell>
          <cell r="L160">
            <v>12557.004814436</v>
          </cell>
          <cell r="M160">
            <v>11903.3079149641</v>
          </cell>
          <cell r="N160">
            <v>11332.6175184983</v>
          </cell>
          <cell r="O160">
            <v>12237.7925482231</v>
          </cell>
          <cell r="P160">
            <v>13368.853075477</v>
          </cell>
          <cell r="Q160">
            <v>12022.565610111</v>
          </cell>
          <cell r="R160">
            <v>8817.79025929125</v>
          </cell>
          <cell r="S160">
            <v>8325.15843443163</v>
          </cell>
          <cell r="T160">
            <v>7832.55082209643</v>
          </cell>
          <cell r="U160">
            <v>7339.96814866137</v>
          </cell>
          <cell r="V160">
            <v>10342.6920149605</v>
          </cell>
          <cell r="W160">
            <v>9850.16148627173</v>
          </cell>
          <cell r="X160">
            <v>9357.65820899253</v>
          </cell>
          <cell r="Y160">
            <v>8865.18300066514</v>
          </cell>
          <cell r="Z160">
            <v>8372.73670335814</v>
          </cell>
        </row>
        <row r="161">
          <cell r="A161">
            <v>-104107.294369016</v>
          </cell>
          <cell r="B161">
            <v>14590.3303390917</v>
          </cell>
          <cell r="C161">
            <v>22696.6296397007</v>
          </cell>
          <cell r="D161">
            <v>21410.7318369031</v>
          </cell>
          <cell r="E161">
            <v>19842.8044962993</v>
          </cell>
          <cell r="F161">
            <v>18799.9673060775</v>
          </cell>
          <cell r="G161">
            <v>17488.273243949</v>
          </cell>
          <cell r="H161">
            <v>16450.8436315405</v>
          </cell>
          <cell r="I161">
            <v>15741.3696874625</v>
          </cell>
          <cell r="J161">
            <v>15122.2858865487</v>
          </cell>
          <cell r="K161">
            <v>14333.9063483122</v>
          </cell>
          <cell r="L161">
            <v>13646.0373899152</v>
          </cell>
          <cell r="M161">
            <v>12926.5271792266</v>
          </cell>
          <cell r="N161">
            <v>12297.7062214998</v>
          </cell>
          <cell r="O161">
            <v>13294.6872686238</v>
          </cell>
          <cell r="P161">
            <v>14539.6214253002</v>
          </cell>
          <cell r="Q161">
            <v>13057.7915762747</v>
          </cell>
          <cell r="R161">
            <v>9530.36381925045</v>
          </cell>
          <cell r="S161">
            <v>8988.13449495201</v>
          </cell>
          <cell r="T161">
            <v>8445.93182086187</v>
          </cell>
          <cell r="U161">
            <v>7903.75659648629</v>
          </cell>
          <cell r="V161">
            <v>11208.7906014293</v>
          </cell>
          <cell r="W161">
            <v>10666.6727716619</v>
          </cell>
          <cell r="X161">
            <v>10124.5849369388</v>
          </cell>
          <cell r="Y161">
            <v>9582.52799711115</v>
          </cell>
          <cell r="Z161">
            <v>9040.50287902598</v>
          </cell>
        </row>
        <row r="162">
          <cell r="A162">
            <v>-113776.515605409</v>
          </cell>
          <cell r="B162">
            <v>15730.4068886682</v>
          </cell>
          <cell r="C162">
            <v>24590.7554023315</v>
          </cell>
          <cell r="D162">
            <v>23195.9243685349</v>
          </cell>
          <cell r="E162">
            <v>21524.1390013794</v>
          </cell>
          <cell r="F162">
            <v>20383.8614915382</v>
          </cell>
          <cell r="G162">
            <v>18950.9248630223</v>
          </cell>
          <cell r="H162">
            <v>17817.1414216111</v>
          </cell>
          <cell r="I162">
            <v>17041.7733385266</v>
          </cell>
          <cell r="J162">
            <v>16364.5886016342</v>
          </cell>
          <cell r="K162">
            <v>15503.5883771226</v>
          </cell>
          <cell r="L162">
            <v>14751.8318959474</v>
          </cell>
          <cell r="M162">
            <v>13965.4954032854</v>
          </cell>
          <cell r="N162">
            <v>13277.6491631912</v>
          </cell>
          <cell r="O162">
            <v>14367.849267253</v>
          </cell>
          <cell r="P162">
            <v>15728.4097482769</v>
          </cell>
          <cell r="Q162">
            <v>14108.9513043315</v>
          </cell>
          <cell r="R162">
            <v>10253.9050112116</v>
          </cell>
          <cell r="S162">
            <v>9661.31480366014</v>
          </cell>
          <cell r="T162">
            <v>9068.75372152073</v>
          </cell>
          <cell r="U162">
            <v>8476.22263855568</v>
          </cell>
          <cell r="V162">
            <v>12088.2198124225</v>
          </cell>
          <cell r="W162">
            <v>11495.7514547311</v>
          </cell>
          <cell r="X162">
            <v>10903.3158779476</v>
          </cell>
          <cell r="Y162">
            <v>10310.9140654991</v>
          </cell>
          <cell r="Z162">
            <v>9718.54703031567</v>
          </cell>
        </row>
        <row r="163">
          <cell r="A163">
            <v>-91072.4496915253</v>
          </cell>
          <cell r="B163">
            <v>13018.0444095794</v>
          </cell>
          <cell r="C163">
            <v>20089.7298526444</v>
          </cell>
          <cell r="D163">
            <v>19011.9226619712</v>
          </cell>
          <cell r="E163">
            <v>17576.2378733183</v>
          </cell>
          <cell r="F163">
            <v>16664.7576352762</v>
          </cell>
          <cell r="G163">
            <v>15516.5077619323</v>
          </cell>
          <cell r="H163">
            <v>14608.9704298249</v>
          </cell>
          <cell r="I163">
            <v>13988.3267902883</v>
          </cell>
          <cell r="J163">
            <v>13447.5674642813</v>
          </cell>
          <cell r="K163">
            <v>12757.0861272365</v>
          </cell>
          <cell r="L163">
            <v>12155.3424022876</v>
          </cell>
          <cell r="M163">
            <v>11525.9190956631</v>
          </cell>
          <cell r="N163">
            <v>10976.6687019863</v>
          </cell>
          <cell r="O163">
            <v>11847.9833796623</v>
          </cell>
          <cell r="P163">
            <v>12937.0444684203</v>
          </cell>
          <cell r="Q163">
            <v>11640.7484192845</v>
          </cell>
          <cell r="R163">
            <v>8554.97533403479</v>
          </cell>
          <cell r="S163">
            <v>8080.63630565315</v>
          </cell>
          <cell r="T163">
            <v>7606.32059071723</v>
          </cell>
          <cell r="U163">
            <v>7132.02888863039</v>
          </cell>
          <cell r="V163">
            <v>10023.2532256787</v>
          </cell>
          <cell r="W163">
            <v>9549.01173205804</v>
          </cell>
          <cell r="X163">
            <v>9074.79647792589</v>
          </cell>
          <cell r="Y163">
            <v>8600.60825046693</v>
          </cell>
          <cell r="Z163">
            <v>8126.44786048137</v>
          </cell>
        </row>
        <row r="164">
          <cell r="A164">
            <v>-109567.547639749</v>
          </cell>
          <cell r="B164">
            <v>15230.8633740752</v>
          </cell>
          <cell r="C164">
            <v>23724.5060266767</v>
          </cell>
          <cell r="D164">
            <v>22386.0390619762</v>
          </cell>
          <cell r="E164">
            <v>20792.2617489688</v>
          </cell>
          <cell r="F164">
            <v>19694.3995664653</v>
          </cell>
          <cell r="G164">
            <v>18314.2392748977</v>
          </cell>
          <cell r="H164">
            <v>17222.3982164071</v>
          </cell>
          <cell r="I164">
            <v>16475.7135519168</v>
          </cell>
          <cell r="J164">
            <v>15823.8198878347</v>
          </cell>
          <cell r="K164">
            <v>14994.4311173072</v>
          </cell>
          <cell r="L164">
            <v>14270.4845838211</v>
          </cell>
          <cell r="M164">
            <v>13513.2372673413</v>
          </cell>
          <cell r="N164">
            <v>12851.0844638305</v>
          </cell>
          <cell r="O164">
            <v>13900.7067369742</v>
          </cell>
          <cell r="P164">
            <v>15210.9356056306</v>
          </cell>
          <cell r="Q164">
            <v>13651.3862622234</v>
          </cell>
          <cell r="R164">
            <v>9938.95082572474</v>
          </cell>
          <cell r="S164">
            <v>9368.28248128431</v>
          </cell>
          <cell r="T164">
            <v>8797.642184811</v>
          </cell>
          <cell r="U164">
            <v>8227.0307777438</v>
          </cell>
          <cell r="V164">
            <v>11705.4082822442</v>
          </cell>
          <cell r="W164">
            <v>11134.8572800363</v>
          </cell>
          <cell r="X164">
            <v>10564.3378460624</v>
          </cell>
          <cell r="Y164">
            <v>9993.8509273697</v>
          </cell>
          <cell r="Z164">
            <v>9423.39749941651</v>
          </cell>
        </row>
        <row r="165">
          <cell r="A165">
            <v>-116713.057873188</v>
          </cell>
          <cell r="B165">
            <v>16146.3062515189</v>
          </cell>
          <cell r="C165">
            <v>25137.1182613424</v>
          </cell>
          <cell r="D165">
            <v>23730.9143030211</v>
          </cell>
          <cell r="E165">
            <v>22034.7602520197</v>
          </cell>
          <cell r="F165">
            <v>20864.8901193443</v>
          </cell>
          <cell r="G165">
            <v>19395.1321261967</v>
          </cell>
          <cell r="H165">
            <v>18232.0860291268</v>
          </cell>
          <cell r="I165">
            <v>17436.7058975369</v>
          </cell>
          <cell r="J165">
            <v>16741.87590772</v>
          </cell>
          <cell r="K165">
            <v>15858.8207824519</v>
          </cell>
          <cell r="L165">
            <v>15087.6616620738</v>
          </cell>
          <cell r="M165">
            <v>14281.0300291088</v>
          </cell>
          <cell r="N165">
            <v>13575.2578121131</v>
          </cell>
          <cell r="O165">
            <v>14693.7685416294</v>
          </cell>
          <cell r="P165">
            <v>16089.4447347063</v>
          </cell>
          <cell r="Q165">
            <v>14428.1884896395</v>
          </cell>
          <cell r="R165">
            <v>10473.6444546195</v>
          </cell>
          <cell r="S165">
            <v>9865.75964797896</v>
          </cell>
          <cell r="T165">
            <v>9257.90471846969</v>
          </cell>
          <cell r="U165">
            <v>8650.08056240567</v>
          </cell>
          <cell r="V165">
            <v>12355.3024436361</v>
          </cell>
          <cell r="W165">
            <v>11747.5426317687</v>
          </cell>
          <cell r="X165">
            <v>11139.8164468759</v>
          </cell>
          <cell r="Y165">
            <v>10532.1248977668</v>
          </cell>
          <cell r="Z165">
            <v>9924.46902351499</v>
          </cell>
        </row>
        <row r="166">
          <cell r="A166">
            <v>-111826.884697478</v>
          </cell>
          <cell r="B166">
            <v>15501.2301936255</v>
          </cell>
          <cell r="C166">
            <v>24215.1035612259</v>
          </cell>
          <cell r="D166">
            <v>22927.6313994091</v>
          </cell>
          <cell r="E166">
            <v>21185.1270336589</v>
          </cell>
          <cell r="F166">
            <v>20064.4966757614</v>
          </cell>
          <cell r="G166">
            <v>18656.0065097896</v>
          </cell>
          <cell r="H166">
            <v>17541.6511483166</v>
          </cell>
          <cell r="I166">
            <v>16779.5694765074</v>
          </cell>
          <cell r="J166">
            <v>16114.0997865453</v>
          </cell>
          <cell r="K166">
            <v>15267.7422650038</v>
          </cell>
          <cell r="L166">
            <v>14528.8675957134</v>
          </cell>
          <cell r="M166">
            <v>13756.0054648032</v>
          </cell>
          <cell r="N166">
            <v>13080.0606500709</v>
          </cell>
          <cell r="O166">
            <v>14151.4647466601</v>
          </cell>
          <cell r="P166">
            <v>15488.7111830254</v>
          </cell>
          <cell r="Q166">
            <v>13897.0031603302</v>
          </cell>
          <cell r="R166">
            <v>10108.0154678325</v>
          </cell>
          <cell r="S166">
            <v>9525.57965970377</v>
          </cell>
          <cell r="T166">
            <v>8943.17247790511</v>
          </cell>
          <cell r="U166">
            <v>8360.79478122643</v>
          </cell>
          <cell r="V166">
            <v>11910.8981513319</v>
          </cell>
          <cell r="W166">
            <v>11328.5821050906</v>
          </cell>
          <cell r="X166">
            <v>10746.298278036</v>
          </cell>
          <cell r="Y166">
            <v>10164.0476367437</v>
          </cell>
          <cell r="Z166">
            <v>9581.83117678648</v>
          </cell>
        </row>
        <row r="167">
          <cell r="A167">
            <v>-100054.659481826</v>
          </cell>
          <cell r="B167">
            <v>14123.0998286612</v>
          </cell>
          <cell r="C167">
            <v>21813.9552195705</v>
          </cell>
          <cell r="D167">
            <v>20586.9941246443</v>
          </cell>
          <cell r="E167">
            <v>19138.1112530958</v>
          </cell>
          <cell r="F167">
            <v>18136.113963943</v>
          </cell>
          <cell r="G167">
            <v>16875.2359750371</v>
          </cell>
          <cell r="H167">
            <v>15878.1908857856</v>
          </cell>
          <cell r="I167">
            <v>15196.3349763011</v>
          </cell>
          <cell r="J167">
            <v>14601.6028655978</v>
          </cell>
          <cell r="K167">
            <v>13843.6606417565</v>
          </cell>
          <cell r="L167">
            <v>13182.5686902496</v>
          </cell>
          <cell r="M167">
            <v>12491.0672007481</v>
          </cell>
          <cell r="N167">
            <v>11886.9853520664</v>
          </cell>
          <cell r="O167">
            <v>12844.8957446815</v>
          </cell>
          <cell r="P167">
            <v>14041.3677486703</v>
          </cell>
          <cell r="Q167">
            <v>12617.2218052677</v>
          </cell>
          <cell r="R167">
            <v>9227.10793077981</v>
          </cell>
          <cell r="S167">
            <v>8705.98622905314</v>
          </cell>
          <cell r="T167">
            <v>8184.89014010926</v>
          </cell>
          <cell r="U167">
            <v>7663.82043233164</v>
          </cell>
          <cell r="V167">
            <v>10840.1977836467</v>
          </cell>
          <cell r="W167">
            <v>10319.1832362496</v>
          </cell>
          <cell r="X167">
            <v>9798.19751626526</v>
          </cell>
          <cell r="Y167">
            <v>9277.24148851594</v>
          </cell>
          <cell r="Z167">
            <v>8756.31604376874</v>
          </cell>
        </row>
        <row r="168">
          <cell r="A168">
            <v>-94867.8308360974</v>
          </cell>
          <cell r="B168">
            <v>13521.3990149136</v>
          </cell>
          <cell r="C168">
            <v>20832.7988483002</v>
          </cell>
          <cell r="D168">
            <v>19684.4445277661</v>
          </cell>
          <cell r="E168">
            <v>18236.1984970635</v>
          </cell>
          <cell r="F168">
            <v>17286.4707990902</v>
          </cell>
          <cell r="G168">
            <v>16090.6305625581</v>
          </cell>
          <cell r="H168">
            <v>15145.2722418868</v>
          </cell>
          <cell r="I168">
            <v>14498.763709345</v>
          </cell>
          <cell r="J168">
            <v>13935.1984932353</v>
          </cell>
          <cell r="K168">
            <v>13216.211946034</v>
          </cell>
          <cell r="L168">
            <v>12589.3909689054</v>
          </cell>
          <cell r="M168">
            <v>11933.7368827421</v>
          </cell>
          <cell r="N168">
            <v>11361.3177727568</v>
          </cell>
          <cell r="O168">
            <v>12269.2229722925</v>
          </cell>
          <cell r="P168">
            <v>13403.6699262113</v>
          </cell>
          <cell r="Q168">
            <v>12053.3516387439</v>
          </cell>
          <cell r="R168">
            <v>8838.98110142327</v>
          </cell>
          <cell r="S168">
            <v>8344.87432318367</v>
          </cell>
          <cell r="T168">
            <v>7850.79182996147</v>
          </cell>
          <cell r="U168">
            <v>7356.73435030715</v>
          </cell>
          <cell r="V168">
            <v>10368.4484553449</v>
          </cell>
          <cell r="W168">
            <v>9874.44327655975</v>
          </cell>
          <cell r="X168">
            <v>9380.46543077559</v>
          </cell>
          <cell r="Y168">
            <v>8886.51573798248</v>
          </cell>
          <cell r="Z168">
            <v>8392.59504277015</v>
          </cell>
        </row>
        <row r="169">
          <cell r="A169">
            <v>-113043.161919538</v>
          </cell>
          <cell r="B169">
            <v>15678.4107798614</v>
          </cell>
          <cell r="C169">
            <v>24464.3211042289</v>
          </cell>
          <cell r="D169">
            <v>23030.2652795315</v>
          </cell>
          <cell r="E169">
            <v>21396.6196462693</v>
          </cell>
          <cell r="F169">
            <v>20263.7324128318</v>
          </cell>
          <cell r="G169">
            <v>18839.9913214508</v>
          </cell>
          <cell r="H169">
            <v>17713.5157525062</v>
          </cell>
          <cell r="I169">
            <v>16943.1453531582</v>
          </cell>
          <cell r="J169">
            <v>16270.3672312879</v>
          </cell>
          <cell r="K169">
            <v>15414.8748596476</v>
          </cell>
          <cell r="L169">
            <v>14667.963872144</v>
          </cell>
          <cell r="M169">
            <v>13886.6957607922</v>
          </cell>
          <cell r="N169">
            <v>13203.326241969</v>
          </cell>
          <cell r="O169">
            <v>14286.4562276286</v>
          </cell>
          <cell r="P169">
            <v>15638.2471305168</v>
          </cell>
          <cell r="Q169">
            <v>14029.2270078072</v>
          </cell>
          <cell r="R169">
            <v>10199.028657984</v>
          </cell>
          <cell r="S169">
            <v>9610.25802787879</v>
          </cell>
          <cell r="T169">
            <v>9021.51633545595</v>
          </cell>
          <cell r="U169">
            <v>8432.80444884591</v>
          </cell>
          <cell r="V169">
            <v>12021.5202677977</v>
          </cell>
          <cell r="W169">
            <v>11432.8707021616</v>
          </cell>
          <cell r="X169">
            <v>10844.253706142</v>
          </cell>
          <cell r="Y169">
            <v>10255.6702568272</v>
          </cell>
          <cell r="Z169">
            <v>9667.12136061854</v>
          </cell>
        </row>
        <row r="170">
          <cell r="A170">
            <v>-117918.458204257</v>
          </cell>
          <cell r="B170">
            <v>16257.8091466</v>
          </cell>
          <cell r="C170">
            <v>25434.4506600398</v>
          </cell>
          <cell r="D170">
            <v>23910.9688569157</v>
          </cell>
          <cell r="E170">
            <v>22244.3615342235</v>
          </cell>
          <cell r="F170">
            <v>21062.3441364626</v>
          </cell>
          <cell r="G170">
            <v>19577.4716034684</v>
          </cell>
          <cell r="H170">
            <v>18402.4136871899</v>
          </cell>
          <cell r="I170">
            <v>17598.8189522693</v>
          </cell>
          <cell r="J170">
            <v>16896.7458881912</v>
          </cell>
          <cell r="K170">
            <v>16004.6376037142</v>
          </cell>
          <cell r="L170">
            <v>15225.5140320918</v>
          </cell>
          <cell r="M170">
            <v>14410.5515914593</v>
          </cell>
          <cell r="N170">
            <v>13697.4210678153</v>
          </cell>
          <cell r="O170">
            <v>14827.5528244389</v>
          </cell>
          <cell r="P170">
            <v>16237.6434161774</v>
          </cell>
          <cell r="Q170">
            <v>14559.2298892754</v>
          </cell>
          <cell r="R170">
            <v>10563.8437344797</v>
          </cell>
          <cell r="S170">
            <v>9949.68075673705</v>
          </cell>
          <cell r="T170">
            <v>9335.5479646936</v>
          </cell>
          <cell r="U170">
            <v>8721.44626392034</v>
          </cell>
          <cell r="V170">
            <v>12464.9352916355</v>
          </cell>
          <cell r="W170">
            <v>11850.8985995991</v>
          </cell>
          <cell r="X170">
            <v>11236.8958818331</v>
          </cell>
          <cell r="Y170">
            <v>10622.9281575656</v>
          </cell>
          <cell r="Z170">
            <v>10008.9964766016</v>
          </cell>
        </row>
        <row r="171">
          <cell r="A171">
            <v>-111966.07608209</v>
          </cell>
          <cell r="B171">
            <v>15545.2665652875</v>
          </cell>
          <cell r="C171">
            <v>24239.1659595782</v>
          </cell>
          <cell r="D171">
            <v>22871.2067469909</v>
          </cell>
          <cell r="E171">
            <v>21209.3303559364</v>
          </cell>
          <cell r="F171">
            <v>20087.297314961</v>
          </cell>
          <cell r="G171">
            <v>18677.0618253197</v>
          </cell>
          <cell r="H171">
            <v>17561.3194211322</v>
          </cell>
          <cell r="I171">
            <v>16798.2891831229</v>
          </cell>
          <cell r="J171">
            <v>16131.9831124918</v>
          </cell>
          <cell r="K171">
            <v>15284.5801940536</v>
          </cell>
          <cell r="L171">
            <v>14544.7858444149</v>
          </cell>
          <cell r="M171">
            <v>13770.9617288227</v>
          </cell>
          <cell r="N171">
            <v>13094.1672271736</v>
          </cell>
          <cell r="O171">
            <v>14166.9132404787</v>
          </cell>
          <cell r="P171">
            <v>15505.8241529989</v>
          </cell>
          <cell r="Q171">
            <v>13912.1349247628</v>
          </cell>
          <cell r="R171">
            <v>10118.4310636566</v>
          </cell>
          <cell r="S171">
            <v>9535.27029527529</v>
          </cell>
          <cell r="T171">
            <v>8952.13818885532</v>
          </cell>
          <cell r="U171">
            <v>8369.03560425558</v>
          </cell>
          <cell r="V171">
            <v>11923.5578026682</v>
          </cell>
          <cell r="W171">
            <v>11340.5169452424</v>
          </cell>
          <cell r="X171">
            <v>10757.5083471066</v>
          </cell>
          <cell r="Y171">
            <v>10174.5329760395</v>
          </cell>
          <cell r="Z171">
            <v>9591.59182885332</v>
          </cell>
        </row>
        <row r="172">
          <cell r="A172">
            <v>-112212.472566248</v>
          </cell>
          <cell r="B172">
            <v>15598.4522869436</v>
          </cell>
          <cell r="C172">
            <v>24345.6768672048</v>
          </cell>
          <cell r="D172">
            <v>22850.7890198418</v>
          </cell>
          <cell r="E172">
            <v>21252.175058795</v>
          </cell>
          <cell r="F172">
            <v>20127.6589892919</v>
          </cell>
          <cell r="G172">
            <v>18714.333929006</v>
          </cell>
          <cell r="H172">
            <v>17596.1361828503</v>
          </cell>
          <cell r="I172">
            <v>16831.4267936683</v>
          </cell>
          <cell r="J172">
            <v>16163.6401626073</v>
          </cell>
          <cell r="K172">
            <v>15314.3866833703</v>
          </cell>
          <cell r="L172">
            <v>14572.9643162718</v>
          </cell>
          <cell r="M172">
            <v>13797.4372961204</v>
          </cell>
          <cell r="N172">
            <v>13119.1386793315</v>
          </cell>
          <cell r="O172">
            <v>14194.2601525961</v>
          </cell>
          <cell r="P172">
            <v>15536.1175195513</v>
          </cell>
          <cell r="Q172">
            <v>13938.9211627597</v>
          </cell>
          <cell r="R172">
            <v>10136.8687435364</v>
          </cell>
          <cell r="S172">
            <v>9552.4246510621</v>
          </cell>
          <cell r="T172">
            <v>8968.0092836237</v>
          </cell>
          <cell r="U172">
            <v>8383.62350297229</v>
          </cell>
          <cell r="V172">
            <v>11945.9679079246</v>
          </cell>
          <cell r="W172">
            <v>11361.6439902861</v>
          </cell>
          <cell r="X172">
            <v>10777.3524029286</v>
          </cell>
          <cell r="Y172">
            <v>10193.0941157604</v>
          </cell>
          <cell r="Z172">
            <v>9608.8701277874</v>
          </cell>
        </row>
        <row r="173">
          <cell r="A173">
            <v>-88805.6271834381</v>
          </cell>
          <cell r="B173">
            <v>12805.7844928387</v>
          </cell>
          <cell r="C173">
            <v>19699.3173037996</v>
          </cell>
          <cell r="D173">
            <v>18612.8591489597</v>
          </cell>
          <cell r="E173">
            <v>17182.0709795674</v>
          </cell>
          <cell r="F173">
            <v>16293.4343505718</v>
          </cell>
          <cell r="G173">
            <v>15173.6082118499</v>
          </cell>
          <cell r="H173">
            <v>14288.6597752682</v>
          </cell>
          <cell r="I173">
            <v>13683.4641551532</v>
          </cell>
          <cell r="J173">
            <v>13156.3258340024</v>
          </cell>
          <cell r="K173">
            <v>12482.8694674467</v>
          </cell>
          <cell r="L173">
            <v>11896.1033369781</v>
          </cell>
          <cell r="M173">
            <v>11282.3465785074</v>
          </cell>
          <cell r="N173">
            <v>10746.9338906132</v>
          </cell>
          <cell r="O173">
            <v>11596.3945790916</v>
          </cell>
          <cell r="P173">
            <v>12658.3485877498</v>
          </cell>
          <cell r="Q173">
            <v>11394.3177634024</v>
          </cell>
          <cell r="R173">
            <v>8385.35056081183</v>
          </cell>
          <cell r="S173">
            <v>7922.8179831147</v>
          </cell>
          <cell r="T173">
            <v>7460.30813858413</v>
          </cell>
          <cell r="U173">
            <v>6997.82170921512</v>
          </cell>
          <cell r="V173">
            <v>9817.08254439929</v>
          </cell>
          <cell r="W173">
            <v>9354.64507379159</v>
          </cell>
          <cell r="X173">
            <v>8892.23318956314</v>
          </cell>
          <cell r="Y173">
            <v>8429.84765930531</v>
          </cell>
          <cell r="Z173">
            <v>7967.48927363722</v>
          </cell>
        </row>
        <row r="174">
          <cell r="A174">
            <v>-116584.945160663</v>
          </cell>
          <cell r="B174">
            <v>16035.1273167607</v>
          </cell>
          <cell r="C174">
            <v>25102.5545958254</v>
          </cell>
          <cell r="D174">
            <v>23656.9782618213</v>
          </cell>
          <cell r="E174">
            <v>22012.4833468954</v>
          </cell>
          <cell r="F174">
            <v>20843.9042534207</v>
          </cell>
          <cell r="G174">
            <v>19375.7526682426</v>
          </cell>
          <cell r="H174">
            <v>18213.9832148748</v>
          </cell>
          <cell r="I174">
            <v>17419.4761501722</v>
          </cell>
          <cell r="J174">
            <v>16725.4159709044</v>
          </cell>
          <cell r="K174">
            <v>15843.323036166</v>
          </cell>
          <cell r="L174">
            <v>15073.0103959377</v>
          </cell>
          <cell r="M174">
            <v>14267.2641803235</v>
          </cell>
          <cell r="N174">
            <v>13562.2740210392</v>
          </cell>
          <cell r="O174">
            <v>14679.5496411345</v>
          </cell>
          <cell r="P174">
            <v>16073.6938388532</v>
          </cell>
          <cell r="Q174">
            <v>14414.2611090608</v>
          </cell>
          <cell r="R174">
            <v>10464.0578682275</v>
          </cell>
          <cell r="S174">
            <v>9856.84032001458</v>
          </cell>
          <cell r="T174">
            <v>9249.65261613765</v>
          </cell>
          <cell r="U174">
            <v>8642.4956519268</v>
          </cell>
          <cell r="V174">
            <v>12343.6504130392</v>
          </cell>
          <cell r="W174">
            <v>11736.5577223961</v>
          </cell>
          <cell r="X174">
            <v>11129.4986218162</v>
          </cell>
          <cell r="Y174">
            <v>10522.4741190013</v>
          </cell>
          <cell r="Z174">
            <v>9915.48525188435</v>
          </cell>
        </row>
        <row r="175">
          <cell r="A175">
            <v>-90846.5314947636</v>
          </cell>
          <cell r="B175">
            <v>13023.8251614907</v>
          </cell>
          <cell r="C175">
            <v>20046.4341596393</v>
          </cell>
          <cell r="D175">
            <v>18955.6549571312</v>
          </cell>
          <cell r="E175">
            <v>17536.9540416369</v>
          </cell>
          <cell r="F175">
            <v>16627.7504648441</v>
          </cell>
          <cell r="G175">
            <v>15482.3333844728</v>
          </cell>
          <cell r="H175">
            <v>14577.0473281163</v>
          </cell>
          <cell r="I175">
            <v>13957.9432836203</v>
          </cell>
          <cell r="J175">
            <v>13418.5414670098</v>
          </cell>
          <cell r="K175">
            <v>12729.7568885861</v>
          </cell>
          <cell r="L175">
            <v>12129.5058747448</v>
          </cell>
          <cell r="M175">
            <v>11501.6439423769</v>
          </cell>
          <cell r="N175">
            <v>10953.7726551482</v>
          </cell>
          <cell r="O175">
            <v>11822.909299999</v>
          </cell>
          <cell r="P175">
            <v>12909.2688174458</v>
          </cell>
          <cell r="Q175">
            <v>11616.1884154884</v>
          </cell>
          <cell r="R175">
            <v>8538.0700303527</v>
          </cell>
          <cell r="S175">
            <v>8064.90766756323</v>
          </cell>
          <cell r="T175">
            <v>7591.76856038713</v>
          </cell>
          <cell r="U175">
            <v>7118.65340649284</v>
          </cell>
          <cell r="V175">
            <v>10002.7056493363</v>
          </cell>
          <cell r="W175">
            <v>9529.64057935885</v>
          </cell>
          <cell r="X175">
            <v>9056.60168377919</v>
          </cell>
          <cell r="Y175">
            <v>8583.5897478292</v>
          </cell>
          <cell r="Z175">
            <v>8110.60558029778</v>
          </cell>
        </row>
        <row r="176">
          <cell r="A176">
            <v>-97372.5613416075</v>
          </cell>
          <cell r="B176">
            <v>13857.988677475</v>
          </cell>
          <cell r="C176">
            <v>21318.9459187496</v>
          </cell>
          <cell r="D176">
            <v>20071.1813797323</v>
          </cell>
          <cell r="E176">
            <v>18671.734071427</v>
          </cell>
          <cell r="F176">
            <v>17696.7652775009</v>
          </cell>
          <cell r="G176">
            <v>16469.5181730141</v>
          </cell>
          <cell r="H176">
            <v>15499.2002026538</v>
          </cell>
          <cell r="I176">
            <v>14835.622347147</v>
          </cell>
          <cell r="J176">
            <v>14257.0065718261</v>
          </cell>
          <cell r="K176">
            <v>13519.2082461168</v>
          </cell>
          <cell r="L176">
            <v>12875.8377430943</v>
          </cell>
          <cell r="M176">
            <v>12202.8728701638</v>
          </cell>
          <cell r="N176">
            <v>11615.1637568031</v>
          </cell>
          <cell r="O176">
            <v>12547.2165696676</v>
          </cell>
          <cell r="P176">
            <v>13711.6155512371</v>
          </cell>
          <cell r="Q176">
            <v>12325.6457328244</v>
          </cell>
          <cell r="R176">
            <v>9026.40836688671</v>
          </cell>
          <cell r="S176">
            <v>8519.2560250506</v>
          </cell>
          <cell r="T176">
            <v>8012.12860941258</v>
          </cell>
          <cell r="U176">
            <v>7505.02686775861</v>
          </cell>
          <cell r="V176">
            <v>10596.257202126</v>
          </cell>
          <cell r="W176">
            <v>10089.2091422052</v>
          </cell>
          <cell r="X176">
            <v>9582.18913694006</v>
          </cell>
          <cell r="Y176">
            <v>9075.19802797013</v>
          </cell>
          <cell r="Z176">
            <v>8568.23668218427</v>
          </cell>
        </row>
        <row r="177">
          <cell r="A177">
            <v>-118303.562286114</v>
          </cell>
          <cell r="B177">
            <v>16354.6815273495</v>
          </cell>
          <cell r="C177">
            <v>25469.6990884021</v>
          </cell>
          <cell r="D177">
            <v>23963.5032209586</v>
          </cell>
          <cell r="E177">
            <v>22311.3254359735</v>
          </cell>
          <cell r="F177">
            <v>21125.427201907</v>
          </cell>
          <cell r="G177">
            <v>19635.7258408128</v>
          </cell>
          <cell r="H177">
            <v>18456.8303607901</v>
          </cell>
          <cell r="I177">
            <v>17650.6112054243</v>
          </cell>
          <cell r="J177">
            <v>16946.224107252</v>
          </cell>
          <cell r="K177">
            <v>16051.2234985611</v>
          </cell>
          <cell r="L177">
            <v>15269.5554256598</v>
          </cell>
          <cell r="M177">
            <v>14451.9314393522</v>
          </cell>
          <cell r="N177">
            <v>13736.4500669049</v>
          </cell>
          <cell r="O177">
            <v>14870.2945361097</v>
          </cell>
          <cell r="P177">
            <v>16284.9902732252</v>
          </cell>
          <cell r="Q177">
            <v>14601.0952982946</v>
          </cell>
          <cell r="R177">
            <v>10592.6608087408</v>
          </cell>
          <cell r="S177">
            <v>9976.49206639389</v>
          </cell>
          <cell r="T177">
            <v>9360.35360832819</v>
          </cell>
          <cell r="U177">
            <v>8744.2463430721</v>
          </cell>
          <cell r="V177">
            <v>12499.961047131</v>
          </cell>
          <cell r="W177">
            <v>11883.9190029206</v>
          </cell>
          <cell r="X177">
            <v>11267.9110439355</v>
          </cell>
          <cell r="Y177">
            <v>10651.9381927325</v>
          </cell>
          <cell r="Z177">
            <v>10036.001502545</v>
          </cell>
        </row>
        <row r="178">
          <cell r="A178">
            <v>-116829.103467321</v>
          </cell>
          <cell r="B178">
            <v>16176.904426959</v>
          </cell>
          <cell r="C178">
            <v>25231.2867256961</v>
          </cell>
          <cell r="D178">
            <v>23738.6924988684</v>
          </cell>
          <cell r="E178">
            <v>22054.9388638031</v>
          </cell>
          <cell r="F178">
            <v>20883.8992967435</v>
          </cell>
          <cell r="G178">
            <v>19412.6862054751</v>
          </cell>
          <cell r="H178">
            <v>18248.483713587</v>
          </cell>
          <cell r="I178">
            <v>17452.3127505202</v>
          </cell>
          <cell r="J178">
            <v>16756.7854597036</v>
          </cell>
          <cell r="K178">
            <v>15872.8587739985</v>
          </cell>
          <cell r="L178">
            <v>15100.9329046386</v>
          </cell>
          <cell r="M178">
            <v>14293.4992530409</v>
          </cell>
          <cell r="N178">
            <v>13587.0186414606</v>
          </cell>
          <cell r="O178">
            <v>14706.648143687</v>
          </cell>
          <cell r="P178">
            <v>16103.7120313029</v>
          </cell>
          <cell r="Q178">
            <v>14440.8040304559</v>
          </cell>
          <cell r="R178">
            <v>10482.3280668203</v>
          </cell>
          <cell r="S178">
            <v>9873.83885177131</v>
          </cell>
          <cell r="T178">
            <v>9265.37954355989</v>
          </cell>
          <cell r="U178">
            <v>8656.95103939118</v>
          </cell>
          <cell r="V178">
            <v>12365.8569529178</v>
          </cell>
          <cell r="W178">
            <v>11757.492856922</v>
          </cell>
          <cell r="X178">
            <v>11149.1624213354</v>
          </cell>
          <cell r="Y178">
            <v>10540.8666559702</v>
          </cell>
          <cell r="Z178">
            <v>9932.60660093314</v>
          </cell>
        </row>
        <row r="179">
          <cell r="A179">
            <v>-93840.6221136485</v>
          </cell>
          <cell r="B179">
            <v>13375.6194810414</v>
          </cell>
          <cell r="C179">
            <v>20628.9336632909</v>
          </cell>
          <cell r="D179">
            <v>19470.3520676314</v>
          </cell>
          <cell r="E179">
            <v>18057.5820990363</v>
          </cell>
          <cell r="F179">
            <v>17118.2059633847</v>
          </cell>
          <cell r="G179">
            <v>15935.245918409</v>
          </cell>
          <cell r="H179">
            <v>15000.1237368406</v>
          </cell>
          <cell r="I179">
            <v>14360.6154613713</v>
          </cell>
          <cell r="J179">
            <v>13803.2225922129</v>
          </cell>
          <cell r="K179">
            <v>13091.9508961406</v>
          </cell>
          <cell r="L179">
            <v>12471.9170034161</v>
          </cell>
          <cell r="M179">
            <v>11823.3622004374</v>
          </cell>
          <cell r="N179">
            <v>11257.2136352468</v>
          </cell>
          <cell r="O179">
            <v>12155.2157178671</v>
          </cell>
          <cell r="P179">
            <v>13277.3791211244</v>
          </cell>
          <cell r="Q179">
            <v>11941.6817932673</v>
          </cell>
          <cell r="R179">
            <v>8762.11577739527</v>
          </cell>
          <cell r="S179">
            <v>8273.35908240261</v>
          </cell>
          <cell r="T179">
            <v>7784.6264094743</v>
          </cell>
          <cell r="U179">
            <v>7295.91847927232</v>
          </cell>
          <cell r="V179">
            <v>10275.0223836662</v>
          </cell>
          <cell r="W179">
            <v>9786.36618803063</v>
          </cell>
          <cell r="X179">
            <v>9297.73702944016</v>
          </cell>
          <cell r="Y179">
            <v>8809.13571900612</v>
          </cell>
          <cell r="Z179">
            <v>8320.56309217323</v>
          </cell>
        </row>
        <row r="180">
          <cell r="A180">
            <v>-96139.6486970183</v>
          </cell>
          <cell r="B180">
            <v>13690.270331566</v>
          </cell>
          <cell r="C180">
            <v>21125.4644167247</v>
          </cell>
          <cell r="D180">
            <v>19906.422272605</v>
          </cell>
          <cell r="E180">
            <v>18457.3488049802</v>
          </cell>
          <cell r="F180">
            <v>17494.8045279014</v>
          </cell>
          <cell r="G180">
            <v>16283.0169407331</v>
          </cell>
          <cell r="H180">
            <v>15324.9849498977</v>
          </cell>
          <cell r="I180">
            <v>14669.8091895751</v>
          </cell>
          <cell r="J180">
            <v>14098.601805983</v>
          </cell>
          <cell r="K180">
            <v>13370.0632707136</v>
          </cell>
          <cell r="L180">
            <v>12734.8390012646</v>
          </cell>
          <cell r="M180">
            <v>12070.3950801276</v>
          </cell>
          <cell r="N180">
            <v>11490.212220971</v>
          </cell>
          <cell r="O180">
            <v>12410.378765934</v>
          </cell>
          <cell r="P180">
            <v>13560.0343515411</v>
          </cell>
          <cell r="Q180">
            <v>12191.6134164134</v>
          </cell>
          <cell r="R180">
            <v>8934.15035947939</v>
          </cell>
          <cell r="S180">
            <v>8433.41948305786</v>
          </cell>
          <cell r="T180">
            <v>7932.71321722368</v>
          </cell>
          <cell r="U180">
            <v>7432.03230029449</v>
          </cell>
          <cell r="V180">
            <v>10484.1220706871</v>
          </cell>
          <cell r="W180">
            <v>9983.49415578335</v>
          </cell>
          <cell r="X180">
            <v>9482.89394031254</v>
          </cell>
          <cell r="Y180">
            <v>8982.32225525763</v>
          </cell>
          <cell r="Z180">
            <v>8481.77995653109</v>
          </cell>
        </row>
        <row r="181">
          <cell r="A181">
            <v>-112865.854367266</v>
          </cell>
          <cell r="B181">
            <v>15632.8084277612</v>
          </cell>
          <cell r="C181">
            <v>24476.8165692516</v>
          </cell>
          <cell r="D181">
            <v>22994.7529277507</v>
          </cell>
          <cell r="E181">
            <v>21365.7884864108</v>
          </cell>
          <cell r="F181">
            <v>20234.6880467741</v>
          </cell>
          <cell r="G181">
            <v>18813.1702184824</v>
          </cell>
          <cell r="H181">
            <v>17688.4615200184</v>
          </cell>
          <cell r="I181">
            <v>16919.2994422312</v>
          </cell>
          <cell r="J181">
            <v>16247.5867355057</v>
          </cell>
          <cell r="K181">
            <v>15393.42603224</v>
          </cell>
          <cell r="L181">
            <v>14647.6865703441</v>
          </cell>
          <cell r="M181">
            <v>13867.643873552</v>
          </cell>
          <cell r="N181">
            <v>13185.3567199041</v>
          </cell>
          <cell r="O181">
            <v>14266.7773183849</v>
          </cell>
          <cell r="P181">
            <v>15616.4479449812</v>
          </cell>
          <cell r="Q181">
            <v>14009.9515611221</v>
          </cell>
          <cell r="R181">
            <v>10185.7608554818</v>
          </cell>
          <cell r="S181">
            <v>9597.91370873905</v>
          </cell>
          <cell r="T181">
            <v>9010.09545429009</v>
          </cell>
          <cell r="U181">
            <v>8422.30695890369</v>
          </cell>
          <cell r="V181">
            <v>12005.3938976397</v>
          </cell>
          <cell r="W181">
            <v>11417.6676254771</v>
          </cell>
          <cell r="X181">
            <v>10829.9738718458</v>
          </cell>
          <cell r="Y181">
            <v>10242.3136123015</v>
          </cell>
          <cell r="Z181">
            <v>9654.68785166694</v>
          </cell>
        </row>
        <row r="182">
          <cell r="A182">
            <v>-90486.1369310916</v>
          </cell>
          <cell r="B182">
            <v>12928.5592081755</v>
          </cell>
          <cell r="C182">
            <v>20030.1453111645</v>
          </cell>
          <cell r="D182">
            <v>18882.7210142671</v>
          </cell>
          <cell r="E182">
            <v>17474.2867594917</v>
          </cell>
          <cell r="F182">
            <v>16568.7150120485</v>
          </cell>
          <cell r="G182">
            <v>15427.8169266141</v>
          </cell>
          <cell r="H182">
            <v>14526.1222035524</v>
          </cell>
          <cell r="I182">
            <v>13909.4741882335</v>
          </cell>
          <cell r="J182">
            <v>13372.237929837</v>
          </cell>
          <cell r="K182">
            <v>12686.1600947904</v>
          </cell>
          <cell r="L182">
            <v>12088.2903188308</v>
          </cell>
          <cell r="M182">
            <v>11462.9191587956</v>
          </cell>
          <cell r="N182">
            <v>10917.2478823397</v>
          </cell>
          <cell r="O182">
            <v>11782.910034206</v>
          </cell>
          <cell r="P182">
            <v>12864.9598872348</v>
          </cell>
          <cell r="Q182">
            <v>11577.0092259466</v>
          </cell>
          <cell r="R182">
            <v>8511.10195238648</v>
          </cell>
          <cell r="S182">
            <v>8039.81665788434</v>
          </cell>
          <cell r="T182">
            <v>7568.55452673895</v>
          </cell>
          <cell r="U182">
            <v>7097.31625385098</v>
          </cell>
          <cell r="V182">
            <v>9969.92725911974</v>
          </cell>
          <cell r="W182">
            <v>9498.73887146225</v>
          </cell>
          <cell r="X182">
            <v>9027.57655436685</v>
          </cell>
          <cell r="Y182">
            <v>8556.44108995037</v>
          </cell>
          <cell r="Z182">
            <v>8085.3332837932</v>
          </cell>
        </row>
        <row r="183">
          <cell r="A183">
            <v>-105838.641283136</v>
          </cell>
          <cell r="B183">
            <v>14802.6158738281</v>
          </cell>
          <cell r="C183">
            <v>23002.8097282992</v>
          </cell>
          <cell r="D183">
            <v>21715.504629583</v>
          </cell>
          <cell r="E183">
            <v>20143.8601072741</v>
          </cell>
          <cell r="F183">
            <v>19083.5754936705</v>
          </cell>
          <cell r="G183">
            <v>17750.1720365409</v>
          </cell>
          <cell r="H183">
            <v>16695.4895450815</v>
          </cell>
          <cell r="I183">
            <v>15974.2167589418</v>
          </cell>
          <cell r="J183">
            <v>15344.7295476856</v>
          </cell>
          <cell r="K183">
            <v>14543.3467284185</v>
          </cell>
          <cell r="L183">
            <v>13844.0382277142</v>
          </cell>
          <cell r="M183">
            <v>13112.5622677426</v>
          </cell>
          <cell r="N183">
            <v>12473.172388488</v>
          </cell>
          <cell r="O183">
            <v>13486.845010106</v>
          </cell>
          <cell r="P183">
            <v>14752.4829313314</v>
          </cell>
          <cell r="Q183">
            <v>13246.0096454371</v>
          </cell>
          <cell r="R183">
            <v>9659.91932111707</v>
          </cell>
          <cell r="S183">
            <v>9108.67250123333</v>
          </cell>
          <cell r="T183">
            <v>8557.45277476178</v>
          </cell>
          <cell r="U183">
            <v>8006.26095450476</v>
          </cell>
          <cell r="V183">
            <v>11366.2590276257</v>
          </cell>
          <cell r="W183">
            <v>10815.1255564727</v>
          </cell>
          <cell r="X183">
            <v>10264.0225791938</v>
          </cell>
          <cell r="Y183">
            <v>9712.95101060522</v>
          </cell>
          <cell r="Z183">
            <v>9161.91179296765</v>
          </cell>
        </row>
        <row r="184">
          <cell r="A184">
            <v>-110801.694226843</v>
          </cell>
          <cell r="B184">
            <v>15394.1499556159</v>
          </cell>
          <cell r="C184">
            <v>23950.7321522794</v>
          </cell>
          <cell r="D184">
            <v>22600.0081582036</v>
          </cell>
          <cell r="E184">
            <v>21006.8615797596</v>
          </cell>
          <cell r="F184">
            <v>19896.5624455137</v>
          </cell>
          <cell r="G184">
            <v>18500.9271641967</v>
          </cell>
          <cell r="H184">
            <v>17396.7878299392</v>
          </cell>
          <cell r="I184">
            <v>16641.6926611511</v>
          </cell>
          <cell r="J184">
            <v>15982.3831907603</v>
          </cell>
          <cell r="K184">
            <v>15143.7253622675</v>
          </cell>
          <cell r="L184">
            <v>14411.6244421699</v>
          </cell>
          <cell r="M184">
            <v>13645.8476458272</v>
          </cell>
          <cell r="N184">
            <v>12976.1610555713</v>
          </cell>
          <cell r="O184">
            <v>14037.6814928132</v>
          </cell>
          <cell r="P184">
            <v>15362.6685131431</v>
          </cell>
          <cell r="Q184">
            <v>13785.5527229089</v>
          </cell>
          <cell r="R184">
            <v>10031.3011682032</v>
          </cell>
          <cell r="S184">
            <v>9454.20493151892</v>
          </cell>
          <cell r="T184">
            <v>8877.13705872833</v>
          </cell>
          <cell r="U184">
            <v>8300.09840074826</v>
          </cell>
          <cell r="V184">
            <v>11817.6556424818</v>
          </cell>
          <cell r="W184">
            <v>11240.6780697491</v>
          </cell>
          <cell r="X184">
            <v>10663.7324208286</v>
          </cell>
          <cell r="Y184">
            <v>10086.8196534347</v>
          </cell>
          <cell r="Z184">
            <v>9509.94075401328</v>
          </cell>
        </row>
        <row r="185">
          <cell r="A185">
            <v>-95587.0513861555</v>
          </cell>
          <cell r="B185">
            <v>13556.7074971493</v>
          </cell>
          <cell r="C185">
            <v>21024.3414509058</v>
          </cell>
          <cell r="D185">
            <v>19841.243888606</v>
          </cell>
          <cell r="E185">
            <v>18361.2603089728</v>
          </cell>
          <cell r="F185">
            <v>17404.2847594341</v>
          </cell>
          <cell r="G185">
            <v>16199.4262014514</v>
          </cell>
          <cell r="H185">
            <v>15246.9008450694</v>
          </cell>
          <cell r="I185">
            <v>14595.4909437676</v>
          </cell>
          <cell r="J185">
            <v>14027.6040365814</v>
          </cell>
          <cell r="K185">
            <v>13303.2157834256</v>
          </cell>
          <cell r="L185">
            <v>12671.6426946065</v>
          </cell>
          <cell r="M185">
            <v>12011.0179045878</v>
          </cell>
          <cell r="N185">
            <v>11434.2083483593</v>
          </cell>
          <cell r="O185">
            <v>12349.0474115193</v>
          </cell>
          <cell r="P185">
            <v>13492.0949369387</v>
          </cell>
          <cell r="Q185">
            <v>12131.5394947593</v>
          </cell>
          <cell r="R185">
            <v>8892.79988179342</v>
          </cell>
          <cell r="S185">
            <v>8394.94713671025</v>
          </cell>
          <cell r="T185">
            <v>7897.11886075623</v>
          </cell>
          <cell r="U185">
            <v>7399.31578800524</v>
          </cell>
          <cell r="V185">
            <v>10433.8625714773</v>
          </cell>
          <cell r="W185">
            <v>9936.11219610355</v>
          </cell>
          <cell r="X185">
            <v>9438.38936095018</v>
          </cell>
          <cell r="Y185">
            <v>8940.69489222384</v>
          </cell>
          <cell r="Z185">
            <v>8443.02964091736</v>
          </cell>
        </row>
        <row r="186">
          <cell r="A186">
            <v>-103338.268648577</v>
          </cell>
          <cell r="B186">
            <v>14538.1541291591</v>
          </cell>
          <cell r="C186">
            <v>22594.1587521406</v>
          </cell>
          <cell r="D186">
            <v>21221.7782742848</v>
          </cell>
          <cell r="E186">
            <v>19709.0823021888</v>
          </cell>
          <cell r="F186">
            <v>18673.9948686602</v>
          </cell>
          <cell r="G186">
            <v>17371.9436360508</v>
          </cell>
          <cell r="H186">
            <v>16342.1773680787</v>
          </cell>
          <cell r="I186">
            <v>15637.9442067363</v>
          </cell>
          <cell r="J186">
            <v>15023.4813688821</v>
          </cell>
          <cell r="K186">
            <v>14240.8775983332</v>
          </cell>
          <cell r="L186">
            <v>13558.0898297271</v>
          </cell>
          <cell r="M186">
            <v>12843.8945382427</v>
          </cell>
          <cell r="N186">
            <v>12219.7680599561</v>
          </cell>
          <cell r="O186">
            <v>13209.3350816205</v>
          </cell>
          <cell r="P186">
            <v>14445.0730874169</v>
          </cell>
          <cell r="Q186">
            <v>12974.18930393</v>
          </cell>
          <cell r="R186">
            <v>9472.81815214735</v>
          </cell>
          <cell r="S186">
            <v>8934.59419845515</v>
          </cell>
          <cell r="T186">
            <v>8396.39669810999</v>
          </cell>
          <cell r="U186">
            <v>7858.22644471225</v>
          </cell>
          <cell r="V186">
            <v>11138.8466353099</v>
          </cell>
          <cell r="W186">
            <v>10600.7333525545</v>
          </cell>
          <cell r="X186">
            <v>10062.6498432743</v>
          </cell>
          <cell r="Y186">
            <v>9524.5970006735</v>
          </cell>
          <cell r="Z186">
            <v>8986.57574475244</v>
          </cell>
        </row>
        <row r="187">
          <cell r="A187">
            <v>-100237.125292368</v>
          </cell>
          <cell r="B187">
            <v>14141.0849832171</v>
          </cell>
          <cell r="C187">
            <v>21878.2249935741</v>
          </cell>
          <cell r="D187">
            <v>20663.5276911608</v>
          </cell>
          <cell r="E187">
            <v>19169.8393577447</v>
          </cell>
          <cell r="F187">
            <v>18166.0032931141</v>
          </cell>
          <cell r="G187">
            <v>16902.837361611</v>
          </cell>
          <cell r="H187">
            <v>15903.9739998143</v>
          </cell>
          <cell r="I187">
            <v>15220.8746160944</v>
          </cell>
          <cell r="J187">
            <v>14625.046095027</v>
          </cell>
          <cell r="K187">
            <v>13865.7334617123</v>
          </cell>
          <cell r="L187">
            <v>13203.4359023966</v>
          </cell>
          <cell r="M187">
            <v>12510.6733483887</v>
          </cell>
          <cell r="N187">
            <v>11905.4776461994</v>
          </cell>
          <cell r="O187">
            <v>12865.1471557451</v>
          </cell>
          <cell r="P187">
            <v>14063.801119426</v>
          </cell>
          <cell r="Q187">
            <v>12637.0580161786</v>
          </cell>
          <cell r="R187">
            <v>9240.76172220977</v>
          </cell>
          <cell r="S187">
            <v>8718.68967100224</v>
          </cell>
          <cell r="T187">
            <v>8196.64327928654</v>
          </cell>
          <cell r="U187">
            <v>7674.62331684741</v>
          </cell>
          <cell r="V187">
            <v>10856.7933046173</v>
          </cell>
          <cell r="W187">
            <v>10334.8286031526</v>
          </cell>
          <cell r="X187">
            <v>9812.89278167202</v>
          </cell>
          <cell r="Y187">
            <v>9290.98670657507</v>
          </cell>
          <cell r="Z187">
            <v>8769.11127025325</v>
          </cell>
        </row>
        <row r="188">
          <cell r="A188">
            <v>-113227.876998239</v>
          </cell>
          <cell r="B188">
            <v>15685.371074127</v>
          </cell>
          <cell r="C188">
            <v>24545.2687439501</v>
          </cell>
          <cell r="D188">
            <v>23079.9576095747</v>
          </cell>
          <cell r="E188">
            <v>21428.7388653704</v>
          </cell>
          <cell r="F188">
            <v>20293.9901897477</v>
          </cell>
          <cell r="G188">
            <v>18867.9329521493</v>
          </cell>
          <cell r="H188">
            <v>17739.6166966931</v>
          </cell>
          <cell r="I188">
            <v>16967.9874947203</v>
          </cell>
          <cell r="J188">
            <v>16294.0994469625</v>
          </cell>
          <cell r="K188">
            <v>15437.2197727202</v>
          </cell>
          <cell r="L188">
            <v>14689.0883158004</v>
          </cell>
          <cell r="M188">
            <v>13906.5435947162</v>
          </cell>
          <cell r="N188">
            <v>13222.0464918394</v>
          </cell>
          <cell r="O188">
            <v>14306.9572791807</v>
          </cell>
          <cell r="P188">
            <v>15660.957038923</v>
          </cell>
          <cell r="Q188">
            <v>14049.3077410068</v>
          </cell>
          <cell r="R188">
            <v>10212.8507606073</v>
          </cell>
          <cell r="S188">
            <v>9623.1180660001</v>
          </cell>
          <cell r="T188">
            <v>9033.41435636008</v>
          </cell>
          <cell r="U188">
            <v>8443.74050123623</v>
          </cell>
          <cell r="V188">
            <v>12038.320362857</v>
          </cell>
          <cell r="W188">
            <v>11448.708930541</v>
          </cell>
          <cell r="X188">
            <v>10859.1301210609</v>
          </cell>
          <cell r="Y188">
            <v>10269.5849131018</v>
          </cell>
          <cell r="Z188">
            <v>9680.07431470931</v>
          </cell>
        </row>
        <row r="189">
          <cell r="A189">
            <v>-89021.4620705828</v>
          </cell>
          <cell r="B189">
            <v>12790.7666798117</v>
          </cell>
          <cell r="C189">
            <v>19692.9338683641</v>
          </cell>
          <cell r="D189">
            <v>18545.4998123472</v>
          </cell>
          <cell r="E189">
            <v>17219.6014729013</v>
          </cell>
          <cell r="F189">
            <v>16328.7897958978</v>
          </cell>
          <cell r="G189">
            <v>15206.2572990325</v>
          </cell>
          <cell r="H189">
            <v>14319.1580669213</v>
          </cell>
          <cell r="I189">
            <v>13712.4915678484</v>
          </cell>
          <cell r="J189">
            <v>13184.0563264335</v>
          </cell>
          <cell r="K189">
            <v>12508.9789319538</v>
          </cell>
          <cell r="L189">
            <v>11920.7867139099</v>
          </cell>
          <cell r="M189">
            <v>11305.5382693276</v>
          </cell>
          <cell r="N189">
            <v>10768.8080280497</v>
          </cell>
          <cell r="O189">
            <v>11620.3495381519</v>
          </cell>
          <cell r="P189">
            <v>12684.884540052</v>
          </cell>
          <cell r="Q189">
            <v>11417.7815911223</v>
          </cell>
          <cell r="R189">
            <v>8401.50133735252</v>
          </cell>
          <cell r="S189">
            <v>7937.84461167204</v>
          </cell>
          <cell r="T189">
            <v>7474.21067440925</v>
          </cell>
          <cell r="U189">
            <v>7010.60020921668</v>
          </cell>
          <cell r="V189">
            <v>9836.71302961274</v>
          </cell>
          <cell r="W189">
            <v>9373.15164217177</v>
          </cell>
          <cell r="X189">
            <v>8909.61590329568</v>
          </cell>
          <cell r="Y189">
            <v>8446.10658244139</v>
          </cell>
          <cell r="Z189">
            <v>7982.62447214959</v>
          </cell>
        </row>
        <row r="190">
          <cell r="A190">
            <v>-107111.98395113</v>
          </cell>
          <cell r="B190">
            <v>14897.5014334303</v>
          </cell>
          <cell r="C190">
            <v>23276.0273985736</v>
          </cell>
          <cell r="D190">
            <v>21970.0470785541</v>
          </cell>
          <cell r="E190">
            <v>20365.2755565796</v>
          </cell>
          <cell r="F190">
            <v>19292.1589978253</v>
          </cell>
          <cell r="G190">
            <v>17942.7890704719</v>
          </cell>
          <cell r="H190">
            <v>16875.4177141398</v>
          </cell>
          <cell r="I190">
            <v>16145.467308912</v>
          </cell>
          <cell r="J190">
            <v>15508.3287678306</v>
          </cell>
          <cell r="K190">
            <v>14697.382508432</v>
          </cell>
          <cell r="L190">
            <v>13989.6606405373</v>
          </cell>
          <cell r="M190">
            <v>13249.3843072885</v>
          </cell>
          <cell r="N190">
            <v>12602.2213707534</v>
          </cell>
          <cell r="O190">
            <v>13628.1700381632</v>
          </cell>
          <cell r="P190">
            <v>14909.0348250002</v>
          </cell>
          <cell r="Q190">
            <v>13384.4371878305</v>
          </cell>
          <cell r="R190">
            <v>9755.20267944049</v>
          </cell>
          <cell r="S190">
            <v>9197.32381961516</v>
          </cell>
          <cell r="T190">
            <v>8639.47237916233</v>
          </cell>
          <cell r="U190">
            <v>8081.64918066317</v>
          </cell>
          <cell r="V190">
            <v>11482.0713263064</v>
          </cell>
          <cell r="W190">
            <v>10924.3071789082</v>
          </cell>
          <cell r="X190">
            <v>10366.5738922553</v>
          </cell>
          <cell r="Y190">
            <v>9808.87239217007</v>
          </cell>
          <cell r="Z190">
            <v>9251.20363224957</v>
          </cell>
        </row>
        <row r="191">
          <cell r="A191">
            <v>-116464.420456086</v>
          </cell>
          <cell r="B191">
            <v>16106.1360193938</v>
          </cell>
          <cell r="C191">
            <v>25146.5064842535</v>
          </cell>
          <cell r="D191">
            <v>23623.2991147637</v>
          </cell>
          <cell r="E191">
            <v>21991.5258840795</v>
          </cell>
          <cell r="F191">
            <v>20824.1613626421</v>
          </cell>
          <cell r="G191">
            <v>19357.5210392439</v>
          </cell>
          <cell r="H191">
            <v>18196.9526150481</v>
          </cell>
          <cell r="I191">
            <v>17403.2669062172</v>
          </cell>
          <cell r="J191">
            <v>16709.9309422686</v>
          </cell>
          <cell r="K191">
            <v>15828.7432083262</v>
          </cell>
          <cell r="L191">
            <v>15059.226911942</v>
          </cell>
          <cell r="M191">
            <v>14254.3136711555</v>
          </cell>
          <cell r="N191">
            <v>13550.0592489637</v>
          </cell>
          <cell r="O191">
            <v>14666.1729141276</v>
          </cell>
          <cell r="P191">
            <v>16058.8758552815</v>
          </cell>
          <cell r="Q191">
            <v>14401.1586354913</v>
          </cell>
          <cell r="R191">
            <v>10455.0390872649</v>
          </cell>
          <cell r="S191">
            <v>9848.44927632548</v>
          </cell>
          <cell r="T191">
            <v>9241.88927886924</v>
          </cell>
          <cell r="U191">
            <v>8635.35998930063</v>
          </cell>
          <cell r="V191">
            <v>12332.6885223905</v>
          </cell>
          <cell r="W191">
            <v>11726.2234399441</v>
          </cell>
          <cell r="X191">
            <v>11119.7919128357</v>
          </cell>
          <cell r="Y191">
            <v>10513.3949477253</v>
          </cell>
          <cell r="Z191">
            <v>9907.03358147301</v>
          </cell>
        </row>
        <row r="192">
          <cell r="A192">
            <v>-111135.174738789</v>
          </cell>
          <cell r="B192">
            <v>15462.9504337016</v>
          </cell>
          <cell r="C192">
            <v>24115.7107255901</v>
          </cell>
          <cell r="D192">
            <v>22733.1581596348</v>
          </cell>
          <cell r="E192">
            <v>21064.8489065358</v>
          </cell>
          <cell r="F192">
            <v>19951.1891657967</v>
          </cell>
          <cell r="G192">
            <v>18551.3723653977</v>
          </cell>
          <cell r="H192">
            <v>17443.9098964803</v>
          </cell>
          <cell r="I192">
            <v>16686.5421133138</v>
          </cell>
          <cell r="J192">
            <v>16025.2288073089</v>
          </cell>
          <cell r="K192">
            <v>15184.066373425</v>
          </cell>
          <cell r="L192">
            <v>14449.7620448747</v>
          </cell>
          <cell r="M192">
            <v>13681.6804855962</v>
          </cell>
          <cell r="N192">
            <v>13009.9581800639</v>
          </cell>
          <cell r="O192">
            <v>14074.6936372201</v>
          </cell>
          <cell r="P192">
            <v>15403.6684787918</v>
          </cell>
          <cell r="Q192">
            <v>13821.8060338715</v>
          </cell>
          <cell r="R192">
            <v>10056.255286142</v>
          </cell>
          <cell r="S192">
            <v>9477.42215951398</v>
          </cell>
          <cell r="T192">
            <v>8898.61748214664</v>
          </cell>
          <cell r="U192">
            <v>8319.84210751781</v>
          </cell>
          <cell r="V192">
            <v>11847.9861620068</v>
          </cell>
          <cell r="W192">
            <v>11269.2720564739</v>
          </cell>
          <cell r="X192">
            <v>10690.5899708346</v>
          </cell>
          <cell r="Y192">
            <v>10111.9408656856</v>
          </cell>
          <cell r="Z192">
            <v>9533.32573044168</v>
          </cell>
        </row>
        <row r="193">
          <cell r="A193">
            <v>-94590.7663534914</v>
          </cell>
          <cell r="B193">
            <v>13447.7377601894</v>
          </cell>
          <cell r="C193">
            <v>20776.77345893</v>
          </cell>
          <cell r="D193">
            <v>19668.6799516444</v>
          </cell>
          <cell r="E193">
            <v>18188.0210830454</v>
          </cell>
          <cell r="F193">
            <v>17241.085466366</v>
          </cell>
          <cell r="G193">
            <v>16048.7193471496</v>
          </cell>
          <cell r="H193">
            <v>15106.1219751759</v>
          </cell>
          <cell r="I193">
            <v>14461.5015911296</v>
          </cell>
          <cell r="J193">
            <v>13899.6012149665</v>
          </cell>
          <cell r="K193">
            <v>13182.6955605669</v>
          </cell>
          <cell r="L193">
            <v>12557.7052338092</v>
          </cell>
          <cell r="M193">
            <v>11903.9660060184</v>
          </cell>
          <cell r="N193">
            <v>11333.2382224512</v>
          </cell>
          <cell r="O193">
            <v>12238.4722978965</v>
          </cell>
          <cell r="P193">
            <v>13369.6060638193</v>
          </cell>
          <cell r="Q193">
            <v>12023.2314233646</v>
          </cell>
          <cell r="R193">
            <v>8818.24855625816</v>
          </cell>
          <cell r="S193">
            <v>8325.58483239915</v>
          </cell>
          <cell r="T193">
            <v>7832.94532263236</v>
          </cell>
          <cell r="U193">
            <v>7340.33075338057</v>
          </cell>
          <cell r="V193">
            <v>10343.2490526862</v>
          </cell>
          <cell r="W193">
            <v>9850.68663155716</v>
          </cell>
          <cell r="X193">
            <v>9358.1514636023</v>
          </cell>
          <cell r="Y193">
            <v>8865.6443664168</v>
          </cell>
          <cell r="Z193">
            <v>8373.16618212372</v>
          </cell>
        </row>
        <row r="194">
          <cell r="A194">
            <v>-92244.8269331971</v>
          </cell>
          <cell r="B194">
            <v>13138.8963447677</v>
          </cell>
          <cell r="C194">
            <v>20305.5414042751</v>
          </cell>
          <cell r="D194">
            <v>19154.5973647774</v>
          </cell>
          <cell r="E194">
            <v>17780.096928893</v>
          </cell>
          <cell r="F194">
            <v>16856.8022116545</v>
          </cell>
          <cell r="G194">
            <v>15693.8518756694</v>
          </cell>
          <cell r="H194">
            <v>14774.6317995737</v>
          </cell>
          <cell r="I194">
            <v>14145.9986035835</v>
          </cell>
          <cell r="J194">
            <v>13598.1946342287</v>
          </cell>
          <cell r="K194">
            <v>12898.9081578887</v>
          </cell>
          <cell r="L194">
            <v>12289.418175418</v>
          </cell>
          <cell r="M194">
            <v>11651.8922915315</v>
          </cell>
          <cell r="N194">
            <v>11095.4851790209</v>
          </cell>
          <cell r="O194">
            <v>11978.1025147054</v>
          </cell>
          <cell r="P194">
            <v>13081.1831059538</v>
          </cell>
          <cell r="Q194">
            <v>11768.1998150492</v>
          </cell>
          <cell r="R194">
            <v>8642.70351876952</v>
          </cell>
          <cell r="S194">
            <v>8162.25831575885</v>
          </cell>
          <cell r="T194">
            <v>7681.83672630827</v>
          </cell>
          <cell r="U194">
            <v>7201.43945882461</v>
          </cell>
          <cell r="V194">
            <v>10129.8825774562</v>
          </cell>
          <cell r="W194">
            <v>9649.53616477319</v>
          </cell>
          <cell r="X194">
            <v>9169.21632936008</v>
          </cell>
          <cell r="Y194">
            <v>8688.923868535</v>
          </cell>
          <cell r="Z194">
            <v>8208.65960353559</v>
          </cell>
        </row>
        <row r="195">
          <cell r="A195">
            <v>-93923.1836740944</v>
          </cell>
          <cell r="B195">
            <v>13414.0266768624</v>
          </cell>
          <cell r="C195">
            <v>20607.4043595596</v>
          </cell>
          <cell r="D195">
            <v>19459.5071500679</v>
          </cell>
          <cell r="E195">
            <v>18071.9383327987</v>
          </cell>
          <cell r="F195">
            <v>17131.7301937582</v>
          </cell>
          <cell r="G195">
            <v>15947.7349076571</v>
          </cell>
          <cell r="H195">
            <v>15011.7899998027</v>
          </cell>
          <cell r="I195">
            <v>14371.7190809924</v>
          </cell>
          <cell r="J195">
            <v>13813.8301114946</v>
          </cell>
          <cell r="K195">
            <v>13101.938336821</v>
          </cell>
          <cell r="L195">
            <v>12481.3589344381</v>
          </cell>
          <cell r="M195">
            <v>11832.2335289275</v>
          </cell>
          <cell r="N195">
            <v>11265.5809707784</v>
          </cell>
          <cell r="O195">
            <v>12164.3790131369</v>
          </cell>
          <cell r="P195">
            <v>13287.5297027054</v>
          </cell>
          <cell r="Q195">
            <v>11950.6572200679</v>
          </cell>
          <cell r="R195">
            <v>8768.29380232558</v>
          </cell>
          <cell r="S195">
            <v>8279.10709616602</v>
          </cell>
          <cell r="T195">
            <v>7789.94443320559</v>
          </cell>
          <cell r="U195">
            <v>7300.80653474027</v>
          </cell>
          <cell r="V195">
            <v>10282.5314731974</v>
          </cell>
          <cell r="W195">
            <v>9793.44535481491</v>
          </cell>
          <cell r="X195">
            <v>9304.38629726487</v>
          </cell>
          <cell r="Y195">
            <v>8815.35511237224</v>
          </cell>
          <cell r="Z195">
            <v>8326.35263631675</v>
          </cell>
        </row>
        <row r="196">
          <cell r="A196">
            <v>-98594.6143993873</v>
          </cell>
          <cell r="B196">
            <v>13963.1223619438</v>
          </cell>
          <cell r="C196">
            <v>21605.6590321375</v>
          </cell>
          <cell r="D196">
            <v>20362.5011032463</v>
          </cell>
          <cell r="E196">
            <v>18884.2310164086</v>
          </cell>
          <cell r="F196">
            <v>17896.9471417091</v>
          </cell>
          <cell r="G196">
            <v>16654.3766884887</v>
          </cell>
          <cell r="H196">
            <v>15671.8809544303</v>
          </cell>
          <cell r="I196">
            <v>14999.9750100222</v>
          </cell>
          <cell r="J196">
            <v>14414.0160966413</v>
          </cell>
          <cell r="K196">
            <v>13667.0395414188</v>
          </cell>
          <cell r="L196">
            <v>13015.5945574577</v>
          </cell>
          <cell r="M196">
            <v>12334.1837859145</v>
          </cell>
          <cell r="N196">
            <v>11739.0147101597</v>
          </cell>
          <cell r="O196">
            <v>12682.8490957889</v>
          </cell>
          <cell r="P196">
            <v>13861.8616123861</v>
          </cell>
          <cell r="Q196">
            <v>12458.4974825653</v>
          </cell>
          <cell r="R196">
            <v>9117.8537588628</v>
          </cell>
          <cell r="S196">
            <v>8604.33651235989</v>
          </cell>
          <cell r="T196">
            <v>8090.84450488588</v>
          </cell>
          <cell r="U196">
            <v>7577.37849361165</v>
          </cell>
          <cell r="V196">
            <v>10707.4046389381</v>
          </cell>
          <cell r="W196">
            <v>10193.992983118</v>
          </cell>
          <cell r="X196">
            <v>9680.60973404727</v>
          </cell>
          <cell r="Y196">
            <v>9167.2557439284</v>
          </cell>
          <cell r="Z196">
            <v>8653.93189052995</v>
          </cell>
        </row>
        <row r="197">
          <cell r="A197">
            <v>-96520.2261508156</v>
          </cell>
          <cell r="B197">
            <v>13700.3635469552</v>
          </cell>
          <cell r="C197">
            <v>21189.3369755293</v>
          </cell>
          <cell r="D197">
            <v>19975.1492195805</v>
          </cell>
          <cell r="E197">
            <v>18523.5255930877</v>
          </cell>
          <cell r="F197">
            <v>17557.1460962087</v>
          </cell>
          <cell r="G197">
            <v>16340.586440424</v>
          </cell>
          <cell r="H197">
            <v>15378.7619937115</v>
          </cell>
          <cell r="I197">
            <v>14720.9926611631</v>
          </cell>
          <cell r="J197">
            <v>14147.4984433226</v>
          </cell>
          <cell r="K197">
            <v>13416.1015810794</v>
          </cell>
          <cell r="L197">
            <v>12778.3627191774</v>
          </cell>
          <cell r="M197">
            <v>12111.2885369657</v>
          </cell>
          <cell r="N197">
            <v>11528.7824615827</v>
          </cell>
          <cell r="O197">
            <v>12452.6180787975</v>
          </cell>
          <cell r="P197">
            <v>13606.8246795315</v>
          </cell>
          <cell r="Q197">
            <v>12232.9867269477</v>
          </cell>
          <cell r="R197">
            <v>8962.62870926804</v>
          </cell>
          <cell r="S197">
            <v>8459.91564459671</v>
          </cell>
          <cell r="T197">
            <v>7957.22728793596</v>
          </cell>
          <cell r="U197">
            <v>7454.56438052614</v>
          </cell>
          <cell r="V197">
            <v>10518.736123022</v>
          </cell>
          <cell r="W197">
            <v>10016.1264274509</v>
          </cell>
          <cell r="X197">
            <v>9513.54454096346</v>
          </cell>
          <cell r="Y197">
            <v>9010.99129783211</v>
          </cell>
          <cell r="Z197">
            <v>8508.46755735756</v>
          </cell>
        </row>
        <row r="198">
          <cell r="A198">
            <v>-108207.044315097</v>
          </cell>
          <cell r="B198">
            <v>15094.7637892208</v>
          </cell>
          <cell r="C198">
            <v>23424.4056971884</v>
          </cell>
          <cell r="D198">
            <v>22114.1560458252</v>
          </cell>
          <cell r="E198">
            <v>20555.6903511189</v>
          </cell>
          <cell r="F198">
            <v>19471.538463949</v>
          </cell>
          <cell r="G198">
            <v>18108.4375518936</v>
          </cell>
          <cell r="H198">
            <v>17030.1539145744</v>
          </cell>
          <cell r="I198">
            <v>16292.740854591</v>
          </cell>
          <cell r="J198">
            <v>15649.0222559699</v>
          </cell>
          <cell r="K198">
            <v>14829.8515456874</v>
          </cell>
          <cell r="L198">
            <v>14114.8942766952</v>
          </cell>
          <cell r="M198">
            <v>13367.0497214695</v>
          </cell>
          <cell r="N198">
            <v>12713.202043153</v>
          </cell>
          <cell r="O198">
            <v>13749.7079717862</v>
          </cell>
          <cell r="P198">
            <v>15043.6676916822</v>
          </cell>
          <cell r="Q198">
            <v>13503.4833163916</v>
          </cell>
          <cell r="R198">
            <v>9837.14529525651</v>
          </cell>
          <cell r="S198">
            <v>9273.56295572001</v>
          </cell>
          <cell r="T198">
            <v>8710.00831587821</v>
          </cell>
          <cell r="U198">
            <v>8146.48220672196</v>
          </cell>
          <cell r="V198">
            <v>11581.6685997919</v>
          </cell>
          <cell r="W198">
            <v>11018.2021454461</v>
          </cell>
          <cell r="X198">
            <v>10454.7668673507</v>
          </cell>
          <cell r="Y198">
            <v>9891.36370079327</v>
          </cell>
          <cell r="Z198">
            <v>9327.99360911992</v>
          </cell>
        </row>
        <row r="199">
          <cell r="A199">
            <v>-99363.7704522832</v>
          </cell>
          <cell r="B199">
            <v>14047.4764878007</v>
          </cell>
          <cell r="C199">
            <v>21701.2017464202</v>
          </cell>
          <cell r="D199">
            <v>20522.5279484812</v>
          </cell>
          <cell r="E199">
            <v>19017.9758734047</v>
          </cell>
          <cell r="F199">
            <v>18022.9409286036</v>
          </cell>
          <cell r="G199">
            <v>16770.7260116228</v>
          </cell>
          <cell r="H199">
            <v>15780.5656343646</v>
          </cell>
          <cell r="I199">
            <v>15103.4180190269</v>
          </cell>
          <cell r="J199">
            <v>14512.8373594376</v>
          </cell>
          <cell r="K199">
            <v>13760.0840576656</v>
          </cell>
          <cell r="L199">
            <v>13103.557022767</v>
          </cell>
          <cell r="M199">
            <v>12416.8304312611</v>
          </cell>
          <cell r="N199">
            <v>11816.9660804581</v>
          </cell>
          <cell r="O199">
            <v>12768.2157480563</v>
          </cell>
          <cell r="P199">
            <v>13956.4259740731</v>
          </cell>
          <cell r="Q199">
            <v>12542.1139236032</v>
          </cell>
          <cell r="R199">
            <v>9175.40917865421</v>
          </cell>
          <cell r="S199">
            <v>8657.88588272538</v>
          </cell>
          <cell r="T199">
            <v>8140.38802272009</v>
          </cell>
          <cell r="U199">
            <v>7622.91636171606</v>
          </cell>
          <cell r="V199">
            <v>10777.360458977</v>
          </cell>
          <cell r="W199">
            <v>10259.9435774647</v>
          </cell>
          <cell r="X199">
            <v>9742.55532430847</v>
          </cell>
          <cell r="Y199">
            <v>9225.19655835896</v>
          </cell>
          <cell r="Z199">
            <v>8707.86816423238</v>
          </cell>
        </row>
        <row r="200">
          <cell r="A200">
            <v>-105150.293750265</v>
          </cell>
          <cell r="B200">
            <v>14748.2463306263</v>
          </cell>
          <cell r="C200">
            <v>22952.8135173819</v>
          </cell>
          <cell r="D200">
            <v>21554.8253272078</v>
          </cell>
          <cell r="E200">
            <v>20024.1666562497</v>
          </cell>
          <cell r="F200">
            <v>18970.8187753955</v>
          </cell>
          <cell r="G200">
            <v>17646.0465223113</v>
          </cell>
          <cell r="H200">
            <v>16598.2234168206</v>
          </cell>
          <cell r="I200">
            <v>15881.6416049493</v>
          </cell>
          <cell r="J200">
            <v>15256.2905733254</v>
          </cell>
          <cell r="K200">
            <v>14460.0775882167</v>
          </cell>
          <cell r="L200">
            <v>13765.3172116695</v>
          </cell>
          <cell r="M200">
            <v>13038.598584807</v>
          </cell>
          <cell r="N200">
            <v>12403.4106889906</v>
          </cell>
          <cell r="O200">
            <v>13410.4470876604</v>
          </cell>
          <cell r="P200">
            <v>14667.8536225979</v>
          </cell>
          <cell r="Q200">
            <v>13171.1780547876</v>
          </cell>
          <cell r="R200">
            <v>9608.4107474439</v>
          </cell>
          <cell r="S200">
            <v>9060.74909630259</v>
          </cell>
          <cell r="T200">
            <v>8513.11436236483</v>
          </cell>
          <cell r="U200">
            <v>7965.5073531467</v>
          </cell>
          <cell r="V200">
            <v>11303.6528556371</v>
          </cell>
          <cell r="W200">
            <v>10756.1038160353</v>
          </cell>
          <cell r="X200">
            <v>10208.5850719832</v>
          </cell>
          <cell r="Y200">
            <v>9661.09753234729</v>
          </cell>
          <cell r="Z200">
            <v>9113.6421332601</v>
          </cell>
        </row>
        <row r="201">
          <cell r="A201">
            <v>-108002.830880987</v>
          </cell>
          <cell r="B201">
            <v>15093.6471983282</v>
          </cell>
          <cell r="C201">
            <v>23452.6671130692</v>
          </cell>
          <cell r="D201">
            <v>22071.1293081101</v>
          </cell>
          <cell r="E201">
            <v>20520.1806565141</v>
          </cell>
          <cell r="F201">
            <v>19438.0867036704</v>
          </cell>
          <cell r="G201">
            <v>18077.5464281169</v>
          </cell>
          <cell r="H201">
            <v>17001.2977785004</v>
          </cell>
          <cell r="I201">
            <v>16265.2763991999</v>
          </cell>
          <cell r="J201">
            <v>15622.7848892317</v>
          </cell>
          <cell r="K201">
            <v>14805.1479239499</v>
          </cell>
          <cell r="L201">
            <v>14091.5399560135</v>
          </cell>
          <cell r="M201">
            <v>13345.1067682803</v>
          </cell>
          <cell r="N201">
            <v>12692.5057007628</v>
          </cell>
          <cell r="O201">
            <v>13727.0428479113</v>
          </cell>
          <cell r="P201">
            <v>15018.5605460362</v>
          </cell>
          <cell r="Q201">
            <v>13481.2828792916</v>
          </cell>
          <cell r="R201">
            <v>9821.86414407399</v>
          </cell>
          <cell r="S201">
            <v>9259.34542369174</v>
          </cell>
          <cell r="T201">
            <v>8696.85435072803</v>
          </cell>
          <cell r="U201">
            <v>8134.39175460543</v>
          </cell>
          <cell r="V201">
            <v>11563.0951020052</v>
          </cell>
          <cell r="W201">
            <v>11000.6920481096</v>
          </cell>
          <cell r="X201">
            <v>10438.3201116272</v>
          </cell>
          <cell r="Y201">
            <v>9875.98022608035</v>
          </cell>
          <cell r="Z201">
            <v>9313.6733529971</v>
          </cell>
        </row>
        <row r="202">
          <cell r="A202">
            <v>-110934.789979015</v>
          </cell>
          <cell r="B202">
            <v>15375.9407473435</v>
          </cell>
          <cell r="C202">
            <v>24005.7771002408</v>
          </cell>
          <cell r="D202">
            <v>22677.6213974368</v>
          </cell>
          <cell r="E202">
            <v>21030.0049617482</v>
          </cell>
          <cell r="F202">
            <v>19918.3645723676</v>
          </cell>
          <cell r="G202">
            <v>18521.0604006432</v>
          </cell>
          <cell r="H202">
            <v>17415.5947666732</v>
          </cell>
          <cell r="I202">
            <v>16659.592572409</v>
          </cell>
          <cell r="J202">
            <v>15999.483349113</v>
          </cell>
          <cell r="K202">
            <v>15159.8259049711</v>
          </cell>
          <cell r="L202">
            <v>14426.845580246</v>
          </cell>
          <cell r="M202">
            <v>13660.1489275833</v>
          </cell>
          <cell r="N202">
            <v>12989.6498608971</v>
          </cell>
          <cell r="O202">
            <v>14052.4534480635</v>
          </cell>
          <cell r="P202">
            <v>15379.0320518554</v>
          </cell>
          <cell r="Q202">
            <v>13800.0218193582</v>
          </cell>
          <cell r="R202">
            <v>10041.2606320336</v>
          </cell>
          <cell r="S202">
            <v>9463.47118340669</v>
          </cell>
          <cell r="T202">
            <v>8885.71013274442</v>
          </cell>
          <cell r="U202">
            <v>8307.97833198569</v>
          </cell>
          <cell r="V202">
            <v>11829.7608875122</v>
          </cell>
          <cell r="W202">
            <v>11252.0902453768</v>
          </cell>
          <cell r="X202">
            <v>10674.4515654007</v>
          </cell>
          <cell r="Y202">
            <v>10096.8458064489</v>
          </cell>
          <cell r="Z202">
            <v>9519.27395615184</v>
          </cell>
        </row>
        <row r="203">
          <cell r="A203">
            <v>-102504.619315702</v>
          </cell>
          <cell r="B203">
            <v>14363.9618515232</v>
          </cell>
          <cell r="C203">
            <v>22327.3433093265</v>
          </cell>
          <cell r="D203">
            <v>21081.9214025707</v>
          </cell>
          <cell r="E203">
            <v>19564.1230180613</v>
          </cell>
          <cell r="F203">
            <v>18537.4365772766</v>
          </cell>
          <cell r="G203">
            <v>17245.8384910078</v>
          </cell>
          <cell r="H203">
            <v>16224.3795420332</v>
          </cell>
          <cell r="I203">
            <v>15525.8275626268</v>
          </cell>
          <cell r="J203">
            <v>14916.3740016662</v>
          </cell>
          <cell r="K203">
            <v>14140.0313544473</v>
          </cell>
          <cell r="L203">
            <v>13462.751763743</v>
          </cell>
          <cell r="M203">
            <v>12754.3180205802</v>
          </cell>
          <cell r="N203">
            <v>12135.2805133767</v>
          </cell>
          <cell r="O203">
            <v>13116.8104860662</v>
          </cell>
          <cell r="P203">
            <v>14342.5795599497</v>
          </cell>
          <cell r="Q203">
            <v>12883.5616737812</v>
          </cell>
          <cell r="R203">
            <v>9410.43674445804</v>
          </cell>
          <cell r="S203">
            <v>8876.55474506604</v>
          </cell>
          <cell r="T203">
            <v>8342.69898561691</v>
          </cell>
          <cell r="U203">
            <v>7808.87025330894</v>
          </cell>
          <cell r="V203">
            <v>11063.0250611488</v>
          </cell>
          <cell r="W203">
            <v>10529.2528398903</v>
          </cell>
          <cell r="X203">
            <v>9995.51015191871</v>
          </cell>
          <cell r="Y203">
            <v>9461.79788323257</v>
          </cell>
          <cell r="Z203">
            <v>8928.11694641049</v>
          </cell>
        </row>
        <row r="204">
          <cell r="A204">
            <v>-110743.213971122</v>
          </cell>
          <cell r="B204">
            <v>15365.6061944148</v>
          </cell>
          <cell r="C204">
            <v>24028.4549062348</v>
          </cell>
          <cell r="D204">
            <v>22666.3721933859</v>
          </cell>
          <cell r="E204">
            <v>20996.6927285765</v>
          </cell>
          <cell r="F204">
            <v>19886.9829215028</v>
          </cell>
          <cell r="G204">
            <v>18492.0809253298</v>
          </cell>
          <cell r="H204">
            <v>17388.5243470587</v>
          </cell>
          <cell r="I204">
            <v>16633.8277115139</v>
          </cell>
          <cell r="J204">
            <v>15974.8696404252</v>
          </cell>
          <cell r="K204">
            <v>15136.6510278941</v>
          </cell>
          <cell r="L204">
            <v>14404.9365048576</v>
          </cell>
          <cell r="M204">
            <v>13639.5638794366</v>
          </cell>
          <cell r="N204">
            <v>12970.2342790067</v>
          </cell>
          <cell r="O204">
            <v>14031.1909196248</v>
          </cell>
          <cell r="P204">
            <v>15355.4786223105</v>
          </cell>
          <cell r="Q204">
            <v>13779.1952212863</v>
          </cell>
          <cell r="R204">
            <v>10026.9251307856</v>
          </cell>
          <cell r="S204">
            <v>9450.13348091946</v>
          </cell>
          <cell r="T204">
            <v>8873.37017997684</v>
          </cell>
          <cell r="U204">
            <v>8296.6360784254</v>
          </cell>
          <cell r="V204">
            <v>11812.3367813357</v>
          </cell>
          <cell r="W204">
            <v>11235.6637327913</v>
          </cell>
          <cell r="X204">
            <v>10659.02259121</v>
          </cell>
          <cell r="Y204">
            <v>10082.4143138007</v>
          </cell>
          <cell r="Z204">
            <v>9505.8398864886</v>
          </cell>
        </row>
        <row r="205">
          <cell r="A205">
            <v>-89448.0113637268</v>
          </cell>
          <cell r="B205">
            <v>12870.2625070525</v>
          </cell>
          <cell r="C205">
            <v>19782.3041149168</v>
          </cell>
          <cell r="D205">
            <v>18680.821765702</v>
          </cell>
          <cell r="E205">
            <v>17293.7720836617</v>
          </cell>
          <cell r="F205">
            <v>16398.6619116252</v>
          </cell>
          <cell r="G205">
            <v>15270.7809042928</v>
          </cell>
          <cell r="H205">
            <v>14379.4311067382</v>
          </cell>
          <cell r="I205">
            <v>13769.8577449792</v>
          </cell>
          <cell r="J205">
            <v>13238.8594312581</v>
          </cell>
          <cell r="K205">
            <v>12560.5784383044</v>
          </cell>
          <cell r="L205">
            <v>11969.5678777057</v>
          </cell>
          <cell r="M205">
            <v>11351.3714497603</v>
          </cell>
          <cell r="N205">
            <v>10812.0373594385</v>
          </cell>
          <cell r="O205">
            <v>11667.6911472384</v>
          </cell>
          <cell r="P205">
            <v>12737.3269039681</v>
          </cell>
          <cell r="Q205">
            <v>11464.1525891605</v>
          </cell>
          <cell r="R205">
            <v>8433.41972834248</v>
          </cell>
          <cell r="S205">
            <v>7967.54137605646</v>
          </cell>
          <cell r="T205">
            <v>7501.68592137958</v>
          </cell>
          <cell r="U205">
            <v>7035.85405124013</v>
          </cell>
          <cell r="V205">
            <v>9875.50828510937</v>
          </cell>
          <cell r="W205">
            <v>9409.7257278792</v>
          </cell>
          <cell r="X205">
            <v>8943.96894210986</v>
          </cell>
          <cell r="Y205">
            <v>8478.23870094516</v>
          </cell>
          <cell r="Z205">
            <v>8012.53580072324</v>
          </cell>
        </row>
        <row r="206">
          <cell r="A206">
            <v>-93419.6788520465</v>
          </cell>
          <cell r="B206">
            <v>13269.842411177</v>
          </cell>
          <cell r="C206">
            <v>20594.0427179439</v>
          </cell>
          <cell r="D206">
            <v>19431.0270366452</v>
          </cell>
          <cell r="E206">
            <v>17984.3862942129</v>
          </cell>
          <cell r="F206">
            <v>17049.2521595405</v>
          </cell>
          <cell r="G206">
            <v>15871.5703308857</v>
          </cell>
          <cell r="H206">
            <v>14940.6428506337</v>
          </cell>
          <cell r="I206">
            <v>14304.0032336753</v>
          </cell>
          <cell r="J206">
            <v>13749.1397509995</v>
          </cell>
          <cell r="K206">
            <v>13041.0295493012</v>
          </cell>
          <cell r="L206">
            <v>12423.7769583544</v>
          </cell>
          <cell r="M206">
            <v>11778.1313941248</v>
          </cell>
          <cell r="N206">
            <v>11214.5524562361</v>
          </cell>
          <cell r="O206">
            <v>12108.4963078044</v>
          </cell>
          <cell r="P206">
            <v>13225.6259941875</v>
          </cell>
          <cell r="Q206">
            <v>11895.9202377526</v>
          </cell>
          <cell r="R206">
            <v>8730.61688189981</v>
          </cell>
          <cell r="S206">
            <v>8244.05261522535</v>
          </cell>
          <cell r="T206">
            <v>7757.51226285888</v>
          </cell>
          <cell r="U206">
            <v>7270.99654222963</v>
          </cell>
          <cell r="V206">
            <v>10236.7370045883</v>
          </cell>
          <cell r="W206">
            <v>9750.27278645839</v>
          </cell>
          <cell r="X206">
            <v>9263.83548409285</v>
          </cell>
          <cell r="Y206">
            <v>8777.42590496456</v>
          </cell>
          <cell r="Z206">
            <v>8291.04488077066</v>
          </cell>
        </row>
        <row r="207">
          <cell r="A207">
            <v>-105401.052155876</v>
          </cell>
          <cell r="B207">
            <v>14748.4226969481</v>
          </cell>
          <cell r="C207">
            <v>22937.5381380375</v>
          </cell>
          <cell r="D207">
            <v>21622.7164581834</v>
          </cell>
          <cell r="E207">
            <v>20067.7698327087</v>
          </cell>
          <cell r="F207">
            <v>19011.8949666308</v>
          </cell>
          <cell r="G207">
            <v>17683.978448678</v>
          </cell>
          <cell r="H207">
            <v>16633.6565346541</v>
          </cell>
          <cell r="I207">
            <v>15915.365845839</v>
          </cell>
          <cell r="J207">
            <v>15288.5080436371</v>
          </cell>
          <cell r="K207">
            <v>14490.4117375184</v>
          </cell>
          <cell r="L207">
            <v>13793.9945229531</v>
          </cell>
          <cell r="M207">
            <v>13065.5428452574</v>
          </cell>
          <cell r="N207">
            <v>12428.8242071675</v>
          </cell>
          <cell r="O207">
            <v>13438.2781182222</v>
          </cell>
          <cell r="P207">
            <v>14698.683268253</v>
          </cell>
          <cell r="Q207">
            <v>13198.4384856957</v>
          </cell>
          <cell r="R207">
            <v>9627.17482691359</v>
          </cell>
          <cell r="S207">
            <v>9078.20713317787</v>
          </cell>
          <cell r="T207">
            <v>8529.26642083679</v>
          </cell>
          <cell r="U207">
            <v>7980.35349933221</v>
          </cell>
          <cell r="V207">
            <v>11326.4596837575</v>
          </cell>
          <cell r="W207">
            <v>10777.6048701129</v>
          </cell>
          <cell r="X207">
            <v>10228.7804242657</v>
          </cell>
          <cell r="Y207">
            <v>9679.98725724989</v>
          </cell>
          <cell r="Z207">
            <v>9131.22630743029</v>
          </cell>
        </row>
        <row r="208">
          <cell r="A208">
            <v>-117726.592461528</v>
          </cell>
          <cell r="B208">
            <v>16234.3290484503</v>
          </cell>
          <cell r="C208">
            <v>25392.1300922062</v>
          </cell>
          <cell r="D208">
            <v>23906.5911423613</v>
          </cell>
          <cell r="E208">
            <v>22210.9989204507</v>
          </cell>
          <cell r="F208">
            <v>21030.9150247619</v>
          </cell>
          <cell r="G208">
            <v>19548.4483003103</v>
          </cell>
          <cell r="H208">
            <v>18375.3023269395</v>
          </cell>
          <cell r="I208">
            <v>17573.0151252331</v>
          </cell>
          <cell r="J208">
            <v>16872.0949543365</v>
          </cell>
          <cell r="K208">
            <v>15981.4276775239</v>
          </cell>
          <cell r="L208">
            <v>15203.5718219573</v>
          </cell>
          <cell r="M208">
            <v>14389.9354109927</v>
          </cell>
          <cell r="N208">
            <v>13677.976122277</v>
          </cell>
          <cell r="O208">
            <v>14806.2581390758</v>
          </cell>
          <cell r="P208">
            <v>16214.0543650058</v>
          </cell>
          <cell r="Q208">
            <v>14538.3717935694</v>
          </cell>
          <cell r="R208">
            <v>10549.4865525726</v>
          </cell>
          <cell r="S208">
            <v>9936.32288263703</v>
          </cell>
          <cell r="T208">
            <v>9323.18934928533</v>
          </cell>
          <cell r="U208">
            <v>8710.08685661507</v>
          </cell>
          <cell r="V208">
            <v>12447.48483367</v>
          </cell>
          <cell r="W208">
            <v>11834.4472439605</v>
          </cell>
          <cell r="X208">
            <v>11221.4435732417</v>
          </cell>
          <cell r="Y208">
            <v>10608.4748390834</v>
          </cell>
          <cell r="Z208">
            <v>9995.54208958226</v>
          </cell>
        </row>
        <row r="209">
          <cell r="A209">
            <v>-98157.4588273132</v>
          </cell>
          <cell r="B209">
            <v>13857.1325517229</v>
          </cell>
          <cell r="C209">
            <v>21512.2396225924</v>
          </cell>
          <cell r="D209">
            <v>20292.9349615572</v>
          </cell>
          <cell r="E209">
            <v>18808.2161306751</v>
          </cell>
          <cell r="F209">
            <v>17825.3376344052</v>
          </cell>
          <cell r="G209">
            <v>16588.2486840043</v>
          </cell>
          <cell r="H209">
            <v>15610.1092070021</v>
          </cell>
          <cell r="I209">
            <v>14941.1824053119</v>
          </cell>
          <cell r="J209">
            <v>14357.8502958156</v>
          </cell>
          <cell r="K209">
            <v>13614.1569975253</v>
          </cell>
          <cell r="L209">
            <v>12965.6004350705</v>
          </cell>
          <cell r="M209">
            <v>12287.2109494005</v>
          </cell>
          <cell r="N209">
            <v>11694.7104681942</v>
          </cell>
          <cell r="O209">
            <v>12634.3303230802</v>
          </cell>
          <cell r="P209">
            <v>13808.1152530154</v>
          </cell>
          <cell r="Q209">
            <v>12410.9734554461</v>
          </cell>
          <cell r="R209">
            <v>9085.1417072965</v>
          </cell>
          <cell r="S209">
            <v>8573.90132882571</v>
          </cell>
          <cell r="T209">
            <v>8062.68607747728</v>
          </cell>
          <cell r="U209">
            <v>7551.49670706488</v>
          </cell>
          <cell r="V209">
            <v>10667.6447275211</v>
          </cell>
          <cell r="W209">
            <v>10156.5094715579</v>
          </cell>
          <cell r="X209">
            <v>9645.40249639226</v>
          </cell>
          <cell r="Y209">
            <v>9134.32465044814</v>
          </cell>
          <cell r="Z209">
            <v>8623.27680760219</v>
          </cell>
        </row>
        <row r="210">
          <cell r="A210">
            <v>-110235.860938647</v>
          </cell>
          <cell r="B210">
            <v>15346.9342726143</v>
          </cell>
          <cell r="C210">
            <v>23816.4720300548</v>
          </cell>
          <cell r="D210">
            <v>22507.8383342035</v>
          </cell>
          <cell r="E210">
            <v>20908.4715431363</v>
          </cell>
          <cell r="F210">
            <v>19803.8745202709</v>
          </cell>
          <cell r="G210">
            <v>18415.3342343348</v>
          </cell>
          <cell r="H210">
            <v>17316.8334310987</v>
          </cell>
          <cell r="I210">
            <v>16565.5943223216</v>
          </cell>
          <cell r="J210">
            <v>15909.6848613885</v>
          </cell>
          <cell r="K210">
            <v>15075.2767238172</v>
          </cell>
          <cell r="L210">
            <v>14346.9144385284</v>
          </cell>
          <cell r="M210">
            <v>13585.0482502836</v>
          </cell>
          <cell r="N210">
            <v>12918.8157613242</v>
          </cell>
          <cell r="O210">
            <v>13974.8811113134</v>
          </cell>
          <cell r="P210">
            <v>15293.1017932063</v>
          </cell>
          <cell r="Q210">
            <v>13724.0398925781</v>
          </cell>
          <cell r="R210">
            <v>9988.96025141339</v>
          </cell>
          <cell r="S210">
            <v>9414.81108393672</v>
          </cell>
          <cell r="T210">
            <v>8840.69013550728</v>
          </cell>
          <cell r="U210">
            <v>8266.59825269648</v>
          </cell>
          <cell r="V210">
            <v>11766.1923125997</v>
          </cell>
          <cell r="W210">
            <v>11192.1612030909</v>
          </cell>
          <cell r="X210">
            <v>10618.1618543684</v>
          </cell>
          <cell r="Y210">
            <v>10044.1952192558</v>
          </cell>
          <cell r="Z210">
            <v>9470.26227916131</v>
          </cell>
        </row>
        <row r="211">
          <cell r="A211">
            <v>-93060.1302782759</v>
          </cell>
          <cell r="B211">
            <v>13275.8309580251</v>
          </cell>
          <cell r="C211">
            <v>20484.8132552562</v>
          </cell>
          <cell r="D211">
            <v>19321.9801247505</v>
          </cell>
          <cell r="E211">
            <v>17921.8661171942</v>
          </cell>
          <cell r="F211">
            <v>16990.3552865181</v>
          </cell>
          <cell r="G211">
            <v>15817.1818449152</v>
          </cell>
          <cell r="H211">
            <v>14889.8372676652</v>
          </cell>
          <cell r="I211">
            <v>14255.647914603</v>
          </cell>
          <cell r="J211">
            <v>13702.9449067116</v>
          </cell>
          <cell r="K211">
            <v>12997.5350945833</v>
          </cell>
          <cell r="L211">
            <v>12382.6581518025</v>
          </cell>
          <cell r="M211">
            <v>11739.4975130686</v>
          </cell>
          <cell r="N211">
            <v>11178.1134216492</v>
          </cell>
          <cell r="O211">
            <v>12068.5909362549</v>
          </cell>
          <cell r="P211">
            <v>13181.4210747227</v>
          </cell>
          <cell r="Q211">
            <v>11856.833017408</v>
          </cell>
          <cell r="R211">
            <v>8703.71210877757</v>
          </cell>
          <cell r="S211">
            <v>8219.0205041619</v>
          </cell>
          <cell r="T211">
            <v>7734.35272181413</v>
          </cell>
          <cell r="U211">
            <v>7249.7094764023</v>
          </cell>
          <cell r="V211">
            <v>10204.0355583379</v>
          </cell>
          <cell r="W211">
            <v>9719.44361720542</v>
          </cell>
          <cell r="X211">
            <v>9234.87848824536</v>
          </cell>
          <cell r="Y211">
            <v>8750.34097582285</v>
          </cell>
          <cell r="Z211">
            <v>8265.83190843405</v>
          </cell>
        </row>
        <row r="212">
          <cell r="A212">
            <v>-98216.83976848</v>
          </cell>
          <cell r="B212">
            <v>13883.8188033846</v>
          </cell>
          <cell r="C212">
            <v>21474.6165963207</v>
          </cell>
          <cell r="D212">
            <v>20286.2422156543</v>
          </cell>
          <cell r="E212">
            <v>18818.5415977305</v>
          </cell>
          <cell r="F212">
            <v>17835.0646977479</v>
          </cell>
          <cell r="G212">
            <v>16597.2311684895</v>
          </cell>
          <cell r="H212">
            <v>15618.4999601667</v>
          </cell>
          <cell r="I212">
            <v>14949.1684872112</v>
          </cell>
          <cell r="J212">
            <v>14365.4795663258</v>
          </cell>
          <cell r="K212">
            <v>13621.3402874758</v>
          </cell>
          <cell r="L212">
            <v>12972.3913768537</v>
          </cell>
          <cell r="M212">
            <v>12293.5914954112</v>
          </cell>
          <cell r="N212">
            <v>11700.7285261893</v>
          </cell>
          <cell r="O212">
            <v>12640.92086103</v>
          </cell>
          <cell r="P212">
            <v>13815.4158791714</v>
          </cell>
          <cell r="Q212">
            <v>12417.4288723243</v>
          </cell>
          <cell r="R212">
            <v>9089.58514238826</v>
          </cell>
          <cell r="S212">
            <v>8578.03548599607</v>
          </cell>
          <cell r="T212">
            <v>8066.51097192704</v>
          </cell>
          <cell r="U212">
            <v>7555.01235445088</v>
          </cell>
          <cell r="V212">
            <v>10673.0455072698</v>
          </cell>
          <cell r="W212">
            <v>10161.6010369796</v>
          </cell>
          <cell r="X212">
            <v>9650.18486459571</v>
          </cell>
          <cell r="Y212">
            <v>9138.79783905521</v>
          </cell>
          <cell r="Z212">
            <v>8627.44083476343</v>
          </cell>
        </row>
        <row r="213">
          <cell r="A213">
            <v>-110517.656640959</v>
          </cell>
          <cell r="B213">
            <v>15386.7531956191</v>
          </cell>
          <cell r="C213">
            <v>23993.8913370258</v>
          </cell>
          <cell r="D213">
            <v>22610.5723732693</v>
          </cell>
          <cell r="E213">
            <v>20957.4716462572</v>
          </cell>
          <cell r="F213">
            <v>19850.0348638465</v>
          </cell>
          <cell r="G213">
            <v>18457.9611357323</v>
          </cell>
          <cell r="H213">
            <v>17356.652237175</v>
          </cell>
          <cell r="I213">
            <v>16603.4927374248</v>
          </cell>
          <cell r="J213">
            <v>15945.890007338</v>
          </cell>
          <cell r="K213">
            <v>15109.3654431393</v>
          </cell>
          <cell r="L213">
            <v>14379.1412468537</v>
          </cell>
          <cell r="M213">
            <v>13615.3275016546</v>
          </cell>
          <cell r="N213">
            <v>12947.3748047806</v>
          </cell>
          <cell r="O213">
            <v>14006.1568916172</v>
          </cell>
          <cell r="P213">
            <v>15327.7473383008</v>
          </cell>
          <cell r="Q213">
            <v>13754.6744479955</v>
          </cell>
          <cell r="R213">
            <v>10010.0468305035</v>
          </cell>
          <cell r="S213">
            <v>9434.42996670271</v>
          </cell>
          <cell r="T213">
            <v>8858.84139408547</v>
          </cell>
          <cell r="U213">
            <v>8283.28196138727</v>
          </cell>
          <cell r="V213">
            <v>11791.8220263157</v>
          </cell>
          <cell r="W213">
            <v>11216.3235222742</v>
          </cell>
          <cell r="X213">
            <v>10640.856860209</v>
          </cell>
          <cell r="Y213">
            <v>10065.4229953794</v>
          </cell>
          <cell r="Z213">
            <v>9490.02291170245</v>
          </cell>
        </row>
        <row r="214">
          <cell r="A214">
            <v>-93312.0358023813</v>
          </cell>
          <cell r="B214">
            <v>13282.1461336696</v>
          </cell>
          <cell r="C214">
            <v>20520.4833697544</v>
          </cell>
          <cell r="D214">
            <v>19462.8135607502</v>
          </cell>
          <cell r="E214">
            <v>17965.6687605864</v>
          </cell>
          <cell r="F214">
            <v>17031.6193847491</v>
          </cell>
          <cell r="G214">
            <v>15855.287294535</v>
          </cell>
          <cell r="H214">
            <v>14925.4324777113</v>
          </cell>
          <cell r="I214">
            <v>14289.5264302829</v>
          </cell>
          <cell r="J214">
            <v>13735.3097589464</v>
          </cell>
          <cell r="K214">
            <v>13028.0080103746</v>
          </cell>
          <cell r="L214">
            <v>12411.4666502104</v>
          </cell>
          <cell r="M214">
            <v>11766.5650326353</v>
          </cell>
          <cell r="N214">
            <v>11203.6431964144</v>
          </cell>
          <cell r="O214">
            <v>12096.5492825483</v>
          </cell>
          <cell r="P214">
            <v>13212.3917535632</v>
          </cell>
          <cell r="Q214">
            <v>11884.2181537846</v>
          </cell>
          <cell r="R214">
            <v>8722.56202633731</v>
          </cell>
          <cell r="S214">
            <v>8236.55840450948</v>
          </cell>
          <cell r="T214">
            <v>7750.57866943432</v>
          </cell>
          <cell r="U214">
            <v>7264.62353771441</v>
          </cell>
          <cell r="V214">
            <v>10226.9467184916</v>
          </cell>
          <cell r="W214">
            <v>9741.04302992722</v>
          </cell>
          <cell r="X214">
            <v>9255.16622611338</v>
          </cell>
          <cell r="Y214">
            <v>8769.31711359264</v>
          </cell>
          <cell r="Z214">
            <v>8283.49652310377</v>
          </cell>
        </row>
        <row r="215">
          <cell r="A215">
            <v>-115315.813484728</v>
          </cell>
          <cell r="B215">
            <v>15896.2558853676</v>
          </cell>
          <cell r="C215">
            <v>24884.5722911469</v>
          </cell>
          <cell r="D215">
            <v>23407.941081981</v>
          </cell>
          <cell r="E215">
            <v>21791.8001268023</v>
          </cell>
          <cell r="F215">
            <v>20636.0105427533</v>
          </cell>
          <cell r="G215">
            <v>19183.7726260819</v>
          </cell>
          <cell r="H215">
            <v>18034.6500750339</v>
          </cell>
          <cell r="I215">
            <v>17248.7919322069</v>
          </cell>
          <cell r="J215">
            <v>16562.3577795289</v>
          </cell>
          <cell r="K215">
            <v>15689.7966582662</v>
          </cell>
          <cell r="L215">
            <v>14927.8695619066</v>
          </cell>
          <cell r="M215">
            <v>14130.8946164045</v>
          </cell>
          <cell r="N215">
            <v>13433.6518086082</v>
          </cell>
          <cell r="O215">
            <v>14538.6919802565</v>
          </cell>
          <cell r="P215">
            <v>15917.6596681805</v>
          </cell>
          <cell r="Q215">
            <v>14276.2913517526</v>
          </cell>
          <cell r="R215">
            <v>10369.0896155511</v>
          </cell>
          <cell r="S215">
            <v>9768.48217487445</v>
          </cell>
          <cell r="T215">
            <v>9167.90425365142</v>
          </cell>
          <cell r="U215">
            <v>8567.35673746564</v>
          </cell>
          <cell r="V215">
            <v>12228.2211099829</v>
          </cell>
          <cell r="W215">
            <v>11627.7371676895</v>
          </cell>
          <cell r="X215">
            <v>11027.2864498013</v>
          </cell>
          <cell r="Y215">
            <v>10426.8699530503</v>
          </cell>
          <cell r="Z215">
            <v>9826.48870407082</v>
          </cell>
        </row>
        <row r="216">
          <cell r="A216">
            <v>-98557.1943117488</v>
          </cell>
          <cell r="B216">
            <v>13922.5811854676</v>
          </cell>
          <cell r="C216">
            <v>21630.9325718442</v>
          </cell>
          <cell r="D216">
            <v>20363.1305795256</v>
          </cell>
          <cell r="E216">
            <v>18877.7242168441</v>
          </cell>
          <cell r="F216">
            <v>17890.8174382117</v>
          </cell>
          <cell r="G216">
            <v>16648.7161962492</v>
          </cell>
          <cell r="H216">
            <v>15666.5933535165</v>
          </cell>
          <cell r="I216">
            <v>14994.9424207993</v>
          </cell>
          <cell r="J216">
            <v>14409.2083592511</v>
          </cell>
          <cell r="K216">
            <v>13662.5128475975</v>
          </cell>
          <cell r="L216">
            <v>13011.3151096806</v>
          </cell>
          <cell r="M216">
            <v>12330.162957241</v>
          </cell>
          <cell r="N216">
            <v>11735.2223105587</v>
          </cell>
          <cell r="O216">
            <v>12678.6959364954</v>
          </cell>
          <cell r="P216">
            <v>13857.2609768084</v>
          </cell>
          <cell r="Q216">
            <v>12454.4294725173</v>
          </cell>
          <cell r="R216">
            <v>9115.0536393753</v>
          </cell>
          <cell r="S216">
            <v>8601.73129053982</v>
          </cell>
          <cell r="T216">
            <v>8088.43417115415</v>
          </cell>
          <cell r="U216">
            <v>7575.16303810181</v>
          </cell>
          <cell r="V216">
            <v>10704.0012295691</v>
          </cell>
          <cell r="W216">
            <v>10190.7844313411</v>
          </cell>
          <cell r="X216">
            <v>9677.59602908109</v>
          </cell>
          <cell r="Y216">
            <v>9164.43687466817</v>
          </cell>
          <cell r="Z216">
            <v>8651.30784553775</v>
          </cell>
        </row>
        <row r="217">
          <cell r="A217">
            <v>-96772.1349263438</v>
          </cell>
          <cell r="B217">
            <v>13670.3019950672</v>
          </cell>
          <cell r="C217">
            <v>21186.8395497938</v>
          </cell>
          <cell r="D217">
            <v>19960.181519571</v>
          </cell>
          <cell r="E217">
            <v>18567.3288018543</v>
          </cell>
          <cell r="F217">
            <v>17598.4107270482</v>
          </cell>
          <cell r="G217">
            <v>16378.6923818827</v>
          </cell>
          <cell r="H217">
            <v>15414.357663196</v>
          </cell>
          <cell r="I217">
            <v>14754.8716141236</v>
          </cell>
          <cell r="J217">
            <v>14179.8637133006</v>
          </cell>
          <cell r="K217">
            <v>13446.5748901942</v>
          </cell>
          <cell r="L217">
            <v>12807.1715894256</v>
          </cell>
          <cell r="M217">
            <v>12138.3564059012</v>
          </cell>
          <cell r="N217">
            <v>11554.3125658687</v>
          </cell>
          <cell r="O217">
            <v>12480.5767859579</v>
          </cell>
          <cell r="P217">
            <v>13637.7957581202</v>
          </cell>
          <cell r="Q217">
            <v>12260.3722167928</v>
          </cell>
          <cell r="R217">
            <v>8981.47887012954</v>
          </cell>
          <cell r="S217">
            <v>8477.45377131144</v>
          </cell>
          <cell r="T217">
            <v>7973.45344498954</v>
          </cell>
          <cell r="U217">
            <v>7469.47863433872</v>
          </cell>
          <cell r="V217">
            <v>10541.6475788972</v>
          </cell>
          <cell r="W217">
            <v>10037.7261189631</v>
          </cell>
          <cell r="X217">
            <v>9533.83254069165</v>
          </cell>
          <cell r="Y217">
            <v>9029.96768053283</v>
          </cell>
          <cell r="Z217">
            <v>8526.13240002999</v>
          </cell>
        </row>
        <row r="218">
          <cell r="A218">
            <v>-103828.834116735</v>
          </cell>
          <cell r="B218">
            <v>14576.5664015711</v>
          </cell>
          <cell r="C218">
            <v>22580.1808632058</v>
          </cell>
          <cell r="D218">
            <v>21348.5420246938</v>
          </cell>
          <cell r="E218">
            <v>19794.3843785868</v>
          </cell>
          <cell r="F218">
            <v>18754.3533353463</v>
          </cell>
          <cell r="G218">
            <v>17446.1508921184</v>
          </cell>
          <cell r="H218">
            <v>16411.4961372581</v>
          </cell>
          <cell r="I218">
            <v>15703.9198536144</v>
          </cell>
          <cell r="J218">
            <v>15086.509279623</v>
          </cell>
          <cell r="K218">
            <v>14300.2211171163</v>
          </cell>
          <cell r="L218">
            <v>13614.1920313705</v>
          </cell>
          <cell r="M218">
            <v>12896.6063255497</v>
          </cell>
          <cell r="N218">
            <v>12269.4852146479</v>
          </cell>
          <cell r="O218">
            <v>13263.7816813411</v>
          </cell>
          <cell r="P218">
            <v>14505.3859591513</v>
          </cell>
          <cell r="Q218">
            <v>13027.5196240764</v>
          </cell>
          <cell r="R218">
            <v>9509.52682959807</v>
          </cell>
          <cell r="S218">
            <v>8968.74782936532</v>
          </cell>
          <cell r="T218">
            <v>8427.99540805843</v>
          </cell>
          <cell r="U218">
            <v>7887.27036304517</v>
          </cell>
          <cell r="V218">
            <v>11183.4642515642</v>
          </cell>
          <cell r="W218">
            <v>10642.7964476432</v>
          </cell>
          <cell r="X218">
            <v>10102.1585585375</v>
          </cell>
          <cell r="Y218">
            <v>9561.55148169147</v>
          </cell>
          <cell r="Z218">
            <v>9020.97614147288</v>
          </cell>
        </row>
        <row r="219">
          <cell r="A219">
            <v>-94293.5399359046</v>
          </cell>
          <cell r="B219">
            <v>13389.4934209582</v>
          </cell>
          <cell r="C219">
            <v>20729.9250237154</v>
          </cell>
          <cell r="D219">
            <v>19542.690859498</v>
          </cell>
          <cell r="E219">
            <v>18136.3378068546</v>
          </cell>
          <cell r="F219">
            <v>17192.397450747</v>
          </cell>
          <cell r="G219">
            <v>16003.7582597687</v>
          </cell>
          <cell r="H219">
            <v>15064.1227502568</v>
          </cell>
          <cell r="I219">
            <v>14421.527914949</v>
          </cell>
          <cell r="J219">
            <v>13861.4135288503</v>
          </cell>
          <cell r="K219">
            <v>13146.7401934655</v>
          </cell>
          <cell r="L219">
            <v>12523.713733193</v>
          </cell>
          <cell r="M219">
            <v>11872.0287076906</v>
          </cell>
          <cell r="N219">
            <v>11303.1153280755</v>
          </cell>
          <cell r="O219">
            <v>12205.4839021876</v>
          </cell>
          <cell r="P219">
            <v>13333.063379991</v>
          </cell>
          <cell r="Q219">
            <v>11990.9193650671</v>
          </cell>
          <cell r="R219">
            <v>8796.00730732967</v>
          </cell>
          <cell r="S219">
            <v>8304.89164867156</v>
          </cell>
          <cell r="T219">
            <v>7813.8001280193</v>
          </cell>
          <cell r="U219">
            <v>7322.73346951307</v>
          </cell>
          <cell r="V219">
            <v>10316.2158938087</v>
          </cell>
          <cell r="W219">
            <v>9825.20121956361</v>
          </cell>
          <cell r="X219">
            <v>9334.21371285678</v>
          </cell>
          <cell r="Y219">
            <v>8843.25418871434</v>
          </cell>
          <cell r="Z219">
            <v>8352.32348661324</v>
          </cell>
        </row>
        <row r="220">
          <cell r="A220">
            <v>-111001.097773348</v>
          </cell>
          <cell r="B220">
            <v>15490.0797652935</v>
          </cell>
          <cell r="C220">
            <v>24038.8180393677</v>
          </cell>
          <cell r="D220">
            <v>22656.9064582093</v>
          </cell>
          <cell r="E220">
            <v>21041.534906078</v>
          </cell>
          <cell r="F220">
            <v>19929.2263085227</v>
          </cell>
          <cell r="G220">
            <v>18531.0907019847</v>
          </cell>
          <cell r="H220">
            <v>17424.9643105741</v>
          </cell>
          <cell r="I220">
            <v>16668.5102396893</v>
          </cell>
          <cell r="J220">
            <v>16008.0025825567</v>
          </cell>
          <cell r="K220">
            <v>15167.8471337242</v>
          </cell>
          <cell r="L220">
            <v>14434.4286929795</v>
          </cell>
          <cell r="M220">
            <v>13667.2737714187</v>
          </cell>
          <cell r="N220">
            <v>12996.3699320846</v>
          </cell>
          <cell r="O220">
            <v>14059.8127796324</v>
          </cell>
          <cell r="P220">
            <v>15387.1843042135</v>
          </cell>
          <cell r="Q220">
            <v>13807.2302678314</v>
          </cell>
          <cell r="R220">
            <v>10046.2223987959</v>
          </cell>
          <cell r="S220">
            <v>9468.08759463231</v>
          </cell>
          <cell r="T220">
            <v>8889.98120540738</v>
          </cell>
          <cell r="U220">
            <v>8311.90408356919</v>
          </cell>
          <cell r="V220">
            <v>11835.7916742557</v>
          </cell>
          <cell r="W220">
            <v>11257.7757475965</v>
          </cell>
          <cell r="X220">
            <v>10679.7918022011</v>
          </cell>
          <cell r="Y220">
            <v>10101.8407975073</v>
          </cell>
          <cell r="Z220">
            <v>9523.92372173618</v>
          </cell>
        </row>
        <row r="221">
          <cell r="A221">
            <v>-102177.639307221</v>
          </cell>
          <cell r="B221">
            <v>14379.3210395323</v>
          </cell>
          <cell r="C221">
            <v>22360.8016440608</v>
          </cell>
          <cell r="D221">
            <v>21090.7128926987</v>
          </cell>
          <cell r="E221">
            <v>19507.2660326546</v>
          </cell>
          <cell r="F221">
            <v>18483.8746903847</v>
          </cell>
          <cell r="G221">
            <v>17196.3766132497</v>
          </cell>
          <cell r="H221">
            <v>16178.1760213914</v>
          </cell>
          <cell r="I221">
            <v>15481.8523565104</v>
          </cell>
          <cell r="J221">
            <v>14874.3635705896</v>
          </cell>
          <cell r="K221">
            <v>14100.4767067304</v>
          </cell>
          <cell r="L221">
            <v>13425.3575736504</v>
          </cell>
          <cell r="M221">
            <v>12719.1836669017</v>
          </cell>
          <cell r="N221">
            <v>12102.142192973</v>
          </cell>
          <cell r="O221">
            <v>13080.5198158213</v>
          </cell>
          <cell r="P221">
            <v>14302.3788026781</v>
          </cell>
          <cell r="Q221">
            <v>12848.0150451135</v>
          </cell>
          <cell r="R221">
            <v>9385.96905473408</v>
          </cell>
          <cell r="S221">
            <v>8853.79008825761</v>
          </cell>
          <cell r="T221">
            <v>8321.63727802109</v>
          </cell>
          <cell r="U221">
            <v>7789.51140871172</v>
          </cell>
          <cell r="V221">
            <v>11033.2857715164</v>
          </cell>
          <cell r="W221">
            <v>10501.2162329916</v>
          </cell>
          <cell r="X221">
            <v>9969.17613354526</v>
          </cell>
          <cell r="Y221">
            <v>9437.16635634981</v>
          </cell>
          <cell r="Z221">
            <v>8905.18781107275</v>
          </cell>
        </row>
        <row r="222">
          <cell r="A222">
            <v>-90091.68346565</v>
          </cell>
          <cell r="B222">
            <v>12876.2679856413</v>
          </cell>
          <cell r="C222">
            <v>19951.3045803345</v>
          </cell>
          <cell r="D222">
            <v>18811.8910616811</v>
          </cell>
          <cell r="E222">
            <v>17405.6971382718</v>
          </cell>
          <cell r="F222">
            <v>16504.1004443317</v>
          </cell>
          <cell r="G222">
            <v>15368.1484191126</v>
          </cell>
          <cell r="H222">
            <v>14470.3844264407</v>
          </cell>
          <cell r="I222">
            <v>13856.4245460653</v>
          </cell>
          <cell r="J222">
            <v>13321.5585008413</v>
          </cell>
          <cell r="K222">
            <v>12638.4432085542</v>
          </cell>
          <cell r="L222">
            <v>12043.1797081305</v>
          </cell>
          <cell r="M222">
            <v>11420.5347095784</v>
          </cell>
          <cell r="N222">
            <v>10877.2713547751</v>
          </cell>
          <cell r="O222">
            <v>11739.1306584952</v>
          </cell>
          <cell r="P222">
            <v>12816.4635645</v>
          </cell>
          <cell r="Q222">
            <v>11534.1274273686</v>
          </cell>
          <cell r="R222">
            <v>8481.58527016552</v>
          </cell>
          <cell r="S222">
            <v>8012.35443531801</v>
          </cell>
          <cell r="T222">
            <v>7543.14666285192</v>
          </cell>
          <cell r="U222">
            <v>7073.96264463869</v>
          </cell>
          <cell r="V222">
            <v>9934.05116409555</v>
          </cell>
          <cell r="W222">
            <v>9464.91681364962</v>
          </cell>
          <cell r="X222">
            <v>8995.80842011717</v>
          </cell>
          <cell r="Y222">
            <v>8526.72676220559</v>
          </cell>
          <cell r="Z222">
            <v>8057.6726419835</v>
          </cell>
        </row>
        <row r="223">
          <cell r="A223">
            <v>-104852.109223799</v>
          </cell>
          <cell r="B223">
            <v>14675.034339375</v>
          </cell>
          <cell r="C223">
            <v>22808.2433450235</v>
          </cell>
          <cell r="D223">
            <v>21491.3504153147</v>
          </cell>
          <cell r="E223">
            <v>19972.3167791012</v>
          </cell>
          <cell r="F223">
            <v>18921.9738140365</v>
          </cell>
          <cell r="G223">
            <v>17600.9405029375</v>
          </cell>
          <cell r="H223">
            <v>16556.0888074675</v>
          </cell>
          <cell r="I223">
            <v>15841.5390736878</v>
          </cell>
          <cell r="J223">
            <v>15217.9797892645</v>
          </cell>
          <cell r="K223">
            <v>14424.0063190473</v>
          </cell>
          <cell r="L223">
            <v>13731.2161395057</v>
          </cell>
          <cell r="M223">
            <v>13006.5583366495</v>
          </cell>
          <cell r="N223">
            <v>12373.1906935134</v>
          </cell>
          <cell r="O223">
            <v>13377.352353911</v>
          </cell>
          <cell r="P223">
            <v>14631.1931434871</v>
          </cell>
          <cell r="Q223">
            <v>13138.7618386222</v>
          </cell>
          <cell r="R223">
            <v>9586.09780388528</v>
          </cell>
          <cell r="S223">
            <v>9039.98920813055</v>
          </cell>
          <cell r="T223">
            <v>8493.90745324772</v>
          </cell>
          <cell r="U223">
            <v>7947.85334446296</v>
          </cell>
          <cell r="V223">
            <v>11276.5325554155</v>
          </cell>
          <cell r="W223">
            <v>10730.5362518572</v>
          </cell>
          <cell r="X223">
            <v>10184.5701579366</v>
          </cell>
          <cell r="Y223">
            <v>9638.63517994303</v>
          </cell>
          <cell r="Z223">
            <v>9092.73225135416</v>
          </cell>
        </row>
        <row r="224">
          <cell r="A224">
            <v>-89693.0179197494</v>
          </cell>
          <cell r="B224">
            <v>12774.0218501663</v>
          </cell>
          <cell r="C224">
            <v>19834.0338680053</v>
          </cell>
          <cell r="D224">
            <v>18709.6707524049</v>
          </cell>
          <cell r="E224">
            <v>17336.375098583</v>
          </cell>
          <cell r="F224">
            <v>16438.795904839</v>
          </cell>
          <cell r="G224">
            <v>15307.8427551998</v>
          </cell>
          <cell r="H224">
            <v>14414.0514663166</v>
          </cell>
          <cell r="I224">
            <v>13802.8084255146</v>
          </cell>
          <cell r="J224">
            <v>13270.3379032384</v>
          </cell>
          <cell r="K224">
            <v>12590.2167885411</v>
          </cell>
          <cell r="L224">
            <v>11997.5873941661</v>
          </cell>
          <cell r="M224">
            <v>11377.6976677845</v>
          </cell>
          <cell r="N224">
            <v>10836.8679470704</v>
          </cell>
          <cell r="O224">
            <v>11694.8837948064</v>
          </cell>
          <cell r="P224">
            <v>12767.4493849551</v>
          </cell>
          <cell r="Q224">
            <v>11490.7877253834</v>
          </cell>
          <cell r="R224">
            <v>8451.75340085333</v>
          </cell>
          <cell r="S224">
            <v>7984.59896373458</v>
          </cell>
          <cell r="T224">
            <v>7517.46748694368</v>
          </cell>
          <cell r="U224">
            <v>7050.35965929049</v>
          </cell>
          <cell r="V224">
            <v>9897.79197445554</v>
          </cell>
          <cell r="W224">
            <v>9430.73359478435</v>
          </cell>
          <cell r="X224">
            <v>8963.70105716446</v>
          </cell>
          <cell r="Y224">
            <v>8496.69513685738</v>
          </cell>
          <cell r="Z224">
            <v>8029.71663238252</v>
          </cell>
        </row>
        <row r="225">
          <cell r="A225">
            <v>-114480.610495292</v>
          </cell>
          <cell r="B225">
            <v>15841.3476193673</v>
          </cell>
          <cell r="C225">
            <v>24667.061440918</v>
          </cell>
          <cell r="D225">
            <v>23309.6064763329</v>
          </cell>
          <cell r="E225">
            <v>21646.5706847869</v>
          </cell>
          <cell r="F225">
            <v>20499.1977502537</v>
          </cell>
          <cell r="G225">
            <v>19057.432461255</v>
          </cell>
          <cell r="H225">
            <v>17916.6327113985</v>
          </cell>
          <cell r="I225">
            <v>17136.4663384192</v>
          </cell>
          <cell r="J225">
            <v>16455.0507983298</v>
          </cell>
          <cell r="K225">
            <v>15588.7624691347</v>
          </cell>
          <cell r="L225">
            <v>14832.3538161645</v>
          </cell>
          <cell r="M225">
            <v>14041.151156673</v>
          </cell>
          <cell r="N225">
            <v>13349.0068041794</v>
          </cell>
          <cell r="O225">
            <v>14445.9949483558</v>
          </cell>
          <cell r="P225">
            <v>15814.9751254564</v>
          </cell>
          <cell r="Q225">
            <v>14185.4948205963</v>
          </cell>
          <cell r="R225">
            <v>10306.5919488071</v>
          </cell>
          <cell r="S225">
            <v>9710.33455444909</v>
          </cell>
          <cell r="T225">
            <v>9114.10646574283</v>
          </cell>
          <cell r="U225">
            <v>8517.90856185791</v>
          </cell>
          <cell r="V225">
            <v>12152.258228582</v>
          </cell>
          <cell r="W225">
            <v>11556.12343814</v>
          </cell>
          <cell r="X225">
            <v>10960.0216314673</v>
          </cell>
          <cell r="Y225">
            <v>10363.9537980769</v>
          </cell>
          <cell r="Z225">
            <v>9767.92095716733</v>
          </cell>
        </row>
        <row r="226">
          <cell r="A226">
            <v>-113260.906659368</v>
          </cell>
          <cell r="B226">
            <v>15678.1545971132</v>
          </cell>
          <cell r="C226">
            <v>24446.6342089097</v>
          </cell>
          <cell r="D226">
            <v>23048.2811731515</v>
          </cell>
          <cell r="E226">
            <v>21434.4822347264</v>
          </cell>
          <cell r="F226">
            <v>20299.4007069889</v>
          </cell>
          <cell r="G226">
            <v>18872.929309782</v>
          </cell>
          <cell r="H226">
            <v>17744.2839136182</v>
          </cell>
          <cell r="I226">
            <v>16972.4296199829</v>
          </cell>
          <cell r="J226">
            <v>16298.3431018231</v>
          </cell>
          <cell r="K226">
            <v>15441.2153583103</v>
          </cell>
          <cell r="L226">
            <v>14692.8656642464</v>
          </cell>
          <cell r="M226">
            <v>13910.092667338</v>
          </cell>
          <cell r="N226">
            <v>13225.3939365299</v>
          </cell>
          <cell r="O226">
            <v>14310.6231563267</v>
          </cell>
          <cell r="P226">
            <v>15665.0178908262</v>
          </cell>
          <cell r="Q226">
            <v>14052.8984593036</v>
          </cell>
          <cell r="R226">
            <v>10215.3223474909</v>
          </cell>
          <cell r="S226">
            <v>9625.41762218265</v>
          </cell>
          <cell r="T226">
            <v>9035.54189029677</v>
          </cell>
          <cell r="U226">
            <v>8445.69602163591</v>
          </cell>
          <cell r="V226">
            <v>12041.3244567871</v>
          </cell>
          <cell r="W226">
            <v>11451.5410291434</v>
          </cell>
          <cell r="X226">
            <v>10861.7902338521</v>
          </cell>
          <cell r="Y226">
            <v>10272.0730498836</v>
          </cell>
          <cell r="Z226">
            <v>9682.39048557762</v>
          </cell>
        </row>
        <row r="227">
          <cell r="A227">
            <v>-105273.677667874</v>
          </cell>
          <cell r="B227">
            <v>14702.1516897928</v>
          </cell>
          <cell r="C227">
            <v>22919.8374104264</v>
          </cell>
          <cell r="D227">
            <v>21668.2147176342</v>
          </cell>
          <cell r="E227">
            <v>20045.6212939063</v>
          </cell>
          <cell r="F227">
            <v>18991.0300276673</v>
          </cell>
          <cell r="G227">
            <v>17664.7106610714</v>
          </cell>
          <cell r="H227">
            <v>16615.6580343392</v>
          </cell>
          <cell r="I227">
            <v>15898.2353815337</v>
          </cell>
          <cell r="J227">
            <v>15272.1429539977</v>
          </cell>
          <cell r="K227">
            <v>14475.0032939735</v>
          </cell>
          <cell r="L227">
            <v>13779.4276818811</v>
          </cell>
          <cell r="M227">
            <v>13051.8563194913</v>
          </cell>
          <cell r="N227">
            <v>12415.9152326579</v>
          </cell>
          <cell r="O227">
            <v>13424.1411513687</v>
          </cell>
          <cell r="P227">
            <v>14683.0231338658</v>
          </cell>
          <cell r="Q227">
            <v>13184.5913589318</v>
          </cell>
          <cell r="R227">
            <v>9617.6434813563</v>
          </cell>
          <cell r="S227">
            <v>9069.33920110164</v>
          </cell>
          <cell r="T227">
            <v>8521.06186963531</v>
          </cell>
          <cell r="U227">
            <v>7972.81229542095</v>
          </cell>
          <cell r="V227">
            <v>11314.8747957148</v>
          </cell>
          <cell r="W227">
            <v>10766.6832591386</v>
          </cell>
          <cell r="X227">
            <v>10218.522053661</v>
          </cell>
          <cell r="Y227">
            <v>9670.39208921516</v>
          </cell>
          <cell r="Z227">
            <v>9122.29430303187</v>
          </cell>
        </row>
        <row r="228">
          <cell r="A228">
            <v>-109943.947786778</v>
          </cell>
          <cell r="B228">
            <v>15333.4732487122</v>
          </cell>
          <cell r="C228">
            <v>23869.5271557734</v>
          </cell>
          <cell r="D228">
            <v>22430.6050199638</v>
          </cell>
          <cell r="E228">
            <v>20857.7121652377</v>
          </cell>
          <cell r="F228">
            <v>19756.0568591998</v>
          </cell>
          <cell r="G228">
            <v>18371.1768783522</v>
          </cell>
          <cell r="H228">
            <v>17275.5849908635</v>
          </cell>
          <cell r="I228">
            <v>16526.3352218002</v>
          </cell>
          <cell r="J228">
            <v>15872.1798242951</v>
          </cell>
          <cell r="K228">
            <v>15039.9641004563</v>
          </cell>
          <cell r="L228">
            <v>14313.5305752695</v>
          </cell>
          <cell r="M228">
            <v>13553.6818680733</v>
          </cell>
          <cell r="N228">
            <v>12889.2313484985</v>
          </cell>
          <cell r="O228">
            <v>13942.4824213024</v>
          </cell>
          <cell r="P228">
            <v>15257.2123520837</v>
          </cell>
          <cell r="Q228">
            <v>13692.3054496656</v>
          </cell>
          <cell r="R228">
            <v>9967.11659051367</v>
          </cell>
          <cell r="S228">
            <v>9394.48781478332</v>
          </cell>
          <cell r="T228">
            <v>8821.88718337397</v>
          </cell>
          <cell r="U228">
            <v>8249.31554061525</v>
          </cell>
          <cell r="V228">
            <v>11739.6424026793</v>
          </cell>
          <cell r="W228">
            <v>11167.1313722902</v>
          </cell>
          <cell r="X228">
            <v>10594.6520185823</v>
          </cell>
          <cell r="Y228">
            <v>10022.205291856</v>
          </cell>
          <cell r="Z228">
            <v>9449.79217092093</v>
          </cell>
        </row>
        <row r="229">
          <cell r="A229">
            <v>-89546.2974385621</v>
          </cell>
          <cell r="B229">
            <v>12796.6823338699</v>
          </cell>
          <cell r="C229">
            <v>19769.8592053126</v>
          </cell>
          <cell r="D229">
            <v>18679.4476257699</v>
          </cell>
          <cell r="E229">
            <v>17310.8625778131</v>
          </cell>
          <cell r="F229">
            <v>16414.7619406386</v>
          </cell>
          <cell r="G229">
            <v>15285.6485221677</v>
          </cell>
          <cell r="H229">
            <v>14393.319303477</v>
          </cell>
          <cell r="I229">
            <v>13783.0761384195</v>
          </cell>
          <cell r="J229">
            <v>13251.4872380523</v>
          </cell>
          <cell r="K229">
            <v>12572.4680675317</v>
          </cell>
          <cell r="L229">
            <v>11980.808100565</v>
          </cell>
          <cell r="M229">
            <v>11361.9323942381</v>
          </cell>
          <cell r="N229">
            <v>10821.9983214381</v>
          </cell>
          <cell r="O229">
            <v>11678.5996659214</v>
          </cell>
          <cell r="P229">
            <v>12749.4107455949</v>
          </cell>
          <cell r="Q229">
            <v>11474.8374583107</v>
          </cell>
          <cell r="R229">
            <v>8440.77440789742</v>
          </cell>
          <cell r="S229">
            <v>7974.38414535315</v>
          </cell>
          <cell r="T229">
            <v>7508.01680557807</v>
          </cell>
          <cell r="U229">
            <v>7041.67307625526</v>
          </cell>
          <cell r="V229">
            <v>9884.44754124291</v>
          </cell>
          <cell r="W229">
            <v>9418.15317901475</v>
          </cell>
          <cell r="X229">
            <v>8951.88461656525</v>
          </cell>
          <cell r="Y229">
            <v>8485.6426278878</v>
          </cell>
          <cell r="Z229">
            <v>8019.42801019554</v>
          </cell>
        </row>
        <row r="230">
          <cell r="A230">
            <v>-95151.5142235549</v>
          </cell>
          <cell r="B230">
            <v>13455.3141894095</v>
          </cell>
          <cell r="C230">
            <v>20881.7312363485</v>
          </cell>
          <cell r="D230">
            <v>19700.8257244878</v>
          </cell>
          <cell r="E230">
            <v>18285.5268407004</v>
          </cell>
          <cell r="F230">
            <v>17332.9403602804</v>
          </cell>
          <cell r="G230">
            <v>16133.5430118469</v>
          </cell>
          <cell r="H230">
            <v>15185.3577850642</v>
          </cell>
          <cell r="I230">
            <v>14536.9159972881</v>
          </cell>
          <cell r="J230">
            <v>13971.6461692009</v>
          </cell>
          <cell r="K230">
            <v>13250.5290179128</v>
          </cell>
          <cell r="L230">
            <v>12621.8336572702</v>
          </cell>
          <cell r="M230">
            <v>11964.2189679127</v>
          </cell>
          <cell r="N230">
            <v>11390.0681267323</v>
          </cell>
          <cell r="O230">
            <v>12300.708261916</v>
          </cell>
          <cell r="P230">
            <v>13438.5475539113</v>
          </cell>
          <cell r="Q230">
            <v>12084.1914080618</v>
          </cell>
          <cell r="R230">
            <v>8860.20893469777</v>
          </cell>
          <cell r="S230">
            <v>8364.62462837114</v>
          </cell>
          <cell r="T230">
            <v>7869.06467968139</v>
          </cell>
          <cell r="U230">
            <v>7373.52981935766</v>
          </cell>
          <cell r="V230">
            <v>10394.2498566682</v>
          </cell>
          <cell r="W230">
            <v>9898.76745360892</v>
          </cell>
          <cell r="X230">
            <v>9403.3124652846</v>
          </cell>
          <cell r="Y230">
            <v>8907.88571413725</v>
          </cell>
          <cell r="Z230">
            <v>8412.48804728217</v>
          </cell>
        </row>
        <row r="231">
          <cell r="A231">
            <v>-101347.377488474</v>
          </cell>
          <cell r="B231">
            <v>14261.9453058935</v>
          </cell>
          <cell r="C231">
            <v>22125.3821807142</v>
          </cell>
          <cell r="D231">
            <v>20791.1679563853</v>
          </cell>
          <cell r="E231">
            <v>19362.8957871114</v>
          </cell>
          <cell r="F231">
            <v>18347.8713003523</v>
          </cell>
          <cell r="G231">
            <v>17070.7838934479</v>
          </cell>
          <cell r="H231">
            <v>16060.8568639949</v>
          </cell>
          <cell r="I231">
            <v>15370.191295703</v>
          </cell>
          <cell r="J231">
            <v>14767.6914315988</v>
          </cell>
          <cell r="K231">
            <v>14000.0402491447</v>
          </cell>
          <cell r="L231">
            <v>13330.4069116175</v>
          </cell>
          <cell r="M231">
            <v>12629.9711412766</v>
          </cell>
          <cell r="N231">
            <v>12017.9979595187</v>
          </cell>
          <cell r="O231">
            <v>12988.3711917482</v>
          </cell>
          <cell r="P231">
            <v>14200.3017552086</v>
          </cell>
          <cell r="Q231">
            <v>12757.7556781725</v>
          </cell>
          <cell r="R231">
            <v>9323.84113240309</v>
          </cell>
          <cell r="S231">
            <v>8795.98647679934</v>
          </cell>
          <cell r="T231">
            <v>8268.15776489857</v>
          </cell>
          <cell r="U231">
            <v>7740.35577501184</v>
          </cell>
          <cell r="V231">
            <v>10957.7722965087</v>
          </cell>
          <cell r="W231">
            <v>10430.0261796811</v>
          </cell>
          <cell r="X231">
            <v>9902.30926271983</v>
          </cell>
          <cell r="Y231">
            <v>9374.62242162078</v>
          </cell>
          <cell r="Z231">
            <v>8846.96655865983</v>
          </cell>
        </row>
        <row r="232">
          <cell r="A232">
            <v>-89235.3647859543</v>
          </cell>
          <cell r="B232">
            <v>12802.9253988855</v>
          </cell>
          <cell r="C232">
            <v>19739.5178097234</v>
          </cell>
          <cell r="D232">
            <v>18654.013010294</v>
          </cell>
          <cell r="E232">
            <v>17256.7959901526</v>
          </cell>
          <cell r="F232">
            <v>16363.828736351</v>
          </cell>
          <cell r="G232">
            <v>15238.6141088844</v>
          </cell>
          <cell r="H232">
            <v>14349.3833353434</v>
          </cell>
          <cell r="I232">
            <v>13741.2591247427</v>
          </cell>
          <cell r="J232">
            <v>13211.5385732012</v>
          </cell>
          <cell r="K232">
            <v>12534.8546623738</v>
          </cell>
          <cell r="L232">
            <v>11945.2491232085</v>
          </cell>
          <cell r="M232">
            <v>11328.5223462121</v>
          </cell>
          <cell r="N232">
            <v>10790.4863463974</v>
          </cell>
          <cell r="O232">
            <v>11644.090050436</v>
          </cell>
          <cell r="P232">
            <v>12711.182940313</v>
          </cell>
          <cell r="Q232">
            <v>11441.0353687144</v>
          </cell>
          <cell r="R232">
            <v>8417.50753080492</v>
          </cell>
          <cell r="S232">
            <v>7952.73672060688</v>
          </cell>
          <cell r="T232">
            <v>7487.98875358303</v>
          </cell>
          <cell r="U232">
            <v>7023.26431502861</v>
          </cell>
          <cell r="V232">
            <v>9856.16778109783</v>
          </cell>
          <cell r="W232">
            <v>9391.49253822012</v>
          </cell>
          <cell r="X232">
            <v>8926.8430055362</v>
          </cell>
          <cell r="Y232">
            <v>8462.2199543519</v>
          </cell>
          <cell r="Z232">
            <v>7997.62417911222</v>
          </cell>
        </row>
        <row r="233">
          <cell r="A233">
            <v>-114849.687336009</v>
          </cell>
          <cell r="B233">
            <v>15906.2330666998</v>
          </cell>
          <cell r="C233">
            <v>24804.3154812734</v>
          </cell>
          <cell r="D233">
            <v>23374.9902749129</v>
          </cell>
          <cell r="E233">
            <v>21710.7476864454</v>
          </cell>
          <cell r="F233">
            <v>20559.6554280448</v>
          </cell>
          <cell r="G233">
            <v>19113.2622768565</v>
          </cell>
          <cell r="H233">
            <v>17968.784674779</v>
          </cell>
          <cell r="I233">
            <v>17186.1031043447</v>
          </cell>
          <cell r="J233">
            <v>16502.4698355086</v>
          </cell>
          <cell r="K233">
            <v>15633.4095546945</v>
          </cell>
          <cell r="L233">
            <v>14874.5622973639</v>
          </cell>
          <cell r="M233">
            <v>14080.8088602633</v>
          </cell>
          <cell r="N233">
            <v>13386.4114964665</v>
          </cell>
          <cell r="O233">
            <v>14486.9578377498</v>
          </cell>
          <cell r="P233">
            <v>15860.3515035327</v>
          </cell>
          <cell r="Q233">
            <v>14225.6178772557</v>
          </cell>
          <cell r="R233">
            <v>10334.2097156086</v>
          </cell>
          <cell r="S233">
            <v>9736.03003245058</v>
          </cell>
          <cell r="T233">
            <v>9137.87974942361</v>
          </cell>
          <cell r="U233">
            <v>8539.75974853154</v>
          </cell>
          <cell r="V233">
            <v>12185.8262840533</v>
          </cell>
          <cell r="W233">
            <v>11587.7696000772</v>
          </cell>
          <cell r="X233">
            <v>10989.7460062075</v>
          </cell>
          <cell r="Y233">
            <v>10391.7564951474</v>
          </cell>
          <cell r="Z233">
            <v>9793.80208938129</v>
          </cell>
        </row>
        <row r="234">
          <cell r="A234">
            <v>-94343.0186827258</v>
          </cell>
          <cell r="B234">
            <v>13414.0593669516</v>
          </cell>
          <cell r="C234">
            <v>20809.0830393601</v>
          </cell>
          <cell r="D234">
            <v>19560.1126226337</v>
          </cell>
          <cell r="E234">
            <v>18144.9414288284</v>
          </cell>
          <cell r="F234">
            <v>17200.502457084</v>
          </cell>
          <cell r="G234">
            <v>16011.2428510691</v>
          </cell>
          <cell r="H234">
            <v>15071.1142856437</v>
          </cell>
          <cell r="I234">
            <v>14428.1822608827</v>
          </cell>
          <cell r="J234">
            <v>13867.7705642322</v>
          </cell>
          <cell r="K234">
            <v>13152.7256187184</v>
          </cell>
          <cell r="L234">
            <v>12529.3722371265</v>
          </cell>
          <cell r="M234">
            <v>11877.3452522661</v>
          </cell>
          <cell r="N234">
            <v>11308.1298320905</v>
          </cell>
          <cell r="O234">
            <v>12210.9754210525</v>
          </cell>
          <cell r="P234">
            <v>13339.1465748025</v>
          </cell>
          <cell r="Q234">
            <v>11996.2982952603</v>
          </cell>
          <cell r="R234">
            <v>8799.70976801151</v>
          </cell>
          <cell r="S234">
            <v>8308.33640572544</v>
          </cell>
          <cell r="T234">
            <v>7816.98719411118</v>
          </cell>
          <cell r="U234">
            <v>7325.6628576889</v>
          </cell>
          <cell r="V234">
            <v>10320.7160551158</v>
          </cell>
          <cell r="W234">
            <v>9829.44373023241</v>
          </cell>
          <cell r="X234">
            <v>9338.19858714293</v>
          </cell>
          <cell r="Y234">
            <v>8846.98144130116</v>
          </cell>
          <cell r="Z234">
            <v>8355.79313262454</v>
          </cell>
        </row>
        <row r="235">
          <cell r="A235">
            <v>-113323.607468535</v>
          </cell>
          <cell r="B235">
            <v>15702.7569289541</v>
          </cell>
          <cell r="C235">
            <v>24539.4542996068</v>
          </cell>
          <cell r="D235">
            <v>23022.8912226158</v>
          </cell>
          <cell r="E235">
            <v>21445.3849777056</v>
          </cell>
          <cell r="F235">
            <v>20309.6715907174</v>
          </cell>
          <cell r="G235">
            <v>18882.4139867589</v>
          </cell>
          <cell r="H235">
            <v>17753.1437767764</v>
          </cell>
          <cell r="I235">
            <v>16980.8621875261</v>
          </cell>
          <cell r="J235">
            <v>16306.398909376</v>
          </cell>
          <cell r="K235">
            <v>15448.8002514348</v>
          </cell>
          <cell r="L235">
            <v>14700.0362738132</v>
          </cell>
          <cell r="M235">
            <v>13916.8299367369</v>
          </cell>
          <cell r="N235">
            <v>13231.7484519433</v>
          </cell>
          <cell r="O235">
            <v>14317.5821578881</v>
          </cell>
          <cell r="P235">
            <v>15672.7266801855</v>
          </cell>
          <cell r="Q235">
            <v>14059.7147854483</v>
          </cell>
          <cell r="R235">
            <v>10220.0142060277</v>
          </cell>
          <cell r="S235">
            <v>9629.78291169664</v>
          </cell>
          <cell r="T235">
            <v>9039.58062683861</v>
          </cell>
          <cell r="U235">
            <v>8449.40822173778</v>
          </cell>
          <cell r="V235">
            <v>12047.0271831791</v>
          </cell>
          <cell r="W235">
            <v>11456.9172536626</v>
          </cell>
          <cell r="X235">
            <v>10866.8399745635</v>
          </cell>
          <cell r="Y235">
            <v>10276.7963253944</v>
          </cell>
          <cell r="Z235">
            <v>9686.78731505309</v>
          </cell>
        </row>
        <row r="236">
          <cell r="A236">
            <v>-116288.142874647</v>
          </cell>
          <cell r="B236">
            <v>16081.7822437446</v>
          </cell>
          <cell r="C236">
            <v>25091.139177735</v>
          </cell>
          <cell r="D236">
            <v>23603.4700656732</v>
          </cell>
          <cell r="E236">
            <v>21960.8738209093</v>
          </cell>
          <cell r="F236">
            <v>20795.2857138756</v>
          </cell>
          <cell r="G236">
            <v>19330.855738741</v>
          </cell>
          <cell r="H236">
            <v>18172.0439213622</v>
          </cell>
          <cell r="I236">
            <v>17379.5595150117</v>
          </cell>
          <cell r="J236">
            <v>16687.2827772638</v>
          </cell>
          <cell r="K236">
            <v>15807.4189761001</v>
          </cell>
          <cell r="L236">
            <v>15039.0673999889</v>
          </cell>
          <cell r="M236">
            <v>14235.3724553893</v>
          </cell>
          <cell r="N236">
            <v>13532.194110967</v>
          </cell>
          <cell r="O236">
            <v>14646.6083186979</v>
          </cell>
          <cell r="P236">
            <v>16037.2033001404</v>
          </cell>
          <cell r="Q236">
            <v>14381.9951589261</v>
          </cell>
          <cell r="R236">
            <v>10441.8483567735</v>
          </cell>
          <cell r="S236">
            <v>9836.17666472728</v>
          </cell>
          <cell r="T236">
            <v>9230.53474103922</v>
          </cell>
          <cell r="U236">
            <v>8624.92347876012</v>
          </cell>
          <cell r="V236">
            <v>12316.655829522</v>
          </cell>
          <cell r="W236">
            <v>11711.1086771829</v>
          </cell>
          <cell r="X236">
            <v>11105.5950293932</v>
          </cell>
          <cell r="Y236">
            <v>10500.1158912894</v>
          </cell>
          <cell r="Z236">
            <v>9894.67229816217</v>
          </cell>
        </row>
        <row r="237">
          <cell r="A237">
            <v>-93392.1812388144</v>
          </cell>
          <cell r="B237">
            <v>13315.5267162461</v>
          </cell>
          <cell r="C237">
            <v>20505.1773277771</v>
          </cell>
          <cell r="D237">
            <v>19388.868443534</v>
          </cell>
          <cell r="E237">
            <v>17979.6048661326</v>
          </cell>
          <cell r="F237">
            <v>17044.7478350818</v>
          </cell>
          <cell r="G237">
            <v>15867.4107995717</v>
          </cell>
          <cell r="H237">
            <v>14936.7573331475</v>
          </cell>
          <cell r="I237">
            <v>14300.3051078626</v>
          </cell>
          <cell r="J237">
            <v>13745.6068543224</v>
          </cell>
          <cell r="K237">
            <v>13037.7031734488</v>
          </cell>
          <cell r="L237">
            <v>12420.6322677017</v>
          </cell>
          <cell r="M237">
            <v>11775.176746001</v>
          </cell>
          <cell r="N237">
            <v>11211.7656659309</v>
          </cell>
          <cell r="O237">
            <v>12105.4444184275</v>
          </cell>
          <cell r="P237">
            <v>13222.2452832987</v>
          </cell>
          <cell r="Q237">
            <v>11892.9309190742</v>
          </cell>
          <cell r="R237">
            <v>8728.55925436524</v>
          </cell>
          <cell r="S237">
            <v>8242.13820543871</v>
          </cell>
          <cell r="T237">
            <v>7755.74106378109</v>
          </cell>
          <cell r="U237">
            <v>7269.3685466105</v>
          </cell>
          <cell r="V237">
            <v>10234.2360581607</v>
          </cell>
          <cell r="W237">
            <v>9747.91502832994</v>
          </cell>
          <cell r="X237">
            <v>9261.62090634102</v>
          </cell>
          <cell r="Y237">
            <v>8775.35449942916</v>
          </cell>
          <cell r="Z237">
            <v>8289.11663904668</v>
          </cell>
        </row>
        <row r="238">
          <cell r="A238">
            <v>-106050.92491395</v>
          </cell>
          <cell r="B238">
            <v>14798.9550733064</v>
          </cell>
          <cell r="C238">
            <v>23085.5554609826</v>
          </cell>
          <cell r="D238">
            <v>21751.5139495965</v>
          </cell>
          <cell r="E238">
            <v>20180.7730896774</v>
          </cell>
          <cell r="F238">
            <v>19118.3492153897</v>
          </cell>
          <cell r="G238">
            <v>17782.2839293937</v>
          </cell>
          <cell r="H238">
            <v>16725.4860306886</v>
          </cell>
          <cell r="I238">
            <v>16002.766566814</v>
          </cell>
          <cell r="J238">
            <v>15372.0037742734</v>
          </cell>
          <cell r="K238">
            <v>14569.0265987931</v>
          </cell>
          <cell r="L238">
            <v>13868.3154747578</v>
          </cell>
          <cell r="M238">
            <v>13135.3723722496</v>
          </cell>
          <cell r="N238">
            <v>12494.6866180798</v>
          </cell>
          <cell r="O238">
            <v>13510.405824359</v>
          </cell>
          <cell r="P238">
            <v>14778.5822722505</v>
          </cell>
          <cell r="Q238">
            <v>13269.0874092179</v>
          </cell>
          <cell r="R238">
            <v>9675.80435958277</v>
          </cell>
          <cell r="S238">
            <v>9123.45188797315</v>
          </cell>
          <cell r="T238">
            <v>8571.12656411775</v>
          </cell>
          <cell r="U238">
            <v>8018.8292024492</v>
          </cell>
          <cell r="V238">
            <v>11385.5665211032</v>
          </cell>
          <cell r="W238">
            <v>10833.3276255712</v>
          </cell>
          <cell r="X238">
            <v>10281.1192850756</v>
          </cell>
          <cell r="Y238">
            <v>9728.94241626777</v>
          </cell>
          <cell r="Z238">
            <v>9176.79796329818</v>
          </cell>
        </row>
        <row r="239">
          <cell r="A239">
            <v>-93322.7258192256</v>
          </cell>
          <cell r="B239">
            <v>13282.1881891013</v>
          </cell>
          <cell r="C239">
            <v>20530.1716817746</v>
          </cell>
          <cell r="D239">
            <v>19305.3761842148</v>
          </cell>
          <cell r="E239">
            <v>17967.5275963438</v>
          </cell>
          <cell r="F239">
            <v>17033.3704932519</v>
          </cell>
          <cell r="G239">
            <v>15856.904360694</v>
          </cell>
          <cell r="H239">
            <v>14926.9430178089</v>
          </cell>
          <cell r="I239">
            <v>14290.9641196888</v>
          </cell>
          <cell r="J239">
            <v>13736.6832136048</v>
          </cell>
          <cell r="K239">
            <v>13029.3011776612</v>
          </cell>
          <cell r="L239">
            <v>12412.6891852633</v>
          </cell>
          <cell r="M239">
            <v>11767.7136864456</v>
          </cell>
          <cell r="N239">
            <v>11204.7265935461</v>
          </cell>
          <cell r="O239">
            <v>12097.7357400263</v>
          </cell>
          <cell r="P239">
            <v>13213.706044227</v>
          </cell>
          <cell r="Q239">
            <v>11885.3802861761</v>
          </cell>
          <cell r="R239">
            <v>8723.36195296435</v>
          </cell>
          <cell r="S239">
            <v>8237.30265357191</v>
          </cell>
          <cell r="T239">
            <v>7751.26724366863</v>
          </cell>
          <cell r="U239">
            <v>7265.25643993923</v>
          </cell>
          <cell r="V239">
            <v>10227.9189904926</v>
          </cell>
          <cell r="W239">
            <v>9741.95963581209</v>
          </cell>
          <cell r="X239">
            <v>9256.02716896216</v>
          </cell>
          <cell r="Y239">
            <v>8770.12239657769</v>
          </cell>
          <cell r="Z239">
            <v>8284.24614949265</v>
          </cell>
        </row>
        <row r="240">
          <cell r="A240">
            <v>-118286.975304274</v>
          </cell>
          <cell r="B240">
            <v>16315.3312126577</v>
          </cell>
          <cell r="C240">
            <v>25543.8268870946</v>
          </cell>
          <cell r="D240">
            <v>24052.2540335632</v>
          </cell>
          <cell r="E240">
            <v>22308.4412052562</v>
          </cell>
          <cell r="F240">
            <v>21122.7101243421</v>
          </cell>
          <cell r="G240">
            <v>19633.2167477586</v>
          </cell>
          <cell r="H240">
            <v>18454.4865570774</v>
          </cell>
          <cell r="I240">
            <v>17648.3804392418</v>
          </cell>
          <cell r="J240">
            <v>16944.093009817</v>
          </cell>
          <cell r="K240">
            <v>16049.2169776535</v>
          </cell>
          <cell r="L240">
            <v>15267.65850005</v>
          </cell>
          <cell r="M240">
            <v>14450.1491503091</v>
          </cell>
          <cell r="N240">
            <v>13734.7690322713</v>
          </cell>
          <cell r="O240">
            <v>14868.4535896521</v>
          </cell>
          <cell r="P240">
            <v>16282.9509765907</v>
          </cell>
          <cell r="Q240">
            <v>14599.2920954415</v>
          </cell>
          <cell r="R240">
            <v>10591.4196162685</v>
          </cell>
          <cell r="S240">
            <v>9975.33726506266</v>
          </cell>
          <cell r="T240">
            <v>9359.28519389194</v>
          </cell>
          <cell r="U240">
            <v>8743.26431115744</v>
          </cell>
          <cell r="V240">
            <v>12498.4524379063</v>
          </cell>
          <cell r="W240">
            <v>11882.4967670731</v>
          </cell>
          <cell r="X240">
            <v>11266.5751766861</v>
          </cell>
          <cell r="Y240">
            <v>10650.6886891589</v>
          </cell>
          <cell r="Z240">
            <v>10034.8383575771</v>
          </cell>
        </row>
        <row r="241">
          <cell r="A241">
            <v>-101634.755856171</v>
          </cell>
          <cell r="B241">
            <v>14271.3255095325</v>
          </cell>
          <cell r="C241">
            <v>22150.0805928187</v>
          </cell>
          <cell r="D241">
            <v>20877.3806381231</v>
          </cell>
          <cell r="E241">
            <v>19412.8666331403</v>
          </cell>
          <cell r="F241">
            <v>18394.9461282515</v>
          </cell>
          <cell r="G241">
            <v>17114.2552780116</v>
          </cell>
          <cell r="H241">
            <v>16101.4645219541</v>
          </cell>
          <cell r="I241">
            <v>15408.8405177503</v>
          </cell>
          <cell r="J241">
            <v>14804.6138390729</v>
          </cell>
          <cell r="K241">
            <v>14034.8043013829</v>
          </cell>
          <cell r="L241">
            <v>13363.2721664692</v>
          </cell>
          <cell r="M241">
            <v>12660.8502560491</v>
          </cell>
          <cell r="N241">
            <v>12047.1227872721</v>
          </cell>
          <cell r="O241">
            <v>13020.2665777262</v>
          </cell>
          <cell r="P241">
            <v>14235.6336645157</v>
          </cell>
          <cell r="Q241">
            <v>12788.9971359334</v>
          </cell>
          <cell r="R241">
            <v>9345.34545851415</v>
          </cell>
          <cell r="S241">
            <v>8815.99402999859</v>
          </cell>
          <cell r="T241">
            <v>8286.66861875137</v>
          </cell>
          <cell r="U241">
            <v>7757.37000529056</v>
          </cell>
          <cell r="V241">
            <v>10983.9097614587</v>
          </cell>
          <cell r="W241">
            <v>10454.6671794895</v>
          </cell>
          <cell r="X241">
            <v>9925.453880185</v>
          </cell>
          <cell r="Y241">
            <v>9396.27074202521</v>
          </cell>
          <cell r="Z241">
            <v>8867.11866984443</v>
          </cell>
        </row>
        <row r="242">
          <cell r="A242">
            <v>-89964.7643283891</v>
          </cell>
          <cell r="B242">
            <v>12910.8617753127</v>
          </cell>
          <cell r="C242">
            <v>19850.7940239729</v>
          </cell>
          <cell r="D242">
            <v>18766.8962142582</v>
          </cell>
          <cell r="E242">
            <v>17383.6277782257</v>
          </cell>
          <cell r="F242">
            <v>16483.3100953866</v>
          </cell>
          <cell r="G242">
            <v>15348.949511872</v>
          </cell>
          <cell r="H242">
            <v>14452.4502689198</v>
          </cell>
          <cell r="I242">
            <v>13839.3553214144</v>
          </cell>
          <cell r="J242">
            <v>13305.2519147202</v>
          </cell>
          <cell r="K242">
            <v>12623.0898486158</v>
          </cell>
          <cell r="L242">
            <v>12028.6649420224</v>
          </cell>
          <cell r="M242">
            <v>11406.8971117393</v>
          </cell>
          <cell r="N242">
            <v>10864.4085285263</v>
          </cell>
          <cell r="O242">
            <v>11725.0442298494</v>
          </cell>
          <cell r="P242">
            <v>12800.8594134883</v>
          </cell>
          <cell r="Q242">
            <v>11520.3298026638</v>
          </cell>
          <cell r="R242">
            <v>8472.08799819177</v>
          </cell>
          <cell r="S242">
            <v>8003.51820519013</v>
          </cell>
          <cell r="T242">
            <v>7534.97144208014</v>
          </cell>
          <cell r="U242">
            <v>7066.44839975856</v>
          </cell>
          <cell r="V242">
            <v>9922.50769084031</v>
          </cell>
          <cell r="W242">
            <v>9454.0342463152</v>
          </cell>
          <cell r="X242">
            <v>8985.58672213604</v>
          </cell>
          <cell r="Y242">
            <v>8517.16589591321</v>
          </cell>
          <cell r="Z242">
            <v>8048.7725685854</v>
          </cell>
        </row>
        <row r="243">
          <cell r="A243">
            <v>-114842.475446037</v>
          </cell>
          <cell r="B243">
            <v>15885.9140383293</v>
          </cell>
          <cell r="C243">
            <v>24838.973707774</v>
          </cell>
          <cell r="D243">
            <v>23328.8952239417</v>
          </cell>
          <cell r="E243">
            <v>21709.4936454879</v>
          </cell>
          <cell r="F243">
            <v>20558.4740639707</v>
          </cell>
          <cell r="G243">
            <v>19112.1713428209</v>
          </cell>
          <cell r="H243">
            <v>17967.7656072563</v>
          </cell>
          <cell r="I243">
            <v>17185.1331846561</v>
          </cell>
          <cell r="J243">
            <v>16501.5432510118</v>
          </cell>
          <cell r="K243">
            <v>15632.5371350975</v>
          </cell>
          <cell r="L243">
            <v>14873.7375289451</v>
          </cell>
          <cell r="M243">
            <v>14080.0339349272</v>
          </cell>
          <cell r="N243">
            <v>13385.6805957557</v>
          </cell>
          <cell r="O243">
            <v>14486.1574086286</v>
          </cell>
          <cell r="P243">
            <v>15859.464833306</v>
          </cell>
          <cell r="Q243">
            <v>14224.8338587586</v>
          </cell>
          <cell r="R243">
            <v>10333.6700548293</v>
          </cell>
          <cell r="S243">
            <v>9735.52793386383</v>
          </cell>
          <cell r="T243">
            <v>9137.41521118314</v>
          </cell>
          <cell r="U243">
            <v>8539.33276873584</v>
          </cell>
          <cell r="V243">
            <v>12185.1703525618</v>
          </cell>
          <cell r="W243">
            <v>11587.1512230544</v>
          </cell>
          <cell r="X243">
            <v>10989.1651815757</v>
          </cell>
          <cell r="Y243">
            <v>10391.2132207664</v>
          </cell>
          <cell r="Z243">
            <v>9793.29636304658</v>
          </cell>
        </row>
        <row r="244">
          <cell r="A244">
            <v>-97015.858300094</v>
          </cell>
          <cell r="B244">
            <v>13796.063656375</v>
          </cell>
          <cell r="C244">
            <v>21248.8143312338</v>
          </cell>
          <cell r="D244">
            <v>20023.3352811933</v>
          </cell>
          <cell r="E244">
            <v>18609.7086903647</v>
          </cell>
          <cell r="F244">
            <v>17638.3345249536</v>
          </cell>
          <cell r="G244">
            <v>16415.5601273305</v>
          </cell>
          <cell r="H244">
            <v>15448.7967042317</v>
          </cell>
          <cell r="I244">
            <v>14787.6497207907</v>
          </cell>
          <cell r="J244">
            <v>14211.1773218672</v>
          </cell>
          <cell r="K244">
            <v>13476.0580143576</v>
          </cell>
          <cell r="L244">
            <v>12835.0443581932</v>
          </cell>
          <cell r="M244">
            <v>12164.5447446098</v>
          </cell>
          <cell r="N244">
            <v>11579.0131073076</v>
          </cell>
          <cell r="O244">
            <v>12507.6270164255</v>
          </cell>
          <cell r="P244">
            <v>13667.7604774773</v>
          </cell>
          <cell r="Q244">
            <v>12286.8678557909</v>
          </cell>
          <cell r="R244">
            <v>8999.7165229912</v>
          </cell>
          <cell r="S244">
            <v>8494.42202262861</v>
          </cell>
          <cell r="T244">
            <v>7989.15235715245</v>
          </cell>
          <cell r="U244">
            <v>7483.90827160932</v>
          </cell>
          <cell r="V244">
            <v>10563.8145610189</v>
          </cell>
          <cell r="W244">
            <v>10058.6239605577</v>
          </cell>
          <cell r="X244">
            <v>9553.46131198007</v>
          </cell>
          <cell r="Y244">
            <v>9048.32745384237</v>
          </cell>
          <cell r="Z244">
            <v>8543.22324985787</v>
          </cell>
        </row>
        <row r="245">
          <cell r="A245">
            <v>-89575.6147188278</v>
          </cell>
          <cell r="B245">
            <v>12832.5726532961</v>
          </cell>
          <cell r="C245">
            <v>19755.4841480552</v>
          </cell>
          <cell r="D245">
            <v>18656.1343705123</v>
          </cell>
          <cell r="E245">
            <v>17315.9604190664</v>
          </cell>
          <cell r="F245">
            <v>16419.5643408125</v>
          </cell>
          <cell r="G245">
            <v>15290.0833123539</v>
          </cell>
          <cell r="H245">
            <v>14397.461946846</v>
          </cell>
          <cell r="I245">
            <v>13787.018989386</v>
          </cell>
          <cell r="J245">
            <v>13255.2539257702</v>
          </cell>
          <cell r="K245">
            <v>12576.0145678156</v>
          </cell>
          <cell r="L245">
            <v>11984.1608925486</v>
          </cell>
          <cell r="M245">
            <v>11365.0825675424</v>
          </cell>
          <cell r="N245">
            <v>10824.9695288563</v>
          </cell>
          <cell r="O245">
            <v>11681.8535154627</v>
          </cell>
          <cell r="P245">
            <v>12753.0151765609</v>
          </cell>
          <cell r="Q245">
            <v>11478.0245965091</v>
          </cell>
          <cell r="R245">
            <v>8442.96819986783</v>
          </cell>
          <cell r="S245">
            <v>7976.42524207617</v>
          </cell>
          <cell r="T245">
            <v>7509.90521455857</v>
          </cell>
          <cell r="U245">
            <v>7043.40880522325</v>
          </cell>
          <cell r="V245">
            <v>9887.11398893525</v>
          </cell>
          <cell r="W245">
            <v>9420.66696285727</v>
          </cell>
          <cell r="X245">
            <v>8954.24574500476</v>
          </cell>
          <cell r="Y245">
            <v>8487.85110962449</v>
          </cell>
          <cell r="Z245">
            <v>8021.48385419061</v>
          </cell>
        </row>
        <row r="246">
          <cell r="A246">
            <v>-106855.432088741</v>
          </cell>
          <cell r="B246">
            <v>14911.6043197512</v>
          </cell>
          <cell r="C246">
            <v>23249.4167617742</v>
          </cell>
          <cell r="D246">
            <v>21900.1096212417</v>
          </cell>
          <cell r="E246">
            <v>20320.6649837081</v>
          </cell>
          <cell r="F246">
            <v>19250.1337929849</v>
          </cell>
          <cell r="G246">
            <v>17903.9807747751</v>
          </cell>
          <cell r="H246">
            <v>16839.1659587966</v>
          </cell>
          <cell r="I246">
            <v>16110.9639119598</v>
          </cell>
          <cell r="J246">
            <v>15475.3669534906</v>
          </cell>
          <cell r="K246">
            <v>14666.3475268593</v>
          </cell>
          <cell r="L246">
            <v>13960.320776136</v>
          </cell>
          <cell r="M246">
            <v>13221.8175336748</v>
          </cell>
          <cell r="N246">
            <v>12576.2207052831</v>
          </cell>
          <cell r="O246">
            <v>13599.6960067328</v>
          </cell>
          <cell r="P246">
            <v>14877.4928992556</v>
          </cell>
          <cell r="Q246">
            <v>13356.5469390392</v>
          </cell>
          <cell r="R246">
            <v>9736.00507957445</v>
          </cell>
          <cell r="S246">
            <v>9179.46243681088</v>
          </cell>
          <cell r="T246">
            <v>8622.94714774565</v>
          </cell>
          <cell r="U246">
            <v>8066.46003298969</v>
          </cell>
          <cell r="V246">
            <v>11458.7375751796</v>
          </cell>
          <cell r="W246">
            <v>10902.309370087</v>
          </cell>
          <cell r="X246">
            <v>10345.9119518227</v>
          </cell>
          <cell r="Y246">
            <v>9789.54624399182</v>
          </cell>
          <cell r="Z246">
            <v>9233.21319790721</v>
          </cell>
        </row>
        <row r="247">
          <cell r="A247">
            <v>-104070.023378401</v>
          </cell>
          <cell r="B247">
            <v>14564.4123711212</v>
          </cell>
          <cell r="C247">
            <v>22646.005472669</v>
          </cell>
          <cell r="D247">
            <v>21331.5926916319</v>
          </cell>
          <cell r="E247">
            <v>19836.323622501</v>
          </cell>
          <cell r="F247">
            <v>18793.8620258405</v>
          </cell>
          <cell r="G247">
            <v>17482.6353054392</v>
          </cell>
          <cell r="H247">
            <v>16445.5770986041</v>
          </cell>
          <cell r="I247">
            <v>15736.3571501454</v>
          </cell>
          <cell r="J247">
            <v>15117.4973051621</v>
          </cell>
          <cell r="K247">
            <v>14329.3976907013</v>
          </cell>
          <cell r="L247">
            <v>13641.7749932186</v>
          </cell>
          <cell r="M247">
            <v>12922.5223711886</v>
          </cell>
          <cell r="N247">
            <v>12293.928932379</v>
          </cell>
          <cell r="O247">
            <v>13290.5506572255</v>
          </cell>
          <cell r="P247">
            <v>14535.0391205473</v>
          </cell>
          <cell r="Q247">
            <v>13053.7397748523</v>
          </cell>
          <cell r="R247">
            <v>9527.5748565909</v>
          </cell>
          <cell r="S247">
            <v>8985.53965340741</v>
          </cell>
          <cell r="T247">
            <v>8443.5310908913</v>
          </cell>
          <cell r="U247">
            <v>7901.5499682626</v>
          </cell>
          <cell r="V247">
            <v>11205.4007526433</v>
          </cell>
          <cell r="W247">
            <v>10663.4770040752</v>
          </cell>
          <cell r="X247">
            <v>10121.583239813</v>
          </cell>
          <cell r="Y247">
            <v>9579.7203593857</v>
          </cell>
          <cell r="Z247">
            <v>9037.88928930852</v>
          </cell>
        </row>
        <row r="248">
          <cell r="A248">
            <v>-103014.183274347</v>
          </cell>
          <cell r="B248">
            <v>14486.9943639945</v>
          </cell>
          <cell r="C248">
            <v>22493.8905311873</v>
          </cell>
          <cell r="D248">
            <v>21240.3252320838</v>
          </cell>
          <cell r="E248">
            <v>19652.7286508489</v>
          </cell>
          <cell r="F248">
            <v>18620.9071455349</v>
          </cell>
          <cell r="G248">
            <v>17322.9196261801</v>
          </cell>
          <cell r="H248">
            <v>16296.3828702822</v>
          </cell>
          <cell r="I248">
            <v>15594.3582970129</v>
          </cell>
          <cell r="J248">
            <v>14981.8428407647</v>
          </cell>
          <cell r="K248">
            <v>14201.673113425</v>
          </cell>
          <cell r="L248">
            <v>13521.026676703</v>
          </cell>
          <cell r="M248">
            <v>12809.0712161287</v>
          </cell>
          <cell r="N248">
            <v>12186.9231009653</v>
          </cell>
          <cell r="O248">
            <v>13173.3656793872</v>
          </cell>
          <cell r="P248">
            <v>14405.228212725</v>
          </cell>
          <cell r="Q248">
            <v>12938.9573565463</v>
          </cell>
          <cell r="R248">
            <v>9448.56706591873</v>
          </cell>
          <cell r="S248">
            <v>8912.03106881546</v>
          </cell>
          <cell r="T248">
            <v>8375.52144209725</v>
          </cell>
          <cell r="U248">
            <v>7839.0389768757</v>
          </cell>
          <cell r="V248">
            <v>11109.3706167159</v>
          </cell>
          <cell r="W248">
            <v>10572.9449434677</v>
          </cell>
          <cell r="X248">
            <v>10036.5489503202</v>
          </cell>
          <cell r="Y248">
            <v>9500.18352767646</v>
          </cell>
          <cell r="Z248">
            <v>8963.8495926516</v>
          </cell>
        </row>
        <row r="249">
          <cell r="A249">
            <v>-92246.357733359</v>
          </cell>
          <cell r="B249">
            <v>13145.8159974402</v>
          </cell>
          <cell r="C249">
            <v>20315.3442276714</v>
          </cell>
          <cell r="D249">
            <v>19150.6753738902</v>
          </cell>
          <cell r="E249">
            <v>17780.363112391</v>
          </cell>
          <cell r="F249">
            <v>16857.052968713</v>
          </cell>
          <cell r="G249">
            <v>15694.0834379928</v>
          </cell>
          <cell r="H249">
            <v>14774.8481074673</v>
          </cell>
          <cell r="I249">
            <v>14146.2044793279</v>
          </cell>
          <cell r="J249">
            <v>13598.3913116188</v>
          </cell>
          <cell r="K249">
            <v>12899.0933382042</v>
          </cell>
          <cell r="L249">
            <v>12289.5932412653</v>
          </cell>
          <cell r="M249">
            <v>11652.0567776557</v>
          </cell>
          <cell r="N249">
            <v>11095.6403204513</v>
          </cell>
          <cell r="O249">
            <v>11978.2724142786</v>
          </cell>
          <cell r="P249">
            <v>13081.3713111166</v>
          </cell>
          <cell r="Q249">
            <v>11768.3662312933</v>
          </cell>
          <cell r="R249">
            <v>8642.81806749552</v>
          </cell>
          <cell r="S249">
            <v>8162.36489151097</v>
          </cell>
          <cell r="T249">
            <v>7681.93532947839</v>
          </cell>
          <cell r="U249">
            <v>7201.53008981637</v>
          </cell>
          <cell r="V249">
            <v>10130.0218058745</v>
          </cell>
          <cell r="W249">
            <v>9649.66742185702</v>
          </cell>
          <cell r="X249">
            <v>9169.33961555052</v>
          </cell>
          <cell r="Y249">
            <v>8689.03918428632</v>
          </cell>
          <cell r="Z249">
            <v>8208.76694931571</v>
          </cell>
        </row>
        <row r="250">
          <cell r="A250">
            <v>-90514.5748530406</v>
          </cell>
          <cell r="B250">
            <v>12910.3703644265</v>
          </cell>
          <cell r="C250">
            <v>19958.9430996576</v>
          </cell>
          <cell r="D250">
            <v>18902.873943258</v>
          </cell>
          <cell r="E250">
            <v>17479.2316933449</v>
          </cell>
          <cell r="F250">
            <v>16573.3733664413</v>
          </cell>
          <cell r="G250">
            <v>15432.1186973115</v>
          </cell>
          <cell r="H250">
            <v>14530.1405902419</v>
          </cell>
          <cell r="I250">
            <v>13913.2987752015</v>
          </cell>
          <cell r="J250">
            <v>13375.8916374919</v>
          </cell>
          <cell r="K250">
            <v>12689.600219432</v>
          </cell>
          <cell r="L250">
            <v>12091.5425453634</v>
          </cell>
          <cell r="M250">
            <v>11465.9748441027</v>
          </cell>
          <cell r="N250">
            <v>10920.1299697601</v>
          </cell>
          <cell r="O250">
            <v>11786.0662860292</v>
          </cell>
          <cell r="P250">
            <v>12868.4562049543</v>
          </cell>
          <cell r="Q250">
            <v>11580.1007674029</v>
          </cell>
          <cell r="R250">
            <v>8513.2299425773</v>
          </cell>
          <cell r="S250">
            <v>8041.79653285139</v>
          </cell>
          <cell r="T250">
            <v>7570.38629376197</v>
          </cell>
          <cell r="U250">
            <v>7098.99992042814</v>
          </cell>
          <cell r="V250">
            <v>9972.51372794185</v>
          </cell>
          <cell r="W250">
            <v>9501.1772555164</v>
          </cell>
          <cell r="X250">
            <v>9029.86686184646</v>
          </cell>
          <cell r="Y250">
            <v>8558.5833292947</v>
          </cell>
          <cell r="Z250">
            <v>8087.32746369467</v>
          </cell>
        </row>
        <row r="251">
          <cell r="A251">
            <v>-105382.586636961</v>
          </cell>
          <cell r="B251">
            <v>14754.0152956545</v>
          </cell>
          <cell r="C251">
            <v>22945.9333161979</v>
          </cell>
          <cell r="D251">
            <v>21667.5360057271</v>
          </cell>
          <cell r="E251">
            <v>20064.5589521894</v>
          </cell>
          <cell r="F251">
            <v>19008.870169977</v>
          </cell>
          <cell r="G251">
            <v>17681.1851915504</v>
          </cell>
          <cell r="H251">
            <v>16631.0472864976</v>
          </cell>
          <cell r="I251">
            <v>15912.8824371313</v>
          </cell>
          <cell r="J251">
            <v>15286.1355915314</v>
          </cell>
          <cell r="K251">
            <v>14488.1779706929</v>
          </cell>
          <cell r="L251">
            <v>13791.8827634982</v>
          </cell>
          <cell r="M251">
            <v>13063.5587053847</v>
          </cell>
          <cell r="N251">
            <v>12426.9527891409</v>
          </cell>
          <cell r="O251">
            <v>13436.2286777657</v>
          </cell>
          <cell r="P251">
            <v>14696.4130137282</v>
          </cell>
          <cell r="Q251">
            <v>13196.4310634467</v>
          </cell>
          <cell r="R251">
            <v>9625.7930648007</v>
          </cell>
          <cell r="S251">
            <v>9076.92154632248</v>
          </cell>
          <cell r="T251">
            <v>8528.07700451196</v>
          </cell>
          <cell r="U251">
            <v>7979.26024866916</v>
          </cell>
          <cell r="V251">
            <v>11324.7802189554</v>
          </cell>
          <cell r="W251">
            <v>10776.0215607926</v>
          </cell>
          <cell r="X251">
            <v>10227.2932651069</v>
          </cell>
          <cell r="Y251">
            <v>9678.5962427727</v>
          </cell>
          <cell r="Z251">
            <v>9129.93143199054</v>
          </cell>
        </row>
        <row r="252">
          <cell r="A252">
            <v>-111720.902229342</v>
          </cell>
          <cell r="B252">
            <v>15547.3724923498</v>
          </cell>
          <cell r="C252">
            <v>24162.776720037</v>
          </cell>
          <cell r="D252">
            <v>22813.1376705945</v>
          </cell>
          <cell r="E252">
            <v>21166.69825059</v>
          </cell>
          <cell r="F252">
            <v>20047.1359172331</v>
          </cell>
          <cell r="G252">
            <v>18639.9746676358</v>
          </cell>
          <cell r="H252">
            <v>17526.6754218895</v>
          </cell>
          <cell r="I252">
            <v>16765.3160030225</v>
          </cell>
          <cell r="J252">
            <v>16100.4831462081</v>
          </cell>
          <cell r="K252">
            <v>15254.9216059956</v>
          </cell>
          <cell r="L252">
            <v>14516.7471955141</v>
          </cell>
          <cell r="M252">
            <v>13744.6175345854</v>
          </cell>
          <cell r="N252">
            <v>13069.3196845832</v>
          </cell>
          <cell r="O252">
            <v>14139.7020250775</v>
          </cell>
          <cell r="P252">
            <v>15475.6811036137</v>
          </cell>
          <cell r="Q252">
            <v>13885.4816013896</v>
          </cell>
          <cell r="R252">
            <v>10100.0848724466</v>
          </cell>
          <cell r="S252">
            <v>9518.2010602413</v>
          </cell>
          <cell r="T252">
            <v>8936.34584723578</v>
          </cell>
          <cell r="U252">
            <v>8354.52009140609</v>
          </cell>
          <cell r="V252">
            <v>11901.2588974507</v>
          </cell>
          <cell r="W252">
            <v>11319.4947336299</v>
          </cell>
          <cell r="X252">
            <v>10737.7627584606</v>
          </cell>
          <cell r="Y252">
            <v>10156.0639376022</v>
          </cell>
          <cell r="Z252">
            <v>9574.39926568403</v>
          </cell>
        </row>
        <row r="253">
          <cell r="A253">
            <v>-109303.397656936</v>
          </cell>
          <cell r="B253">
            <v>15245.2273446731</v>
          </cell>
          <cell r="C253">
            <v>23701.1852186137</v>
          </cell>
          <cell r="D253">
            <v>22390.6485380554</v>
          </cell>
          <cell r="E253">
            <v>20746.329975379</v>
          </cell>
          <cell r="F253">
            <v>19651.1297299771</v>
          </cell>
          <cell r="G253">
            <v>18274.2816205433</v>
          </cell>
          <cell r="H253">
            <v>17185.0728177074</v>
          </cell>
          <cell r="I253">
            <v>16440.1882915384</v>
          </cell>
          <cell r="J253">
            <v>15789.8818660628</v>
          </cell>
          <cell r="K253">
            <v>14962.476993986</v>
          </cell>
          <cell r="L253">
            <v>14240.2757807932</v>
          </cell>
          <cell r="M253">
            <v>13484.8540675139</v>
          </cell>
          <cell r="N253">
            <v>12824.3137544966</v>
          </cell>
          <cell r="O253">
            <v>13871.389409698</v>
          </cell>
          <cell r="P253">
            <v>15178.4595243201</v>
          </cell>
          <cell r="Q253">
            <v>13622.6700070761</v>
          </cell>
          <cell r="R253">
            <v>9919.18466371975</v>
          </cell>
          <cell r="S253">
            <v>9349.89211016471</v>
          </cell>
          <cell r="T253">
            <v>8780.62753695756</v>
          </cell>
          <cell r="U253">
            <v>8211.39178350877</v>
          </cell>
          <cell r="V253">
            <v>11681.3834714255</v>
          </cell>
          <cell r="W253">
            <v>11112.2079772094</v>
          </cell>
          <cell r="X253">
            <v>10543.0639751214</v>
          </cell>
          <cell r="Y253">
            <v>9973.95240992537</v>
          </cell>
          <cell r="Z253">
            <v>9404.87425472798</v>
          </cell>
        </row>
        <row r="254">
          <cell r="A254">
            <v>-108785.881007456</v>
          </cell>
          <cell r="B254">
            <v>15140.2578030695</v>
          </cell>
          <cell r="C254">
            <v>23615.3227858981</v>
          </cell>
          <cell r="D254">
            <v>22285.4508207161</v>
          </cell>
          <cell r="E254">
            <v>20656.3414873249</v>
          </cell>
          <cell r="F254">
            <v>19566.3564486599</v>
          </cell>
          <cell r="G254">
            <v>18195.9974912682</v>
          </cell>
          <cell r="H254">
            <v>17111.9457439521</v>
          </cell>
          <cell r="I254">
            <v>16370.588007915</v>
          </cell>
          <cell r="J254">
            <v>15723.3912642829</v>
          </cell>
          <cell r="K254">
            <v>14899.8732010116</v>
          </cell>
          <cell r="L254">
            <v>14181.0913797144</v>
          </cell>
          <cell r="M254">
            <v>13429.2463467796</v>
          </cell>
          <cell r="N254">
            <v>12771.8651885296</v>
          </cell>
          <cell r="O254">
            <v>13813.9515676731</v>
          </cell>
          <cell r="P254">
            <v>15114.8331231026</v>
          </cell>
          <cell r="Q254">
            <v>13566.4097719203</v>
          </cell>
          <cell r="R254">
            <v>9880.45924785944</v>
          </cell>
          <cell r="S254">
            <v>9313.86211257321</v>
          </cell>
          <cell r="T254">
            <v>8747.29282515691</v>
          </cell>
          <cell r="U254">
            <v>8180.75222104659</v>
          </cell>
          <cell r="V254">
            <v>11634.314607491</v>
          </cell>
          <cell r="W254">
            <v>11067.8339773052</v>
          </cell>
          <cell r="X254">
            <v>10501.3846901423</v>
          </cell>
          <cell r="Y254">
            <v>9934.96768629307</v>
          </cell>
          <cell r="Z254">
            <v>9368.58393425683</v>
          </cell>
        </row>
        <row r="255">
          <cell r="A255">
            <v>-90399.2167419482</v>
          </cell>
          <cell r="B255">
            <v>12969.8214633137</v>
          </cell>
          <cell r="C255">
            <v>19948.3909552886</v>
          </cell>
          <cell r="D255">
            <v>18833.7544073629</v>
          </cell>
          <cell r="E255">
            <v>17459.1726246899</v>
          </cell>
          <cell r="F255">
            <v>16554.4768041497</v>
          </cell>
          <cell r="G255">
            <v>15414.6686127766</v>
          </cell>
          <cell r="H255">
            <v>14513.8400497538</v>
          </cell>
          <cell r="I255">
            <v>13897.7843811074</v>
          </cell>
          <cell r="J255">
            <v>13361.0704134126</v>
          </cell>
          <cell r="K255">
            <v>12675.6453924481</v>
          </cell>
          <cell r="L255">
            <v>12078.3499249493</v>
          </cell>
          <cell r="M255">
            <v>11453.5794909629</v>
          </cell>
          <cell r="N255">
            <v>10908.4388144987</v>
          </cell>
          <cell r="O255">
            <v>11773.2629859462</v>
          </cell>
          <cell r="P255">
            <v>12854.2734313809</v>
          </cell>
          <cell r="Q255">
            <v>11567.5599641965</v>
          </cell>
          <cell r="R255">
            <v>8504.59777426079</v>
          </cell>
          <cell r="S255">
            <v>8033.76519227714</v>
          </cell>
          <cell r="T255">
            <v>7562.95575139972</v>
          </cell>
          <cell r="U255">
            <v>7092.1701458617</v>
          </cell>
          <cell r="V255">
            <v>9962.02174620522</v>
          </cell>
          <cell r="W255">
            <v>9491.28597797836</v>
          </cell>
          <cell r="X255">
            <v>9020.57625527042</v>
          </cell>
          <cell r="Y255">
            <v>8549.89335944697</v>
          </cell>
          <cell r="Z255">
            <v>8079.23809531455</v>
          </cell>
        </row>
        <row r="256">
          <cell r="A256">
            <v>-104416.045964458</v>
          </cell>
          <cell r="B256">
            <v>14637.269753154</v>
          </cell>
          <cell r="C256">
            <v>22754.9373630083</v>
          </cell>
          <cell r="D256">
            <v>21396.9440032376</v>
          </cell>
          <cell r="E256">
            <v>19896.4918303898</v>
          </cell>
          <cell r="F256">
            <v>18850.5432361152</v>
          </cell>
          <cell r="G256">
            <v>17534.9777313036</v>
          </cell>
          <cell r="H256">
            <v>16494.471407989</v>
          </cell>
          <cell r="I256">
            <v>15782.893372997</v>
          </cell>
          <cell r="J256">
            <v>15161.9543289109</v>
          </cell>
          <cell r="K256">
            <v>14371.2559118111</v>
          </cell>
          <cell r="L256">
            <v>13681.3469365293</v>
          </cell>
          <cell r="M256">
            <v>12959.7028703137</v>
          </cell>
          <cell r="N256">
            <v>12328.9971537571</v>
          </cell>
          <cell r="O256">
            <v>13328.9548141834</v>
          </cell>
          <cell r="P256">
            <v>14577.5810791739</v>
          </cell>
          <cell r="Q256">
            <v>13091.3565589312</v>
          </cell>
          <cell r="R256">
            <v>9553.46748933144</v>
          </cell>
          <cell r="S256">
            <v>9009.63007243979</v>
          </cell>
          <cell r="T256">
            <v>8465.81938479315</v>
          </cell>
          <cell r="U256">
            <v>7922.03622826882</v>
          </cell>
          <cell r="V256">
            <v>11236.8719913711</v>
          </cell>
          <cell r="W256">
            <v>10693.1463996704</v>
          </cell>
          <cell r="X256">
            <v>10149.4508919705</v>
          </cell>
          <cell r="Y256">
            <v>9605.78637079131</v>
          </cell>
          <cell r="Z256">
            <v>9062.15376572848</v>
          </cell>
        </row>
        <row r="257">
          <cell r="A257">
            <v>-90686.6607442988</v>
          </cell>
          <cell r="B257">
            <v>12964.8112844104</v>
          </cell>
          <cell r="C257">
            <v>20005.7666795424</v>
          </cell>
          <cell r="D257">
            <v>18882.516204858</v>
          </cell>
          <cell r="E257">
            <v>17509.1548836139</v>
          </cell>
          <cell r="F257">
            <v>16601.5623835193</v>
          </cell>
          <cell r="G257">
            <v>15458.1499258164</v>
          </cell>
          <cell r="H257">
            <v>14554.4569821394</v>
          </cell>
          <cell r="I257">
            <v>13936.442430292</v>
          </cell>
          <cell r="J257">
            <v>13398.0012536349</v>
          </cell>
          <cell r="K257">
            <v>12710.4173844855</v>
          </cell>
          <cell r="L257">
            <v>12111.2226859318</v>
          </cell>
          <cell r="M257">
            <v>11484.4656582495</v>
          </cell>
          <cell r="N257">
            <v>10937.5702941027</v>
          </cell>
          <cell r="O257">
            <v>11805.1656565455</v>
          </cell>
          <cell r="P257">
            <v>12889.6134101806</v>
          </cell>
          <cell r="Q257">
            <v>11598.8085572274</v>
          </cell>
          <cell r="R257">
            <v>8526.10701176795</v>
          </cell>
          <cell r="S257">
            <v>8053.7773150229</v>
          </cell>
          <cell r="T257">
            <v>7581.47083296628</v>
          </cell>
          <cell r="U257">
            <v>7109.18826203871</v>
          </cell>
          <cell r="V257">
            <v>9988.16518071889</v>
          </cell>
          <cell r="W257">
            <v>9515.93260557107</v>
          </cell>
          <cell r="X257">
            <v>9043.72615875958</v>
          </cell>
          <cell r="Y257">
            <v>8571.5466241345</v>
          </cell>
          <cell r="Z257">
            <v>8099.39480906142</v>
          </cell>
        </row>
        <row r="258">
          <cell r="A258">
            <v>-116897.103117462</v>
          </cell>
          <cell r="B258">
            <v>16124.0678956639</v>
          </cell>
          <cell r="C258">
            <v>25228.7365214626</v>
          </cell>
          <cell r="D258">
            <v>23755.9208756694</v>
          </cell>
          <cell r="E258">
            <v>22066.7629968248</v>
          </cell>
          <cell r="F258">
            <v>20895.0381721337</v>
          </cell>
          <cell r="G258">
            <v>19422.9724318364</v>
          </cell>
          <cell r="H258">
            <v>18258.0923231577</v>
          </cell>
          <cell r="I258">
            <v>17461.4579537535</v>
          </cell>
          <cell r="J258">
            <v>16765.5220629863</v>
          </cell>
          <cell r="K258">
            <v>15881.0846659076</v>
          </cell>
          <cell r="L258">
            <v>15108.7095019157</v>
          </cell>
          <cell r="M258">
            <v>14300.805888603</v>
          </cell>
          <cell r="N258">
            <v>13593.9101765247</v>
          </cell>
          <cell r="O258">
            <v>14714.195249981</v>
          </cell>
          <cell r="P258">
            <v>16112.0722899088</v>
          </cell>
          <cell r="Q258">
            <v>14448.1964038439</v>
          </cell>
          <cell r="R258">
            <v>10487.4164339921</v>
          </cell>
          <cell r="S258">
            <v>9878.57305159517</v>
          </cell>
          <cell r="T258">
            <v>9269.75959344289</v>
          </cell>
          <cell r="U258">
            <v>8660.97695726262</v>
          </cell>
          <cell r="V258">
            <v>12372.0416163162</v>
          </cell>
          <cell r="W258">
            <v>11763.3234257972</v>
          </cell>
          <cell r="X258">
            <v>11154.6389152792</v>
          </cell>
          <cell r="Y258">
            <v>10545.9890951623</v>
          </cell>
          <cell r="Z258">
            <v>9937.37500615842</v>
          </cell>
        </row>
        <row r="259">
          <cell r="A259">
            <v>-102396.984573698</v>
          </cell>
          <cell r="B259">
            <v>14385.723460548</v>
          </cell>
          <cell r="C259">
            <v>22344.8141205247</v>
          </cell>
          <cell r="D259">
            <v>21026.3010523679</v>
          </cell>
          <cell r="E259">
            <v>19545.4069290141</v>
          </cell>
          <cell r="F259">
            <v>18519.8051633451</v>
          </cell>
          <cell r="G259">
            <v>17229.5567113472</v>
          </cell>
          <cell r="H259">
            <v>16209.170343015</v>
          </cell>
          <cell r="I259">
            <v>15511.3518765232</v>
          </cell>
          <cell r="J259">
            <v>14902.5450769823</v>
          </cell>
          <cell r="K259">
            <v>14127.0108204952</v>
          </cell>
          <cell r="L259">
            <v>13450.4424056824</v>
          </cell>
          <cell r="M259">
            <v>12742.7525517578</v>
          </cell>
          <cell r="N259">
            <v>12124.3720955084</v>
          </cell>
          <cell r="O259">
            <v>13104.8643828561</v>
          </cell>
          <cell r="P259">
            <v>14329.3463407159</v>
          </cell>
          <cell r="Q259">
            <v>12871.8604929551</v>
          </cell>
          <cell r="R259">
            <v>9402.38251055211</v>
          </cell>
          <cell r="S259">
            <v>8869.06111273736</v>
          </cell>
          <cell r="T259">
            <v>8335.76592731231</v>
          </cell>
          <cell r="U259">
            <v>7802.49774064863</v>
          </cell>
          <cell r="V259">
            <v>11053.2355306456</v>
          </cell>
          <cell r="W259">
            <v>10520.0237956921</v>
          </cell>
          <cell r="X259">
            <v>9986.84156301409</v>
          </cell>
          <cell r="Y259">
            <v>9453.68971767987</v>
          </cell>
          <cell r="Z259">
            <v>8920.56917130976</v>
          </cell>
        </row>
        <row r="260">
          <cell r="A260">
            <v>-91105.8552639712</v>
          </cell>
          <cell r="B260">
            <v>13048.556653327</v>
          </cell>
          <cell r="C260">
            <v>20096.2298044024</v>
          </cell>
          <cell r="D260">
            <v>19047.6096917086</v>
          </cell>
          <cell r="E260">
            <v>17582.0466080904</v>
          </cell>
          <cell r="F260">
            <v>16670.2297297361</v>
          </cell>
          <cell r="G260">
            <v>15521.5609832238</v>
          </cell>
          <cell r="H260">
            <v>14613.6907644509</v>
          </cell>
          <cell r="I260">
            <v>13992.8194714787</v>
          </cell>
          <cell r="J260">
            <v>13451.8594162735</v>
          </cell>
          <cell r="K260">
            <v>12761.1271866762</v>
          </cell>
          <cell r="L260">
            <v>12159.1627408214</v>
          </cell>
          <cell r="M260">
            <v>11529.5085603603</v>
          </cell>
          <cell r="N260">
            <v>10980.0542440203</v>
          </cell>
          <cell r="O260">
            <v>11851.6909782388</v>
          </cell>
          <cell r="P260">
            <v>12941.1515369707</v>
          </cell>
          <cell r="Q260">
            <v>11644.3800036272</v>
          </cell>
          <cell r="R260">
            <v>8557.47505010444</v>
          </cell>
          <cell r="S260">
            <v>8082.96203313647</v>
          </cell>
          <cell r="T260">
            <v>7608.47233816563</v>
          </cell>
          <cell r="U260">
            <v>7134.00666485184</v>
          </cell>
          <cell r="V260">
            <v>10026.2915092696</v>
          </cell>
          <cell r="W260">
            <v>9551.87606283852</v>
          </cell>
          <cell r="X260">
            <v>9077.48686552069</v>
          </cell>
          <cell r="Y260">
            <v>8603.12470478951</v>
          </cell>
          <cell r="Z260">
            <v>8128.79039174255</v>
          </cell>
        </row>
        <row r="261">
          <cell r="A261">
            <v>-98665.2039042252</v>
          </cell>
          <cell r="B261">
            <v>13939.078721478</v>
          </cell>
          <cell r="C261">
            <v>21578.201153085</v>
          </cell>
          <cell r="D261">
            <v>20348.4129058612</v>
          </cell>
          <cell r="E261">
            <v>18896.505486842</v>
          </cell>
          <cell r="F261">
            <v>17908.510255587</v>
          </cell>
          <cell r="G261">
            <v>16665.0546790959</v>
          </cell>
          <cell r="H261">
            <v>15681.8555203343</v>
          </cell>
          <cell r="I261">
            <v>15009.4685201586</v>
          </cell>
          <cell r="J261">
            <v>14423.085444769</v>
          </cell>
          <cell r="K261">
            <v>13675.5787270691</v>
          </cell>
          <cell r="L261">
            <v>13023.6673365084</v>
          </cell>
          <cell r="M261">
            <v>12341.76870415</v>
          </cell>
          <cell r="N261">
            <v>11746.1687182574</v>
          </cell>
          <cell r="O261">
            <v>12690.6836433954</v>
          </cell>
          <cell r="P261">
            <v>13870.5402822629</v>
          </cell>
          <cell r="Q261">
            <v>12466.1714040627</v>
          </cell>
          <cell r="R261">
            <v>9123.13592308491</v>
          </cell>
          <cell r="S261">
            <v>8609.25102031215</v>
          </cell>
          <cell r="T261">
            <v>8095.39137463837</v>
          </cell>
          <cell r="U261">
            <v>7581.5577437765</v>
          </cell>
          <cell r="V261">
            <v>10713.8248532477</v>
          </cell>
          <cell r="W261">
            <v>10200.0456167561</v>
          </cell>
          <cell r="X261">
            <v>9686.29480735193</v>
          </cell>
          <cell r="Y261">
            <v>9172.57327784777</v>
          </cell>
          <cell r="Z261">
            <v>8658.88190664063</v>
          </cell>
        </row>
        <row r="262">
          <cell r="A262">
            <v>-101026.22349233</v>
          </cell>
          <cell r="B262">
            <v>14253.0621768037</v>
          </cell>
          <cell r="C262">
            <v>22063.1279412036</v>
          </cell>
          <cell r="D262">
            <v>20781.7099673836</v>
          </cell>
          <cell r="E262">
            <v>19307.0518590472</v>
          </cell>
          <cell r="F262">
            <v>18295.2637599212</v>
          </cell>
          <cell r="G262">
            <v>17022.2033096606</v>
          </cell>
          <cell r="H262">
            <v>16015.4765810872</v>
          </cell>
          <cell r="I262">
            <v>15326.9996240131</v>
          </cell>
          <cell r="J262">
            <v>14726.4295272927</v>
          </cell>
          <cell r="K262">
            <v>13961.1903719326</v>
          </cell>
          <cell r="L262">
            <v>13293.6789977716</v>
          </cell>
          <cell r="M262">
            <v>12595.4627988914</v>
          </cell>
          <cell r="N262">
            <v>11985.4500858044</v>
          </cell>
          <cell r="O262">
            <v>12952.72713563</v>
          </cell>
          <cell r="P262">
            <v>14160.8172805897</v>
          </cell>
          <cell r="Q262">
            <v>12722.8424065658</v>
          </cell>
          <cell r="R262">
            <v>9299.80939918567</v>
          </cell>
          <cell r="S262">
            <v>8773.62743246872</v>
          </cell>
          <cell r="T262">
            <v>8247.4713272432</v>
          </cell>
          <cell r="U262">
            <v>7721.34185935384</v>
          </cell>
          <cell r="V262">
            <v>10928.5628908563</v>
          </cell>
          <cell r="W262">
            <v>10402.4891189731</v>
          </cell>
          <cell r="X262">
            <v>9876.4444544264</v>
          </cell>
          <cell r="Y262">
            <v>9350.42977043621</v>
          </cell>
          <cell r="Z262">
            <v>8824.44596641925</v>
          </cell>
        </row>
        <row r="263">
          <cell r="A263">
            <v>-89640.8583886108</v>
          </cell>
          <cell r="B263">
            <v>12875.6875261547</v>
          </cell>
          <cell r="C263">
            <v>19887.7664458868</v>
          </cell>
          <cell r="D263">
            <v>18654.0296884849</v>
          </cell>
          <cell r="E263">
            <v>17327.3053278819</v>
          </cell>
          <cell r="F263">
            <v>16430.2517650301</v>
          </cell>
          <cell r="G263">
            <v>15299.9526448378</v>
          </cell>
          <cell r="H263">
            <v>14406.6811258947</v>
          </cell>
          <cell r="I263">
            <v>13795.7935436464</v>
          </cell>
          <cell r="J263">
            <v>13263.6364403628</v>
          </cell>
          <cell r="K263">
            <v>12583.9070698252</v>
          </cell>
          <cell r="L263">
            <v>11991.6223095372</v>
          </cell>
          <cell r="M263">
            <v>11372.0930700501</v>
          </cell>
          <cell r="N263">
            <v>10831.5817546117</v>
          </cell>
          <cell r="O263">
            <v>11689.0947425843</v>
          </cell>
          <cell r="P263">
            <v>12761.0365994749</v>
          </cell>
          <cell r="Q263">
            <v>11485.117361946</v>
          </cell>
          <cell r="R263">
            <v>8447.85033892006</v>
          </cell>
          <cell r="S263">
            <v>7980.96756794628</v>
          </cell>
          <cell r="T263">
            <v>7514.10774394816</v>
          </cell>
          <cell r="U263">
            <v>7047.27155533495</v>
          </cell>
          <cell r="V263">
            <v>9893.04799206093</v>
          </cell>
          <cell r="W263">
            <v>9426.26122267406</v>
          </cell>
          <cell r="X263">
            <v>8959.50028031045</v>
          </cell>
          <cell r="Y263">
            <v>8492.76593978079</v>
          </cell>
          <cell r="Z263">
            <v>8026.0589991401</v>
          </cell>
        </row>
        <row r="264">
          <cell r="A264">
            <v>-106560.538883886</v>
          </cell>
          <cell r="B264">
            <v>14931.1091076003</v>
          </cell>
          <cell r="C264">
            <v>23196.8901866834</v>
          </cell>
          <cell r="D264">
            <v>21840.9080261622</v>
          </cell>
          <cell r="E264">
            <v>20269.3874186886</v>
          </cell>
          <cell r="F264">
            <v>19201.8279758893</v>
          </cell>
          <cell r="G264">
            <v>17859.3726297146</v>
          </cell>
          <cell r="H264">
            <v>16797.4964257236</v>
          </cell>
          <cell r="I264">
            <v>16071.3040271674</v>
          </cell>
          <cell r="J264">
            <v>15437.4790388287</v>
          </cell>
          <cell r="K264">
            <v>14630.6744076178</v>
          </cell>
          <cell r="L264">
            <v>13926.5961071247</v>
          </cell>
          <cell r="M264">
            <v>13190.1309415651</v>
          </cell>
          <cell r="N264">
            <v>12546.334274144</v>
          </cell>
          <cell r="O264">
            <v>13566.9665683046</v>
          </cell>
          <cell r="P264">
            <v>14841.2370736947</v>
          </cell>
          <cell r="Q264">
            <v>13324.4885288071</v>
          </cell>
          <cell r="R264">
            <v>9713.93842335405</v>
          </cell>
          <cell r="S264">
            <v>9158.93169355584</v>
          </cell>
          <cell r="T264">
            <v>8603.95224196686</v>
          </cell>
          <cell r="U264">
            <v>8049.00088693339</v>
          </cell>
          <cell r="V264">
            <v>11431.9166252672</v>
          </cell>
          <cell r="W264">
            <v>10877.0240173217</v>
          </cell>
          <cell r="X264">
            <v>10322.162111241</v>
          </cell>
          <cell r="Y264">
            <v>9767.33182808099</v>
          </cell>
          <cell r="Z264">
            <v>9212.5341165294</v>
          </cell>
        </row>
        <row r="265">
          <cell r="A265">
            <v>-90487.4499961438</v>
          </cell>
          <cell r="B265">
            <v>12927.2224270722</v>
          </cell>
          <cell r="C265">
            <v>20003.7794483831</v>
          </cell>
          <cell r="D265">
            <v>18863.04720188</v>
          </cell>
          <cell r="E265">
            <v>17474.5150820759</v>
          </cell>
          <cell r="F265">
            <v>16568.9301023904</v>
          </cell>
          <cell r="G265">
            <v>15428.0155524059</v>
          </cell>
          <cell r="H265">
            <v>14526.3077446457</v>
          </cell>
          <cell r="I265">
            <v>13909.6507810062</v>
          </cell>
          <cell r="J265">
            <v>13372.4066325939</v>
          </cell>
          <cell r="K265">
            <v>12686.3189357722</v>
          </cell>
          <cell r="L265">
            <v>12088.4404839874</v>
          </cell>
          <cell r="M265">
            <v>11463.0602490481</v>
          </cell>
          <cell r="N265">
            <v>10917.3809570516</v>
          </cell>
          <cell r="O265">
            <v>11783.0557679194</v>
          </cell>
          <cell r="P265">
            <v>12865.1213228213</v>
          </cell>
          <cell r="Q265">
            <v>11577.1519717862</v>
          </cell>
          <cell r="R265">
            <v>8511.20020814357</v>
          </cell>
          <cell r="S265">
            <v>8039.90807471262</v>
          </cell>
          <cell r="T265">
            <v>7568.63910497452</v>
          </cell>
          <cell r="U265">
            <v>7097.39399384008</v>
          </cell>
          <cell r="V265">
            <v>9970.04668422489</v>
          </cell>
          <cell r="W265">
            <v>9498.85145904483</v>
          </cell>
          <cell r="X265">
            <v>9027.68230480515</v>
          </cell>
          <cell r="Y265">
            <v>8556.54000363407</v>
          </cell>
          <cell r="Z265">
            <v>8085.42536112365</v>
          </cell>
        </row>
        <row r="266">
          <cell r="A266">
            <v>-101974.634451762</v>
          </cell>
          <cell r="B266">
            <v>14388.931271606</v>
          </cell>
          <cell r="C266">
            <v>22286.9836106491</v>
          </cell>
          <cell r="D266">
            <v>21008.5046002788</v>
          </cell>
          <cell r="E266">
            <v>19471.966491995</v>
          </cell>
          <cell r="F266">
            <v>18450.6209047571</v>
          </cell>
          <cell r="G266">
            <v>17165.6683097312</v>
          </cell>
          <cell r="H266">
            <v>16149.4906620843</v>
          </cell>
          <cell r="I266">
            <v>15454.5504416232</v>
          </cell>
          <cell r="J266">
            <v>14848.2814821829</v>
          </cell>
          <cell r="K266">
            <v>14075.9192862944</v>
          </cell>
          <cell r="L266">
            <v>13402.1414688189</v>
          </cell>
          <cell r="M266">
            <v>12697.3705767889</v>
          </cell>
          <cell r="N266">
            <v>12081.5683359506</v>
          </cell>
          <cell r="O266">
            <v>13057.9888289829</v>
          </cell>
          <cell r="P266">
            <v>14277.4202464742</v>
          </cell>
          <cell r="Q266">
            <v>12825.9459949345</v>
          </cell>
          <cell r="R266">
            <v>9370.77834066299</v>
          </cell>
          <cell r="S266">
            <v>8839.65669861582</v>
          </cell>
          <cell r="T266">
            <v>8308.56116084182</v>
          </cell>
          <cell r="U266">
            <v>7777.49251046915</v>
          </cell>
          <cell r="V266">
            <v>11014.8221956503</v>
          </cell>
          <cell r="W266">
            <v>10483.8097641452</v>
          </cell>
          <cell r="X266">
            <v>9952.82671322945</v>
          </cell>
          <cell r="Y266">
            <v>9421.87392432082</v>
          </cell>
          <cell r="Z266">
            <v>8890.95230527951</v>
          </cell>
        </row>
        <row r="267">
          <cell r="A267">
            <v>-92952.3799178813</v>
          </cell>
          <cell r="B267">
            <v>13227.8405289801</v>
          </cell>
          <cell r="C267">
            <v>20500.4373023392</v>
          </cell>
          <cell r="D267">
            <v>19326.2462181274</v>
          </cell>
          <cell r="E267">
            <v>17903.1299238196</v>
          </cell>
          <cell r="F267">
            <v>16972.7049333885</v>
          </cell>
          <cell r="G267">
            <v>15800.8825757979</v>
          </cell>
          <cell r="H267">
            <v>14874.611731328</v>
          </cell>
          <cell r="I267">
            <v>14241.1566791007</v>
          </cell>
          <cell r="J267">
            <v>13689.101127363</v>
          </cell>
          <cell r="K267">
            <v>12984.5005743184</v>
          </cell>
          <cell r="L267">
            <v>12370.3355713553</v>
          </cell>
          <cell r="M267">
            <v>11727.9196209257</v>
          </cell>
          <cell r="N267">
            <v>11167.1932862472</v>
          </cell>
          <cell r="O267">
            <v>12056.632000857</v>
          </cell>
          <cell r="P267">
            <v>13168.1736407152</v>
          </cell>
          <cell r="Q267">
            <v>11845.1192674832</v>
          </cell>
          <cell r="R267">
            <v>8695.6492232268</v>
          </cell>
          <cell r="S267">
            <v>8211.51882237176</v>
          </cell>
          <cell r="T267">
            <v>7727.41221620183</v>
          </cell>
          <cell r="U267">
            <v>7243.33011855759</v>
          </cell>
          <cell r="V267">
            <v>10194.2355121802</v>
          </cell>
          <cell r="W267">
            <v>9710.20465941222</v>
          </cell>
          <cell r="X267">
            <v>9226.20058777201</v>
          </cell>
          <cell r="Y267">
            <v>8742.22410069336</v>
          </cell>
          <cell r="Z267">
            <v>8258.27602571311</v>
          </cell>
        </row>
        <row r="268">
          <cell r="A268">
            <v>-98121.7986824804</v>
          </cell>
          <cell r="B268">
            <v>13860.0840779045</v>
          </cell>
          <cell r="C268">
            <v>21529.495017825</v>
          </cell>
          <cell r="D268">
            <v>20308.566414615</v>
          </cell>
          <cell r="E268">
            <v>18802.015359124</v>
          </cell>
          <cell r="F268">
            <v>17819.4962233264</v>
          </cell>
          <cell r="G268">
            <v>16582.854416224</v>
          </cell>
          <cell r="H268">
            <v>15605.0702927103</v>
          </cell>
          <cell r="I268">
            <v>14936.3865089926</v>
          </cell>
          <cell r="J268">
            <v>14353.2686760902</v>
          </cell>
          <cell r="K268">
            <v>13609.8432033183</v>
          </cell>
          <cell r="L268">
            <v>12961.5222584236</v>
          </cell>
          <cell r="M268">
            <v>12283.3792284748</v>
          </cell>
          <cell r="N268">
            <v>11691.0964328573</v>
          </cell>
          <cell r="O268">
            <v>12630.3724953126</v>
          </cell>
          <cell r="P268">
            <v>13803.7309946831</v>
          </cell>
          <cell r="Q268">
            <v>12407.0967721819</v>
          </cell>
          <cell r="R268">
            <v>9082.47328312178</v>
          </cell>
          <cell r="S268">
            <v>8571.41863588485</v>
          </cell>
          <cell r="T268">
            <v>8060.38910664171</v>
          </cell>
          <cell r="U268">
            <v>7549.38544893219</v>
          </cell>
          <cell r="V268">
            <v>10664.4013874147</v>
          </cell>
          <cell r="W268">
            <v>10153.4518244948</v>
          </cell>
          <cell r="X268">
            <v>9642.53053209821</v>
          </cell>
          <cell r="Y268">
            <v>9131.63835834065</v>
          </cell>
          <cell r="Z268">
            <v>8620.77617678126</v>
          </cell>
        </row>
        <row r="269">
          <cell r="A269">
            <v>-108906.315264615</v>
          </cell>
          <cell r="B269">
            <v>15168.653209382</v>
          </cell>
          <cell r="C269">
            <v>23610.4606077202</v>
          </cell>
          <cell r="D269">
            <v>22290.2198467691</v>
          </cell>
          <cell r="E269">
            <v>20677.2832226731</v>
          </cell>
          <cell r="F269">
            <v>19586.0845234429</v>
          </cell>
          <cell r="G269">
            <v>18214.2154383934</v>
          </cell>
          <cell r="H269">
            <v>17128.9635632142</v>
          </cell>
          <cell r="I269">
            <v>16386.7850876895</v>
          </cell>
          <cell r="J269">
            <v>15738.8646722234</v>
          </cell>
          <cell r="K269">
            <v>14914.4420874616</v>
          </cell>
          <cell r="L269">
            <v>14194.8645199341</v>
          </cell>
          <cell r="M269">
            <v>13442.1871372753</v>
          </cell>
          <cell r="N269">
            <v>12784.0707940645</v>
          </cell>
          <cell r="O269">
            <v>13827.3182561537</v>
          </cell>
          <cell r="P269">
            <v>15129.6399865611</v>
          </cell>
          <cell r="Q269">
            <v>13579.5024127763</v>
          </cell>
          <cell r="R269">
            <v>9889.47126070388</v>
          </cell>
          <cell r="S269">
            <v>9322.24685922774</v>
          </cell>
          <cell r="T269">
            <v>8755.05033645122</v>
          </cell>
          <cell r="U269">
            <v>8187.88252873531</v>
          </cell>
          <cell r="V269">
            <v>11645.2682718204</v>
          </cell>
          <cell r="W269">
            <v>11078.1605044247</v>
          </cell>
          <cell r="X269">
            <v>10511.0841147511</v>
          </cell>
          <cell r="Y269">
            <v>9944.04004413111</v>
          </cell>
          <cell r="Z269">
            <v>9377.02926213645</v>
          </cell>
        </row>
        <row r="270">
          <cell r="A270">
            <v>-98146.7432537347</v>
          </cell>
          <cell r="B270">
            <v>13827.5833018826</v>
          </cell>
          <cell r="C270">
            <v>21541.7563405764</v>
          </cell>
          <cell r="D270">
            <v>20291.3660559421</v>
          </cell>
          <cell r="E270">
            <v>18806.3528509798</v>
          </cell>
          <cell r="F270">
            <v>17823.5823395092</v>
          </cell>
          <cell r="G270">
            <v>16586.6277519084</v>
          </cell>
          <cell r="H270">
            <v>15608.5950556406</v>
          </cell>
          <cell r="I270">
            <v>14939.741278807</v>
          </cell>
          <cell r="J270">
            <v>14356.4735576249</v>
          </cell>
          <cell r="K270">
            <v>13612.8607386502</v>
          </cell>
          <cell r="L270">
            <v>12964.3749772904</v>
          </cell>
          <cell r="M270">
            <v>12286.0595494916</v>
          </cell>
          <cell r="N270">
            <v>11693.6244809738</v>
          </cell>
          <cell r="O270">
            <v>12633.141029126</v>
          </cell>
          <cell r="P270">
            <v>13806.7978202633</v>
          </cell>
          <cell r="Q270">
            <v>12409.8085447327</v>
          </cell>
          <cell r="R270">
            <v>9084.33986827658</v>
          </cell>
          <cell r="S270">
            <v>8573.15530047934</v>
          </cell>
          <cell r="T270">
            <v>8061.99585706142</v>
          </cell>
          <cell r="U270">
            <v>7550.86229175417</v>
          </cell>
          <cell r="V270">
            <v>10666.6701310995</v>
          </cell>
          <cell r="W270">
            <v>10155.5906743338</v>
          </cell>
          <cell r="X270">
            <v>9644.5394952785</v>
          </cell>
          <cell r="Y270">
            <v>9133.51744226471</v>
          </cell>
          <cell r="Z270">
            <v>8622.52538907374</v>
          </cell>
        </row>
        <row r="271">
          <cell r="A271">
            <v>-92292.6450847118</v>
          </cell>
          <cell r="B271">
            <v>13133.5923381847</v>
          </cell>
          <cell r="C271">
            <v>20284.7194361932</v>
          </cell>
          <cell r="D271">
            <v>19170.1202535232</v>
          </cell>
          <cell r="E271">
            <v>17788.4117979135</v>
          </cell>
          <cell r="F271">
            <v>16864.6351994714</v>
          </cell>
          <cell r="G271">
            <v>15701.0852706889</v>
          </cell>
          <cell r="H271">
            <v>14781.3886865187</v>
          </cell>
          <cell r="I271">
            <v>14152.4296177569</v>
          </cell>
          <cell r="J271">
            <v>13604.3383161246</v>
          </cell>
          <cell r="K271">
            <v>12904.6927015567</v>
          </cell>
          <cell r="L271">
            <v>12294.8867698312</v>
          </cell>
          <cell r="M271">
            <v>11657.0304033548</v>
          </cell>
          <cell r="N271">
            <v>11100.3313873055</v>
          </cell>
          <cell r="O271">
            <v>11983.4097283678</v>
          </cell>
          <cell r="P271">
            <v>13087.062137859</v>
          </cell>
          <cell r="Q271">
            <v>11773.3982187173</v>
          </cell>
          <cell r="R271">
            <v>8646.28171824376</v>
          </cell>
          <cell r="S271">
            <v>8165.58746060015</v>
          </cell>
          <cell r="T271">
            <v>7684.91682875751</v>
          </cell>
          <cell r="U271">
            <v>7204.27053148988</v>
          </cell>
          <cell r="V271">
            <v>10134.2317052949</v>
          </cell>
          <cell r="W271">
            <v>9653.63628919018</v>
          </cell>
          <cell r="X271">
            <v>9173.06746413257</v>
          </cell>
          <cell r="Y271">
            <v>8692.52602785351</v>
          </cell>
          <cell r="Z271">
            <v>8212.01280201636</v>
          </cell>
        </row>
        <row r="272">
          <cell r="A272">
            <v>-117813.455323678</v>
          </cell>
          <cell r="B272">
            <v>16256.4404073389</v>
          </cell>
          <cell r="C272">
            <v>25354.3796428748</v>
          </cell>
          <cell r="D272">
            <v>23921.3443135959</v>
          </cell>
          <cell r="E272">
            <v>22226.1030869367</v>
          </cell>
          <cell r="F272">
            <v>21045.1438420502</v>
          </cell>
          <cell r="G272">
            <v>19561.5879423617</v>
          </cell>
          <cell r="H272">
            <v>18387.5763802158</v>
          </cell>
          <cell r="I272">
            <v>17584.6972225107</v>
          </cell>
          <cell r="J272">
            <v>16883.255105382</v>
          </cell>
          <cell r="K272">
            <v>15991.9354450415</v>
          </cell>
          <cell r="L272">
            <v>15213.5056597914</v>
          </cell>
          <cell r="M272">
            <v>14399.2689189784</v>
          </cell>
          <cell r="N272">
            <v>13686.7793802208</v>
          </cell>
          <cell r="O272">
            <v>14815.8988247601</v>
          </cell>
          <cell r="P272">
            <v>16224.7337727575</v>
          </cell>
          <cell r="Q272">
            <v>14547.8148231914</v>
          </cell>
          <cell r="R272">
            <v>10555.9864409588</v>
          </cell>
          <cell r="S272">
            <v>9942.37035708493</v>
          </cell>
          <cell r="T272">
            <v>9328.78443203078</v>
          </cell>
          <cell r="U272">
            <v>8715.22957056099</v>
          </cell>
          <cell r="V272">
            <v>12455.3851326143</v>
          </cell>
          <cell r="W272">
            <v>11841.895221993</v>
          </cell>
          <cell r="X272">
            <v>11228.439255389</v>
          </cell>
          <cell r="Y272">
            <v>10615.0182511229</v>
          </cell>
          <cell r="Z272">
            <v>10001.6332580648</v>
          </cell>
        </row>
        <row r="273">
          <cell r="A273">
            <v>-117448.965331229</v>
          </cell>
          <cell r="B273">
            <v>16205.913626063</v>
          </cell>
          <cell r="C273">
            <v>25305.0200688012</v>
          </cell>
          <cell r="D273">
            <v>23883.8176631492</v>
          </cell>
          <cell r="E273">
            <v>22162.7236703239</v>
          </cell>
          <cell r="F273">
            <v>20985.437525938</v>
          </cell>
          <cell r="G273">
            <v>19506.451973853</v>
          </cell>
          <cell r="H273">
            <v>18336.0725559665</v>
          </cell>
          <cell r="I273">
            <v>17535.6773371063</v>
          </cell>
          <cell r="J273">
            <v>16836.425387024</v>
          </cell>
          <cell r="K273">
            <v>15947.8432287785</v>
          </cell>
          <cell r="L273">
            <v>15171.8217411696</v>
          </cell>
          <cell r="M273">
            <v>14360.1040771691</v>
          </cell>
          <cell r="N273">
            <v>13649.8395495265</v>
          </cell>
          <cell r="O273">
            <v>14775.4450178594</v>
          </cell>
          <cell r="P273">
            <v>16179.9213275489</v>
          </cell>
          <cell r="Q273">
            <v>14508.190411672</v>
          </cell>
          <cell r="R273">
            <v>10528.7119048667</v>
          </cell>
          <cell r="S273">
            <v>9916.9942197891</v>
          </cell>
          <cell r="T273">
            <v>9305.30660022627</v>
          </cell>
          <cell r="U273">
            <v>8693.64994814359</v>
          </cell>
          <cell r="V273">
            <v>12422.2342574157</v>
          </cell>
          <cell r="W273">
            <v>11810.6423552373</v>
          </cell>
          <cell r="X273">
            <v>11199.0842920606</v>
          </cell>
          <cell r="Y273">
            <v>10587.5610830556</v>
          </cell>
          <cell r="Z273">
            <v>9976.0737738476</v>
          </cell>
        </row>
        <row r="274">
          <cell r="A274">
            <v>-117433.604976192</v>
          </cell>
          <cell r="B274">
            <v>16241.1368491687</v>
          </cell>
          <cell r="C274">
            <v>25338.5017451389</v>
          </cell>
          <cell r="D274">
            <v>23899.6447642538</v>
          </cell>
          <cell r="E274">
            <v>22160.0527318583</v>
          </cell>
          <cell r="F274">
            <v>20982.9213794527</v>
          </cell>
          <cell r="G274">
            <v>19504.1284311794</v>
          </cell>
          <cell r="H274">
            <v>18333.9020792933</v>
          </cell>
          <cell r="I274">
            <v>17533.6115387051</v>
          </cell>
          <cell r="J274">
            <v>16834.4518867492</v>
          </cell>
          <cell r="K274">
            <v>15945.9850924506</v>
          </cell>
          <cell r="L274">
            <v>15170.0650954382</v>
          </cell>
          <cell r="M274">
            <v>14358.4535904957</v>
          </cell>
          <cell r="N274">
            <v>13648.2828293799</v>
          </cell>
          <cell r="O274">
            <v>14773.7402115562</v>
          </cell>
          <cell r="P274">
            <v>16178.0328392976</v>
          </cell>
          <cell r="Q274">
            <v>14506.5205577895</v>
          </cell>
          <cell r="R274">
            <v>10527.5625000366</v>
          </cell>
          <cell r="S274">
            <v>9915.92481737371</v>
          </cell>
          <cell r="T274">
            <v>9304.31719629346</v>
          </cell>
          <cell r="U274">
            <v>8692.74053864334</v>
          </cell>
          <cell r="V274">
            <v>12420.8372116165</v>
          </cell>
          <cell r="W274">
            <v>11809.3252954024</v>
          </cell>
          <cell r="X274">
            <v>11197.8472137645</v>
          </cell>
          <cell r="Y274">
            <v>10586.40398174</v>
          </cell>
          <cell r="Z274">
            <v>9974.99664481729</v>
          </cell>
        </row>
        <row r="275">
          <cell r="A275">
            <v>-109206.034559081</v>
          </cell>
          <cell r="B275">
            <v>15234.9624824571</v>
          </cell>
          <cell r="C275">
            <v>23740.1687348094</v>
          </cell>
          <cell r="D275">
            <v>22318.3957932135</v>
          </cell>
          <cell r="E275">
            <v>20729.3999732679</v>
          </cell>
          <cell r="F275">
            <v>19635.1808918234</v>
          </cell>
          <cell r="G275">
            <v>18259.5536203007</v>
          </cell>
          <cell r="H275">
            <v>17171.3150411314</v>
          </cell>
          <cell r="I275">
            <v>16427.0940283259</v>
          </cell>
          <cell r="J275">
            <v>15777.3726434627</v>
          </cell>
          <cell r="K275">
            <v>14950.6990169343</v>
          </cell>
          <cell r="L275">
            <v>14229.1411117163</v>
          </cell>
          <cell r="M275">
            <v>13474.3922979055</v>
          </cell>
          <cell r="N275">
            <v>12814.4463330992</v>
          </cell>
          <cell r="O275">
            <v>13860.5833298564</v>
          </cell>
          <cell r="P275">
            <v>15166.489158663</v>
          </cell>
          <cell r="Q275">
            <v>13612.0854765372</v>
          </cell>
          <cell r="R275">
            <v>9911.89904989907</v>
          </cell>
          <cell r="S275">
            <v>9343.11359939651</v>
          </cell>
          <cell r="T275">
            <v>8774.3561043181</v>
          </cell>
          <cell r="U275">
            <v>8205.62740332653</v>
          </cell>
          <cell r="V275">
            <v>11672.5281613407</v>
          </cell>
          <cell r="W275">
            <v>11103.8596659054</v>
          </cell>
          <cell r="X275">
            <v>10535.2226345462</v>
          </cell>
          <cell r="Y275">
            <v>9966.61801118539</v>
          </cell>
          <cell r="Z275">
            <v>9398.04676806301</v>
          </cell>
        </row>
        <row r="276">
          <cell r="A276">
            <v>-99375.0892336763</v>
          </cell>
          <cell r="B276">
            <v>14057.2551073507</v>
          </cell>
          <cell r="C276">
            <v>21787.3781032436</v>
          </cell>
          <cell r="D276">
            <v>20503.2406059171</v>
          </cell>
          <cell r="E276">
            <v>19019.9440420138</v>
          </cell>
          <cell r="F276">
            <v>18024.7950336651</v>
          </cell>
          <cell r="G276">
            <v>16772.4381902488</v>
          </cell>
          <cell r="H276">
            <v>15782.1650212879</v>
          </cell>
          <cell r="I276">
            <v>15104.9402703322</v>
          </cell>
          <cell r="J276">
            <v>14514.2915978413</v>
          </cell>
          <cell r="K276">
            <v>13761.4532863614</v>
          </cell>
          <cell r="L276">
            <v>13104.851464788</v>
          </cell>
          <cell r="M276">
            <v>12418.0466464986</v>
          </cell>
          <cell r="N276">
            <v>11818.1132007549</v>
          </cell>
          <cell r="O276">
            <v>12769.4719904946</v>
          </cell>
          <cell r="P276">
            <v>13957.8175685791</v>
          </cell>
          <cell r="Q276">
            <v>12543.344410204</v>
          </cell>
          <cell r="R276">
            <v>9176.25615530108</v>
          </cell>
          <cell r="S276">
            <v>8658.67390696911</v>
          </cell>
          <cell r="T276">
            <v>8141.11709745815</v>
          </cell>
          <cell r="U276">
            <v>7623.58648993286</v>
          </cell>
          <cell r="V276">
            <v>10778.3899179941</v>
          </cell>
          <cell r="W276">
            <v>10260.9140962006</v>
          </cell>
          <cell r="X276">
            <v>9743.46690602427</v>
          </cell>
          <cell r="Y276">
            <v>9226.04920641366</v>
          </cell>
          <cell r="Z276">
            <v>8708.6618820857</v>
          </cell>
        </row>
        <row r="277">
          <cell r="A277">
            <v>-117482.728835726</v>
          </cell>
          <cell r="B277">
            <v>16175.2542251441</v>
          </cell>
          <cell r="C277">
            <v>25387.1143720959</v>
          </cell>
          <cell r="D277">
            <v>23830.7562175063</v>
          </cell>
          <cell r="E277">
            <v>22168.5946441838</v>
          </cell>
          <cell r="F277">
            <v>20990.9682524719</v>
          </cell>
          <cell r="G277">
            <v>19511.5593391012</v>
          </cell>
          <cell r="H277">
            <v>18340.8434677547</v>
          </cell>
          <cell r="I277">
            <v>17540.2181562114</v>
          </cell>
          <cell r="J277">
            <v>16840.7633261695</v>
          </cell>
          <cell r="K277">
            <v>15951.9275871229</v>
          </cell>
          <cell r="L277">
            <v>15175.6830136407</v>
          </cell>
          <cell r="M277">
            <v>14363.7320020503</v>
          </cell>
          <cell r="N277">
            <v>13653.261366766</v>
          </cell>
          <cell r="O277">
            <v>14779.1923423938</v>
          </cell>
          <cell r="P277">
            <v>16184.0724022743</v>
          </cell>
          <cell r="Q277">
            <v>14511.8609074998</v>
          </cell>
          <cell r="R277">
            <v>10531.2384047462</v>
          </cell>
          <cell r="S277">
            <v>9919.34486683969</v>
          </cell>
          <cell r="T277">
            <v>9307.48140309096</v>
          </cell>
          <cell r="U277">
            <v>8695.6489157247</v>
          </cell>
          <cell r="V277">
            <v>12425.3050954279</v>
          </cell>
          <cell r="W277">
            <v>11813.5373765798</v>
          </cell>
          <cell r="X277">
            <v>11201.8035064613</v>
          </cell>
          <cell r="Y277">
            <v>10590.1045005341</v>
          </cell>
          <cell r="Z277">
            <v>9978.44140472417</v>
          </cell>
        </row>
        <row r="278">
          <cell r="A278">
            <v>-107122.629715559</v>
          </cell>
          <cell r="B278">
            <v>14930.2752008645</v>
          </cell>
          <cell r="C278">
            <v>23259.2062968212</v>
          </cell>
          <cell r="D278">
            <v>21976.139253682</v>
          </cell>
          <cell r="E278">
            <v>20367.1266974967</v>
          </cell>
          <cell r="F278">
            <v>19293.9028574358</v>
          </cell>
          <cell r="G278">
            <v>17944.3994426205</v>
          </cell>
          <cell r="H278">
            <v>16876.9220012025</v>
          </cell>
          <cell r="I278">
            <v>16146.8990468558</v>
          </cell>
          <cell r="J278">
            <v>15509.6965369333</v>
          </cell>
          <cell r="K278">
            <v>14698.6703225207</v>
          </cell>
          <cell r="L278">
            <v>13990.8781147817</v>
          </cell>
          <cell r="M278">
            <v>13250.5282061292</v>
          </cell>
          <cell r="N278">
            <v>12603.3002830521</v>
          </cell>
          <cell r="O278">
            <v>13629.3515841794</v>
          </cell>
          <cell r="P278">
            <v>14910.3436750236</v>
          </cell>
          <cell r="Q278">
            <v>13385.5945094564</v>
          </cell>
          <cell r="R278">
            <v>9755.99929468963</v>
          </cell>
          <cell r="S278">
            <v>9198.06498778263</v>
          </cell>
          <cell r="T278">
            <v>8640.15810297334</v>
          </cell>
          <cell r="U278">
            <v>8082.27946292464</v>
          </cell>
          <cell r="V278">
            <v>11483.0395734882</v>
          </cell>
          <cell r="W278">
            <v>10925.2199904095</v>
          </cell>
          <cell r="X278">
            <v>10367.4312711433</v>
          </cell>
          <cell r="Y278">
            <v>9809.67434160404</v>
          </cell>
          <cell r="Z278">
            <v>9251.95015548352</v>
          </cell>
        </row>
        <row r="279">
          <cell r="A279">
            <v>-94818.785878675</v>
          </cell>
          <cell r="B279">
            <v>13484.9235303396</v>
          </cell>
          <cell r="C279">
            <v>20898.7264144878</v>
          </cell>
          <cell r="D279">
            <v>19674.9637090869</v>
          </cell>
          <cell r="E279">
            <v>18227.6703046477</v>
          </cell>
          <cell r="F279">
            <v>17278.436850855</v>
          </cell>
          <cell r="G279">
            <v>16083.2115900652</v>
          </cell>
          <cell r="H279">
            <v>15138.3420025943</v>
          </cell>
          <cell r="I279">
            <v>14492.1677033028</v>
          </cell>
          <cell r="J279">
            <v>13928.8971911679</v>
          </cell>
          <cell r="K279">
            <v>13210.2789961202</v>
          </cell>
          <cell r="L279">
            <v>12583.7820741308</v>
          </cell>
          <cell r="M279">
            <v>11928.4669493042</v>
          </cell>
          <cell r="N279">
            <v>11356.3472318335</v>
          </cell>
          <cell r="O279">
            <v>12263.7795985974</v>
          </cell>
          <cell r="P279">
            <v>13397.6400639029</v>
          </cell>
          <cell r="Q279">
            <v>12048.0198666346</v>
          </cell>
          <cell r="R279">
            <v>8835.31110090455</v>
          </cell>
          <cell r="S279">
            <v>8341.45976695717</v>
          </cell>
          <cell r="T279">
            <v>7847.63270547223</v>
          </cell>
          <cell r="U279">
            <v>7353.83064462364</v>
          </cell>
          <cell r="V279">
            <v>10363.987747791</v>
          </cell>
          <cell r="W279">
            <v>9870.23796077299</v>
          </cell>
          <cell r="X279">
            <v>9376.51549262528</v>
          </cell>
          <cell r="Y279">
            <v>8882.82116291403</v>
          </cell>
          <cell r="Z279">
            <v>8389.15581579234</v>
          </cell>
        </row>
        <row r="280">
          <cell r="A280">
            <v>-117217.962157205</v>
          </cell>
          <cell r="B280">
            <v>16248.8225715197</v>
          </cell>
          <cell r="C280">
            <v>25305.6223864961</v>
          </cell>
          <cell r="D280">
            <v>23795.6741360581</v>
          </cell>
          <cell r="E280">
            <v>22122.5556363351</v>
          </cell>
          <cell r="F280">
            <v>20947.5973963956</v>
          </cell>
          <cell r="G280">
            <v>19471.508397919</v>
          </cell>
          <cell r="H280">
            <v>18303.4309276025</v>
          </cell>
          <cell r="I280">
            <v>17504.6099570595</v>
          </cell>
          <cell r="J280">
            <v>16806.7460712583</v>
          </cell>
          <cell r="K280">
            <v>15919.8988623557</v>
          </cell>
          <cell r="L280">
            <v>15145.4036838653</v>
          </cell>
          <cell r="M280">
            <v>14335.2825376056</v>
          </cell>
          <cell r="N280">
            <v>13626.4281574031</v>
          </cell>
          <cell r="O280">
            <v>14749.8065696468</v>
          </cell>
          <cell r="P280">
            <v>16151.5205009325</v>
          </cell>
          <cell r="Q280">
            <v>14483.0776101702</v>
          </cell>
          <cell r="R280">
            <v>10511.4260958244</v>
          </cell>
          <cell r="S280">
            <v>9900.91156078276</v>
          </cell>
          <cell r="T280">
            <v>9290.42703212183</v>
          </cell>
          <cell r="U280">
            <v>8679.97341003303</v>
          </cell>
          <cell r="V280">
            <v>12401.2241952709</v>
          </cell>
          <cell r="W280">
            <v>11790.8351957337</v>
          </cell>
          <cell r="X280">
            <v>11180.4799686424</v>
          </cell>
          <cell r="Y280">
            <v>10570.1595271704</v>
          </cell>
          <cell r="Z280">
            <v>9959.87491488606</v>
          </cell>
        </row>
        <row r="281">
          <cell r="A281">
            <v>-93858.1836543628</v>
          </cell>
          <cell r="B281">
            <v>13316.1328035554</v>
          </cell>
          <cell r="C281">
            <v>20617.506714724</v>
          </cell>
          <cell r="D281">
            <v>19507.297250261</v>
          </cell>
          <cell r="E281">
            <v>18060.635791122</v>
          </cell>
          <cell r="F281">
            <v>17121.0826813277</v>
          </cell>
          <cell r="G281">
            <v>15937.9024318273</v>
          </cell>
          <cell r="H281">
            <v>15002.6052494342</v>
          </cell>
          <cell r="I281">
            <v>14362.9772949777</v>
          </cell>
          <cell r="J281">
            <v>13805.4789010901</v>
          </cell>
          <cell r="K281">
            <v>13094.0753090658</v>
          </cell>
          <cell r="L281">
            <v>12473.9253818329</v>
          </cell>
          <cell r="M281">
            <v>11825.2492068799</v>
          </cell>
          <cell r="N281">
            <v>11258.9934381334</v>
          </cell>
          <cell r="O281">
            <v>12157.1648281078</v>
          </cell>
          <cell r="P281">
            <v>13279.5382354961</v>
          </cell>
          <cell r="Q281">
            <v>11943.5909422991</v>
          </cell>
          <cell r="R281">
            <v>8763.42989543957</v>
          </cell>
          <cell r="S281">
            <v>8274.58173344248</v>
          </cell>
          <cell r="T281">
            <v>7785.7575980053</v>
          </cell>
          <cell r="U281">
            <v>7296.95820992483</v>
          </cell>
          <cell r="V281">
            <v>10276.6196303851</v>
          </cell>
          <cell r="W281">
            <v>9787.87198655278</v>
          </cell>
          <cell r="X281">
            <v>9299.15138482533</v>
          </cell>
          <cell r="Y281">
            <v>8810.45863646587</v>
          </cell>
          <cell r="Z281">
            <v>8321.79457707547</v>
          </cell>
        </row>
        <row r="282">
          <cell r="A282">
            <v>-103425.950318183</v>
          </cell>
          <cell r="B282">
            <v>14467.698302084</v>
          </cell>
          <cell r="C282">
            <v>22531.1537497904</v>
          </cell>
          <cell r="D282">
            <v>21298.9758006474</v>
          </cell>
          <cell r="E282">
            <v>19724.3288471761</v>
          </cell>
          <cell r="F282">
            <v>18688.3578130242</v>
          </cell>
          <cell r="G282">
            <v>17385.2071381341</v>
          </cell>
          <cell r="H282">
            <v>16354.5671219672</v>
          </cell>
          <cell r="I282">
            <v>15649.7364245892</v>
          </cell>
          <cell r="J282">
            <v>15034.7467204086</v>
          </cell>
          <cell r="K282">
            <v>14251.4844166785</v>
          </cell>
          <cell r="L282">
            <v>13568.1173082758</v>
          </cell>
          <cell r="M282">
            <v>12853.3160279704</v>
          </cell>
          <cell r="N282">
            <v>12228.6543012723</v>
          </cell>
          <cell r="O282">
            <v>13219.0666446387</v>
          </cell>
          <cell r="P282">
            <v>14455.8531639524</v>
          </cell>
          <cell r="Q282">
            <v>12983.721347693</v>
          </cell>
          <cell r="R282">
            <v>9479.37931133369</v>
          </cell>
          <cell r="S282">
            <v>8940.69867905091</v>
          </cell>
          <cell r="T282">
            <v>8402.04452256057</v>
          </cell>
          <cell r="U282">
            <v>7863.41763613649</v>
          </cell>
          <cell r="V282">
            <v>11146.8214059388</v>
          </cell>
          <cell r="W282">
            <v>10608.2515384962</v>
          </cell>
          <cell r="X282">
            <v>10069.7114697913</v>
          </cell>
          <cell r="Y282">
            <v>9531.20209378625</v>
          </cell>
          <cell r="Z282">
            <v>8992.72433126198</v>
          </cell>
        </row>
        <row r="283">
          <cell r="A283">
            <v>-99644.8773902743</v>
          </cell>
          <cell r="B283">
            <v>14100.8280399038</v>
          </cell>
          <cell r="C283">
            <v>21785.8333950113</v>
          </cell>
          <cell r="D283">
            <v>20566.4169711519</v>
          </cell>
          <cell r="E283">
            <v>19066.8562106011</v>
          </cell>
          <cell r="F283">
            <v>18068.9884471877</v>
          </cell>
          <cell r="G283">
            <v>16813.2487244591</v>
          </cell>
          <cell r="H283">
            <v>15820.2871154188</v>
          </cell>
          <cell r="I283">
            <v>15141.2238029226</v>
          </cell>
          <cell r="J283">
            <v>14548.9540128637</v>
          </cell>
          <cell r="K283">
            <v>13794.0894574287</v>
          </cell>
          <cell r="L283">
            <v>13135.7050624114</v>
          </cell>
          <cell r="M283">
            <v>12447.0356741648</v>
          </cell>
          <cell r="N283">
            <v>11845.4553199749</v>
          </cell>
          <cell r="O283">
            <v>12799.4150841794</v>
          </cell>
          <cell r="P283">
            <v>13990.9868386165</v>
          </cell>
          <cell r="Q283">
            <v>12572.6736021202</v>
          </cell>
          <cell r="R283">
            <v>9196.44421798263</v>
          </cell>
          <cell r="S283">
            <v>8677.45681306924</v>
          </cell>
          <cell r="T283">
            <v>8158.49491603939</v>
          </cell>
          <cell r="U283">
            <v>7639.55929212956</v>
          </cell>
          <cell r="V283">
            <v>10802.9275286136</v>
          </cell>
          <cell r="W283">
            <v>10284.0468391704</v>
          </cell>
          <cell r="X283">
            <v>9765.19485907493</v>
          </cell>
          <cell r="Y283">
            <v>9246.37244960749</v>
          </cell>
          <cell r="Z283">
            <v>8727.58049788696</v>
          </cell>
        </row>
        <row r="284">
          <cell r="A284">
            <v>-115517.979541991</v>
          </cell>
          <cell r="B284">
            <v>15937.762919036</v>
          </cell>
          <cell r="C284">
            <v>24932.2738634862</v>
          </cell>
          <cell r="D284">
            <v>23448.2205859722</v>
          </cell>
          <cell r="E284">
            <v>21826.9538128668</v>
          </cell>
          <cell r="F284">
            <v>20669.1269266655</v>
          </cell>
          <cell r="G284">
            <v>19214.3540455932</v>
          </cell>
          <cell r="H284">
            <v>18063.2169089611</v>
          </cell>
          <cell r="I284">
            <v>17275.9810379848</v>
          </cell>
          <cell r="J284">
            <v>16588.332099042</v>
          </cell>
          <cell r="K284">
            <v>15714.2526096024</v>
          </cell>
          <cell r="L284">
            <v>14950.9897398364</v>
          </cell>
          <cell r="M284">
            <v>14152.6175767489</v>
          </cell>
          <cell r="N284">
            <v>13454.1406562642</v>
          </cell>
          <cell r="O284">
            <v>14561.1298710404</v>
          </cell>
          <cell r="P284">
            <v>15942.5150978268</v>
          </cell>
          <cell r="Q284">
            <v>14298.2692145587</v>
          </cell>
          <cell r="R284">
            <v>10384.2175629287</v>
          </cell>
          <cell r="S284">
            <v>9782.5571665942</v>
          </cell>
          <cell r="T284">
            <v>9180.92634146541</v>
          </cell>
          <cell r="U284">
            <v>8579.32597467849</v>
          </cell>
          <cell r="V284">
            <v>12246.6083959785</v>
          </cell>
          <cell r="W284">
            <v>11645.0717145386</v>
          </cell>
          <cell r="X284">
            <v>11043.5683157513</v>
          </cell>
          <cell r="Y284">
            <v>10442.0991980961</v>
          </cell>
          <cell r="Z284">
            <v>9840.66539000707</v>
          </cell>
        </row>
        <row r="285">
          <cell r="A285">
            <v>-118000.225714902</v>
          </cell>
          <cell r="B285">
            <v>16254.6564100258</v>
          </cell>
          <cell r="C285">
            <v>25432.8284633039</v>
          </cell>
          <cell r="D285">
            <v>23917.8399385738</v>
          </cell>
          <cell r="E285">
            <v>22258.5796944747</v>
          </cell>
          <cell r="F285">
            <v>21075.7382952584</v>
          </cell>
          <cell r="G285">
            <v>19589.8404777459</v>
          </cell>
          <cell r="H285">
            <v>18413.9677478907</v>
          </cell>
          <cell r="I285">
            <v>17609.8157809469</v>
          </cell>
          <cell r="J285">
            <v>16907.2513878584</v>
          </cell>
          <cell r="K285">
            <v>16014.5289884912</v>
          </cell>
          <cell r="L285">
            <v>15234.865153742</v>
          </cell>
          <cell r="M285">
            <v>14419.3375984442</v>
          </cell>
          <cell r="N285">
            <v>13705.7079290793</v>
          </cell>
          <cell r="O285">
            <v>14836.6279901635</v>
          </cell>
          <cell r="P285">
            <v>16247.6963728198</v>
          </cell>
          <cell r="Q285">
            <v>14568.1189933876</v>
          </cell>
          <cell r="R285">
            <v>10569.9623412082</v>
          </cell>
          <cell r="S285">
            <v>9955.37348800392</v>
          </cell>
          <cell r="T285">
            <v>9340.81484143035</v>
          </cell>
          <cell r="U285">
            <v>8726.2873076864</v>
          </cell>
          <cell r="V285">
            <v>12472.3721612255</v>
          </cell>
          <cell r="W285">
            <v>11857.909681297</v>
          </cell>
          <cell r="X285">
            <v>11243.4811991976</v>
          </cell>
          <cell r="Y285">
            <v>10629.087734862</v>
          </cell>
          <cell r="Z285">
            <v>10014.7303388231</v>
          </cell>
        </row>
        <row r="286">
          <cell r="A286">
            <v>-89364.8907789956</v>
          </cell>
          <cell r="B286">
            <v>12804.1904192105</v>
          </cell>
          <cell r="C286">
            <v>19810.572117093</v>
          </cell>
          <cell r="D286">
            <v>18683.1212634763</v>
          </cell>
          <cell r="E286">
            <v>17279.3186438474</v>
          </cell>
          <cell r="F286">
            <v>16385.0461086945</v>
          </cell>
          <cell r="G286">
            <v>15258.2073521046</v>
          </cell>
          <cell r="H286">
            <v>14367.6858515153</v>
          </cell>
          <cell r="I286">
            <v>13758.678942755</v>
          </cell>
          <cell r="J286">
            <v>13228.1800884686</v>
          </cell>
          <cell r="K286">
            <v>12550.5233726681</v>
          </cell>
          <cell r="L286">
            <v>11960.0620153734</v>
          </cell>
          <cell r="M286">
            <v>11342.4400535093</v>
          </cell>
          <cell r="N286">
            <v>10803.6133686821</v>
          </cell>
          <cell r="O286">
            <v>11658.4658073008</v>
          </cell>
          <cell r="P286">
            <v>12727.1075928042</v>
          </cell>
          <cell r="Q286">
            <v>11455.1163897494</v>
          </cell>
          <cell r="R286">
            <v>8427.1998720084</v>
          </cell>
          <cell r="S286">
            <v>7961.75444249467</v>
          </cell>
          <cell r="T286">
            <v>7496.33188931221</v>
          </cell>
          <cell r="U286">
            <v>7030.93289875099</v>
          </cell>
          <cell r="V286">
            <v>9867.94835153661</v>
          </cell>
          <cell r="W286">
            <v>9402.5986280601</v>
          </cell>
          <cell r="X286">
            <v>8937.27465209597</v>
          </cell>
          <cell r="Y286">
            <v>8471.97719606961</v>
          </cell>
          <cell r="Z286">
            <v>8006.70705557916</v>
          </cell>
        </row>
        <row r="287">
          <cell r="A287">
            <v>-107355.606654769</v>
          </cell>
          <cell r="B287">
            <v>15000.8523622783</v>
          </cell>
          <cell r="C287">
            <v>23334.9096333504</v>
          </cell>
          <cell r="D287">
            <v>21938.478998708</v>
          </cell>
          <cell r="E287">
            <v>20407.6379400471</v>
          </cell>
          <cell r="F287">
            <v>19332.0663051777</v>
          </cell>
          <cell r="G287">
            <v>17979.6415876714</v>
          </cell>
          <cell r="H287">
            <v>16909.8425301052</v>
          </cell>
          <cell r="I287">
            <v>16178.231876559</v>
          </cell>
          <cell r="J287">
            <v>15539.629442289</v>
          </cell>
          <cell r="K287">
            <v>14726.8534545701</v>
          </cell>
          <cell r="L287">
            <v>14017.5218964381</v>
          </cell>
          <cell r="M287">
            <v>13275.5618288853</v>
          </cell>
          <cell r="N287">
            <v>12626.9117096163</v>
          </cell>
          <cell r="O287">
            <v>13655.209095514</v>
          </cell>
          <cell r="P287">
            <v>14938.9871674088</v>
          </cell>
          <cell r="Q287">
            <v>13410.9218827862</v>
          </cell>
          <cell r="R287">
            <v>9773.43279922675</v>
          </cell>
          <cell r="S287">
            <v>9214.28506218414</v>
          </cell>
          <cell r="T287">
            <v>8655.1648068785</v>
          </cell>
          <cell r="U287">
            <v>8096.07285776193</v>
          </cell>
          <cell r="V287">
            <v>11504.2291523404</v>
          </cell>
          <cell r="W287">
            <v>10945.1963886346</v>
          </cell>
          <cell r="X287">
            <v>10386.1945558659</v>
          </cell>
          <cell r="Y287">
            <v>9827.2245819623</v>
          </cell>
          <cell r="Z287">
            <v>9268.28742268987</v>
          </cell>
        </row>
        <row r="288">
          <cell r="A288">
            <v>-106506.742550692</v>
          </cell>
          <cell r="B288">
            <v>14862.5073061755</v>
          </cell>
          <cell r="C288">
            <v>23175.9659264358</v>
          </cell>
          <cell r="D288">
            <v>21800.5679059521</v>
          </cell>
          <cell r="E288">
            <v>20260.0330323285</v>
          </cell>
          <cell r="F288">
            <v>19193.0157150812</v>
          </cell>
          <cell r="G288">
            <v>17851.2349222484</v>
          </cell>
          <cell r="H288">
            <v>16789.8947989368</v>
          </cell>
          <cell r="I288">
            <v>16064.0690134688</v>
          </cell>
          <cell r="J288">
            <v>15430.5672794269</v>
          </cell>
          <cell r="K288">
            <v>14624.1666855774</v>
          </cell>
          <cell r="L288">
            <v>13920.4438340267</v>
          </cell>
          <cell r="M288">
            <v>13184.3504676889</v>
          </cell>
          <cell r="N288">
            <v>12540.8821973206</v>
          </cell>
          <cell r="O288">
            <v>13560.9958516317</v>
          </cell>
          <cell r="P288">
            <v>14834.6230505839</v>
          </cell>
          <cell r="Q288">
            <v>13318.6402254548</v>
          </cell>
          <cell r="R288">
            <v>9709.91288064579</v>
          </cell>
          <cell r="S288">
            <v>9155.18634206352</v>
          </cell>
          <cell r="T288">
            <v>8600.48706791927</v>
          </cell>
          <cell r="U288">
            <v>8045.81587614618</v>
          </cell>
          <cell r="V288">
            <v>11427.0237734337</v>
          </cell>
          <cell r="W288">
            <v>10872.4112990905</v>
          </cell>
          <cell r="X288">
            <v>10317.8295111124</v>
          </cell>
          <cell r="Y288">
            <v>9763.27933009058</v>
          </cell>
          <cell r="Z288">
            <v>9208.76170423355</v>
          </cell>
        </row>
        <row r="289">
          <cell r="A289">
            <v>-102172.419010151</v>
          </cell>
          <cell r="B289">
            <v>14380.4096846453</v>
          </cell>
          <cell r="C289">
            <v>22326.3018452857</v>
          </cell>
          <cell r="D289">
            <v>21017.8532780955</v>
          </cell>
          <cell r="E289">
            <v>19506.3583002348</v>
          </cell>
          <cell r="F289">
            <v>18483.0195648298</v>
          </cell>
          <cell r="G289">
            <v>17195.5869451085</v>
          </cell>
          <cell r="H289">
            <v>16177.4383735317</v>
          </cell>
          <cell r="I289">
            <v>15481.1502841094</v>
          </cell>
          <cell r="J289">
            <v>14873.6928661901</v>
          </cell>
          <cell r="K289">
            <v>14099.8452093721</v>
          </cell>
          <cell r="L289">
            <v>13424.7605684027</v>
          </cell>
          <cell r="M289">
            <v>12718.6227403656</v>
          </cell>
          <cell r="N289">
            <v>12101.6131334819</v>
          </cell>
          <cell r="O289">
            <v>13079.9404284746</v>
          </cell>
          <cell r="P289">
            <v>14301.7369900597</v>
          </cell>
          <cell r="Q289">
            <v>12847.4475365299</v>
          </cell>
          <cell r="R289">
            <v>9385.57842348551</v>
          </cell>
          <cell r="S289">
            <v>8853.42664624847</v>
          </cell>
          <cell r="T289">
            <v>8321.30102391504</v>
          </cell>
          <cell r="U289">
            <v>7789.20234113234</v>
          </cell>
          <cell r="V289">
            <v>11032.810978188</v>
          </cell>
          <cell r="W289">
            <v>10500.7686233119</v>
          </cell>
          <cell r="X289">
            <v>9968.75570601028</v>
          </cell>
          <cell r="Y289">
            <v>9436.77310941033</v>
          </cell>
          <cell r="Z289">
            <v>8904.82174313309</v>
          </cell>
        </row>
        <row r="290">
          <cell r="A290">
            <v>-105532.190937287</v>
          </cell>
          <cell r="B290">
            <v>14709.6992199125</v>
          </cell>
          <cell r="C290">
            <v>22931.9994993578</v>
          </cell>
          <cell r="D290">
            <v>21617.8011517374</v>
          </cell>
          <cell r="E290">
            <v>20090.5729264378</v>
          </cell>
          <cell r="F290">
            <v>19033.3765263435</v>
          </cell>
          <cell r="G290">
            <v>17703.8156564805</v>
          </cell>
          <cell r="H290">
            <v>16652.1869439657</v>
          </cell>
          <cell r="I290">
            <v>15933.0025661057</v>
          </cell>
          <cell r="J290">
            <v>15305.3567701495</v>
          </cell>
          <cell r="K290">
            <v>14506.2755462106</v>
          </cell>
          <cell r="L290">
            <v>13808.9918573264</v>
          </cell>
          <cell r="M290">
            <v>13079.6338483999</v>
          </cell>
          <cell r="N290">
            <v>12442.1146801109</v>
          </cell>
          <cell r="O290">
            <v>13452.8328743205</v>
          </cell>
          <cell r="P290">
            <v>14714.8062059973</v>
          </cell>
          <cell r="Q290">
            <v>13212.6948360714</v>
          </cell>
          <cell r="R290">
            <v>9636.9878519644</v>
          </cell>
          <cell r="S290">
            <v>9087.33713891418</v>
          </cell>
          <cell r="T290">
            <v>8537.71344082855</v>
          </cell>
          <cell r="U290">
            <v>7988.11756815646</v>
          </cell>
          <cell r="V290">
            <v>11338.3869395568</v>
          </cell>
          <cell r="W290">
            <v>10788.8492470419</v>
          </cell>
          <cell r="X290">
            <v>10239.3419601076</v>
          </cell>
          <cell r="Y290">
            <v>9689.8659909214</v>
          </cell>
          <cell r="Z290">
            <v>9140.42227901572</v>
          </cell>
        </row>
        <row r="291">
          <cell r="A291">
            <v>-101568.224719402</v>
          </cell>
          <cell r="B291">
            <v>14251.4350567089</v>
          </cell>
          <cell r="C291">
            <v>22181.0937873745</v>
          </cell>
          <cell r="D291">
            <v>20932.3258124843</v>
          </cell>
          <cell r="E291">
            <v>19401.2978528654</v>
          </cell>
          <cell r="F291">
            <v>18384.0478068557</v>
          </cell>
          <cell r="G291">
            <v>17104.1911919249</v>
          </cell>
          <cell r="H291">
            <v>16092.0634189162</v>
          </cell>
          <cell r="I291">
            <v>15399.8928133749</v>
          </cell>
          <cell r="J291">
            <v>14796.0659105659</v>
          </cell>
          <cell r="K291">
            <v>14026.75605498</v>
          </cell>
          <cell r="L291">
            <v>13355.6635117781</v>
          </cell>
          <cell r="M291">
            <v>12653.7014138286</v>
          </cell>
          <cell r="N291">
            <v>12040.3800810824</v>
          </cell>
          <cell r="O291">
            <v>13012.8824579547</v>
          </cell>
          <cell r="P291">
            <v>14227.4539531851</v>
          </cell>
          <cell r="Q291">
            <v>12781.7644074722</v>
          </cell>
          <cell r="R291">
            <v>9340.36697919056</v>
          </cell>
          <cell r="S291">
            <v>8811.36206946174</v>
          </cell>
          <cell r="T291">
            <v>8282.38315997009</v>
          </cell>
          <cell r="U291">
            <v>7753.43103072275</v>
          </cell>
          <cell r="V291">
            <v>10977.8586614078</v>
          </cell>
          <cell r="W291">
            <v>10448.9625269733</v>
          </cell>
          <cell r="X291">
            <v>9920.09565603477</v>
          </cell>
          <cell r="Y291">
            <v>9391.25892649715</v>
          </cell>
          <cell r="Z291">
            <v>8862.45324260244</v>
          </cell>
        </row>
        <row r="292">
          <cell r="A292">
            <v>-105563.190828849</v>
          </cell>
          <cell r="B292">
            <v>14825.308926077</v>
          </cell>
          <cell r="C292">
            <v>22933.1520023802</v>
          </cell>
          <cell r="D292">
            <v>21620.7821599906</v>
          </cell>
          <cell r="E292">
            <v>20095.9633488993</v>
          </cell>
          <cell r="F292">
            <v>19038.454551429</v>
          </cell>
          <cell r="G292">
            <v>17708.5049732803</v>
          </cell>
          <cell r="H292">
            <v>16656.5673467198</v>
          </cell>
          <cell r="I292">
            <v>15937.1717097404</v>
          </cell>
          <cell r="J292">
            <v>15309.3396399705</v>
          </cell>
          <cell r="K292">
            <v>14510.0255913455</v>
          </cell>
          <cell r="L292">
            <v>13812.5370766299</v>
          </cell>
          <cell r="M292">
            <v>13082.9648200981</v>
          </cell>
          <cell r="N292">
            <v>12445.2564145057</v>
          </cell>
          <cell r="O292">
            <v>13456.2734725624</v>
          </cell>
          <cell r="P292">
            <v>14718.617506639</v>
          </cell>
          <cell r="Q292">
            <v>13216.0648941958</v>
          </cell>
          <cell r="R292">
            <v>9639.30755258387</v>
          </cell>
          <cell r="S292">
            <v>9089.49538062381</v>
          </cell>
          <cell r="T292">
            <v>8539.71023156394</v>
          </cell>
          <cell r="U292">
            <v>7989.95291609126</v>
          </cell>
          <cell r="V292">
            <v>11341.2064231027</v>
          </cell>
          <cell r="W292">
            <v>10791.5073048775</v>
          </cell>
          <cell r="X292">
            <v>10241.8386011646</v>
          </cell>
          <cell r="Y292">
            <v>9692.20122439922</v>
          </cell>
          <cell r="Z292">
            <v>9142.59611438992</v>
          </cell>
        </row>
        <row r="293">
          <cell r="A293">
            <v>-93708.6227384879</v>
          </cell>
          <cell r="B293">
            <v>13362.0325193099</v>
          </cell>
          <cell r="C293">
            <v>20638.9445754304</v>
          </cell>
          <cell r="D293">
            <v>19459.4023876895</v>
          </cell>
          <cell r="E293">
            <v>18034.6293607877</v>
          </cell>
          <cell r="F293">
            <v>17096.5834316741</v>
          </cell>
          <cell r="G293">
            <v>15915.2785296116</v>
          </cell>
          <cell r="H293">
            <v>14981.4717223543</v>
          </cell>
          <cell r="I293">
            <v>14342.8630007335</v>
          </cell>
          <cell r="J293">
            <v>13786.2632965114</v>
          </cell>
          <cell r="K293">
            <v>13075.9829817486</v>
          </cell>
          <cell r="L293">
            <v>12456.8212495509</v>
          </cell>
          <cell r="M293">
            <v>11809.1787255706</v>
          </cell>
          <cell r="N293">
            <v>11243.8359440311</v>
          </cell>
          <cell r="O293">
            <v>12140.5654466816</v>
          </cell>
          <cell r="P293">
            <v>13261.1503771548</v>
          </cell>
          <cell r="Q293">
            <v>11927.3318860819</v>
          </cell>
          <cell r="R293">
            <v>8752.23835470457</v>
          </cell>
          <cell r="S293">
            <v>8264.16916131718</v>
          </cell>
          <cell r="T293">
            <v>7776.12395620394</v>
          </cell>
          <cell r="U293">
            <v>7288.10345901304</v>
          </cell>
          <cell r="V293">
            <v>10263.0168556603</v>
          </cell>
          <cell r="W293">
            <v>9775.04802026421</v>
          </cell>
          <cell r="X293">
            <v>9287.10618388204</v>
          </cell>
          <cell r="Y293">
            <v>8799.19215648415</v>
          </cell>
          <cell r="Z293">
            <v>8311.30677234008</v>
          </cell>
        </row>
        <row r="294">
          <cell r="A294">
            <v>-94033.1255347846</v>
          </cell>
          <cell r="B294">
            <v>13405.0509708816</v>
          </cell>
          <cell r="C294">
            <v>20661.7671475787</v>
          </cell>
          <cell r="D294">
            <v>19488.6815476914</v>
          </cell>
          <cell r="E294">
            <v>18091.0555956488</v>
          </cell>
          <cell r="F294">
            <v>17149.739531804</v>
          </cell>
          <cell r="G294">
            <v>15964.3656824229</v>
          </cell>
          <cell r="H294">
            <v>15027.3252034789</v>
          </cell>
          <cell r="I294">
            <v>14386.5050491228</v>
          </cell>
          <cell r="J294">
            <v>13827.9554550665</v>
          </cell>
          <cell r="K294">
            <v>13115.2379620461</v>
          </cell>
          <cell r="L294">
            <v>12493.9321399281</v>
          </cell>
          <cell r="M294">
            <v>11844.0469001348</v>
          </cell>
          <cell r="N294">
            <v>11276.7232073397</v>
          </cell>
          <cell r="O294">
            <v>12176.5811775167</v>
          </cell>
          <cell r="P294">
            <v>13301.0465720581</v>
          </cell>
          <cell r="Q294">
            <v>11962.6092122253</v>
          </cell>
          <cell r="R294">
            <v>8776.52067634009</v>
          </cell>
          <cell r="S294">
            <v>8286.76135227517</v>
          </cell>
          <cell r="T294">
            <v>7797.02609955318</v>
          </cell>
          <cell r="U294">
            <v>7307.31564031438</v>
          </cell>
          <cell r="V294">
            <v>10292.5308393757</v>
          </cell>
          <cell r="W294">
            <v>9802.87222083099</v>
          </cell>
          <cell r="X294">
            <v>9313.24069479477</v>
          </cell>
          <cell r="Y294">
            <v>8823.63707404233</v>
          </cell>
          <cell r="Z294">
            <v>8334.06219573219</v>
          </cell>
        </row>
        <row r="295">
          <cell r="A295">
            <v>-116843.933261798</v>
          </cell>
          <cell r="B295">
            <v>16180.5287495916</v>
          </cell>
          <cell r="C295">
            <v>25206.591198878</v>
          </cell>
          <cell r="D295">
            <v>23757.8866739091</v>
          </cell>
          <cell r="E295">
            <v>22057.5175456378</v>
          </cell>
          <cell r="F295">
            <v>20886.3285332529</v>
          </cell>
          <cell r="G295">
            <v>19414.9294908828</v>
          </cell>
          <cell r="H295">
            <v>18250.5792200324</v>
          </cell>
          <cell r="I295">
            <v>17454.3071943758</v>
          </cell>
          <cell r="J295">
            <v>16758.6907934935</v>
          </cell>
          <cell r="K295">
            <v>15874.6527286167</v>
          </cell>
          <cell r="L295">
            <v>15102.6288742372</v>
          </cell>
          <cell r="M295">
            <v>14295.0927304116</v>
          </cell>
          <cell r="N295">
            <v>13588.5215910849</v>
          </cell>
          <cell r="O295">
            <v>14708.2940644382</v>
          </cell>
          <cell r="P295">
            <v>16105.5352894615</v>
          </cell>
          <cell r="Q295">
            <v>14442.4162060748</v>
          </cell>
          <cell r="R295">
            <v>10483.4377701677</v>
          </cell>
          <cell r="S295">
            <v>9874.87131605987</v>
          </cell>
          <cell r="T295">
            <v>9266.33477258582</v>
          </cell>
          <cell r="U295">
            <v>8657.82903706462</v>
          </cell>
          <cell r="V295">
            <v>12367.2057434913</v>
          </cell>
          <cell r="W295">
            <v>11758.7644243187</v>
          </cell>
          <cell r="X295">
            <v>11150.356769828</v>
          </cell>
          <cell r="Y295">
            <v>10541.9837899597</v>
          </cell>
          <cell r="Z295">
            <v>9933.64652495233</v>
          </cell>
        </row>
        <row r="296">
          <cell r="A296">
            <v>-101943.226685743</v>
          </cell>
          <cell r="B296">
            <v>14281.2681357048</v>
          </cell>
          <cell r="C296">
            <v>22273.8818182482</v>
          </cell>
          <cell r="D296">
            <v>21012.6897891732</v>
          </cell>
          <cell r="E296">
            <v>19466.5051462005</v>
          </cell>
          <cell r="F296">
            <v>18445.4760666404</v>
          </cell>
          <cell r="G296">
            <v>17160.9172942464</v>
          </cell>
          <cell r="H296">
            <v>16145.0526251158</v>
          </cell>
          <cell r="I296">
            <v>15450.326443371</v>
          </cell>
          <cell r="J296">
            <v>14844.2462086023</v>
          </cell>
          <cell r="K296">
            <v>14072.1199007411</v>
          </cell>
          <cell r="L296">
            <v>13398.549604049</v>
          </cell>
          <cell r="M296">
            <v>12693.9957785415</v>
          </cell>
          <cell r="N296">
            <v>12078.385264856</v>
          </cell>
          <cell r="O296">
            <v>13054.502961804</v>
          </cell>
          <cell r="P296">
            <v>14273.5587994578</v>
          </cell>
          <cell r="Q296">
            <v>12822.5315959896</v>
          </cell>
          <cell r="R296">
            <v>9368.42811907774</v>
          </cell>
          <cell r="S296">
            <v>8837.47006030156</v>
          </cell>
          <cell r="T296">
            <v>8306.53809775853</v>
          </cell>
          <cell r="U296">
            <v>7775.63301433564</v>
          </cell>
          <cell r="V296">
            <v>11011.9656153515</v>
          </cell>
          <cell r="W296">
            <v>10481.1167334809</v>
          </cell>
          <cell r="X296">
            <v>9950.29722315066</v>
          </cell>
          <cell r="Y296">
            <v>9419.50796550694</v>
          </cell>
          <cell r="Z296">
            <v>8888.74986813036</v>
          </cell>
        </row>
        <row r="297">
          <cell r="A297">
            <v>-98395.7166695624</v>
          </cell>
          <cell r="B297">
            <v>13916.8766704313</v>
          </cell>
          <cell r="C297">
            <v>21533.9334594435</v>
          </cell>
          <cell r="D297">
            <v>20374.2173788944</v>
          </cell>
          <cell r="E297">
            <v>18849.6456441267</v>
          </cell>
          <cell r="F297">
            <v>17864.3661354347</v>
          </cell>
          <cell r="G297">
            <v>16624.2896649895</v>
          </cell>
          <cell r="H297">
            <v>15643.7759476189</v>
          </cell>
          <cell r="I297">
            <v>14973.2254582508</v>
          </cell>
          <cell r="J297">
            <v>14388.4616922332</v>
          </cell>
          <cell r="K297">
            <v>13642.9789584142</v>
          </cell>
          <cell r="L297">
            <v>12992.8481530136</v>
          </cell>
          <cell r="M297">
            <v>12312.8120108694</v>
          </cell>
          <cell r="N297">
            <v>11718.85709646</v>
          </cell>
          <cell r="O297">
            <v>12660.7739482622</v>
          </cell>
          <cell r="P297">
            <v>13837.408009257</v>
          </cell>
          <cell r="Q297">
            <v>12436.8749259517</v>
          </cell>
          <cell r="R297">
            <v>9102.97037818535</v>
          </cell>
          <cell r="S297">
            <v>8590.48906468119</v>
          </cell>
          <cell r="T297">
            <v>8078.03293929052</v>
          </cell>
          <cell r="U297">
            <v>7565.60275765674</v>
          </cell>
          <cell r="V297">
            <v>10689.3146118996</v>
          </cell>
          <cell r="W297">
            <v>10176.9386760671</v>
          </cell>
          <cell r="X297">
            <v>9664.59108967827</v>
          </cell>
          <cell r="Y297">
            <v>9152.27270321639</v>
          </cell>
          <cell r="Z297">
            <v>8639.98439267926</v>
          </cell>
        </row>
        <row r="298">
          <cell r="A298">
            <v>-114092.770685583</v>
          </cell>
          <cell r="B298">
            <v>15806.7293166885</v>
          </cell>
          <cell r="C298">
            <v>24661.043278925</v>
          </cell>
          <cell r="D298">
            <v>23215.0427029352</v>
          </cell>
          <cell r="E298">
            <v>21579.1310804418</v>
          </cell>
          <cell r="F298">
            <v>20435.6665511561</v>
          </cell>
          <cell r="G298">
            <v>18998.7643936058</v>
          </cell>
          <cell r="H298">
            <v>17861.8294690326</v>
          </cell>
          <cell r="I298">
            <v>17084.3061600302</v>
          </cell>
          <cell r="J298">
            <v>16405.2210926234</v>
          </cell>
          <cell r="K298">
            <v>15541.8456343263</v>
          </cell>
          <cell r="L298">
            <v>14787.9995584314</v>
          </cell>
          <cell r="M298">
            <v>13999.4773518793</v>
          </cell>
          <cell r="N298">
            <v>13309.7005483042</v>
          </cell>
          <cell r="O298">
            <v>14402.9496052863</v>
          </cell>
          <cell r="P298">
            <v>15767.2919226735</v>
          </cell>
          <cell r="Q298">
            <v>14143.3320053151</v>
          </cell>
          <cell r="R298">
            <v>10277.5701619076</v>
          </cell>
          <cell r="S298">
            <v>9683.33278083711</v>
          </cell>
          <cell r="T298">
            <v>9089.12460613609</v>
          </cell>
          <cell r="U298">
            <v>8494.94651399563</v>
          </cell>
          <cell r="V298">
            <v>12116.9836548076</v>
          </cell>
          <cell r="W298">
            <v>11522.868462293</v>
          </cell>
          <cell r="X298">
            <v>10928.7861418046</v>
          </cell>
          <cell r="Y298">
            <v>10334.7376795031</v>
          </cell>
          <cell r="Z298">
            <v>9740.72409113425</v>
          </cell>
        </row>
        <row r="299">
          <cell r="A299">
            <v>-114202.434770059</v>
          </cell>
          <cell r="B299">
            <v>15809.1716806704</v>
          </cell>
          <cell r="C299">
            <v>24665.0961427129</v>
          </cell>
          <cell r="D299">
            <v>23256.7541268625</v>
          </cell>
          <cell r="E299">
            <v>21598.2000421183</v>
          </cell>
          <cell r="F299">
            <v>20453.6303872821</v>
          </cell>
          <cell r="G299">
            <v>19015.3531494934</v>
          </cell>
          <cell r="H299">
            <v>17877.3254218718</v>
          </cell>
          <cell r="I299">
            <v>17099.0547703223</v>
          </cell>
          <cell r="J299">
            <v>16419.3107474738</v>
          </cell>
          <cell r="K299">
            <v>15555.1116570682</v>
          </cell>
          <cell r="L299">
            <v>14800.5409967912</v>
          </cell>
          <cell r="M299">
            <v>14011.2608757337</v>
          </cell>
          <cell r="N299">
            <v>13320.8146331837</v>
          </cell>
          <cell r="O299">
            <v>14415.1209399986</v>
          </cell>
          <cell r="P299">
            <v>15780.7746406596</v>
          </cell>
          <cell r="Q299">
            <v>14155.2537998834</v>
          </cell>
          <cell r="R299">
            <v>10285.7762501186</v>
          </cell>
          <cell r="S299">
            <v>9690.96769790411</v>
          </cell>
          <cell r="T299">
            <v>9096.18838013175</v>
          </cell>
          <cell r="U299">
            <v>8501.43917383481</v>
          </cell>
          <cell r="V299">
            <v>12126.9577568503</v>
          </cell>
          <cell r="W299">
            <v>11532.2715106374</v>
          </cell>
          <cell r="X299">
            <v>10937.6181680466</v>
          </cell>
          <cell r="Y299">
            <v>10342.9987161867</v>
          </cell>
          <cell r="Z299">
            <v>9748.41417177964</v>
          </cell>
        </row>
        <row r="300">
          <cell r="A300">
            <v>-95833.2478940351</v>
          </cell>
          <cell r="B300">
            <v>13584.1593580757</v>
          </cell>
          <cell r="C300">
            <v>20958.4493352198</v>
          </cell>
          <cell r="D300">
            <v>19850.4008172932</v>
          </cell>
          <cell r="E300">
            <v>18404.0702389153</v>
          </cell>
          <cell r="F300">
            <v>17444.6136760839</v>
          </cell>
          <cell r="G300">
            <v>16236.6680549633</v>
          </cell>
          <cell r="H300">
            <v>15281.6893493776</v>
          </cell>
          <cell r="I300">
            <v>14628.6016597082</v>
          </cell>
          <cell r="J300">
            <v>14059.2353937204</v>
          </cell>
          <cell r="K300">
            <v>13332.9980816874</v>
          </cell>
          <cell r="L300">
            <v>12699.7982967137</v>
          </cell>
          <cell r="M300">
            <v>12037.4719842192</v>
          </cell>
          <cell r="N300">
            <v>11459.1595335962</v>
          </cell>
          <cell r="O300">
            <v>12376.3721287838</v>
          </cell>
          <cell r="P300">
            <v>13522.3637172851</v>
          </cell>
          <cell r="Q300">
            <v>12158.3039929483</v>
          </cell>
          <cell r="R300">
            <v>8911.2225975854</v>
          </cell>
          <cell r="S300">
            <v>8412.08756995978</v>
          </cell>
          <cell r="T300">
            <v>7912.97707448662</v>
          </cell>
          <cell r="U300">
            <v>7413.89184713052</v>
          </cell>
          <cell r="V300">
            <v>10456.2544886112</v>
          </cell>
          <cell r="W300">
            <v>9957.222094361</v>
          </cell>
          <cell r="X300">
            <v>9458.21731126458</v>
          </cell>
          <cell r="Y300">
            <v>8959.24096765651</v>
          </cell>
          <cell r="Z300">
            <v>8460.29391672144</v>
          </cell>
        </row>
        <row r="301">
          <cell r="A301">
            <v>-90294.4740991885</v>
          </cell>
          <cell r="B301">
            <v>12884.8256746349</v>
          </cell>
          <cell r="C301">
            <v>19981.5473078633</v>
          </cell>
          <cell r="D301">
            <v>18818.3383927946</v>
          </cell>
          <cell r="E301">
            <v>17440.9594289092</v>
          </cell>
          <cell r="F301">
            <v>16537.3191387306</v>
          </cell>
          <cell r="G301">
            <v>15398.8243175357</v>
          </cell>
          <cell r="H301">
            <v>14499.0395153746</v>
          </cell>
          <cell r="I301">
            <v>13883.6976504662</v>
          </cell>
          <cell r="J301">
            <v>13347.6130659898</v>
          </cell>
          <cell r="K301">
            <v>12662.9747146458</v>
          </cell>
          <cell r="L301">
            <v>12066.3713140478</v>
          </cell>
          <cell r="M301">
            <v>11442.3247813155</v>
          </cell>
          <cell r="N301">
            <v>10897.8235011288</v>
          </cell>
          <cell r="O301">
            <v>11761.6378693937</v>
          </cell>
          <cell r="P301">
            <v>12841.3957830588</v>
          </cell>
          <cell r="Q301">
            <v>11556.1731890687</v>
          </cell>
          <cell r="R301">
            <v>8496.75995415729</v>
          </cell>
          <cell r="S301">
            <v>8026.47291062754</v>
          </cell>
          <cell r="T301">
            <v>7556.20898139115</v>
          </cell>
          <cell r="U301">
            <v>7085.96885987694</v>
          </cell>
          <cell r="V301">
            <v>9952.49525617798</v>
          </cell>
          <cell r="W301">
            <v>9482.30491423005</v>
          </cell>
          <cell r="X301">
            <v>9012.14058762294</v>
          </cell>
          <cell r="Y301">
            <v>8542.00305681688</v>
          </cell>
          <cell r="Z301">
            <v>8071.89312568589</v>
          </cell>
        </row>
        <row r="302">
          <cell r="A302">
            <v>-97134.6154568428</v>
          </cell>
          <cell r="B302">
            <v>13730.3405971038</v>
          </cell>
          <cell r="C302">
            <v>21329.7122474636</v>
          </cell>
          <cell r="D302">
            <v>20157.6731594642</v>
          </cell>
          <cell r="E302">
            <v>18630.3588027662</v>
          </cell>
          <cell r="F302">
            <v>17657.7878775512</v>
          </cell>
          <cell r="G302">
            <v>16433.5243814673</v>
          </cell>
          <cell r="H302">
            <v>15465.5775428178</v>
          </cell>
          <cell r="I302">
            <v>14803.6212490503</v>
          </cell>
          <cell r="J302">
            <v>14226.4352557439</v>
          </cell>
          <cell r="K302">
            <v>13490.4240226064</v>
          </cell>
          <cell r="L302">
            <v>12848.6257013308</v>
          </cell>
          <cell r="M302">
            <v>12177.3053288622</v>
          </cell>
          <cell r="N302">
            <v>11591.0487443756</v>
          </cell>
          <cell r="O302">
            <v>12520.8075678445</v>
          </cell>
          <cell r="P302">
            <v>13682.3611487994</v>
          </cell>
          <cell r="Q302">
            <v>12299.7781758199</v>
          </cell>
          <cell r="R302">
            <v>9008.60303956242</v>
          </cell>
          <cell r="S302">
            <v>8502.69000796962</v>
          </cell>
          <cell r="T302">
            <v>7996.80184166366</v>
          </cell>
          <cell r="U302">
            <v>7490.93928660313</v>
          </cell>
          <cell r="V302">
            <v>10574.6156907176</v>
          </cell>
          <cell r="W302">
            <v>10068.8066862101</v>
          </cell>
          <cell r="X302">
            <v>9563.02566780207</v>
          </cell>
          <cell r="Y302">
            <v>9057.2734750764</v>
          </cell>
          <cell r="Z302">
            <v>8551.55097280357</v>
          </cell>
        </row>
        <row r="303">
          <cell r="A303">
            <v>-99540.2660994846</v>
          </cell>
          <cell r="B303">
            <v>13994.3739920531</v>
          </cell>
          <cell r="C303">
            <v>21769.9087864832</v>
          </cell>
          <cell r="D303">
            <v>20580.8868945859</v>
          </cell>
          <cell r="E303">
            <v>19048.6658549846</v>
          </cell>
          <cell r="F303">
            <v>18051.8522982503</v>
          </cell>
          <cell r="G303">
            <v>16797.4242986748</v>
          </cell>
          <cell r="H303">
            <v>15805.5051415734</v>
          </cell>
          <cell r="I303">
            <v>15127.1547376732</v>
          </cell>
          <cell r="J303">
            <v>14535.513541558</v>
          </cell>
          <cell r="K303">
            <v>13781.4346692244</v>
          </cell>
          <cell r="L303">
            <v>13123.741473225</v>
          </cell>
          <cell r="M303">
            <v>12435.795078428</v>
          </cell>
          <cell r="N303">
            <v>11834.853318684</v>
          </cell>
          <cell r="O303">
            <v>12787.8045460442</v>
          </cell>
          <cell r="P303">
            <v>13978.1253394428</v>
          </cell>
          <cell r="Q303">
            <v>12561.301106519</v>
          </cell>
          <cell r="R303">
            <v>9188.61622685695</v>
          </cell>
          <cell r="S303">
            <v>8670.17367626778</v>
          </cell>
          <cell r="T303">
            <v>8151.7566067829</v>
          </cell>
          <cell r="U303">
            <v>7633.36578283546</v>
          </cell>
          <cell r="V303">
            <v>10793.4129852319</v>
          </cell>
          <cell r="W303">
            <v>10275.0770380787</v>
          </cell>
          <cell r="X303">
            <v>9756.76977013289</v>
          </cell>
          <cell r="Y303">
            <v>9238.49204177065</v>
          </cell>
          <cell r="Z303">
            <v>8720.24473917953</v>
          </cell>
        </row>
        <row r="304">
          <cell r="A304">
            <v>-95088.4646992929</v>
          </cell>
          <cell r="B304">
            <v>13520.0723259707</v>
          </cell>
          <cell r="C304">
            <v>20859.6785795805</v>
          </cell>
          <cell r="D304">
            <v>19682.0473851508</v>
          </cell>
          <cell r="E304">
            <v>18274.5634613259</v>
          </cell>
          <cell r="F304">
            <v>17322.6123542876</v>
          </cell>
          <cell r="G304">
            <v>16124.0055851515</v>
          </cell>
          <cell r="H304">
            <v>15176.4486471349</v>
          </cell>
          <cell r="I304">
            <v>14528.4365314093</v>
          </cell>
          <cell r="J304">
            <v>13963.5455586904</v>
          </cell>
          <cell r="K304">
            <v>13242.9019408554</v>
          </cell>
          <cell r="L304">
            <v>12614.6231678386</v>
          </cell>
          <cell r="M304">
            <v>11957.4442287017</v>
          </cell>
          <cell r="N304">
            <v>11383.6782702209</v>
          </cell>
          <cell r="O304">
            <v>12293.710557363</v>
          </cell>
          <cell r="P304">
            <v>13430.7958915613</v>
          </cell>
          <cell r="Q304">
            <v>12077.3371724251</v>
          </cell>
          <cell r="R304">
            <v>8855.49098204969</v>
          </cell>
          <cell r="S304">
            <v>8360.23506098315</v>
          </cell>
          <cell r="T304">
            <v>7865.00348141358</v>
          </cell>
          <cell r="U304">
            <v>7369.7969735859</v>
          </cell>
          <cell r="V304">
            <v>10388.51541415</v>
          </cell>
          <cell r="W304">
            <v>9893.36132882749</v>
          </cell>
          <cell r="X304">
            <v>9398.23464007425</v>
          </cell>
          <cell r="Y304">
            <v>8903.13616978739</v>
          </cell>
          <cell r="Z304">
            <v>8408.06676452091</v>
          </cell>
        </row>
        <row r="305">
          <cell r="A305">
            <v>-100819.194890945</v>
          </cell>
          <cell r="B305">
            <v>14183.195912761</v>
          </cell>
          <cell r="C305">
            <v>22037.5144249202</v>
          </cell>
          <cell r="D305">
            <v>20771.3883487125</v>
          </cell>
          <cell r="E305">
            <v>19271.0526485072</v>
          </cell>
          <cell r="F305">
            <v>18261.3508531896</v>
          </cell>
          <cell r="G305">
            <v>16990.8863388718</v>
          </cell>
          <cell r="H305">
            <v>15986.2226511545</v>
          </cell>
          <cell r="I305">
            <v>15299.1565596614</v>
          </cell>
          <cell r="J305">
            <v>14699.8304675222</v>
          </cell>
          <cell r="K305">
            <v>13936.1462004767</v>
          </cell>
          <cell r="L305">
            <v>13270.0027280487</v>
          </cell>
          <cell r="M305">
            <v>12573.2173529499</v>
          </cell>
          <cell r="N305">
            <v>11964.4684357112</v>
          </cell>
          <cell r="O305">
            <v>12929.7495635791</v>
          </cell>
          <cell r="P305">
            <v>14135.3640224801</v>
          </cell>
          <cell r="Q305">
            <v>12700.3359271905</v>
          </cell>
          <cell r="R305">
            <v>9284.31759096721</v>
          </cell>
          <cell r="S305">
            <v>8759.21390583773</v>
          </cell>
          <cell r="T305">
            <v>8234.13602920285</v>
          </cell>
          <cell r="U305">
            <v>7709.08473531742</v>
          </cell>
          <cell r="V305">
            <v>10909.7333496639</v>
          </cell>
          <cell r="W305">
            <v>10384.7376376493</v>
          </cell>
          <cell r="X305">
            <v>9859.77097332273</v>
          </cell>
          <cell r="Y305">
            <v>9334.83422811487</v>
          </cell>
          <cell r="Z305">
            <v>8809.92829959926</v>
          </cell>
        </row>
        <row r="306">
          <cell r="A306">
            <v>-91675.2075973686</v>
          </cell>
          <cell r="B306">
            <v>13064.1038327385</v>
          </cell>
          <cell r="C306">
            <v>20200.5386447281</v>
          </cell>
          <cell r="D306">
            <v>19104.8597556679</v>
          </cell>
          <cell r="E306">
            <v>17681.0485546056</v>
          </cell>
          <cell r="F306">
            <v>16763.4941021503</v>
          </cell>
          <cell r="G306">
            <v>15607.6862348761</v>
          </cell>
          <cell r="H306">
            <v>14694.1424177821</v>
          </cell>
          <cell r="I306">
            <v>14069.3910830895</v>
          </cell>
          <cell r="J306">
            <v>13525.0098729988</v>
          </cell>
          <cell r="K306">
            <v>12830.001522691</v>
          </cell>
          <cell r="L306">
            <v>12224.2751906119</v>
          </cell>
          <cell r="M306">
            <v>11590.6860810967</v>
          </cell>
          <cell r="N306">
            <v>11037.7561816229</v>
          </cell>
          <cell r="O306">
            <v>11914.8819295155</v>
          </cell>
          <cell r="P306">
            <v>13011.1509080736</v>
          </cell>
          <cell r="Q306">
            <v>11706.2753961631</v>
          </cell>
          <cell r="R306">
            <v>8600.07929463262</v>
          </cell>
          <cell r="S306">
            <v>8122.60087996704</v>
          </cell>
          <cell r="T306">
            <v>7645.14593304591</v>
          </cell>
          <cell r="U306">
            <v>7167.71515790156</v>
          </cell>
          <cell r="V306">
            <v>10078.0749012404</v>
          </cell>
          <cell r="W306">
            <v>9600.69466686414</v>
          </cell>
          <cell r="X306">
            <v>9123.34084564098</v>
          </cell>
          <cell r="Y306">
            <v>8646.01422996554</v>
          </cell>
          <cell r="Z306">
            <v>8168.71563600424</v>
          </cell>
        </row>
        <row r="307">
          <cell r="A307">
            <v>-100822.473069092</v>
          </cell>
          <cell r="B307">
            <v>14186.868169708</v>
          </cell>
          <cell r="C307">
            <v>22059.9514527025</v>
          </cell>
          <cell r="D307">
            <v>20830.0112438278</v>
          </cell>
          <cell r="E307">
            <v>19271.6226751823</v>
          </cell>
          <cell r="F307">
            <v>18261.8878444507</v>
          </cell>
          <cell r="G307">
            <v>16991.382224989</v>
          </cell>
          <cell r="H307">
            <v>15986.685870213</v>
          </cell>
          <cell r="I307">
            <v>15299.5974384795</v>
          </cell>
          <cell r="J307">
            <v>14700.2516482475</v>
          </cell>
          <cell r="K307">
            <v>13936.5427604449</v>
          </cell>
          <cell r="L307">
            <v>13270.3776280843</v>
          </cell>
          <cell r="M307">
            <v>12573.5695967185</v>
          </cell>
          <cell r="N307">
            <v>11964.8006680036</v>
          </cell>
          <cell r="O307">
            <v>12930.1134001411</v>
          </cell>
          <cell r="P307">
            <v>14135.7670600988</v>
          </cell>
          <cell r="Q307">
            <v>12700.6923042725</v>
          </cell>
          <cell r="R307">
            <v>9284.5628947891</v>
          </cell>
          <cell r="S307">
            <v>8759.44213569442</v>
          </cell>
          <cell r="T307">
            <v>8234.34718593351</v>
          </cell>
          <cell r="U307">
            <v>7709.2788197864</v>
          </cell>
          <cell r="V307">
            <v>10910.0315045567</v>
          </cell>
          <cell r="W307">
            <v>10385.0187220877</v>
          </cell>
          <cell r="X307">
            <v>9860.03498825122</v>
          </cell>
          <cell r="Y307">
            <v>9335.08117450628</v>
          </cell>
          <cell r="Z307">
            <v>8810.15817845561</v>
          </cell>
        </row>
        <row r="308">
          <cell r="A308">
            <v>-95465.1266822979</v>
          </cell>
          <cell r="B308">
            <v>13560.0839971778</v>
          </cell>
          <cell r="C308">
            <v>21016.3067191322</v>
          </cell>
          <cell r="D308">
            <v>19779.1475037618</v>
          </cell>
          <cell r="E308">
            <v>18340.0594069968</v>
          </cell>
          <cell r="F308">
            <v>17384.3125378061</v>
          </cell>
          <cell r="G308">
            <v>16180.9827962233</v>
          </cell>
          <cell r="H308">
            <v>15229.6724200119</v>
          </cell>
          <cell r="I308">
            <v>14579.0934153446</v>
          </cell>
          <cell r="J308">
            <v>14011.9391358686</v>
          </cell>
          <cell r="K308">
            <v>13288.4665982033</v>
          </cell>
          <cell r="L308">
            <v>12657.6991034548</v>
          </cell>
          <cell r="M308">
            <v>11997.9169639909</v>
          </cell>
          <cell r="N308">
            <v>11421.8516910813</v>
          </cell>
          <cell r="O308">
            <v>12335.5153021927</v>
          </cell>
          <cell r="P308">
            <v>13477.1048295986</v>
          </cell>
          <cell r="Q308">
            <v>12118.2848245622</v>
          </cell>
          <cell r="R308">
            <v>8883.67633984501</v>
          </cell>
          <cell r="S308">
            <v>8386.45862374986</v>
          </cell>
          <cell r="T308">
            <v>7889.2653455726</v>
          </cell>
          <cell r="U308">
            <v>7392.09723845078</v>
          </cell>
          <cell r="V308">
            <v>10422.7733489337</v>
          </cell>
          <cell r="W308">
            <v>9925.65787197169</v>
          </cell>
          <cell r="X308">
            <v>9428.56990010157</v>
          </cell>
          <cell r="Y308">
            <v>8931.5102584761</v>
          </cell>
          <cell r="Z308">
            <v>8434.4797970026</v>
          </cell>
        </row>
        <row r="309">
          <cell r="A309">
            <v>-91953.0003435718</v>
          </cell>
          <cell r="B309">
            <v>13113.6142147806</v>
          </cell>
          <cell r="C309">
            <v>20298.4470256263</v>
          </cell>
          <cell r="D309">
            <v>19127.0263707051</v>
          </cell>
          <cell r="E309">
            <v>17729.3526028877</v>
          </cell>
          <cell r="F309">
            <v>16808.9987301568</v>
          </cell>
          <cell r="G309">
            <v>15649.7076138546</v>
          </cell>
          <cell r="H309">
            <v>14733.3955909132</v>
          </cell>
          <cell r="I309">
            <v>14106.7511447294</v>
          </cell>
          <cell r="J309">
            <v>13560.7007186628</v>
          </cell>
          <cell r="K309">
            <v>12863.6060059295</v>
          </cell>
          <cell r="L309">
            <v>12256.0442116175</v>
          </cell>
          <cell r="M309">
            <v>11620.5352105274</v>
          </cell>
          <cell r="N309">
            <v>11065.9095389864</v>
          </cell>
          <cell r="O309">
            <v>11945.7134320152</v>
          </cell>
          <cell r="P309">
            <v>13045.3043072792</v>
          </cell>
          <cell r="Q309">
            <v>11736.4747824855</v>
          </cell>
          <cell r="R309">
            <v>8620.86633526311</v>
          </cell>
          <cell r="S309">
            <v>8141.94107315055</v>
          </cell>
          <cell r="T309">
            <v>7663.03934989403</v>
          </cell>
          <cell r="U309">
            <v>7184.16187165922</v>
          </cell>
          <cell r="V309">
            <v>10103.3405404931</v>
          </cell>
          <cell r="W309">
            <v>9624.5137561742</v>
          </cell>
          <cell r="X309">
            <v>9145.71346504512</v>
          </cell>
          <cell r="Y309">
            <v>8666.94046190158</v>
          </cell>
          <cell r="Z309">
            <v>8188.19556538313</v>
          </cell>
        </row>
        <row r="310">
          <cell r="A310">
            <v>-98567.3285143989</v>
          </cell>
          <cell r="B310">
            <v>13936.6308157742</v>
          </cell>
          <cell r="C310">
            <v>21556.419566288</v>
          </cell>
          <cell r="D310">
            <v>20371.0561210161</v>
          </cell>
          <cell r="E310">
            <v>18879.4864047371</v>
          </cell>
          <cell r="F310">
            <v>17892.4774999952</v>
          </cell>
          <cell r="G310">
            <v>16650.2491850548</v>
          </cell>
          <cell r="H310">
            <v>15668.0253549515</v>
          </cell>
          <cell r="I310">
            <v>14996.305359324</v>
          </cell>
          <cell r="J310">
            <v>14410.5104028345</v>
          </cell>
          <cell r="K310">
            <v>13663.7387782517</v>
          </cell>
          <cell r="L310">
            <v>13012.4740805367</v>
          </cell>
          <cell r="M310">
            <v>12331.2518882182</v>
          </cell>
          <cell r="N310">
            <v>11736.2493777975</v>
          </cell>
          <cell r="O310">
            <v>12679.8207055853</v>
          </cell>
          <cell r="P310">
            <v>13858.5069325558</v>
          </cell>
          <cell r="Q310">
            <v>12455.5311812735</v>
          </cell>
          <cell r="R310">
            <v>9115.81197480744</v>
          </cell>
          <cell r="S310">
            <v>8602.4368432934</v>
          </cell>
          <cell r="T310">
            <v>8089.0869438234</v>
          </cell>
          <cell r="U310">
            <v>7575.76303335876</v>
          </cell>
          <cell r="V310">
            <v>10704.9229494908</v>
          </cell>
          <cell r="W310">
            <v>10191.6533794375</v>
          </cell>
          <cell r="X310">
            <v>9678.41220827205</v>
          </cell>
          <cell r="Y310">
            <v>9165.20028796112</v>
          </cell>
          <cell r="Z310">
            <v>8652.01849603035</v>
          </cell>
        </row>
        <row r="311">
          <cell r="A311">
            <v>-98189.5339065295</v>
          </cell>
          <cell r="B311">
            <v>13862.0939541571</v>
          </cell>
          <cell r="C311">
            <v>21574.1737482142</v>
          </cell>
          <cell r="D311">
            <v>20264.5592423885</v>
          </cell>
          <cell r="E311">
            <v>18813.7935123608</v>
          </cell>
          <cell r="F311">
            <v>17830.5917836513</v>
          </cell>
          <cell r="G311">
            <v>16593.1006431642</v>
          </cell>
          <cell r="H311">
            <v>15614.641537867</v>
          </cell>
          <cell r="I311">
            <v>14945.4961498318</v>
          </cell>
          <cell r="J311">
            <v>14361.9713058766</v>
          </cell>
          <cell r="K311">
            <v>13618.0371077032</v>
          </cell>
          <cell r="L311">
            <v>12969.2686153211</v>
          </cell>
          <cell r="M311">
            <v>12290.6574511689</v>
          </cell>
          <cell r="N311">
            <v>11697.9611692294</v>
          </cell>
          <cell r="O311">
            <v>12637.8902536347</v>
          </cell>
          <cell r="P311">
            <v>13812.0587432613</v>
          </cell>
          <cell r="Q311">
            <v>12414.4603992984</v>
          </cell>
          <cell r="R311">
            <v>9087.54186347052</v>
          </cell>
          <cell r="S311">
            <v>8576.1344261146</v>
          </cell>
          <cell r="T311">
            <v>8064.75212409188</v>
          </cell>
          <cell r="U311">
            <v>7553.39571146235</v>
          </cell>
          <cell r="V311">
            <v>10670.5620008897</v>
          </cell>
          <cell r="W311">
            <v>10159.2597203924</v>
          </cell>
          <cell r="X311">
            <v>9647.98572993408</v>
          </cell>
          <cell r="Y311">
            <v>9136.74087821587</v>
          </cell>
          <cell r="Z311">
            <v>8625.52603939998</v>
          </cell>
        </row>
        <row r="312">
          <cell r="A312">
            <v>-93705.1990453934</v>
          </cell>
          <cell r="B312">
            <v>13382.7286222339</v>
          </cell>
          <cell r="C312">
            <v>20566.435089883</v>
          </cell>
          <cell r="D312">
            <v>19431.3849728798</v>
          </cell>
          <cell r="E312">
            <v>18034.0340312163</v>
          </cell>
          <cell r="F312">
            <v>17096.0226039246</v>
          </cell>
          <cell r="G312">
            <v>15914.7606316211</v>
          </cell>
          <cell r="H312">
            <v>14980.9879414794</v>
          </cell>
          <cell r="I312">
            <v>14342.4025517593</v>
          </cell>
          <cell r="J312">
            <v>13785.8234200081</v>
          </cell>
          <cell r="K312">
            <v>13075.5688188924</v>
          </cell>
          <cell r="L312">
            <v>12456.4297080894</v>
          </cell>
          <cell r="M312">
            <v>11808.8108460644</v>
          </cell>
          <cell r="N312">
            <v>11243.4889642899</v>
          </cell>
          <cell r="O312">
            <v>12140.1854597898</v>
          </cell>
          <cell r="P312">
            <v>13260.7294491118</v>
          </cell>
          <cell r="Q312">
            <v>11926.9596897887</v>
          </cell>
          <cell r="R312">
            <v>8751.98216209898</v>
          </cell>
          <cell r="S312">
            <v>8263.93080057252</v>
          </cell>
          <cell r="T312">
            <v>7775.90342644375</v>
          </cell>
          <cell r="U312">
            <v>7287.90075933464</v>
          </cell>
          <cell r="V312">
            <v>10262.7054659792</v>
          </cell>
          <cell r="W312">
            <v>9774.75445877745</v>
          </cell>
          <cell r="X312">
            <v>9286.83044960313</v>
          </cell>
          <cell r="Y312">
            <v>8798.93424839709</v>
          </cell>
          <cell r="Z312">
            <v>8311.06668939837</v>
          </cell>
        </row>
        <row r="313">
          <cell r="A313">
            <v>-110692.731912379</v>
          </cell>
          <cell r="B313">
            <v>15326.7794271402</v>
          </cell>
          <cell r="C313">
            <v>24044.2300374471</v>
          </cell>
          <cell r="D313">
            <v>22593.6542717</v>
          </cell>
          <cell r="E313">
            <v>20987.9146455047</v>
          </cell>
          <cell r="F313">
            <v>19878.7135648132</v>
          </cell>
          <cell r="G313">
            <v>18484.4445642258</v>
          </cell>
          <cell r="H313">
            <v>17381.3910398757</v>
          </cell>
          <cell r="I313">
            <v>16627.0384311884</v>
          </cell>
          <cell r="J313">
            <v>15968.3836994061</v>
          </cell>
          <cell r="K313">
            <v>15130.5442323781</v>
          </cell>
          <cell r="L313">
            <v>14399.1632598519</v>
          </cell>
          <cell r="M313">
            <v>13634.1395279157</v>
          </cell>
          <cell r="N313">
            <v>12965.1180927143</v>
          </cell>
          <cell r="O313">
            <v>14025.5880457499</v>
          </cell>
          <cell r="P313">
            <v>15349.2720747007</v>
          </cell>
          <cell r="Q313">
            <v>13773.7072191149</v>
          </cell>
          <cell r="R313">
            <v>10023.1475929608</v>
          </cell>
          <cell r="S313">
            <v>9446.61887234259</v>
          </cell>
          <cell r="T313">
            <v>8870.118487725</v>
          </cell>
          <cell r="U313">
            <v>8293.64728918811</v>
          </cell>
          <cell r="V313">
            <v>11807.7453674044</v>
          </cell>
          <cell r="W313">
            <v>11231.3351940436</v>
          </cell>
          <cell r="X313">
            <v>10654.9569131013</v>
          </cell>
          <cell r="Y313">
            <v>10078.6114813499</v>
          </cell>
          <cell r="Z313">
            <v>9502.29988426513</v>
          </cell>
        </row>
        <row r="314">
          <cell r="A314">
            <v>-106690.755583836</v>
          </cell>
          <cell r="B314">
            <v>14928.448241715</v>
          </cell>
          <cell r="C314">
            <v>23176.2002643464</v>
          </cell>
          <cell r="D314">
            <v>21822.6297120508</v>
          </cell>
          <cell r="E314">
            <v>20292.0301760949</v>
          </cell>
          <cell r="F314">
            <v>19223.1584914353</v>
          </cell>
          <cell r="G314">
            <v>17879.0703553489</v>
          </cell>
          <cell r="H314">
            <v>16815.8965414125</v>
          </cell>
          <cell r="I314">
            <v>16088.8167376437</v>
          </cell>
          <cell r="J314">
            <v>15454.2092962033</v>
          </cell>
          <cell r="K314">
            <v>14646.4266724651</v>
          </cell>
          <cell r="L314">
            <v>13941.4879901293</v>
          </cell>
          <cell r="M314">
            <v>13204.1228660627</v>
          </cell>
          <cell r="N314">
            <v>12559.531297243</v>
          </cell>
          <cell r="O314">
            <v>13581.4189849529</v>
          </cell>
          <cell r="P314">
            <v>14857.2466455694</v>
          </cell>
          <cell r="Q314">
            <v>13338.644637925</v>
          </cell>
          <cell r="R314">
            <v>9723.68244968167</v>
          </cell>
          <cell r="S314">
            <v>9167.99750311052</v>
          </cell>
          <cell r="T314">
            <v>8612.3398680825</v>
          </cell>
          <cell r="U314">
            <v>8056.71036394392</v>
          </cell>
          <cell r="V314">
            <v>11443.7600164665</v>
          </cell>
          <cell r="W314">
            <v>10888.1893312046</v>
          </cell>
          <cell r="X314">
            <v>10332.6493853252</v>
          </cell>
          <cell r="Y314">
            <v>9777.1411010096</v>
          </cell>
          <cell r="Z314">
            <v>9221.66542810483</v>
          </cell>
        </row>
        <row r="315">
          <cell r="A315">
            <v>-113953.204161178</v>
          </cell>
          <cell r="B315">
            <v>15777.1351116885</v>
          </cell>
          <cell r="C315">
            <v>24646.8415503119</v>
          </cell>
          <cell r="D315">
            <v>23221.8595542413</v>
          </cell>
          <cell r="E315">
            <v>21554.8625269048</v>
          </cell>
          <cell r="F315">
            <v>20412.8044611195</v>
          </cell>
          <cell r="G315">
            <v>18977.6523311244</v>
          </cell>
          <cell r="H315">
            <v>17842.1081875353</v>
          </cell>
          <cell r="I315">
            <v>17065.5360012485</v>
          </cell>
          <cell r="J315">
            <v>16387.2895686708</v>
          </cell>
          <cell r="K315">
            <v>15524.9623247578</v>
          </cell>
          <cell r="L315">
            <v>14772.0384078754</v>
          </cell>
          <cell r="M315">
            <v>13984.4807786854</v>
          </cell>
          <cell r="N315">
            <v>13295.5559520494</v>
          </cell>
          <cell r="O315">
            <v>14387.4594756667</v>
          </cell>
          <cell r="P315">
            <v>15750.1328309085</v>
          </cell>
          <cell r="Q315">
            <v>14128.1594587104</v>
          </cell>
          <cell r="R315">
            <v>10267.1264946301</v>
          </cell>
          <cell r="S315">
            <v>9673.61602767909</v>
          </cell>
          <cell r="T315">
            <v>9080.13473137025</v>
          </cell>
          <cell r="U315">
            <v>8486.68348082281</v>
          </cell>
          <cell r="V315">
            <v>12104.2898839818</v>
          </cell>
          <cell r="W315">
            <v>11510.9014561169</v>
          </cell>
          <cell r="X315">
            <v>10917.5458600667</v>
          </cell>
          <cell r="Y315">
            <v>10324.2240807857</v>
          </cell>
          <cell r="Z315">
            <v>9730.93713277687</v>
          </cell>
        </row>
        <row r="316">
          <cell r="A316">
            <v>-112569.240402005</v>
          </cell>
          <cell r="B316">
            <v>15621.7537206695</v>
          </cell>
          <cell r="C316">
            <v>24346.7466402473</v>
          </cell>
          <cell r="D316">
            <v>22939.4799297698</v>
          </cell>
          <cell r="E316">
            <v>21314.2117066175</v>
          </cell>
          <cell r="F316">
            <v>20186.1003556439</v>
          </cell>
          <cell r="G316">
            <v>18768.3017760379</v>
          </cell>
          <cell r="H316">
            <v>17646.5488369458</v>
          </cell>
          <cell r="I316">
            <v>16879.408134136</v>
          </cell>
          <cell r="J316">
            <v>16209.4777373385</v>
          </cell>
          <cell r="K316">
            <v>15357.5447532644</v>
          </cell>
          <cell r="L316">
            <v>14613.7651111925</v>
          </cell>
          <cell r="M316">
            <v>13835.7723838855</v>
          </cell>
          <cell r="N316">
            <v>13155.2958955049</v>
          </cell>
          <cell r="O316">
            <v>14233.8568971846</v>
          </cell>
          <cell r="P316">
            <v>15579.9805594789</v>
          </cell>
          <cell r="Q316">
            <v>13977.7060837006</v>
          </cell>
          <cell r="R316">
            <v>10163.5654359407</v>
          </cell>
          <cell r="S316">
            <v>9577.26316452047</v>
          </cell>
          <cell r="T316">
            <v>8990.9897094644</v>
          </cell>
          <cell r="U316">
            <v>8404.74593526341</v>
          </cell>
          <cell r="V316">
            <v>11978.4164421589</v>
          </cell>
          <cell r="W316">
            <v>11392.2347276577</v>
          </cell>
          <cell r="X316">
            <v>10806.0854462284</v>
          </cell>
          <cell r="Y316">
            <v>10219.9695708629</v>
          </cell>
          <cell r="Z316">
            <v>9633.88810374319</v>
          </cell>
        </row>
        <row r="317">
          <cell r="A317">
            <v>-102492.144901496</v>
          </cell>
          <cell r="B317">
            <v>14352.8964738577</v>
          </cell>
          <cell r="C317">
            <v>22306.5261712618</v>
          </cell>
          <cell r="D317">
            <v>21166.4795195612</v>
          </cell>
          <cell r="E317">
            <v>19561.9539020049</v>
          </cell>
          <cell r="F317">
            <v>18535.3931705072</v>
          </cell>
          <cell r="G317">
            <v>17243.9515011779</v>
          </cell>
          <cell r="H317">
            <v>16222.6168597916</v>
          </cell>
          <cell r="I317">
            <v>15524.149891449</v>
          </cell>
          <cell r="J317">
            <v>14914.7712874186</v>
          </cell>
          <cell r="K317">
            <v>14138.5223292878</v>
          </cell>
          <cell r="L317">
            <v>13461.3251608804</v>
          </cell>
          <cell r="M317">
            <v>12752.9776313537</v>
          </cell>
          <cell r="N317">
            <v>12134.0162735941</v>
          </cell>
          <cell r="O317">
            <v>13115.4259829139</v>
          </cell>
          <cell r="P317">
            <v>14341.04588546</v>
          </cell>
          <cell r="Q317">
            <v>12882.2055561038</v>
          </cell>
          <cell r="R317">
            <v>9409.50329260049</v>
          </cell>
          <cell r="S317">
            <v>8875.68626457505</v>
          </cell>
          <cell r="T317">
            <v>8341.8954732992</v>
          </cell>
          <cell r="U317">
            <v>7808.13170587542</v>
          </cell>
          <cell r="V317">
            <v>11061.8904957091</v>
          </cell>
          <cell r="W317">
            <v>10528.1832324576</v>
          </cell>
          <cell r="X317">
            <v>9994.50549889895</v>
          </cell>
          <cell r="Y317">
            <v>9460.85818092382</v>
          </cell>
          <cell r="Z317">
            <v>8927.24219099979</v>
          </cell>
        </row>
        <row r="318">
          <cell r="A318">
            <v>-108663.980220844</v>
          </cell>
          <cell r="B318">
            <v>15162.8817501298</v>
          </cell>
          <cell r="C318">
            <v>23610.6747798091</v>
          </cell>
          <cell r="D318">
            <v>22273.5766922185</v>
          </cell>
          <cell r="E318">
            <v>20635.144744204</v>
          </cell>
          <cell r="F318">
            <v>19546.388144864</v>
          </cell>
          <cell r="G318">
            <v>18177.5577039735</v>
          </cell>
          <cell r="H318">
            <v>17094.7206984926</v>
          </cell>
          <cell r="I318">
            <v>16354.193696098</v>
          </cell>
          <cell r="J318">
            <v>15707.7294364606</v>
          </cell>
          <cell r="K318">
            <v>14885.1269090496</v>
          </cell>
          <cell r="L318">
            <v>14167.1505237942</v>
          </cell>
          <cell r="M318">
            <v>13416.1479761166</v>
          </cell>
          <cell r="N318">
            <v>12759.5109551838</v>
          </cell>
          <cell r="O318">
            <v>13800.4221128601</v>
          </cell>
          <cell r="P318">
            <v>15099.8459562829</v>
          </cell>
          <cell r="Q318">
            <v>13553.1577018133</v>
          </cell>
          <cell r="R318">
            <v>9871.33749562211</v>
          </cell>
          <cell r="S318">
            <v>9305.37526475405</v>
          </cell>
          <cell r="T318">
            <v>8739.44085055075</v>
          </cell>
          <cell r="U318">
            <v>8173.53508751217</v>
          </cell>
          <cell r="V318">
            <v>11623.2275602543</v>
          </cell>
          <cell r="W318">
            <v>11057.3817039361</v>
          </cell>
          <cell r="X318">
            <v>10491.5671555191</v>
          </cell>
          <cell r="Y318">
            <v>9925.78485424043</v>
          </cell>
          <cell r="Z318">
            <v>9360.03576751422</v>
          </cell>
        </row>
        <row r="319">
          <cell r="A319">
            <v>-96039.9888133888</v>
          </cell>
          <cell r="B319">
            <v>13581.8426278395</v>
          </cell>
          <cell r="C319">
            <v>21015.4430263781</v>
          </cell>
          <cell r="D319">
            <v>19892.2362711015</v>
          </cell>
          <cell r="E319">
            <v>18440.0194258067</v>
          </cell>
          <cell r="F319">
            <v>17478.4794582453</v>
          </cell>
          <cell r="G319">
            <v>16267.9415084327</v>
          </cell>
          <cell r="H319">
            <v>15310.9026287435</v>
          </cell>
          <cell r="I319">
            <v>14656.4060339985</v>
          </cell>
          <cell r="J319">
            <v>14085.7974920686</v>
          </cell>
          <cell r="K319">
            <v>13358.0074523571</v>
          </cell>
          <cell r="L319">
            <v>12723.441666454</v>
          </cell>
          <cell r="M319">
            <v>12059.6865184169</v>
          </cell>
          <cell r="N319">
            <v>11480.1120280863</v>
          </cell>
          <cell r="O319">
            <v>12399.3177717459</v>
          </cell>
          <cell r="P319">
            <v>13547.7816061513</v>
          </cell>
          <cell r="Q319">
            <v>12180.779197854</v>
          </cell>
          <cell r="R319">
            <v>8926.69287875483</v>
          </cell>
          <cell r="S319">
            <v>8426.48106789623</v>
          </cell>
          <cell r="T319">
            <v>7926.2938421133</v>
          </cell>
          <cell r="U319">
            <v>7426.13193895827</v>
          </cell>
          <cell r="V319">
            <v>10475.05786472</v>
          </cell>
          <cell r="W319">
            <v>9974.94890864768</v>
          </cell>
          <cell r="X319">
            <v>9474.86762329461</v>
          </cell>
          <cell r="Y319">
            <v>8974.81483878237</v>
          </cell>
          <cell r="Z319">
            <v>8474.79141013616</v>
          </cell>
        </row>
        <row r="320">
          <cell r="A320">
            <v>-109301.542375801</v>
          </cell>
          <cell r="B320">
            <v>15249.2477817712</v>
          </cell>
          <cell r="C320">
            <v>23720.8958362256</v>
          </cell>
          <cell r="D320">
            <v>22333.291286907</v>
          </cell>
          <cell r="E320">
            <v>20746.0073694408</v>
          </cell>
          <cell r="F320">
            <v>19650.8258203932</v>
          </cell>
          <cell r="G320">
            <v>18274.0009743682</v>
          </cell>
          <cell r="H320">
            <v>17184.8106594163</v>
          </cell>
          <cell r="I320">
            <v>16439.9387766807</v>
          </cell>
          <cell r="J320">
            <v>15789.6434993179</v>
          </cell>
          <cell r="K320">
            <v>14962.2525613302</v>
          </cell>
          <cell r="L320">
            <v>14240.0636065513</v>
          </cell>
          <cell r="M320">
            <v>13484.65471556</v>
          </cell>
          <cell r="N320">
            <v>12824.1257280145</v>
          </cell>
          <cell r="O320">
            <v>13871.1834968161</v>
          </cell>
          <cell r="P320">
            <v>15178.2314256454</v>
          </cell>
          <cell r="Q320">
            <v>13622.4683158783</v>
          </cell>
          <cell r="R320">
            <v>9919.04583430516</v>
          </cell>
          <cell r="S320">
            <v>9349.762943741</v>
          </cell>
          <cell r="T320">
            <v>8780.5080330498</v>
          </cell>
          <cell r="U320">
            <v>8211.28194162779</v>
          </cell>
          <cell r="V320">
            <v>11681.2147310084</v>
          </cell>
          <cell r="W320">
            <v>11112.0488977962</v>
          </cell>
          <cell r="X320">
            <v>10542.9145561777</v>
          </cell>
          <cell r="Y320">
            <v>9973.81265090045</v>
          </cell>
          <cell r="Z320">
            <v>9404.74415505482</v>
          </cell>
        </row>
        <row r="321">
          <cell r="A321">
            <v>-102761.986637684</v>
          </cell>
          <cell r="B321">
            <v>14439.1109510415</v>
          </cell>
          <cell r="C321">
            <v>22393.4097132347</v>
          </cell>
          <cell r="D321">
            <v>21087.7373214785</v>
          </cell>
          <cell r="E321">
            <v>19608.8753872902</v>
          </cell>
          <cell r="F321">
            <v>18579.5953607864</v>
          </cell>
          <cell r="G321">
            <v>17284.7701403092</v>
          </cell>
          <cell r="H321">
            <v>16260.7465249228</v>
          </cell>
          <cell r="I321">
            <v>15560.4406299035</v>
          </cell>
          <cell r="J321">
            <v>14949.4405863533</v>
          </cell>
          <cell r="K321">
            <v>14171.1649818578</v>
          </cell>
          <cell r="L321">
            <v>13492.1848859895</v>
          </cell>
          <cell r="M321">
            <v>12781.9724162045</v>
          </cell>
          <cell r="N321">
            <v>12161.3638229248</v>
          </cell>
          <cell r="O321">
            <v>13145.3750232597</v>
          </cell>
          <cell r="P321">
            <v>14374.2217428729</v>
          </cell>
          <cell r="Q321">
            <v>12911.5405727608</v>
          </cell>
          <cell r="R321">
            <v>9429.69536460599</v>
          </cell>
          <cell r="S321">
            <v>8894.47290093682</v>
          </cell>
          <cell r="T321">
            <v>8359.27674309344</v>
          </cell>
          <cell r="U321">
            <v>7824.10768025063</v>
          </cell>
          <cell r="V321">
            <v>11086.4329794674</v>
          </cell>
          <cell r="W321">
            <v>10551.3205695613</v>
          </cell>
          <cell r="X321">
            <v>10016.2377670939</v>
          </cell>
          <cell r="Y321">
            <v>9481.1854602883</v>
          </cell>
          <cell r="Z321">
            <v>8946.16456401444</v>
          </cell>
        </row>
        <row r="322">
          <cell r="A322">
            <v>-93525.1456665705</v>
          </cell>
          <cell r="B322">
            <v>13282.5530396978</v>
          </cell>
          <cell r="C322">
            <v>20569.7316418324</v>
          </cell>
          <cell r="D322">
            <v>19439.8149737004</v>
          </cell>
          <cell r="E322">
            <v>18002.7254127484</v>
          </cell>
          <cell r="F322">
            <v>17066.5284499676</v>
          </cell>
          <cell r="G322">
            <v>15887.5241707297</v>
          </cell>
          <cell r="H322">
            <v>14955.5457132414</v>
          </cell>
          <cell r="I322">
            <v>14318.1873574346</v>
          </cell>
          <cell r="J322">
            <v>13762.6901400982</v>
          </cell>
          <cell r="K322">
            <v>13053.7878298875</v>
          </cell>
          <cell r="L322">
            <v>12435.8383872139</v>
          </cell>
          <cell r="M322">
            <v>11789.4639168073</v>
          </cell>
          <cell r="N322">
            <v>11225.2411619704</v>
          </cell>
          <cell r="O322">
            <v>12120.2017983187</v>
          </cell>
          <cell r="P322">
            <v>13238.5926762503</v>
          </cell>
          <cell r="Q322">
            <v>11907.3857389924</v>
          </cell>
          <cell r="R322">
            <v>8738.50889127962</v>
          </cell>
          <cell r="S322">
            <v>8251.39531439667</v>
          </cell>
          <cell r="T322">
            <v>7764.30567881993</v>
          </cell>
          <cell r="U322">
            <v>7277.24070278859</v>
          </cell>
          <cell r="V322">
            <v>10246.3293590515</v>
          </cell>
          <cell r="W322">
            <v>9759.31594366365</v>
          </cell>
          <cell r="X322">
            <v>9272.32947442688</v>
          </cell>
          <cell r="Y322">
            <v>8785.37075972571</v>
          </cell>
          <cell r="Z322">
            <v>8298.44063219621</v>
          </cell>
        </row>
        <row r="323">
          <cell r="A323">
            <v>-113899.443993173</v>
          </cell>
          <cell r="B323">
            <v>15827.8917479037</v>
          </cell>
          <cell r="C323">
            <v>24628.8328126795</v>
          </cell>
          <cell r="D323">
            <v>23151.3986882356</v>
          </cell>
          <cell r="E323">
            <v>21545.5144291361</v>
          </cell>
          <cell r="F323">
            <v>20403.9981244529</v>
          </cell>
          <cell r="G323">
            <v>18969.5200943236</v>
          </cell>
          <cell r="H323">
            <v>17834.5116710277</v>
          </cell>
          <cell r="I323">
            <v>17058.3058513692</v>
          </cell>
          <cell r="J323">
            <v>16380.3824557769</v>
          </cell>
          <cell r="K323">
            <v>15518.4589776067</v>
          </cell>
          <cell r="L323">
            <v>14765.8902707122</v>
          </cell>
          <cell r="M323">
            <v>13978.7041907979</v>
          </cell>
          <cell r="N323">
            <v>13290.107540446</v>
          </cell>
          <cell r="O323">
            <v>14381.4927728753</v>
          </cell>
          <cell r="P323">
            <v>15743.5232541492</v>
          </cell>
          <cell r="Q323">
            <v>14122.3150869458</v>
          </cell>
          <cell r="R323">
            <v>10263.1036581382</v>
          </cell>
          <cell r="S323">
            <v>9669.87319404144</v>
          </cell>
          <cell r="T323">
            <v>9076.67188682489</v>
          </cell>
          <cell r="U323">
            <v>8483.50061119493</v>
          </cell>
          <cell r="V323">
            <v>12099.4003214229</v>
          </cell>
          <cell r="W323">
            <v>11506.2918388374</v>
          </cell>
          <cell r="X323">
            <v>10913.2161725773</v>
          </cell>
          <cell r="Y323">
            <v>10320.1743071326</v>
          </cell>
          <cell r="Z323">
            <v>9727.16725652763</v>
          </cell>
        </row>
        <row r="324">
          <cell r="A324">
            <v>-110272.404781619</v>
          </cell>
          <cell r="B324">
            <v>15372.6405573466</v>
          </cell>
          <cell r="C324">
            <v>23922.4902814299</v>
          </cell>
          <cell r="D324">
            <v>22626.9313070156</v>
          </cell>
          <cell r="E324">
            <v>20914.8259767185</v>
          </cell>
          <cell r="F324">
            <v>19809.8606880277</v>
          </cell>
          <cell r="G324">
            <v>18420.8621780837</v>
          </cell>
          <cell r="H324">
            <v>17321.9972153036</v>
          </cell>
          <cell r="I324">
            <v>16570.5090662977</v>
          </cell>
          <cell r="J324">
            <v>15914.3800187579</v>
          </cell>
          <cell r="K324">
            <v>15079.6974186533</v>
          </cell>
          <cell r="L324">
            <v>14351.0936769386</v>
          </cell>
          <cell r="M324">
            <v>13588.974925525</v>
          </cell>
          <cell r="N324">
            <v>12922.5193564853</v>
          </cell>
          <cell r="O324">
            <v>13978.9370184648</v>
          </cell>
          <cell r="P324">
            <v>15297.5946983473</v>
          </cell>
          <cell r="Q324">
            <v>13728.0126443749</v>
          </cell>
          <cell r="R324">
            <v>9991.69480211365</v>
          </cell>
          <cell r="S324">
            <v>9417.3553007761</v>
          </cell>
          <cell r="T324">
            <v>8843.04402784057</v>
          </cell>
          <cell r="U324">
            <v>8268.76183015911</v>
          </cell>
          <cell r="V324">
            <v>11769.5160262893</v>
          </cell>
          <cell r="W324">
            <v>11195.2946220566</v>
          </cell>
          <cell r="X324">
            <v>10621.1049891391</v>
          </cell>
          <cell r="Y324">
            <v>10046.9480806761</v>
          </cell>
          <cell r="Z324">
            <v>9472.82487840143</v>
          </cell>
        </row>
        <row r="325">
          <cell r="A325">
            <v>-90670.3865879076</v>
          </cell>
          <cell r="B325">
            <v>12953.3792901722</v>
          </cell>
          <cell r="C325">
            <v>20015.8065558114</v>
          </cell>
          <cell r="D325">
            <v>18904.4979654963</v>
          </cell>
          <cell r="E325">
            <v>17506.3250486135</v>
          </cell>
          <cell r="F325">
            <v>16598.8965492136</v>
          </cell>
          <cell r="G325">
            <v>15455.6881534965</v>
          </cell>
          <cell r="H325">
            <v>14552.1573818543</v>
          </cell>
          <cell r="I325">
            <v>13934.2537356834</v>
          </cell>
          <cell r="J325">
            <v>13395.9103480515</v>
          </cell>
          <cell r="K325">
            <v>12708.4487059539</v>
          </cell>
          <cell r="L325">
            <v>12109.3615357639</v>
          </cell>
          <cell r="M325">
            <v>11482.7169826374</v>
          </cell>
          <cell r="N325">
            <v>10935.9209632727</v>
          </cell>
          <cell r="O325">
            <v>11803.35942978</v>
          </cell>
          <cell r="P325">
            <v>12887.6125740625</v>
          </cell>
          <cell r="Q325">
            <v>11597.0393622335</v>
          </cell>
          <cell r="R325">
            <v>8524.88922780937</v>
          </cell>
          <cell r="S325">
            <v>8052.6442928947</v>
          </cell>
          <cell r="T325">
            <v>7580.42256850243</v>
          </cell>
          <cell r="U325">
            <v>7108.22475094826</v>
          </cell>
          <cell r="V325">
            <v>9986.68502340686</v>
          </cell>
          <cell r="W325">
            <v>9514.53719266045</v>
          </cell>
          <cell r="X325">
            <v>9042.41548556152</v>
          </cell>
          <cell r="Y325">
            <v>8570.32068581947</v>
          </cell>
          <cell r="Z325">
            <v>8098.25360065503</v>
          </cell>
        </row>
        <row r="326">
          <cell r="A326">
            <v>-101372.323341009</v>
          </cell>
          <cell r="B326">
            <v>14263.4568640035</v>
          </cell>
          <cell r="C326">
            <v>22118.4854764832</v>
          </cell>
          <cell r="D326">
            <v>20836.151399602</v>
          </cell>
          <cell r="E326">
            <v>19367.2335017629</v>
          </cell>
          <cell r="F326">
            <v>18351.9576264189</v>
          </cell>
          <cell r="G326">
            <v>17074.5574229502</v>
          </cell>
          <cell r="H326">
            <v>16064.3818079751</v>
          </cell>
          <cell r="I326">
            <v>15373.5462378356</v>
          </cell>
          <cell r="J326">
            <v>14770.8964777527</v>
          </cell>
          <cell r="K326">
            <v>14003.0579394727</v>
          </cell>
          <cell r="L326">
            <v>13333.2597770145</v>
          </cell>
          <cell r="M326">
            <v>12632.6515999684</v>
          </cell>
          <cell r="N326">
            <v>12020.5261374886</v>
          </cell>
          <cell r="O326">
            <v>12991.1398677677</v>
          </cell>
          <cell r="P326">
            <v>14203.3687383168</v>
          </cell>
          <cell r="Q326">
            <v>12760.4675900138</v>
          </cell>
          <cell r="R326">
            <v>9325.70781343527</v>
          </cell>
          <cell r="S326">
            <v>8797.72323059783</v>
          </cell>
          <cell r="T326">
            <v>8269.7645978492</v>
          </cell>
          <cell r="U326">
            <v>7741.83269369203</v>
          </cell>
          <cell r="V326">
            <v>10960.0411567277</v>
          </cell>
          <cell r="W326">
            <v>10432.1651393825</v>
          </cell>
          <cell r="X326">
            <v>9904.31832909075</v>
          </cell>
          <cell r="Y326">
            <v>9376.50160206422</v>
          </cell>
          <cell r="Z326">
            <v>8848.71586080082</v>
          </cell>
        </row>
        <row r="327">
          <cell r="A327">
            <v>-111045.062010668</v>
          </cell>
          <cell r="B327">
            <v>15404.7143166713</v>
          </cell>
          <cell r="C327">
            <v>23969.7504747057</v>
          </cell>
          <cell r="D327">
            <v>22655.8630492619</v>
          </cell>
          <cell r="E327">
            <v>21049.1796364434</v>
          </cell>
          <cell r="F327">
            <v>19936.4279950036</v>
          </cell>
          <cell r="G327">
            <v>18537.7411199786</v>
          </cell>
          <cell r="H327">
            <v>17431.176624764</v>
          </cell>
          <cell r="I327">
            <v>16674.4229448937</v>
          </cell>
          <cell r="J327">
            <v>16013.6511130902</v>
          </cell>
          <cell r="K327">
            <v>15173.1654708525</v>
          </cell>
          <cell r="L327">
            <v>14439.4565448511</v>
          </cell>
          <cell r="M327">
            <v>13671.9977760158</v>
          </cell>
          <cell r="N327">
            <v>13000.8255591714</v>
          </cell>
          <cell r="O327">
            <v>14064.6922572694</v>
          </cell>
          <cell r="P327">
            <v>15392.5895142793</v>
          </cell>
          <cell r="Q327">
            <v>13812.009705039</v>
          </cell>
          <cell r="R327">
            <v>10049.5122125148</v>
          </cell>
          <cell r="S327">
            <v>9471.14842632991</v>
          </cell>
          <cell r="T327">
            <v>8892.813066338</v>
          </cell>
          <cell r="U327">
            <v>8314.50698532479</v>
          </cell>
          <cell r="V327">
            <v>11839.7902832019</v>
          </cell>
          <cell r="W327">
            <v>11261.5454216053</v>
          </cell>
          <cell r="X327">
            <v>10683.3325539392</v>
          </cell>
          <cell r="Y327">
            <v>10105.1526400216</v>
          </cell>
          <cell r="Z327">
            <v>9527.006668465</v>
          </cell>
        </row>
        <row r="328">
          <cell r="A328">
            <v>-107394.541726326</v>
          </cell>
          <cell r="B328">
            <v>15024.2801460217</v>
          </cell>
          <cell r="C328">
            <v>23318.7336157149</v>
          </cell>
          <cell r="D328">
            <v>21989.9703107447</v>
          </cell>
          <cell r="E328">
            <v>20414.4081728989</v>
          </cell>
          <cell r="F328">
            <v>19338.4441749091</v>
          </cell>
          <cell r="G328">
            <v>17985.53124973</v>
          </cell>
          <cell r="H328">
            <v>16915.3442040172</v>
          </cell>
          <cell r="I328">
            <v>16183.468214416</v>
          </cell>
          <cell r="J328">
            <v>15544.6318249965</v>
          </cell>
          <cell r="K328">
            <v>14731.563415422</v>
          </cell>
          <cell r="L328">
            <v>14021.9746012803</v>
          </cell>
          <cell r="M328">
            <v>13279.7454442107</v>
          </cell>
          <cell r="N328">
            <v>12630.8576477248</v>
          </cell>
          <cell r="O328">
            <v>13659.5303989766</v>
          </cell>
          <cell r="P328">
            <v>14943.7740636117</v>
          </cell>
          <cell r="Q328">
            <v>13415.154589664</v>
          </cell>
          <cell r="R328">
            <v>9776.34628392163</v>
          </cell>
          <cell r="S328">
            <v>9216.99575861455</v>
          </cell>
          <cell r="T328">
            <v>8657.67272501136</v>
          </cell>
          <cell r="U328">
            <v>8098.37800786316</v>
          </cell>
          <cell r="V328">
            <v>11507.7703516183</v>
          </cell>
          <cell r="W328">
            <v>10948.5348413458</v>
          </cell>
          <cell r="X328">
            <v>10389.3302732283</v>
          </cell>
          <cell r="Y328">
            <v>9830.15757553029</v>
          </cell>
          <cell r="Z328">
            <v>9271.01770436446</v>
          </cell>
        </row>
        <row r="329">
          <cell r="A329">
            <v>-103517.046808357</v>
          </cell>
          <cell r="B329">
            <v>14509.3726720914</v>
          </cell>
          <cell r="C329">
            <v>22599.8346666748</v>
          </cell>
          <cell r="D329">
            <v>21264.3945646666</v>
          </cell>
          <cell r="E329">
            <v>19740.1691789336</v>
          </cell>
          <cell r="F329">
            <v>18703.2801317483</v>
          </cell>
          <cell r="G329">
            <v>17398.9871960714</v>
          </cell>
          <cell r="H329">
            <v>16367.4394030089</v>
          </cell>
          <cell r="I329">
            <v>15661.9878981594</v>
          </cell>
          <cell r="J329">
            <v>15046.4508084951</v>
          </cell>
          <cell r="K329">
            <v>14262.5043245738</v>
          </cell>
          <cell r="L329">
            <v>13578.5353136033</v>
          </cell>
          <cell r="M329">
            <v>12863.1044438418</v>
          </cell>
          <cell r="N329">
            <v>12237.8866231291</v>
          </cell>
          <cell r="O329">
            <v>13229.1772098097</v>
          </cell>
          <cell r="P329">
            <v>14467.0530776927</v>
          </cell>
          <cell r="Q329">
            <v>12993.6246231996</v>
          </cell>
          <cell r="R329">
            <v>9486.19599920059</v>
          </cell>
          <cell r="S329">
            <v>8947.04090267769</v>
          </cell>
          <cell r="T329">
            <v>8407.91230526684</v>
          </cell>
          <cell r="U329">
            <v>7868.81100194143</v>
          </cell>
          <cell r="V329">
            <v>11155.1067592801</v>
          </cell>
          <cell r="W329">
            <v>10616.0625251579</v>
          </cell>
          <cell r="X329">
            <v>10077.0481160198</v>
          </cell>
          <cell r="Y329">
            <v>9538.06442661534</v>
          </cell>
          <cell r="Z329">
            <v>8999.11237853651</v>
          </cell>
        </row>
        <row r="330">
          <cell r="A330">
            <v>-110912.445912245</v>
          </cell>
          <cell r="B330">
            <v>15427.5785158494</v>
          </cell>
          <cell r="C330">
            <v>24045.6241096683</v>
          </cell>
          <cell r="D330">
            <v>22645.0935067902</v>
          </cell>
          <cell r="E330">
            <v>21026.1196591446</v>
          </cell>
          <cell r="F330">
            <v>19914.7044391912</v>
          </cell>
          <cell r="G330">
            <v>18517.6804401853</v>
          </cell>
          <cell r="H330">
            <v>17412.4374649316</v>
          </cell>
          <cell r="I330">
            <v>16656.5875417766</v>
          </cell>
          <cell r="J330">
            <v>15996.6125807092</v>
          </cell>
          <cell r="K330">
            <v>15157.1229516812</v>
          </cell>
          <cell r="L330">
            <v>14424.2902610871</v>
          </cell>
          <cell r="M330">
            <v>13657.748033571</v>
          </cell>
          <cell r="N330">
            <v>12987.3853651343</v>
          </cell>
          <cell r="O330">
            <v>14049.9735375551</v>
          </cell>
          <cell r="P330">
            <v>15376.2849468906</v>
          </cell>
          <cell r="Q330">
            <v>13797.5927526758</v>
          </cell>
          <cell r="R330">
            <v>10039.5886408454</v>
          </cell>
          <cell r="S330">
            <v>9461.91556838886</v>
          </cell>
          <cell r="T330">
            <v>8884.27088817715</v>
          </cell>
          <cell r="U330">
            <v>8306.6554519776</v>
          </cell>
          <cell r="V330">
            <v>11827.7286633516</v>
          </cell>
          <cell r="W330">
            <v>11250.1743734571</v>
          </cell>
          <cell r="X330">
            <v>10672.6520392842</v>
          </cell>
          <cell r="Y330">
            <v>10095.1626195046</v>
          </cell>
          <cell r="Z330">
            <v>9517.70710155011</v>
          </cell>
        </row>
        <row r="331">
          <cell r="A331">
            <v>-112167.882554035</v>
          </cell>
          <cell r="B331">
            <v>15575.9757771582</v>
          </cell>
          <cell r="C331">
            <v>24260.5298817947</v>
          </cell>
          <cell r="D331">
            <v>22869.1481592791</v>
          </cell>
          <cell r="E331">
            <v>21244.4215154347</v>
          </cell>
          <cell r="F331">
            <v>20120.3547959813</v>
          </cell>
          <cell r="G331">
            <v>18707.5888507868</v>
          </cell>
          <cell r="H331">
            <v>17589.8354442845</v>
          </cell>
          <cell r="I331">
            <v>16825.4299286401</v>
          </cell>
          <cell r="J331">
            <v>16157.9112324397</v>
          </cell>
          <cell r="K331">
            <v>15308.9926464902</v>
          </cell>
          <cell r="L331">
            <v>14567.864899336</v>
          </cell>
          <cell r="M331">
            <v>13792.6460513379</v>
          </cell>
          <cell r="N331">
            <v>13114.6196320712</v>
          </cell>
          <cell r="O331">
            <v>14189.311221813</v>
          </cell>
          <cell r="P331">
            <v>15530.6353732083</v>
          </cell>
          <cell r="Q331">
            <v>13934.0736963541</v>
          </cell>
          <cell r="R331">
            <v>10133.5321035116</v>
          </cell>
          <cell r="S331">
            <v>9549.32025232584</v>
          </cell>
          <cell r="T331">
            <v>8965.13711476151</v>
          </cell>
          <cell r="U331">
            <v>8380.9835522272</v>
          </cell>
          <cell r="V331">
            <v>11941.9123838757</v>
          </cell>
          <cell r="W331">
            <v>11357.8206597717</v>
          </cell>
          <cell r="X331">
            <v>10773.7612531016</v>
          </cell>
          <cell r="Y331">
            <v>10189.7351333883</v>
          </cell>
          <cell r="Z331">
            <v>9605.74329924063</v>
          </cell>
        </row>
        <row r="332">
          <cell r="A332">
            <v>-94847.1718054137</v>
          </cell>
          <cell r="B332">
            <v>13446.0350829306</v>
          </cell>
          <cell r="C332">
            <v>20830.4558932752</v>
          </cell>
          <cell r="D332">
            <v>19692.3397566163</v>
          </cell>
          <cell r="E332">
            <v>18232.6061973031</v>
          </cell>
          <cell r="F332">
            <v>17283.0866880251</v>
          </cell>
          <cell r="G332">
            <v>16087.5054955089</v>
          </cell>
          <cell r="H332">
            <v>15142.3530421625</v>
          </cell>
          <cell r="I332">
            <v>14495.9852974883</v>
          </cell>
          <cell r="J332">
            <v>13932.544218472</v>
          </cell>
          <cell r="K332">
            <v>13213.7128309209</v>
          </cell>
          <cell r="L332">
            <v>12587.0283543709</v>
          </cell>
          <cell r="M332">
            <v>11931.51704767</v>
          </cell>
          <cell r="N332">
            <v>11359.2240497148</v>
          </cell>
          <cell r="O332">
            <v>12266.9300796058</v>
          </cell>
          <cell r="P332">
            <v>13401.1299890394</v>
          </cell>
          <cell r="Q332">
            <v>12051.1057555911</v>
          </cell>
          <cell r="R332">
            <v>8837.43520032945</v>
          </cell>
          <cell r="S332">
            <v>8343.43602196857</v>
          </cell>
          <cell r="T332">
            <v>7849.46112333662</v>
          </cell>
          <cell r="U332">
            <v>7355.51123282545</v>
          </cell>
          <cell r="V332">
            <v>10366.569487576</v>
          </cell>
          <cell r="W332">
            <v>9872.67188654456</v>
          </cell>
          <cell r="X332">
            <v>9378.80161256196</v>
          </cell>
          <cell r="Y332">
            <v>8884.95948543962</v>
          </cell>
          <cell r="Z332">
            <v>8391.14634958337</v>
          </cell>
        </row>
        <row r="333">
          <cell r="A333">
            <v>-93143.583968517</v>
          </cell>
          <cell r="B333">
            <v>13246.866495539</v>
          </cell>
          <cell r="C333">
            <v>20490.6919546422</v>
          </cell>
          <cell r="D333">
            <v>19356.2126885507</v>
          </cell>
          <cell r="E333">
            <v>17936.3774791279</v>
          </cell>
          <cell r="F333">
            <v>17004.0256547408</v>
          </cell>
          <cell r="G333">
            <v>15829.8057855785</v>
          </cell>
          <cell r="H333">
            <v>14901.6295919654</v>
          </cell>
          <cell r="I333">
            <v>14266.8715158457</v>
          </cell>
          <cell r="J333">
            <v>13713.6670469374</v>
          </cell>
          <cell r="K333">
            <v>13007.6304558669</v>
          </cell>
          <cell r="L333">
            <v>12392.2021088514</v>
          </cell>
          <cell r="M333">
            <v>11748.464701865</v>
          </cell>
          <cell r="N333">
            <v>11186.5711715248</v>
          </cell>
          <cell r="O333">
            <v>12077.8532467164</v>
          </cell>
          <cell r="P333">
            <v>13191.6813397474</v>
          </cell>
          <cell r="Q333">
            <v>11865.9054293628</v>
          </cell>
          <cell r="R333">
            <v>8709.95689116847</v>
          </cell>
          <cell r="S333">
            <v>8224.83062884371</v>
          </cell>
          <cell r="T333">
            <v>7739.72821014999</v>
          </cell>
          <cell r="U333">
            <v>7254.65035039624</v>
          </cell>
          <cell r="V333">
            <v>10211.6257883232</v>
          </cell>
          <cell r="W333">
            <v>9726.59927885706</v>
          </cell>
          <cell r="X333">
            <v>9241.59960560769</v>
          </cell>
          <cell r="Y333">
            <v>8756.62757366162</v>
          </cell>
          <cell r="Z333">
            <v>8271.68401225795</v>
          </cell>
        </row>
        <row r="334">
          <cell r="A334">
            <v>-115975.50219178</v>
          </cell>
          <cell r="B334">
            <v>16085.9757271738</v>
          </cell>
          <cell r="C334">
            <v>25036.8313346754</v>
          </cell>
          <cell r="D334">
            <v>23600.7565534315</v>
          </cell>
          <cell r="E334">
            <v>21906.5102320592</v>
          </cell>
          <cell r="F334">
            <v>20744.0727208512</v>
          </cell>
          <cell r="G334">
            <v>19283.562953748</v>
          </cell>
          <cell r="H334">
            <v>18127.8666020473</v>
          </cell>
          <cell r="I334">
            <v>17337.5127900966</v>
          </cell>
          <cell r="J334">
            <v>16647.1146644783</v>
          </cell>
          <cell r="K334">
            <v>15769.5989511691</v>
          </cell>
          <cell r="L334">
            <v>15003.3130883413</v>
          </cell>
          <cell r="M334">
            <v>14201.7788776746</v>
          </cell>
          <cell r="N334">
            <v>13500.5090328236</v>
          </cell>
          <cell r="O334">
            <v>14611.9091333266</v>
          </cell>
          <cell r="P334">
            <v>15998.765500033</v>
          </cell>
          <cell r="Q334">
            <v>14348.0073860593</v>
          </cell>
          <cell r="R334">
            <v>10418.4536689485</v>
          </cell>
          <cell r="S334">
            <v>9814.4103253023</v>
          </cell>
          <cell r="T334">
            <v>9210.39666998205</v>
          </cell>
          <cell r="U334">
            <v>8606.41359363758</v>
          </cell>
          <cell r="V334">
            <v>12288.2207216332</v>
          </cell>
          <cell r="W334">
            <v>11684.3015828691</v>
          </cell>
          <cell r="X334">
            <v>11080.4158585775</v>
          </cell>
          <cell r="Y334">
            <v>10476.5645511925</v>
          </cell>
          <cell r="Z334">
            <v>9872.74869322129</v>
          </cell>
        </row>
        <row r="335">
          <cell r="A335">
            <v>-115768.843067754</v>
          </cell>
          <cell r="B335">
            <v>16005.9381127985</v>
          </cell>
          <cell r="C335">
            <v>24955.9117598551</v>
          </cell>
          <cell r="D335">
            <v>23566.5404707107</v>
          </cell>
          <cell r="E335">
            <v>21870.5752681649</v>
          </cell>
          <cell r="F335">
            <v>20710.2203374052</v>
          </cell>
          <cell r="G335">
            <v>19252.3018733606</v>
          </cell>
          <cell r="H335">
            <v>18098.6648806726</v>
          </cell>
          <cell r="I335">
            <v>17309.719416376</v>
          </cell>
          <cell r="J335">
            <v>16620.5630752035</v>
          </cell>
          <cell r="K335">
            <v>15744.5994752491</v>
          </cell>
          <cell r="L335">
            <v>14979.6790729038</v>
          </cell>
          <cell r="M335">
            <v>14179.5731324727</v>
          </cell>
          <cell r="N335">
            <v>13479.5648280138</v>
          </cell>
          <cell r="O335">
            <v>14588.9725686174</v>
          </cell>
          <cell r="P335">
            <v>15973.3576675434</v>
          </cell>
          <cell r="Q335">
            <v>14325.5410732817</v>
          </cell>
          <cell r="R335">
            <v>10402.9895084673</v>
          </cell>
          <cell r="S335">
            <v>9800.0225220337</v>
          </cell>
          <cell r="T335">
            <v>9197.08517102385</v>
          </cell>
          <cell r="U335">
            <v>8594.17834450047</v>
          </cell>
          <cell r="V335">
            <v>12269.4247849239</v>
          </cell>
          <cell r="W335">
            <v>11666.5817820492</v>
          </cell>
          <cell r="X335">
            <v>11063.7721341051</v>
          </cell>
          <cell r="Y335">
            <v>10460.9968417393</v>
          </cell>
          <cell r="Z335">
            <v>9858.25693561938</v>
          </cell>
        </row>
        <row r="336">
          <cell r="A336">
            <v>-117853.34001735</v>
          </cell>
          <cell r="B336">
            <v>16240.2030943948</v>
          </cell>
          <cell r="C336">
            <v>25349.3423446713</v>
          </cell>
          <cell r="D336">
            <v>23912.9111890675</v>
          </cell>
          <cell r="E336">
            <v>22233.0384450234</v>
          </cell>
          <cell r="F336">
            <v>21051.6772673232</v>
          </cell>
          <cell r="G336">
            <v>19567.6212526303</v>
          </cell>
          <cell r="H336">
            <v>18393.2122393495</v>
          </cell>
          <cell r="I336">
            <v>17590.0612740723</v>
          </cell>
          <cell r="J336">
            <v>16888.3794956537</v>
          </cell>
          <cell r="K336">
            <v>15996.7602813207</v>
          </cell>
          <cell r="L336">
            <v>15218.0669656152</v>
          </cell>
          <cell r="M336">
            <v>14403.5545722216</v>
          </cell>
          <cell r="N336">
            <v>13690.821559326</v>
          </cell>
          <cell r="O336">
            <v>14820.325524339</v>
          </cell>
          <cell r="P336">
            <v>16229.6374208325</v>
          </cell>
          <cell r="Q336">
            <v>14552.1507653245</v>
          </cell>
          <cell r="R336">
            <v>10558.9709852251</v>
          </cell>
          <cell r="S336">
            <v>9945.14716710325</v>
          </cell>
          <cell r="T336">
            <v>9331.35351801119</v>
          </cell>
          <cell r="U336">
            <v>8717.59094301976</v>
          </cell>
          <cell r="V336">
            <v>12459.0127013531</v>
          </cell>
          <cell r="W336">
            <v>11845.3150991988</v>
          </cell>
          <cell r="X336">
            <v>11231.6514525531</v>
          </cell>
          <cell r="Y336">
            <v>10618.0227800816</v>
          </cell>
          <cell r="Z336">
            <v>10004.4301310093</v>
          </cell>
        </row>
        <row r="337">
          <cell r="A337">
            <v>-97763.9448439557</v>
          </cell>
          <cell r="B337">
            <v>13787.108572595</v>
          </cell>
          <cell r="C337">
            <v>21360.9862180287</v>
          </cell>
          <cell r="D337">
            <v>20192.0417290938</v>
          </cell>
          <cell r="E337">
            <v>18739.7898714889</v>
          </cell>
          <cell r="F337">
            <v>17760.8769612135</v>
          </cell>
          <cell r="G337">
            <v>16528.7222908425</v>
          </cell>
          <cell r="H337">
            <v>15554.5041822872</v>
          </cell>
          <cell r="I337">
            <v>14888.259113126</v>
          </cell>
          <cell r="J337">
            <v>14307.2915715919</v>
          </cell>
          <cell r="K337">
            <v>13566.5537600808</v>
          </cell>
          <cell r="L337">
            <v>12920.5972657144</v>
          </cell>
          <cell r="M337">
            <v>12244.9274485439</v>
          </cell>
          <cell r="N337">
            <v>11654.8291539684</v>
          </cell>
          <cell r="O337">
            <v>12590.6552180698</v>
          </cell>
          <cell r="P337">
            <v>13759.7344354804</v>
          </cell>
          <cell r="Q337">
            <v>12368.1937897812</v>
          </cell>
          <cell r="R337">
            <v>9055.6953258754</v>
          </cell>
          <cell r="S337">
            <v>8546.50451388879</v>
          </cell>
          <cell r="T337">
            <v>8037.33872828972</v>
          </cell>
          <cell r="U337">
            <v>7528.19871986983</v>
          </cell>
          <cell r="V337">
            <v>10631.854079708</v>
          </cell>
          <cell r="W337">
            <v>10122.7679687921</v>
          </cell>
          <cell r="X337">
            <v>9613.71002529576</v>
          </cell>
          <cell r="Y337">
            <v>9104.68109424172</v>
          </cell>
          <cell r="Z337">
            <v>8595.68204600319</v>
          </cell>
        </row>
        <row r="338">
          <cell r="A338">
            <v>-91334.6651466612</v>
          </cell>
          <cell r="B338">
            <v>13090.4487451049</v>
          </cell>
          <cell r="C338">
            <v>20145.9325265949</v>
          </cell>
          <cell r="D338">
            <v>19057.1750829829</v>
          </cell>
          <cell r="E338">
            <v>17621.8332611688</v>
          </cell>
          <cell r="F338">
            <v>16707.7105809761</v>
          </cell>
          <cell r="G338">
            <v>15556.1727825812</v>
          </cell>
          <cell r="H338">
            <v>14646.0224723954</v>
          </cell>
          <cell r="I338">
            <v>14023.5918780227</v>
          </cell>
          <cell r="J338">
            <v>13481.256937703</v>
          </cell>
          <cell r="K338">
            <v>12788.8062314777</v>
          </cell>
          <cell r="L338">
            <v>12185.3299682556</v>
          </cell>
          <cell r="M338">
            <v>11554.0944284105</v>
          </cell>
          <cell r="N338">
            <v>11003.2433534687</v>
          </cell>
          <cell r="O338">
            <v>11877.0859986867</v>
          </cell>
          <cell r="P338">
            <v>12969.2827080416</v>
          </cell>
          <cell r="Q338">
            <v>11669.2543681893</v>
          </cell>
          <cell r="R338">
            <v>8574.59673666086</v>
          </cell>
          <cell r="S338">
            <v>8098.89199313006</v>
          </cell>
          <cell r="T338">
            <v>7623.21063016895</v>
          </cell>
          <cell r="U338">
            <v>7147.55334919463</v>
          </cell>
          <cell r="V338">
            <v>10047.1020884964</v>
          </cell>
          <cell r="W338">
            <v>9571.49516054827</v>
          </cell>
          <cell r="X338">
            <v>9095.91454763731</v>
          </cell>
          <cell r="Y338">
            <v>8620.36103921463</v>
          </cell>
          <cell r="Z338">
            <v>8144.83544841489</v>
          </cell>
        </row>
        <row r="339">
          <cell r="A339">
            <v>-99368.7052716762</v>
          </cell>
          <cell r="B339">
            <v>14011.5940696514</v>
          </cell>
          <cell r="C339">
            <v>21740.3628993834</v>
          </cell>
          <cell r="D339">
            <v>20504.6428451402</v>
          </cell>
          <cell r="E339">
            <v>19018.8339654805</v>
          </cell>
          <cell r="F339">
            <v>18023.7492906786</v>
          </cell>
          <cell r="G339">
            <v>16771.4724958948</v>
          </cell>
          <cell r="H339">
            <v>15781.2629431412</v>
          </cell>
          <cell r="I339">
            <v>15104.0816978278</v>
          </cell>
          <cell r="J339">
            <v>14513.4713856306</v>
          </cell>
          <cell r="K339">
            <v>13760.6810208975</v>
          </cell>
          <cell r="L339">
            <v>13104.1213801272</v>
          </cell>
          <cell r="M339">
            <v>12417.3606829137</v>
          </cell>
          <cell r="N339">
            <v>11817.4662077501</v>
          </cell>
          <cell r="O339">
            <v>12768.7634509698</v>
          </cell>
          <cell r="P339">
            <v>13957.0326884637</v>
          </cell>
          <cell r="Q339">
            <v>12542.6503973568</v>
          </cell>
          <cell r="R339">
            <v>9175.77844780405</v>
          </cell>
          <cell r="S339">
            <v>8658.2294495092</v>
          </cell>
          <cell r="T339">
            <v>8140.70588840115</v>
          </cell>
          <cell r="U339">
            <v>7623.2085275955</v>
          </cell>
          <cell r="V339">
            <v>10777.8092877109</v>
          </cell>
          <cell r="W339">
            <v>10260.3667091175</v>
          </cell>
          <cell r="X339">
            <v>9742.95276030207</v>
          </cell>
          <cell r="Y339">
            <v>9225.56830015778</v>
          </cell>
          <cell r="Z339">
            <v>8708.21421334482</v>
          </cell>
        </row>
        <row r="340">
          <cell r="A340">
            <v>-109729.914656288</v>
          </cell>
          <cell r="B340">
            <v>15278.6820566501</v>
          </cell>
          <cell r="C340">
            <v>23744.3631196815</v>
          </cell>
          <cell r="D340">
            <v>22466.0828033499</v>
          </cell>
          <cell r="E340">
            <v>20820.4949707267</v>
          </cell>
          <cell r="F340">
            <v>19720.9965557283</v>
          </cell>
          <cell r="G340">
            <v>18338.80034076</v>
          </cell>
          <cell r="H340">
            <v>17245.3412942883</v>
          </cell>
          <cell r="I340">
            <v>16497.5501255101</v>
          </cell>
          <cell r="J340">
            <v>15844.680821777</v>
          </cell>
          <cell r="K340">
            <v>15014.0725937688</v>
          </cell>
          <cell r="L340">
            <v>14289.0532513963</v>
          </cell>
          <cell r="M340">
            <v>13530.6837779439</v>
          </cell>
          <cell r="N340">
            <v>12867.5398130185</v>
          </cell>
          <cell r="O340">
            <v>13918.7274345796</v>
          </cell>
          <cell r="P340">
            <v>15230.8979178561</v>
          </cell>
          <cell r="Q340">
            <v>13669.0374943938</v>
          </cell>
          <cell r="R340">
            <v>9951.10063818738</v>
          </cell>
          <cell r="S340">
            <v>9379.58662622481</v>
          </cell>
          <cell r="T340">
            <v>8808.10070379334</v>
          </cell>
          <cell r="U340">
            <v>8236.64371357891</v>
          </cell>
          <cell r="V340">
            <v>11720.1757897565</v>
          </cell>
          <cell r="W340">
            <v>11148.7792939146</v>
          </cell>
          <cell r="X340">
            <v>10577.4144130875</v>
          </cell>
          <cell r="Y340">
            <v>10006.0820957256</v>
          </cell>
          <cell r="Z340">
            <v>9434.78331873279</v>
          </cell>
        </row>
        <row r="341">
          <cell r="A341">
            <v>-93782.9719075911</v>
          </cell>
          <cell r="B341">
            <v>13338.4798416948</v>
          </cell>
          <cell r="C341">
            <v>20649.5150859966</v>
          </cell>
          <cell r="D341">
            <v>19510.5217858226</v>
          </cell>
          <cell r="E341">
            <v>18047.557581208</v>
          </cell>
          <cell r="F341">
            <v>17108.7624080112</v>
          </cell>
          <cell r="G341">
            <v>15926.5252401694</v>
          </cell>
          <cell r="H341">
            <v>14991.9775431392</v>
          </cell>
          <cell r="I341">
            <v>14352.8621442625</v>
          </cell>
          <cell r="J341">
            <v>13795.815686759</v>
          </cell>
          <cell r="K341">
            <v>13084.9769725604</v>
          </cell>
          <cell r="L341">
            <v>12465.3239925032</v>
          </cell>
          <cell r="M341">
            <v>11817.1676237761</v>
          </cell>
          <cell r="N341">
            <v>11251.3709814144</v>
          </cell>
          <cell r="O341">
            <v>12148.8172697562</v>
          </cell>
          <cell r="P341">
            <v>13270.2912812557</v>
          </cell>
          <cell r="Q341">
            <v>11935.4145279478</v>
          </cell>
          <cell r="R341">
            <v>8757.80185202448</v>
          </cell>
          <cell r="S341">
            <v>8269.34542064413</v>
          </cell>
          <cell r="T341">
            <v>7780.91299657039</v>
          </cell>
          <cell r="U341">
            <v>7292.50530002249</v>
          </cell>
          <cell r="V341">
            <v>10269.7790166993</v>
          </cell>
          <cell r="W341">
            <v>9781.4230229351</v>
          </cell>
          <cell r="X341">
            <v>9293.09404960603</v>
          </cell>
          <cell r="Y341">
            <v>8804.7929073251</v>
          </cell>
          <cell r="Z341">
            <v>8316.52043102378</v>
          </cell>
        </row>
        <row r="342">
          <cell r="A342">
            <v>-115205.065326293</v>
          </cell>
          <cell r="B342">
            <v>15945.4075566006</v>
          </cell>
          <cell r="C342">
            <v>24901.6588886947</v>
          </cell>
          <cell r="D342">
            <v>23421.7350677441</v>
          </cell>
          <cell r="E342">
            <v>21772.5426607047</v>
          </cell>
          <cell r="F342">
            <v>20617.8691268206</v>
          </cell>
          <cell r="G342">
            <v>19167.0198836135</v>
          </cell>
          <cell r="H342">
            <v>18019.0009384153</v>
          </cell>
          <cell r="I342">
            <v>17233.8975259196</v>
          </cell>
          <cell r="J342">
            <v>16548.1288427252</v>
          </cell>
          <cell r="K342">
            <v>15676.3994955085</v>
          </cell>
          <cell r="L342">
            <v>14915.2041463415</v>
          </cell>
          <cell r="M342">
            <v>14118.9946076372</v>
          </cell>
          <cell r="N342">
            <v>13422.4278564914</v>
          </cell>
          <cell r="O342">
            <v>14526.4003269635</v>
          </cell>
          <cell r="P342">
            <v>15904.0436680581</v>
          </cell>
          <cell r="Q342">
            <v>14264.2517054092</v>
          </cell>
          <cell r="R342">
            <v>10360.8024068295</v>
          </cell>
          <cell r="S342">
            <v>9760.7717835553</v>
          </cell>
          <cell r="T342">
            <v>9160.77065138454</v>
          </cell>
          <cell r="U342">
            <v>8560.79989505033</v>
          </cell>
          <cell r="V342">
            <v>12218.1484098956</v>
          </cell>
          <cell r="W342">
            <v>11618.2411663981</v>
          </cell>
          <cell r="X342">
            <v>11018.3671153973</v>
          </cell>
          <cell r="Y342">
            <v>10418.5272526682</v>
          </cell>
          <cell r="Z342">
            <v>9818.72260385893</v>
          </cell>
        </row>
        <row r="343">
          <cell r="A343">
            <v>-115845.913870617</v>
          </cell>
          <cell r="B343">
            <v>16021.068162784</v>
          </cell>
          <cell r="C343">
            <v>25027.540864342</v>
          </cell>
          <cell r="D343">
            <v>23532.2352447424</v>
          </cell>
          <cell r="E343">
            <v>21883.9767404263</v>
          </cell>
          <cell r="F343">
            <v>20722.8451386731</v>
          </cell>
          <cell r="G343">
            <v>19263.9602822268</v>
          </cell>
          <cell r="H343">
            <v>18109.5552786744</v>
          </cell>
          <cell r="I343">
            <v>17320.0845896391</v>
          </cell>
          <cell r="J343">
            <v>16630.4651412863</v>
          </cell>
          <cell r="K343">
            <v>15753.9227010655</v>
          </cell>
          <cell r="L343">
            <v>14988.4930681882</v>
          </cell>
          <cell r="M343">
            <v>14187.8544731536</v>
          </cell>
          <cell r="N343">
            <v>13487.375693794</v>
          </cell>
          <cell r="O343">
            <v>14597.5264588238</v>
          </cell>
          <cell r="P343">
            <v>15982.8331845728</v>
          </cell>
          <cell r="Q343">
            <v>14333.9195892137</v>
          </cell>
          <cell r="R343">
            <v>10408.7566637744</v>
          </cell>
          <cell r="S343">
            <v>9805.38826407182</v>
          </cell>
          <cell r="T343">
            <v>9202.04951952215</v>
          </cell>
          <cell r="U343">
            <v>8598.74131978001</v>
          </cell>
          <cell r="V343">
            <v>12276.4344823644</v>
          </cell>
          <cell r="W343">
            <v>11673.1901487603</v>
          </cell>
          <cell r="X343">
            <v>11069.9791922922</v>
          </cell>
          <cell r="Y343">
            <v>10466.8026142739</v>
          </cell>
          <cell r="Z343">
            <v>9863.66144605918</v>
          </cell>
        </row>
        <row r="344">
          <cell r="A344">
            <v>-95186.1602689061</v>
          </cell>
          <cell r="B344">
            <v>13545.3062600988</v>
          </cell>
          <cell r="C344">
            <v>20885.9567072779</v>
          </cell>
          <cell r="D344">
            <v>19680.0454767842</v>
          </cell>
          <cell r="E344">
            <v>18291.5512753564</v>
          </cell>
          <cell r="F344">
            <v>17338.6156539198</v>
          </cell>
          <cell r="G344">
            <v>16138.7838780024</v>
          </cell>
          <cell r="H344">
            <v>15190.2534032366</v>
          </cell>
          <cell r="I344">
            <v>14541.5755084077</v>
          </cell>
          <cell r="J344">
            <v>13976.0974973021</v>
          </cell>
          <cell r="K344">
            <v>13254.7201368897</v>
          </cell>
          <cell r="L344">
            <v>12625.7958591548</v>
          </cell>
          <cell r="M344">
            <v>11967.9417227581</v>
          </cell>
          <cell r="N344">
            <v>11393.579386509</v>
          </cell>
          <cell r="O344">
            <v>12304.5535373901</v>
          </cell>
          <cell r="P344">
            <v>13442.8071331622</v>
          </cell>
          <cell r="Q344">
            <v>12087.9578466114</v>
          </cell>
          <cell r="R344">
            <v>8862.80147450396</v>
          </cell>
          <cell r="S344">
            <v>8367.03671874894</v>
          </cell>
          <cell r="T344">
            <v>7871.29632949978</v>
          </cell>
          <cell r="U344">
            <v>7375.58103775166</v>
          </cell>
          <cell r="V344">
            <v>10397.4009630068</v>
          </cell>
          <cell r="W344">
            <v>9901.73814762359</v>
          </cell>
          <cell r="X344">
            <v>9406.10275695743</v>
          </cell>
          <cell r="Y344">
            <v>8910.49561374981</v>
          </cell>
          <cell r="Z344">
            <v>8414.91756542448</v>
          </cell>
        </row>
        <row r="345">
          <cell r="A345">
            <v>-97468.8515801579</v>
          </cell>
          <cell r="B345">
            <v>13806.387422227</v>
          </cell>
          <cell r="C345">
            <v>21341.6001290204</v>
          </cell>
          <cell r="D345">
            <v>20106.9049375512</v>
          </cell>
          <cell r="E345">
            <v>18688.4775191794</v>
          </cell>
          <cell r="F345">
            <v>17712.5383728959</v>
          </cell>
          <cell r="G345">
            <v>16484.0838831032</v>
          </cell>
          <cell r="H345">
            <v>15512.8063801236</v>
          </cell>
          <cell r="I345">
            <v>14848.5723226116</v>
          </cell>
          <cell r="J345">
            <v>14269.3779533328</v>
          </cell>
          <cell r="K345">
            <v>13530.8564397849</v>
          </cell>
          <cell r="L345">
            <v>12886.8497174996</v>
          </cell>
          <cell r="M345">
            <v>12213.2193598857</v>
          </cell>
          <cell r="N345">
            <v>11624.9224475305</v>
          </cell>
          <cell r="O345">
            <v>12557.9035756141</v>
          </cell>
          <cell r="P345">
            <v>13723.4540135503</v>
          </cell>
          <cell r="Q345">
            <v>12336.1136307548</v>
          </cell>
          <cell r="R345">
            <v>9033.61369938162</v>
          </cell>
          <cell r="S345">
            <v>8525.95984234139</v>
          </cell>
          <cell r="T345">
            <v>8018.33093614839</v>
          </cell>
          <cell r="U345">
            <v>7510.72772932805</v>
          </cell>
          <cell r="V345">
            <v>10605.0149341547</v>
          </cell>
          <cell r="W345">
            <v>10097.4654621526</v>
          </cell>
          <cell r="X345">
            <v>9589.94407254896</v>
          </cell>
          <cell r="Y345">
            <v>9082.45160781562</v>
          </cell>
          <cell r="Z345">
            <v>8574.98893569873</v>
          </cell>
        </row>
        <row r="346">
          <cell r="A346">
            <v>-95180.1977381427</v>
          </cell>
          <cell r="B346">
            <v>13521.0963369043</v>
          </cell>
          <cell r="C346">
            <v>20952.2092076118</v>
          </cell>
          <cell r="D346">
            <v>19729.0514817101</v>
          </cell>
          <cell r="E346">
            <v>18290.5144794796</v>
          </cell>
          <cell r="F346">
            <v>17337.6389446714</v>
          </cell>
          <cell r="G346">
            <v>16137.8819330513</v>
          </cell>
          <cell r="H346">
            <v>15189.4108749289</v>
          </cell>
          <cell r="I346">
            <v>14540.7736137582</v>
          </cell>
          <cell r="J346">
            <v>13975.3314306278</v>
          </cell>
          <cell r="K346">
            <v>13253.9988518028</v>
          </cell>
          <cell r="L346">
            <v>12625.113970345</v>
          </cell>
          <cell r="M346">
            <v>11967.3010424131</v>
          </cell>
          <cell r="N346">
            <v>11392.9751041378</v>
          </cell>
          <cell r="O346">
            <v>12303.8917714345</v>
          </cell>
          <cell r="P346">
            <v>13442.0740661681</v>
          </cell>
          <cell r="Q346">
            <v>12087.3096483685</v>
          </cell>
          <cell r="R346">
            <v>8862.35530241728</v>
          </cell>
          <cell r="S346">
            <v>8366.6216017295</v>
          </cell>
          <cell r="T346">
            <v>7870.91226602125</v>
          </cell>
          <cell r="U346">
            <v>7375.22802624191</v>
          </cell>
          <cell r="V346">
            <v>10396.8586624847</v>
          </cell>
          <cell r="W346">
            <v>9901.22689578312</v>
          </cell>
          <cell r="X346">
            <v>9405.62255208068</v>
          </cell>
          <cell r="Y346">
            <v>8910.04645406734</v>
          </cell>
          <cell r="Z346">
            <v>8414.49944911376</v>
          </cell>
        </row>
        <row r="347">
          <cell r="A347">
            <v>-116917.036254229</v>
          </cell>
          <cell r="B347">
            <v>16140.3321084716</v>
          </cell>
          <cell r="C347">
            <v>25293.2574422897</v>
          </cell>
          <cell r="D347">
            <v>23773.1254246206</v>
          </cell>
          <cell r="E347">
            <v>22070.2290743736</v>
          </cell>
          <cell r="F347">
            <v>20898.3033760887</v>
          </cell>
          <cell r="G347">
            <v>19425.9876937746</v>
          </cell>
          <cell r="H347">
            <v>18260.9089513068</v>
          </cell>
          <cell r="I347">
            <v>17464.1387408817</v>
          </cell>
          <cell r="J347">
            <v>16768.0830748114</v>
          </cell>
          <cell r="K347">
            <v>15883.4959699087</v>
          </cell>
          <cell r="L347">
            <v>15110.9891015428</v>
          </cell>
          <cell r="M347">
            <v>14302.9477255929</v>
          </cell>
          <cell r="N347">
            <v>13595.9303326679</v>
          </cell>
          <cell r="O347">
            <v>14716.4075775686</v>
          </cell>
          <cell r="P347">
            <v>16114.5229816088</v>
          </cell>
          <cell r="Q347">
            <v>14450.3633736661</v>
          </cell>
          <cell r="R347">
            <v>10488.9080169421</v>
          </cell>
          <cell r="S347">
            <v>9879.96081539068</v>
          </cell>
          <cell r="T347">
            <v>9271.04354318652</v>
          </cell>
          <cell r="U347">
            <v>8662.1570982101</v>
          </cell>
          <cell r="V347">
            <v>12373.854563017</v>
          </cell>
          <cell r="W347">
            <v>11765.0325746911</v>
          </cell>
          <cell r="X347">
            <v>11156.2442721092</v>
          </cell>
          <cell r="Y347">
            <v>10547.4906658437</v>
          </cell>
          <cell r="Z347">
            <v>9938.77279678412</v>
          </cell>
        </row>
        <row r="348">
          <cell r="A348">
            <v>-100612.298261504</v>
          </cell>
          <cell r="B348">
            <v>14164.1132218869</v>
          </cell>
          <cell r="C348">
            <v>22002.5758974819</v>
          </cell>
          <cell r="D348">
            <v>20726.8267909383</v>
          </cell>
          <cell r="E348">
            <v>19235.0763859357</v>
          </cell>
          <cell r="F348">
            <v>18227.4595644963</v>
          </cell>
          <cell r="G348">
            <v>16959.5893313225</v>
          </cell>
          <cell r="H348">
            <v>15956.9873693602</v>
          </cell>
          <cell r="I348">
            <v>15271.3312440812</v>
          </cell>
          <cell r="J348">
            <v>14673.2483635232</v>
          </cell>
          <cell r="K348">
            <v>13911.1179936168</v>
          </cell>
          <cell r="L348">
            <v>13246.3415509427</v>
          </cell>
          <cell r="M348">
            <v>12550.9860875359</v>
          </cell>
          <cell r="N348">
            <v>11943.5001605293</v>
          </cell>
          <cell r="O348">
            <v>12906.7866387549</v>
          </cell>
          <cell r="P348">
            <v>14109.926989742</v>
          </cell>
          <cell r="Q348">
            <v>12677.8437947404</v>
          </cell>
          <cell r="R348">
            <v>9268.83565811882</v>
          </cell>
          <cell r="S348">
            <v>8744.80956721806</v>
          </cell>
          <cell r="T348">
            <v>8220.80923184889</v>
          </cell>
          <cell r="U348">
            <v>7696.83542467723</v>
          </cell>
          <cell r="V348">
            <v>10890.9158115047</v>
          </cell>
          <cell r="W348">
            <v>10366.9974721412</v>
          </cell>
          <cell r="X348">
            <v>9843.10812085543</v>
          </cell>
          <cell r="Y348">
            <v>9319.24862728968</v>
          </cell>
          <cell r="Z348">
            <v>8795.41988717555</v>
          </cell>
        </row>
        <row r="349">
          <cell r="A349">
            <v>-116332.592166384</v>
          </cell>
          <cell r="B349">
            <v>16056.5314508015</v>
          </cell>
          <cell r="C349">
            <v>25086.6700730721</v>
          </cell>
          <cell r="D349">
            <v>23669.8274050229</v>
          </cell>
          <cell r="E349">
            <v>21968.6028950608</v>
          </cell>
          <cell r="F349">
            <v>20802.5668560698</v>
          </cell>
          <cell r="G349">
            <v>19337.5795303408</v>
          </cell>
          <cell r="H349">
            <v>18178.3247755888</v>
          </cell>
          <cell r="I349">
            <v>17385.5374546874</v>
          </cell>
          <cell r="J349">
            <v>16692.9936276475</v>
          </cell>
          <cell r="K349">
            <v>15812.7959900774</v>
          </cell>
          <cell r="L349">
            <v>15044.1507238056</v>
          </cell>
          <cell r="M349">
            <v>14240.1485796053</v>
          </cell>
          <cell r="N349">
            <v>13536.6988966819</v>
          </cell>
          <cell r="O349">
            <v>14651.5416312772</v>
          </cell>
          <cell r="P349">
            <v>16042.6681455183</v>
          </cell>
          <cell r="Q349">
            <v>14386.8273273368</v>
          </cell>
          <cell r="R349">
            <v>10445.1744667816</v>
          </cell>
          <cell r="S349">
            <v>9839.27126637116</v>
          </cell>
          <cell r="T349">
            <v>9233.39784569735</v>
          </cell>
          <cell r="U349">
            <v>8627.55509815234</v>
          </cell>
          <cell r="V349">
            <v>12320.6985548465</v>
          </cell>
          <cell r="W349">
            <v>11714.9199417465</v>
          </cell>
          <cell r="X349">
            <v>11109.1748460025</v>
          </cell>
          <cell r="Y349">
            <v>10503.4642731352</v>
          </cell>
          <cell r="Z349">
            <v>9897.7892588309</v>
          </cell>
        </row>
        <row r="350">
          <cell r="A350">
            <v>-112235.78576367</v>
          </cell>
          <cell r="B350">
            <v>15580.0551837057</v>
          </cell>
          <cell r="C350">
            <v>24305.0357979262</v>
          </cell>
          <cell r="D350">
            <v>22895.382538501</v>
          </cell>
          <cell r="E350">
            <v>21256.2288788793</v>
          </cell>
          <cell r="F350">
            <v>20131.4778736609</v>
          </cell>
          <cell r="G350">
            <v>18717.8604887072</v>
          </cell>
          <cell r="H350">
            <v>17599.4304264442</v>
          </cell>
          <cell r="I350">
            <v>16834.5621616885</v>
          </cell>
          <cell r="J350">
            <v>16166.6354450344</v>
          </cell>
          <cell r="K350">
            <v>15317.2068720278</v>
          </cell>
          <cell r="L350">
            <v>14575.6304674536</v>
          </cell>
          <cell r="M350">
            <v>13799.9423242638</v>
          </cell>
          <cell r="N350">
            <v>13121.5013932154</v>
          </cell>
          <cell r="O350">
            <v>14196.8476244232</v>
          </cell>
          <cell r="P350">
            <v>15538.9837748771</v>
          </cell>
          <cell r="Q350">
            <v>13941.4555855082</v>
          </cell>
          <cell r="R350">
            <v>10138.6132541064</v>
          </cell>
          <cell r="S350">
            <v>9554.04773787061</v>
          </cell>
          <cell r="T350">
            <v>8969.51095263858</v>
          </cell>
          <cell r="U350">
            <v>8385.00376034046</v>
          </cell>
          <cell r="V350">
            <v>11948.0882758749</v>
          </cell>
          <cell r="W350">
            <v>11363.6429594423</v>
          </cell>
          <cell r="X350">
            <v>10779.2299800076</v>
          </cell>
          <cell r="Y350">
            <v>10194.8503076808</v>
          </cell>
          <cell r="Z350">
            <v>9610.504941675</v>
          </cell>
        </row>
        <row r="351">
          <cell r="A351">
            <v>-111102.002207939</v>
          </cell>
          <cell r="B351">
            <v>15435.8173344147</v>
          </cell>
          <cell r="C351">
            <v>24033.827879453</v>
          </cell>
          <cell r="D351">
            <v>22673.419772522</v>
          </cell>
          <cell r="E351">
            <v>21059.0806942491</v>
          </cell>
          <cell r="F351">
            <v>19945.7552453758</v>
          </cell>
          <cell r="G351">
            <v>18546.3543960317</v>
          </cell>
          <cell r="H351">
            <v>17439.2224915195</v>
          </cell>
          <cell r="I351">
            <v>16682.0807736487</v>
          </cell>
          <cell r="J351">
            <v>16020.9667965291</v>
          </cell>
          <cell r="K351">
            <v>15180.0535049388</v>
          </cell>
          <cell r="L351">
            <v>14445.9683575168</v>
          </cell>
          <cell r="M351">
            <v>13678.1160614691</v>
          </cell>
          <cell r="N351">
            <v>13006.5962560092</v>
          </cell>
          <cell r="O351">
            <v>14071.011903331</v>
          </cell>
          <cell r="P351">
            <v>15399.590061683</v>
          </cell>
          <cell r="Q351">
            <v>13818.1997839311</v>
          </cell>
          <cell r="R351">
            <v>10053.7730084151</v>
          </cell>
          <cell r="S351">
            <v>9475.11265660649</v>
          </cell>
          <cell r="T351">
            <v>8896.48074556683</v>
          </cell>
          <cell r="U351">
            <v>8317.87812851915</v>
          </cell>
          <cell r="V351">
            <v>11844.9690738754</v>
          </cell>
          <cell r="W351">
            <v>11266.4277076356</v>
          </cell>
          <cell r="X351">
            <v>10687.9183517318</v>
          </cell>
          <cell r="Y351">
            <v>10109.441966474</v>
          </cell>
          <cell r="Z351">
            <v>9530.99954098167</v>
          </cell>
        </row>
        <row r="352">
          <cell r="A352">
            <v>-109397.067055833</v>
          </cell>
          <cell r="B352">
            <v>15210.0351311068</v>
          </cell>
          <cell r="C352">
            <v>23709.5180985038</v>
          </cell>
          <cell r="D352">
            <v>22347.399368445</v>
          </cell>
          <cell r="E352">
            <v>20762.6176978941</v>
          </cell>
          <cell r="F352">
            <v>19666.4735113055</v>
          </cell>
          <cell r="G352">
            <v>18288.4508793289</v>
          </cell>
          <cell r="H352">
            <v>17198.3086605514</v>
          </cell>
          <cell r="I352">
            <v>16452.7857929649</v>
          </cell>
          <cell r="J352">
            <v>15801.9165217734</v>
          </cell>
          <cell r="K352">
            <v>14973.8081456745</v>
          </cell>
          <cell r="L352">
            <v>14250.9880299135</v>
          </cell>
          <cell r="M352">
            <v>13494.9189451955</v>
          </cell>
          <cell r="N352">
            <v>12833.8068319696</v>
          </cell>
          <cell r="O352">
            <v>13881.7855353913</v>
          </cell>
          <cell r="P352">
            <v>15189.975765898</v>
          </cell>
          <cell r="Q352">
            <v>13632.8529884625</v>
          </cell>
          <cell r="R352">
            <v>9926.19388058126</v>
          </cell>
          <cell r="S352">
            <v>9356.41346212511</v>
          </cell>
          <cell r="T352">
            <v>8786.6610479951</v>
          </cell>
          <cell r="U352">
            <v>8216.93747832102</v>
          </cell>
          <cell r="V352">
            <v>11689.9028344178</v>
          </cell>
          <cell r="W352">
            <v>11120.2395756166</v>
          </cell>
          <cell r="X352">
            <v>10550.6078359312</v>
          </cell>
          <cell r="Y352">
            <v>9981.00856093509</v>
          </cell>
          <cell r="Z352">
            <v>9411.44272456891</v>
          </cell>
        </row>
        <row r="353">
          <cell r="A353">
            <v>-114608.511796449</v>
          </cell>
          <cell r="B353">
            <v>15882.7138944679</v>
          </cell>
          <cell r="C353">
            <v>24799.7089124309</v>
          </cell>
          <cell r="D353">
            <v>23332.0576349413</v>
          </cell>
          <cell r="E353">
            <v>21668.8108286023</v>
          </cell>
          <cell r="F353">
            <v>20520.1489853391</v>
          </cell>
          <cell r="G353">
            <v>19076.7799392624</v>
          </cell>
          <cell r="H353">
            <v>17934.7056524189</v>
          </cell>
          <cell r="I353">
            <v>17153.6676532858</v>
          </cell>
          <cell r="J353">
            <v>16471.4835729873</v>
          </cell>
          <cell r="K353">
            <v>15604.2346410675</v>
          </cell>
          <cell r="L353">
            <v>14846.9809048076</v>
          </cell>
          <cell r="M353">
            <v>14054.8942890795</v>
          </cell>
          <cell r="N353">
            <v>13361.9691694246</v>
          </cell>
          <cell r="O353">
            <v>14460.1903848467</v>
          </cell>
          <cell r="P353">
            <v>15830.7000292095</v>
          </cell>
          <cell r="Q353">
            <v>14199.3992182366</v>
          </cell>
          <cell r="R353">
            <v>10316.1627154315</v>
          </cell>
          <cell r="S353">
            <v>9719.2391637545</v>
          </cell>
          <cell r="T353">
            <v>9122.34495047044</v>
          </cell>
          <cell r="U353">
            <v>8525.48095573115</v>
          </cell>
          <cell r="V353">
            <v>12163.8910310189</v>
          </cell>
          <cell r="W353">
            <v>11567.0902202349</v>
          </cell>
          <cell r="X353">
            <v>10970.3224300706</v>
          </cell>
          <cell r="Y353">
            <v>10373.5886511446</v>
          </cell>
          <cell r="Z353">
            <v>9776.88990379419</v>
          </cell>
        </row>
        <row r="354">
          <cell r="A354">
            <v>-96276.9986879277</v>
          </cell>
          <cell r="B354">
            <v>13664.2962342547</v>
          </cell>
          <cell r="C354">
            <v>21121.495127752</v>
          </cell>
          <cell r="D354">
            <v>19940.4030856032</v>
          </cell>
          <cell r="E354">
            <v>18481.2319361386</v>
          </cell>
          <cell r="F354">
            <v>17517.3035323875</v>
          </cell>
          <cell r="G354">
            <v>16303.7937108237</v>
          </cell>
          <cell r="H354">
            <v>15344.3930267694</v>
          </cell>
          <cell r="I354">
            <v>14688.2812490395</v>
          </cell>
          <cell r="J354">
            <v>14116.2485494437</v>
          </cell>
          <cell r="K354">
            <v>13386.6784470651</v>
          </cell>
          <cell r="L354">
            <v>12750.5466639231</v>
          </cell>
          <cell r="M354">
            <v>12085.1534844128</v>
          </cell>
          <cell r="N354">
            <v>11504.1321790361</v>
          </cell>
          <cell r="O354">
            <v>12425.6228882011</v>
          </cell>
          <cell r="P354">
            <v>13576.9209302388</v>
          </cell>
          <cell r="Q354">
            <v>12206.5449993779</v>
          </cell>
          <cell r="R354">
            <v>8944.428165076</v>
          </cell>
          <cell r="S354">
            <v>8442.98191906181</v>
          </cell>
          <cell r="T354">
            <v>7941.56031879494</v>
          </cell>
          <cell r="U354">
            <v>7440.16410364779</v>
          </cell>
          <cell r="V354">
            <v>10496.6142446877</v>
          </cell>
          <cell r="W354">
            <v>9995.27110728735</v>
          </cell>
          <cell r="X354">
            <v>9493.95570889278</v>
          </cell>
          <cell r="Y354">
            <v>8992.66888167411</v>
          </cell>
          <cell r="Z354">
            <v>8491.41148276662</v>
          </cell>
        </row>
        <row r="355">
          <cell r="A355">
            <v>-115524.286144927</v>
          </cell>
          <cell r="B355">
            <v>15994.8116754145</v>
          </cell>
          <cell r="C355">
            <v>25005.5052899567</v>
          </cell>
          <cell r="D355">
            <v>23544.7576433778</v>
          </cell>
          <cell r="E355">
            <v>21828.0504378036</v>
          </cell>
          <cell r="F355">
            <v>20670.1599976313</v>
          </cell>
          <cell r="G355">
            <v>19215.3080379335</v>
          </cell>
          <cell r="H355">
            <v>18064.1080559775</v>
          </cell>
          <cell r="I355">
            <v>17276.8292065482</v>
          </cell>
          <cell r="J355">
            <v>16589.1423721508</v>
          </cell>
          <cell r="K355">
            <v>15715.0155169698</v>
          </cell>
          <cell r="L355">
            <v>14951.7109775358</v>
          </cell>
          <cell r="M355">
            <v>14153.2952280191</v>
          </cell>
          <cell r="N355">
            <v>13454.779809189</v>
          </cell>
          <cell r="O355">
            <v>14561.8298246815</v>
          </cell>
          <cell r="P355">
            <v>15943.2904669848</v>
          </cell>
          <cell r="Q355">
            <v>14298.9548175525</v>
          </cell>
          <cell r="R355">
            <v>10384.6894817</v>
          </cell>
          <cell r="S355">
            <v>9782.99623824308</v>
          </cell>
          <cell r="T355">
            <v>9181.33256760622</v>
          </cell>
          <cell r="U355">
            <v>8579.6993569741</v>
          </cell>
          <cell r="V355">
            <v>12247.1819903465</v>
          </cell>
          <cell r="W355">
            <v>11645.6124685383</v>
          </cell>
          <cell r="X355">
            <v>11044.0762311996</v>
          </cell>
          <cell r="Y355">
            <v>10442.5742768647</v>
          </cell>
          <cell r="Z355">
            <v>9841.10763402352</v>
          </cell>
        </row>
        <row r="356">
          <cell r="A356">
            <v>-90401.7632673032</v>
          </cell>
          <cell r="B356">
            <v>12900.694154647</v>
          </cell>
          <cell r="C356">
            <v>20028.7784963621</v>
          </cell>
          <cell r="D356">
            <v>18816.2251768671</v>
          </cell>
          <cell r="E356">
            <v>17459.6154277702</v>
          </cell>
          <cell r="F356">
            <v>16554.8939449518</v>
          </cell>
          <cell r="G356">
            <v>15415.0538226443</v>
          </cell>
          <cell r="H356">
            <v>14514.199883486</v>
          </cell>
          <cell r="I356">
            <v>13898.1268606916</v>
          </cell>
          <cell r="J356">
            <v>13361.3975912985</v>
          </cell>
          <cell r="K356">
            <v>12675.9534446553</v>
          </cell>
          <cell r="L356">
            <v>12078.6411514791</v>
          </cell>
          <cell r="M356">
            <v>11453.8531178518</v>
          </cell>
          <cell r="N356">
            <v>10908.6968962497</v>
          </cell>
          <cell r="O356">
            <v>11773.5456182465</v>
          </cell>
          <cell r="P356">
            <v>12854.5865154992</v>
          </cell>
          <cell r="Q356">
            <v>11567.8368018894</v>
          </cell>
          <cell r="R356">
            <v>8504.78832900615</v>
          </cell>
          <cell r="S356">
            <v>8033.94248377585</v>
          </cell>
          <cell r="T356">
            <v>7563.11978030367</v>
          </cell>
          <cell r="U356">
            <v>7092.32091284232</v>
          </cell>
          <cell r="V356">
            <v>9962.25335625207</v>
          </cell>
          <cell r="W356">
            <v>9491.50432750579</v>
          </cell>
          <cell r="X356">
            <v>9020.78134501212</v>
          </cell>
          <cell r="Y356">
            <v>8550.08519015865</v>
          </cell>
          <cell r="Z356">
            <v>8079.41666777459</v>
          </cell>
        </row>
        <row r="357">
          <cell r="A357">
            <v>-95476.9167684469</v>
          </cell>
          <cell r="B357">
            <v>13512.8088230606</v>
          </cell>
          <cell r="C357">
            <v>20950.4547119718</v>
          </cell>
          <cell r="D357">
            <v>19755.5159226264</v>
          </cell>
          <cell r="E357">
            <v>18342.1095285294</v>
          </cell>
          <cell r="F357">
            <v>17386.2438462787</v>
          </cell>
          <cell r="G357">
            <v>16182.7662685603</v>
          </cell>
          <cell r="H357">
            <v>15231.3384040923</v>
          </cell>
          <cell r="I357">
            <v>14580.6790519435</v>
          </cell>
          <cell r="J357">
            <v>14013.4539275645</v>
          </cell>
          <cell r="K357">
            <v>13289.8928404569</v>
          </cell>
          <cell r="L357">
            <v>12659.047444978</v>
          </cell>
          <cell r="M357">
            <v>11999.1838214315</v>
          </cell>
          <cell r="N357">
            <v>11423.0465765246</v>
          </cell>
          <cell r="O357">
            <v>12336.8238535338</v>
          </cell>
          <cell r="P357">
            <v>13478.5543689564</v>
          </cell>
          <cell r="Q357">
            <v>12119.5665476139</v>
          </cell>
          <cell r="R357">
            <v>8884.55858390348</v>
          </cell>
          <cell r="S357">
            <v>8387.27946067558</v>
          </cell>
          <cell r="T357">
            <v>7890.02477838368</v>
          </cell>
          <cell r="U357">
            <v>7392.79527025589</v>
          </cell>
          <cell r="V357">
            <v>10423.8456737783</v>
          </cell>
          <cell r="W357">
            <v>9926.66880231023</v>
          </cell>
          <cell r="X357">
            <v>9429.51943933096</v>
          </cell>
          <cell r="Y357">
            <v>8932.39841009516</v>
          </cell>
          <cell r="Z357">
            <v>8435.30656461515</v>
          </cell>
        </row>
        <row r="358">
          <cell r="A358">
            <v>-89888.3029606412</v>
          </cell>
          <cell r="B358">
            <v>12890.9242758922</v>
          </cell>
          <cell r="C358">
            <v>19881.3205020588</v>
          </cell>
          <cell r="D358">
            <v>18750.5967683514</v>
          </cell>
          <cell r="E358">
            <v>17370.3322777136</v>
          </cell>
          <cell r="F358">
            <v>16470.785124365</v>
          </cell>
          <cell r="G358">
            <v>15337.3832915324</v>
          </cell>
          <cell r="H358">
            <v>14441.6459864212</v>
          </cell>
          <cell r="I358">
            <v>13829.0721104552</v>
          </cell>
          <cell r="J358">
            <v>13295.428148935</v>
          </cell>
          <cell r="K358">
            <v>12613.8403459344</v>
          </cell>
          <cell r="L358">
            <v>12019.9206431475</v>
          </cell>
          <cell r="M358">
            <v>11398.6812555172</v>
          </cell>
          <cell r="N358">
            <v>10856.6594269385</v>
          </cell>
          <cell r="O358">
            <v>11716.5579792792</v>
          </cell>
          <cell r="P358">
            <v>12791.4588238322</v>
          </cell>
          <cell r="Q358">
            <v>11512.017539601</v>
          </cell>
          <cell r="R358">
            <v>8466.36644649626</v>
          </cell>
          <cell r="S358">
            <v>7998.19489259994</v>
          </cell>
          <cell r="T358">
            <v>7530.04634902211</v>
          </cell>
          <cell r="U358">
            <v>7061.92150607229</v>
          </cell>
          <cell r="V358">
            <v>9915.55342237689</v>
          </cell>
          <cell r="W358">
            <v>9447.47813507021</v>
          </cell>
          <cell r="X358">
            <v>8979.42874607969</v>
          </cell>
          <cell r="Y358">
            <v>8511.40603235481</v>
          </cell>
          <cell r="Z358">
            <v>8043.41079415354</v>
          </cell>
        </row>
        <row r="359">
          <cell r="A359">
            <v>-92770.4607872397</v>
          </cell>
          <cell r="B359">
            <v>13309.5864407291</v>
          </cell>
          <cell r="C359">
            <v>20408.8896325214</v>
          </cell>
          <cell r="D359">
            <v>19287.8395568965</v>
          </cell>
          <cell r="E359">
            <v>17871.4968787166</v>
          </cell>
          <cell r="F359">
            <v>16942.9051546677</v>
          </cell>
          <cell r="G359">
            <v>15773.3638848435</v>
          </cell>
          <cell r="H359">
            <v>14848.9058652515</v>
          </cell>
          <cell r="I359">
            <v>14216.6905617267</v>
          </cell>
          <cell r="J359">
            <v>13665.7281354336</v>
          </cell>
          <cell r="K359">
            <v>12962.493886023</v>
          </cell>
          <cell r="L359">
            <v>12349.5308787862</v>
          </cell>
          <cell r="M359">
            <v>11708.3722146285</v>
          </cell>
          <cell r="N359">
            <v>11148.7563962772</v>
          </cell>
          <cell r="O359">
            <v>12036.4412643897</v>
          </cell>
          <cell r="P359">
            <v>13145.8074818544</v>
          </cell>
          <cell r="Q359">
            <v>11825.3424872009</v>
          </cell>
          <cell r="R359">
            <v>8682.03633947878</v>
          </cell>
          <cell r="S359">
            <v>8198.85344079334</v>
          </cell>
          <cell r="T359">
            <v>7715.69429022391</v>
          </cell>
          <cell r="U359">
            <v>7232.55960021397</v>
          </cell>
          <cell r="V359">
            <v>10177.689712512</v>
          </cell>
          <cell r="W359">
            <v>9694.6061670859</v>
          </cell>
          <cell r="X359">
            <v>9211.54935037362</v>
          </cell>
          <cell r="Y359">
            <v>8728.52006423655</v>
          </cell>
          <cell r="Z359">
            <v>8245.51913459195</v>
          </cell>
        </row>
        <row r="360">
          <cell r="A360">
            <v>-92759.153551153</v>
          </cell>
          <cell r="B360">
            <v>13225.6035062713</v>
          </cell>
          <cell r="C360">
            <v>20453.8435568924</v>
          </cell>
          <cell r="D360">
            <v>19308.0053609088</v>
          </cell>
          <cell r="E360">
            <v>17869.5307176655</v>
          </cell>
          <cell r="F360">
            <v>16941.0529408178</v>
          </cell>
          <cell r="G360">
            <v>15771.6534526624</v>
          </cell>
          <cell r="H360">
            <v>14847.308109724</v>
          </cell>
          <cell r="I360">
            <v>14215.1698631377</v>
          </cell>
          <cell r="J360">
            <v>13664.2753803722</v>
          </cell>
          <cell r="K360">
            <v>12961.1260539585</v>
          </cell>
          <cell r="L360">
            <v>12348.237757113</v>
          </cell>
          <cell r="M360">
            <v>11707.1572399466</v>
          </cell>
          <cell r="N360">
            <v>11147.6104460582</v>
          </cell>
          <cell r="O360">
            <v>12035.1863033353</v>
          </cell>
          <cell r="P360">
            <v>13144.4173067931</v>
          </cell>
          <cell r="Q360">
            <v>11824.1132557127</v>
          </cell>
          <cell r="R360">
            <v>8681.19022675925</v>
          </cell>
          <cell r="S360">
            <v>8198.0662203447</v>
          </cell>
          <cell r="T360">
            <v>7714.96595915167</v>
          </cell>
          <cell r="U360">
            <v>7231.89015553676</v>
          </cell>
          <cell r="V360">
            <v>10176.6613035567</v>
          </cell>
          <cell r="W360">
            <v>9693.63663829192</v>
          </cell>
          <cell r="X360">
            <v>9210.63869848317</v>
          </cell>
          <cell r="Y360">
            <v>8727.66828589408</v>
          </cell>
          <cell r="Z360">
            <v>8244.72622634127</v>
          </cell>
        </row>
        <row r="361">
          <cell r="A361">
            <v>-109471.842147545</v>
          </cell>
          <cell r="B361">
            <v>15217.8984803453</v>
          </cell>
          <cell r="C361">
            <v>23744.3271644193</v>
          </cell>
          <cell r="D361">
            <v>22347.3713387666</v>
          </cell>
          <cell r="E361">
            <v>20775.6199799541</v>
          </cell>
          <cell r="F361">
            <v>19678.7222571026</v>
          </cell>
          <cell r="G361">
            <v>18299.7620186943</v>
          </cell>
          <cell r="H361">
            <v>17208.8746658233</v>
          </cell>
          <cell r="I361">
            <v>16462.8422183888</v>
          </cell>
          <cell r="J361">
            <v>15811.5236346094</v>
          </cell>
          <cell r="K361">
            <v>14982.8536601829</v>
          </cell>
          <cell r="L361">
            <v>14259.5394823606</v>
          </cell>
          <cell r="M361">
            <v>13502.9536092434</v>
          </cell>
          <cell r="N361">
            <v>12841.3850351719</v>
          </cell>
          <cell r="O361">
            <v>13890.0846305209</v>
          </cell>
          <cell r="P361">
            <v>15199.1690353148</v>
          </cell>
          <cell r="Q361">
            <v>13640.9819331984</v>
          </cell>
          <cell r="R361">
            <v>9931.78924939779</v>
          </cell>
          <cell r="S361">
            <v>9361.61937458607</v>
          </cell>
          <cell r="T361">
            <v>8791.47752324201</v>
          </cell>
          <cell r="U361">
            <v>8221.36453606964</v>
          </cell>
          <cell r="V361">
            <v>11696.7037337145</v>
          </cell>
          <cell r="W361">
            <v>11126.6510986387</v>
          </cell>
          <cell r="X361">
            <v>10556.6300042227</v>
          </cell>
          <cell r="Y361">
            <v>9986.64139668616</v>
          </cell>
          <cell r="Z361">
            <v>9416.68625063558</v>
          </cell>
        </row>
        <row r="362">
          <cell r="A362">
            <v>-94701.1282539197</v>
          </cell>
          <cell r="B362">
            <v>13487.3540425823</v>
          </cell>
          <cell r="C362">
            <v>20820.6207932748</v>
          </cell>
          <cell r="D362">
            <v>19663.9359493007</v>
          </cell>
          <cell r="E362">
            <v>18207.2113845909</v>
          </cell>
          <cell r="F362">
            <v>17259.1636102115</v>
          </cell>
          <cell r="G362">
            <v>16065.4136608279</v>
          </cell>
          <cell r="H362">
            <v>15121.716532067</v>
          </cell>
          <cell r="I362">
            <v>14476.3440499737</v>
          </cell>
          <cell r="J362">
            <v>13913.7805252948</v>
          </cell>
          <cell r="K362">
            <v>13196.0459978399</v>
          </cell>
          <cell r="L362">
            <v>12570.3264760153</v>
          </cell>
          <cell r="M362">
            <v>11915.8245109474</v>
          </cell>
          <cell r="N362">
            <v>11344.4230286224</v>
          </cell>
          <cell r="O362">
            <v>12250.7210814066</v>
          </cell>
          <cell r="P362">
            <v>13383.1745752147</v>
          </cell>
          <cell r="Q362">
            <v>12035.2290788537</v>
          </cell>
          <cell r="R362">
            <v>8826.50686155811</v>
          </cell>
          <cell r="S362">
            <v>8333.2683320713</v>
          </cell>
          <cell r="T362">
            <v>7840.05404492804</v>
          </cell>
          <cell r="U362">
            <v>7346.86472739862</v>
          </cell>
          <cell r="V362">
            <v>10353.2866220668</v>
          </cell>
          <cell r="W362">
            <v>9860.14951350299</v>
          </cell>
          <cell r="X362">
            <v>9367.03968991039</v>
          </cell>
          <cell r="Y362">
            <v>8873.95796983815</v>
          </cell>
          <cell r="Z362">
            <v>8380.90519639189</v>
          </cell>
        </row>
        <row r="363">
          <cell r="A363">
            <v>-88967.6211543198</v>
          </cell>
          <cell r="B363">
            <v>12746.8210263551</v>
          </cell>
          <cell r="C363">
            <v>19657.7768006681</v>
          </cell>
          <cell r="D363">
            <v>18556.8776283257</v>
          </cell>
          <cell r="E363">
            <v>17210.2393342052</v>
          </cell>
          <cell r="F363">
            <v>16319.9702320339</v>
          </cell>
          <cell r="G363">
            <v>15198.1128475385</v>
          </cell>
          <cell r="H363">
            <v>14311.5501403772</v>
          </cell>
          <cell r="I363">
            <v>13705.2505582186</v>
          </cell>
          <cell r="J363">
            <v>13177.1388389936</v>
          </cell>
          <cell r="K363">
            <v>12502.4658167166</v>
          </cell>
          <cell r="L363">
            <v>11914.6293421891</v>
          </cell>
          <cell r="M363">
            <v>11299.7530049527</v>
          </cell>
          <cell r="N363">
            <v>10763.3514328828</v>
          </cell>
          <cell r="O363">
            <v>11614.3738733189</v>
          </cell>
          <cell r="P363">
            <v>12678.2650356486</v>
          </cell>
          <cell r="Q363">
            <v>11411.9284410584</v>
          </cell>
          <cell r="R363">
            <v>8397.47245852384</v>
          </cell>
          <cell r="S363">
            <v>7934.09615626443</v>
          </cell>
          <cell r="T363">
            <v>7470.74262864009</v>
          </cell>
          <cell r="U363">
            <v>7007.41255888985</v>
          </cell>
          <cell r="V363">
            <v>9831.81612288667</v>
          </cell>
          <cell r="W363">
            <v>9368.53510120542</v>
          </cell>
          <cell r="X363">
            <v>8905.27971257657</v>
          </cell>
          <cell r="Y363">
            <v>8442.0507259917</v>
          </cell>
          <cell r="Z363">
            <v>7978.84893351213</v>
          </cell>
        </row>
        <row r="364">
          <cell r="A364">
            <v>-92854.032713542</v>
          </cell>
          <cell r="B364">
            <v>13253.5455581766</v>
          </cell>
          <cell r="C364">
            <v>20486.4614013384</v>
          </cell>
          <cell r="D364">
            <v>19331.3250538912</v>
          </cell>
          <cell r="E364">
            <v>17886.0288001519</v>
          </cell>
          <cell r="F364">
            <v>16956.5948908834</v>
          </cell>
          <cell r="G364">
            <v>15786.0057109355</v>
          </cell>
          <cell r="H364">
            <v>14860.7148967575</v>
          </cell>
          <cell r="I364">
            <v>14227.930064416</v>
          </cell>
          <cell r="J364">
            <v>13676.4654666428</v>
          </cell>
          <cell r="K364">
            <v>12972.6035502782</v>
          </cell>
          <cell r="L364">
            <v>12359.0883575845</v>
          </cell>
          <cell r="M364">
            <v>11717.3521080169</v>
          </cell>
          <cell r="N364">
            <v>11157.2261289786</v>
          </cell>
          <cell r="O364">
            <v>12045.7166975675</v>
          </cell>
          <cell r="P364">
            <v>13156.082283484</v>
          </cell>
          <cell r="Q364">
            <v>11834.4277528264</v>
          </cell>
          <cell r="R364">
            <v>8688.289969393</v>
          </cell>
          <cell r="S364">
            <v>8204.67179718129</v>
          </cell>
          <cell r="T364">
            <v>7721.07739447901</v>
          </cell>
          <cell r="U364">
            <v>7237.50747437143</v>
          </cell>
          <cell r="V364">
            <v>10185.2906962326</v>
          </cell>
          <cell r="W364">
            <v>9701.7719667823</v>
          </cell>
          <cell r="X364">
            <v>9218.27999012424</v>
          </cell>
          <cell r="Y364">
            <v>8734.8155688422</v>
          </cell>
          <cell r="Z364">
            <v>8251.37952959748</v>
          </cell>
        </row>
        <row r="365">
          <cell r="A365">
            <v>-113801.622375818</v>
          </cell>
          <cell r="B365">
            <v>15802.9543089827</v>
          </cell>
          <cell r="C365">
            <v>24622.6321011379</v>
          </cell>
          <cell r="D365">
            <v>23222.4842669534</v>
          </cell>
          <cell r="E365">
            <v>21528.5046972682</v>
          </cell>
          <cell r="F365">
            <v>20387.9741772131</v>
          </cell>
          <cell r="G365">
            <v>18954.7227343804</v>
          </cell>
          <cell r="H365">
            <v>17820.6891038999</v>
          </cell>
          <cell r="I365">
            <v>17045.1499223392</v>
          </cell>
          <cell r="J365">
            <v>16367.814322536</v>
          </cell>
          <cell r="K365">
            <v>15506.6255336248</v>
          </cell>
          <cell r="L365">
            <v>14754.7031642847</v>
          </cell>
          <cell r="M365">
            <v>13968.1931527759</v>
          </cell>
          <cell r="N365">
            <v>13280.1936496446</v>
          </cell>
          <cell r="O365">
            <v>14370.6358031335</v>
          </cell>
          <cell r="P365">
            <v>15731.4965155315</v>
          </cell>
          <cell r="Q365">
            <v>14111.6807098659</v>
          </cell>
          <cell r="R365">
            <v>10255.7837336178</v>
          </cell>
          <cell r="S365">
            <v>9663.06276071288</v>
          </cell>
          <cell r="T365">
            <v>9070.37091964694</v>
          </cell>
          <cell r="U365">
            <v>8477.70908437523</v>
          </cell>
          <cell r="V365">
            <v>12090.5033083475</v>
          </cell>
          <cell r="W365">
            <v>11497.9042121909</v>
          </cell>
          <cell r="X365">
            <v>10905.3379041758</v>
          </cell>
          <cell r="Y365">
            <v>10312.8053679464</v>
          </cell>
          <cell r="Z365">
            <v>9720.30761665634</v>
          </cell>
        </row>
        <row r="366">
          <cell r="A366">
            <v>-97500.7308851458</v>
          </cell>
          <cell r="B366">
            <v>13800.4830227558</v>
          </cell>
          <cell r="C366">
            <v>21351.5438596026</v>
          </cell>
          <cell r="D366">
            <v>20091.3232648841</v>
          </cell>
          <cell r="E366">
            <v>18694.0208586236</v>
          </cell>
          <cell r="F366">
            <v>17717.7604527896</v>
          </cell>
          <cell r="G366">
            <v>16488.906227728</v>
          </cell>
          <cell r="H366">
            <v>15517.3110473443</v>
          </cell>
          <cell r="I366">
            <v>14852.8597376563</v>
          </cell>
          <cell r="J366">
            <v>14273.4738102972</v>
          </cell>
          <cell r="K366">
            <v>13534.7128672286</v>
          </cell>
          <cell r="L366">
            <v>12890.4955085566</v>
          </cell>
          <cell r="M366">
            <v>12216.6448255026</v>
          </cell>
          <cell r="N366">
            <v>11628.1533075083</v>
          </cell>
          <cell r="O366">
            <v>12561.4417776905</v>
          </cell>
          <cell r="P366">
            <v>13727.3734342138</v>
          </cell>
          <cell r="Q366">
            <v>12339.5792916124</v>
          </cell>
          <cell r="R366">
            <v>9035.99920590441</v>
          </cell>
          <cell r="S366">
            <v>8528.17930964371</v>
          </cell>
          <cell r="T366">
            <v>8020.38437239096</v>
          </cell>
          <cell r="U366">
            <v>7512.61514291639</v>
          </cell>
          <cell r="V366">
            <v>10607.914401583</v>
          </cell>
          <cell r="W366">
            <v>10100.1989245019</v>
          </cell>
          <cell r="X366">
            <v>9592.51153900411</v>
          </cell>
          <cell r="Y366">
            <v>9084.85308783716</v>
          </cell>
          <cell r="Z366">
            <v>8577.22443903097</v>
          </cell>
        </row>
        <row r="367">
          <cell r="A367">
            <v>-104632.646313681</v>
          </cell>
          <cell r="B367">
            <v>14622.6065470098</v>
          </cell>
          <cell r="C367">
            <v>22749.7922175998</v>
          </cell>
          <cell r="D367">
            <v>21451.3155362725</v>
          </cell>
          <cell r="E367">
            <v>19934.1554262533</v>
          </cell>
          <cell r="F367">
            <v>18886.0240701261</v>
          </cell>
          <cell r="G367">
            <v>17567.7426090262</v>
          </cell>
          <cell r="H367">
            <v>16525.0778623494</v>
          </cell>
          <cell r="I367">
            <v>15812.0237319024</v>
          </cell>
          <cell r="J367">
            <v>15189.7831680025</v>
          </cell>
          <cell r="K367">
            <v>14397.4579739759</v>
          </cell>
          <cell r="L367">
            <v>13706.1178534748</v>
          </cell>
          <cell r="M367">
            <v>12982.9768108578</v>
          </cell>
          <cell r="N367">
            <v>12350.948868192</v>
          </cell>
          <cell r="O367">
            <v>13352.9947299111</v>
          </cell>
          <cell r="P367">
            <v>14604.2111416798</v>
          </cell>
          <cell r="Q367">
            <v>13114.903601513</v>
          </cell>
          <cell r="R367">
            <v>9569.67554487431</v>
          </cell>
          <cell r="S367">
            <v>9024.7099931895</v>
          </cell>
          <cell r="T367">
            <v>8479.77122619672</v>
          </cell>
          <cell r="U367">
            <v>7934.86004743677</v>
          </cell>
          <cell r="V367">
            <v>11256.5720964324</v>
          </cell>
          <cell r="W367">
            <v>10711.7186019084</v>
          </cell>
          <cell r="X367">
            <v>10166.8952537913</v>
          </cell>
          <cell r="Y367">
            <v>9622.10295647332</v>
          </cell>
          <cell r="Z367">
            <v>9077.34264147838</v>
          </cell>
        </row>
        <row r="368">
          <cell r="A368">
            <v>-103796.948184907</v>
          </cell>
          <cell r="B368">
            <v>14571.5313881094</v>
          </cell>
          <cell r="C368">
            <v>22612.9166689996</v>
          </cell>
          <cell r="D368">
            <v>21312.5255400182</v>
          </cell>
          <cell r="E368">
            <v>19788.8398868331</v>
          </cell>
          <cell r="F368">
            <v>18749.1301699241</v>
          </cell>
          <cell r="G368">
            <v>17441.3275450593</v>
          </cell>
          <cell r="H368">
            <v>16406.9905336395</v>
          </cell>
          <cell r="I368">
            <v>15699.6315473328</v>
          </cell>
          <cell r="J368">
            <v>15082.4125712412</v>
          </cell>
          <cell r="K368">
            <v>14296.3638880263</v>
          </cell>
          <cell r="L368">
            <v>13610.5454824527</v>
          </cell>
          <cell r="M368">
            <v>12893.1801478717</v>
          </cell>
          <cell r="N368">
            <v>12266.2536830622</v>
          </cell>
          <cell r="O368">
            <v>13260.2427437687</v>
          </cell>
          <cell r="P368">
            <v>14501.4657237468</v>
          </cell>
          <cell r="Q368">
            <v>13024.0532428023</v>
          </cell>
          <cell r="R368">
            <v>9507.14082719333</v>
          </cell>
          <cell r="S368">
            <v>8966.5279006961</v>
          </cell>
          <cell r="T368">
            <v>8425.94154496231</v>
          </cell>
          <cell r="U368">
            <v>7885.38255711486</v>
          </cell>
          <cell r="V368">
            <v>11180.5641814154</v>
          </cell>
          <cell r="W368">
            <v>10640.0624170815</v>
          </cell>
          <cell r="X368">
            <v>10099.5905583759</v>
          </cell>
          <cell r="Y368">
            <v>9559.14950246755</v>
          </cell>
          <cell r="Z368">
            <v>9018.74017344028</v>
          </cell>
        </row>
        <row r="369">
          <cell r="A369">
            <v>-108806.697484155</v>
          </cell>
          <cell r="B369">
            <v>15124.9005855908</v>
          </cell>
          <cell r="C369">
            <v>23612.4134657379</v>
          </cell>
          <cell r="D369">
            <v>22272.9185001085</v>
          </cell>
          <cell r="E369">
            <v>20659.9611646177</v>
          </cell>
          <cell r="F369">
            <v>19569.7663506158</v>
          </cell>
          <cell r="G369">
            <v>18199.1463749894</v>
          </cell>
          <cell r="H369">
            <v>17114.8871913982</v>
          </cell>
          <cell r="I369">
            <v>16373.387594525</v>
          </cell>
          <cell r="J369">
            <v>15726.0657677294</v>
          </cell>
          <cell r="K369">
            <v>14902.3913623096</v>
          </cell>
          <cell r="L369">
            <v>14183.4720001393</v>
          </cell>
          <cell r="M369">
            <v>13431.4830995955</v>
          </cell>
          <cell r="N369">
            <v>12773.974868194</v>
          </cell>
          <cell r="O369">
            <v>13816.2619348881</v>
          </cell>
          <cell r="P369">
            <v>15117.3924175711</v>
          </cell>
          <cell r="Q369">
            <v>13568.6727713338</v>
          </cell>
          <cell r="R369">
            <v>9882.0169305306</v>
          </cell>
          <cell r="S369">
            <v>9315.31137532854</v>
          </cell>
          <cell r="T369">
            <v>8748.63367332514</v>
          </cell>
          <cell r="U369">
            <v>8181.98466011637</v>
          </cell>
          <cell r="V369">
            <v>11636.2078951956</v>
          </cell>
          <cell r="W369">
            <v>11069.6188673875</v>
          </cell>
          <cell r="X369">
            <v>10503.0611885999</v>
          </cell>
          <cell r="Y369">
            <v>9936.53579930344</v>
          </cell>
          <cell r="Z369">
            <v>9370.04366818281</v>
          </cell>
        </row>
        <row r="370">
          <cell r="A370">
            <v>-95786.2503961231</v>
          </cell>
          <cell r="B370">
            <v>13598.6438496392</v>
          </cell>
          <cell r="C370">
            <v>21045.7016905422</v>
          </cell>
          <cell r="D370">
            <v>19871.5792603149</v>
          </cell>
          <cell r="E370">
            <v>18395.8980694137</v>
          </cell>
          <cell r="F370">
            <v>17436.915117756</v>
          </cell>
          <cell r="G370">
            <v>16229.5587992401</v>
          </cell>
          <cell r="H370">
            <v>15275.0484239125</v>
          </cell>
          <cell r="I370">
            <v>14622.2810143965</v>
          </cell>
          <cell r="J370">
            <v>14053.1971494987</v>
          </cell>
          <cell r="K370">
            <v>13327.3128121748</v>
          </cell>
          <cell r="L370">
            <v>12694.4235541446</v>
          </cell>
          <cell r="M370">
            <v>12032.4220525083</v>
          </cell>
          <cell r="N370">
            <v>11454.3964957847</v>
          </cell>
          <cell r="O370">
            <v>12371.1559973543</v>
          </cell>
          <cell r="P370">
            <v>13516.5855811394</v>
          </cell>
          <cell r="Q370">
            <v>12153.1948041195</v>
          </cell>
          <cell r="R370">
            <v>8907.70580705729</v>
          </cell>
          <cell r="S370">
            <v>8408.81555979688</v>
          </cell>
          <cell r="T370">
            <v>7909.94983265814</v>
          </cell>
          <cell r="U370">
            <v>7411.10936124475</v>
          </cell>
          <cell r="V370">
            <v>10451.9800003668</v>
          </cell>
          <cell r="W370">
            <v>9953.19233614948</v>
          </cell>
          <cell r="X370">
            <v>9454.43226954517</v>
          </cell>
          <cell r="Y370">
            <v>8955.70062848222</v>
          </cell>
          <cell r="Z370">
            <v>8456.99826572688</v>
          </cell>
        </row>
        <row r="371">
          <cell r="A371">
            <v>-115562.857098463</v>
          </cell>
          <cell r="B371">
            <v>15957.1396424796</v>
          </cell>
          <cell r="C371">
            <v>24985.5135273915</v>
          </cell>
          <cell r="D371">
            <v>23497.3235201063</v>
          </cell>
          <cell r="E371">
            <v>21834.7573559191</v>
          </cell>
          <cell r="F371">
            <v>20676.4782219784</v>
          </cell>
          <cell r="G371">
            <v>19221.1426202912</v>
          </cell>
          <cell r="H371">
            <v>18069.5582786261</v>
          </cell>
          <cell r="I371">
            <v>17282.0165745457</v>
          </cell>
          <cell r="J371">
            <v>16594.0979729308</v>
          </cell>
          <cell r="K371">
            <v>15719.6814306025</v>
          </cell>
          <cell r="L371">
            <v>14956.1220409989</v>
          </cell>
          <cell r="M371">
            <v>14157.4397184714</v>
          </cell>
          <cell r="N371">
            <v>13458.6888451649</v>
          </cell>
          <cell r="O371">
            <v>14566.1107156213</v>
          </cell>
          <cell r="P371">
            <v>15948.0325964748</v>
          </cell>
          <cell r="Q371">
            <v>14303.1479404565</v>
          </cell>
          <cell r="R371">
            <v>10387.5757196932</v>
          </cell>
          <cell r="S371">
            <v>9785.68158443321</v>
          </cell>
          <cell r="T371">
            <v>9183.81703186703</v>
          </cell>
          <cell r="U371">
            <v>8581.9829494755</v>
          </cell>
          <cell r="V371">
            <v>12250.6900725804</v>
          </cell>
          <cell r="W371">
            <v>11648.9197002771</v>
          </cell>
          <cell r="X371">
            <v>11047.1826235562</v>
          </cell>
          <cell r="Y371">
            <v>10445.4798412854</v>
          </cell>
          <cell r="Z371">
            <v>9843.81238229802</v>
          </cell>
        </row>
        <row r="372">
          <cell r="A372">
            <v>-92830.2407027825</v>
          </cell>
          <cell r="B372">
            <v>13204.3129107363</v>
          </cell>
          <cell r="C372">
            <v>20461.5361237461</v>
          </cell>
          <cell r="D372">
            <v>19284.493607348</v>
          </cell>
          <cell r="E372">
            <v>17881.8917215127</v>
          </cell>
          <cell r="F372">
            <v>16952.6975731387</v>
          </cell>
          <cell r="G372">
            <v>15782.406721709</v>
          </cell>
          <cell r="H372">
            <v>14857.3529950151</v>
          </cell>
          <cell r="I372">
            <v>14224.7303012809</v>
          </cell>
          <cell r="J372">
            <v>13673.4086662199</v>
          </cell>
          <cell r="K372">
            <v>12969.7254397526</v>
          </cell>
          <cell r="L372">
            <v>12356.3674482019</v>
          </cell>
          <cell r="M372">
            <v>11714.7956308652</v>
          </cell>
          <cell r="N372">
            <v>11154.8148889788</v>
          </cell>
          <cell r="O372">
            <v>12043.0760834794</v>
          </cell>
          <cell r="P372">
            <v>13153.1571601592</v>
          </cell>
          <cell r="Q372">
            <v>11831.8412773546</v>
          </cell>
          <cell r="R372">
            <v>8686.50962954936</v>
          </cell>
          <cell r="S372">
            <v>8203.01537493628</v>
          </cell>
          <cell r="T372">
            <v>7719.54488374216</v>
          </cell>
          <cell r="U372">
            <v>7236.09886886955</v>
          </cell>
          <cell r="V372">
            <v>10183.1267795388</v>
          </cell>
          <cell r="W372">
            <v>9699.73194220681</v>
          </cell>
          <cell r="X372">
            <v>9216.36385081226</v>
          </cell>
          <cell r="Y372">
            <v>8733.02330773321</v>
          </cell>
          <cell r="Z372">
            <v>8249.71113941915</v>
          </cell>
        </row>
        <row r="373">
          <cell r="A373">
            <v>-106607.426053859</v>
          </cell>
          <cell r="B373">
            <v>14828.4135784313</v>
          </cell>
          <cell r="C373">
            <v>23140.7293454709</v>
          </cell>
          <cell r="D373">
            <v>21831.7885889203</v>
          </cell>
          <cell r="E373">
            <v>20277.5404037939</v>
          </cell>
          <cell r="F373">
            <v>19209.5084616365</v>
          </cell>
          <cell r="G373">
            <v>17866.4651962613</v>
          </cell>
          <cell r="H373">
            <v>16804.1217614305</v>
          </cell>
          <cell r="I373">
            <v>16077.6098345876</v>
          </cell>
          <cell r="J373">
            <v>15443.5031081033</v>
          </cell>
          <cell r="K373">
            <v>14636.3463308014</v>
          </cell>
          <cell r="L373">
            <v>13931.9582323353</v>
          </cell>
          <cell r="M373">
            <v>13195.1690184202</v>
          </cell>
          <cell r="N373">
            <v>12551.086130591</v>
          </cell>
          <cell r="O373">
            <v>13572.1704547198</v>
          </cell>
          <cell r="P373">
            <v>14847.0016455043</v>
          </cell>
          <cell r="Q373">
            <v>13329.5857236724</v>
          </cell>
          <cell r="R373">
            <v>9717.44695811816</v>
          </cell>
          <cell r="S373">
            <v>9162.19602258348</v>
          </cell>
          <cell r="T373">
            <v>8606.97237726059</v>
          </cell>
          <cell r="U373">
            <v>8051.77684085583</v>
          </cell>
          <cell r="V373">
            <v>11436.181079031</v>
          </cell>
          <cell r="W373">
            <v>10881.0443155632</v>
          </cell>
          <cell r="X373">
            <v>10325.9382674692</v>
          </cell>
          <cell r="Y373">
            <v>9770.86385621017</v>
          </cell>
          <cell r="Z373">
            <v>9215.8220308912</v>
          </cell>
        </row>
        <row r="374">
          <cell r="A374">
            <v>-105979.366292238</v>
          </cell>
          <cell r="B374">
            <v>14819.6731970253</v>
          </cell>
          <cell r="C374">
            <v>23055.0601385325</v>
          </cell>
          <cell r="D374">
            <v>21746.9783708481</v>
          </cell>
          <cell r="E374">
            <v>20168.3301041588</v>
          </cell>
          <cell r="F374">
            <v>19106.6273525759</v>
          </cell>
          <cell r="G374">
            <v>17771.4593416273</v>
          </cell>
          <cell r="H374">
            <v>16715.3745248791</v>
          </cell>
          <cell r="I374">
            <v>15993.1427211428</v>
          </cell>
          <cell r="J374">
            <v>15362.8099138924</v>
          </cell>
          <cell r="K374">
            <v>14560.3701794418</v>
          </cell>
          <cell r="L374">
            <v>13860.1318652598</v>
          </cell>
          <cell r="M374">
            <v>13127.6833213635</v>
          </cell>
          <cell r="N374">
            <v>12487.4343932574</v>
          </cell>
          <cell r="O374">
            <v>13502.4637169629</v>
          </cell>
          <cell r="P374">
            <v>14769.7844537065</v>
          </cell>
          <cell r="Q374">
            <v>13261.3081331522</v>
          </cell>
          <cell r="R374">
            <v>9670.44967700981</v>
          </cell>
          <cell r="S374">
            <v>9118.46990918943</v>
          </cell>
          <cell r="T374">
            <v>8566.51727080513</v>
          </cell>
          <cell r="U374">
            <v>8014.59257573999</v>
          </cell>
          <cell r="V374">
            <v>11379.058164257</v>
          </cell>
          <cell r="W374">
            <v>10827.1918958779</v>
          </cell>
          <cell r="X374">
            <v>10275.3561619181</v>
          </cell>
          <cell r="Y374">
            <v>9723.5518784102</v>
          </cell>
          <cell r="Z374">
            <v>9171.77998886777</v>
          </cell>
        </row>
        <row r="375">
          <cell r="A375">
            <v>-95128.0402460319</v>
          </cell>
          <cell r="B375">
            <v>13488.460909487</v>
          </cell>
          <cell r="C375">
            <v>20906.2412982118</v>
          </cell>
          <cell r="D375">
            <v>19756.0457310087</v>
          </cell>
          <cell r="E375">
            <v>18281.4450633353</v>
          </cell>
          <cell r="F375">
            <v>17329.0951388712</v>
          </cell>
          <cell r="G375">
            <v>16129.9921311306</v>
          </cell>
          <cell r="H375">
            <v>15182.0408226295</v>
          </cell>
          <cell r="I375">
            <v>14533.7590061168</v>
          </cell>
          <cell r="J375">
            <v>13968.6302297267</v>
          </cell>
          <cell r="K375">
            <v>13247.6893797473</v>
          </cell>
          <cell r="L375">
            <v>12619.1491189041</v>
          </cell>
          <cell r="M375">
            <v>11961.6966637744</v>
          </cell>
          <cell r="N375">
            <v>11387.6891183277</v>
          </cell>
          <cell r="O375">
            <v>12298.1029455189</v>
          </cell>
          <cell r="P375">
            <v>13435.6615313774</v>
          </cell>
          <cell r="Q375">
            <v>12081.6395065977</v>
          </cell>
          <cell r="R375">
            <v>8858.45239306304</v>
          </cell>
          <cell r="S375">
            <v>8362.99034790021</v>
          </cell>
          <cell r="T375">
            <v>7867.55265436523</v>
          </cell>
          <cell r="U375">
            <v>7372.14004300693</v>
          </cell>
          <cell r="V375">
            <v>10392.1148655425</v>
          </cell>
          <cell r="W375">
            <v>9896.75469850741</v>
          </cell>
          <cell r="X375">
            <v>9401.42193944401</v>
          </cell>
          <cell r="Y375">
            <v>8906.11741059144</v>
          </cell>
          <cell r="Z375">
            <v>8410.84195885602</v>
          </cell>
        </row>
        <row r="376">
          <cell r="A376">
            <v>-92519.4413998409</v>
          </cell>
          <cell r="B376">
            <v>13193.6821192268</v>
          </cell>
          <cell r="C376">
            <v>20386.2110524344</v>
          </cell>
          <cell r="D376">
            <v>19199.9772802129</v>
          </cell>
          <cell r="E376">
            <v>17827.8483213861</v>
          </cell>
          <cell r="F376">
            <v>16901.786212571</v>
          </cell>
          <cell r="G376">
            <v>15735.3924800715</v>
          </cell>
          <cell r="H376">
            <v>14813.4358696973</v>
          </cell>
          <cell r="I376">
            <v>14182.9312216639</v>
          </cell>
          <cell r="J376">
            <v>13633.4771341502</v>
          </cell>
          <cell r="K376">
            <v>12932.1281658533</v>
          </cell>
          <cell r="L376">
            <v>12320.8237210217</v>
          </cell>
          <cell r="M376">
            <v>11681.3999114043</v>
          </cell>
          <cell r="N376">
            <v>11123.3164284767</v>
          </cell>
          <cell r="O376">
            <v>12008.5812681305</v>
          </cell>
          <cell r="P376">
            <v>13114.9457496337</v>
          </cell>
          <cell r="Q376">
            <v>11798.0536844582</v>
          </cell>
          <cell r="R376">
            <v>8663.2527309209</v>
          </cell>
          <cell r="S376">
            <v>8181.37723411965</v>
          </cell>
          <cell r="T376">
            <v>7699.52542117647</v>
          </cell>
          <cell r="U376">
            <v>7217.69800260713</v>
          </cell>
          <cell r="V376">
            <v>10154.8591477325</v>
          </cell>
          <cell r="W376">
            <v>9673.08273535945</v>
          </cell>
          <cell r="X376">
            <v>9191.33297937729</v>
          </cell>
          <cell r="Y376">
            <v>8709.61067947778</v>
          </cell>
          <cell r="Z376">
            <v>8227.91665934343</v>
          </cell>
        </row>
        <row r="377">
          <cell r="A377">
            <v>-100212.519158405</v>
          </cell>
          <cell r="B377">
            <v>14129.5446246793</v>
          </cell>
          <cell r="C377">
            <v>21936.0729830141</v>
          </cell>
          <cell r="D377">
            <v>20630.1300007612</v>
          </cell>
          <cell r="E377">
            <v>19165.5607151264</v>
          </cell>
          <cell r="F377">
            <v>18161.9726156111</v>
          </cell>
          <cell r="G377">
            <v>16899.1152209341</v>
          </cell>
          <cell r="H377">
            <v>15900.4970593624</v>
          </cell>
          <cell r="I377">
            <v>15217.5653623644</v>
          </cell>
          <cell r="J377">
            <v>14621.8846959565</v>
          </cell>
          <cell r="K377">
            <v>13862.7568670114</v>
          </cell>
          <cell r="L377">
            <v>13200.6218880014</v>
          </cell>
          <cell r="M377">
            <v>12508.029392823</v>
          </cell>
          <cell r="N377">
            <v>11902.9838975604</v>
          </cell>
          <cell r="O377">
            <v>12862.4161842164</v>
          </cell>
          <cell r="P377">
            <v>14060.7759032258</v>
          </cell>
          <cell r="Q377">
            <v>12634.3830358</v>
          </cell>
          <cell r="R377">
            <v>9238.92046208537</v>
          </cell>
          <cell r="S377">
            <v>8716.97656873145</v>
          </cell>
          <cell r="T377">
            <v>8195.05832857049</v>
          </cell>
          <cell r="U377">
            <v>7673.16651119827</v>
          </cell>
          <cell r="V377">
            <v>10854.5553422782</v>
          </cell>
          <cell r="W377">
            <v>10332.7187723149</v>
          </cell>
          <cell r="X377">
            <v>9810.91107524639</v>
          </cell>
          <cell r="Y377">
            <v>9289.13311725936</v>
          </cell>
          <cell r="Z377">
            <v>8767.38579052629</v>
          </cell>
        </row>
        <row r="378">
          <cell r="A378">
            <v>-90462.5582605099</v>
          </cell>
          <cell r="B378">
            <v>12970.7337283735</v>
          </cell>
          <cell r="C378">
            <v>20037.3069965636</v>
          </cell>
          <cell r="D378">
            <v>18860.68040176</v>
          </cell>
          <cell r="E378">
            <v>17470.1867775528</v>
          </cell>
          <cell r="F378">
            <v>16564.8526410961</v>
          </cell>
          <cell r="G378">
            <v>15424.2502091031</v>
          </cell>
          <cell r="H378">
            <v>14522.7904475898</v>
          </cell>
          <cell r="I378">
            <v>13906.3031170001</v>
          </cell>
          <cell r="J378">
            <v>13369.208539386</v>
          </cell>
          <cell r="K378">
            <v>12683.3077919453</v>
          </cell>
          <cell r="L378">
            <v>12085.5938075244</v>
          </cell>
          <cell r="M378">
            <v>11460.3856052755</v>
          </cell>
          <cell r="N378">
            <v>10914.858263647</v>
          </cell>
          <cell r="O378">
            <v>11780.2930981956</v>
          </cell>
          <cell r="P378">
            <v>12862.0609931488</v>
          </cell>
          <cell r="Q378">
            <v>11574.4459430978</v>
          </cell>
          <cell r="R378">
            <v>8509.337576642</v>
          </cell>
          <cell r="S378">
            <v>8038.17508858387</v>
          </cell>
          <cell r="T378">
            <v>7567.03575784664</v>
          </cell>
          <cell r="U378">
            <v>7095.9202791499</v>
          </cell>
          <cell r="V378">
            <v>9967.78274601377</v>
          </cell>
          <cell r="W378">
            <v>9496.71713954854</v>
          </cell>
          <cell r="X378">
            <v>9025.67759685197</v>
          </cell>
          <cell r="Y378">
            <v>8554.66489983713</v>
          </cell>
          <cell r="Z378">
            <v>8083.67985387446</v>
          </cell>
        </row>
        <row r="379">
          <cell r="A379">
            <v>-109827.026802167</v>
          </cell>
          <cell r="B379">
            <v>15278.5837719636</v>
          </cell>
          <cell r="C379">
            <v>23852.255748008</v>
          </cell>
          <cell r="D379">
            <v>22434.5038058672</v>
          </cell>
          <cell r="E379">
            <v>20837.3813360025</v>
          </cell>
          <cell r="F379">
            <v>19736.9042859824</v>
          </cell>
          <cell r="G379">
            <v>18353.4903797952</v>
          </cell>
          <cell r="H379">
            <v>17259.0636103943</v>
          </cell>
          <cell r="I379">
            <v>16510.6106384488</v>
          </cell>
          <cell r="J379">
            <v>15857.1578020368</v>
          </cell>
          <cell r="K379">
            <v>15025.8202132551</v>
          </cell>
          <cell r="L379">
            <v>14300.1592210248</v>
          </cell>
          <cell r="M379">
            <v>13541.1185824925</v>
          </cell>
          <cell r="N379">
            <v>12877.3818012801</v>
          </cell>
          <cell r="O379">
            <v>13929.5056619068</v>
          </cell>
          <cell r="P379">
            <v>15242.8374300689</v>
          </cell>
          <cell r="Q379">
            <v>13679.5947434584</v>
          </cell>
          <cell r="R379">
            <v>9958.36747344389</v>
          </cell>
          <cell r="S379">
            <v>9386.3476654796</v>
          </cell>
          <cell r="T379">
            <v>8814.35597190595</v>
          </cell>
          <cell r="U379">
            <v>8242.39323615467</v>
          </cell>
          <cell r="V379">
            <v>11729.0082754077</v>
          </cell>
          <cell r="W379">
            <v>11157.1060875672</v>
          </cell>
          <cell r="X379">
            <v>10585.235542721</v>
          </cell>
          <cell r="Y379">
            <v>10013.397590159</v>
          </cell>
          <cell r="Z379">
            <v>9441.5932076497</v>
          </cell>
        </row>
        <row r="380">
          <cell r="A380">
            <v>-111286.073766693</v>
          </cell>
          <cell r="B380">
            <v>15477.35577239</v>
          </cell>
          <cell r="C380">
            <v>24094.7403332921</v>
          </cell>
          <cell r="D380">
            <v>22720.4402144615</v>
          </cell>
          <cell r="E380">
            <v>21091.0880147531</v>
          </cell>
          <cell r="F380">
            <v>19975.9076086833</v>
          </cell>
          <cell r="G380">
            <v>18574.1986822318</v>
          </cell>
          <cell r="H380">
            <v>17465.2325038868</v>
          </cell>
          <cell r="I380">
            <v>16706.836368873</v>
          </cell>
          <cell r="J380">
            <v>16044.6163326831</v>
          </cell>
          <cell r="K380">
            <v>15202.3205716473</v>
          </cell>
          <cell r="L380">
            <v>14467.0192067435</v>
          </cell>
          <cell r="M380">
            <v>13697.8947484826</v>
          </cell>
          <cell r="N380">
            <v>13025.2512873047</v>
          </cell>
          <cell r="O380">
            <v>14091.4415322592</v>
          </cell>
          <cell r="P380">
            <v>15422.2208521356</v>
          </cell>
          <cell r="Q380">
            <v>13838.2105588336</v>
          </cell>
          <cell r="R380">
            <v>10067.5469568822</v>
          </cell>
          <cell r="S380">
            <v>9487.92789226171</v>
          </cell>
          <cell r="T380">
            <v>8908.33731553023</v>
          </cell>
          <cell r="U380">
            <v>8328.77608132441</v>
          </cell>
          <cell r="V380">
            <v>11861.7106398945</v>
          </cell>
          <cell r="W380">
            <v>11282.2107579756</v>
          </cell>
          <cell r="X380">
            <v>10702.7429394268</v>
          </cell>
          <cell r="Y380">
            <v>10123.3081461492</v>
          </cell>
          <cell r="Z380">
            <v>9543.9073689009</v>
          </cell>
        </row>
        <row r="381">
          <cell r="A381">
            <v>-89624.6747347465</v>
          </cell>
          <cell r="B381">
            <v>12889.1618009101</v>
          </cell>
          <cell r="C381">
            <v>19821.9136070168</v>
          </cell>
          <cell r="D381">
            <v>18672.0512881981</v>
          </cell>
          <cell r="E381">
            <v>17324.4912299318</v>
          </cell>
          <cell r="F381">
            <v>16427.6007557473</v>
          </cell>
          <cell r="G381">
            <v>15297.5045627277</v>
          </cell>
          <cell r="H381">
            <v>14404.3943139614</v>
          </cell>
          <cell r="I381">
            <v>13793.6170206299</v>
          </cell>
          <cell r="J381">
            <v>13261.557162555</v>
          </cell>
          <cell r="K381">
            <v>12581.94933935</v>
          </cell>
          <cell r="L381">
            <v>11989.7715094476</v>
          </cell>
          <cell r="M381">
            <v>11370.3541190319</v>
          </cell>
          <cell r="N381">
            <v>10829.9415959073</v>
          </cell>
          <cell r="O381">
            <v>11687.2985604615</v>
          </cell>
          <cell r="P381">
            <v>12759.0468902453</v>
          </cell>
          <cell r="Q381">
            <v>11483.3580056567</v>
          </cell>
          <cell r="R381">
            <v>8446.63932720349</v>
          </cell>
          <cell r="S381">
            <v>7979.84084668941</v>
          </cell>
          <cell r="T381">
            <v>7513.06530900815</v>
          </cell>
          <cell r="U381">
            <v>7046.31340244472</v>
          </cell>
          <cell r="V381">
            <v>9891.57606608045</v>
          </cell>
          <cell r="W381">
            <v>9424.87356982126</v>
          </cell>
          <cell r="X381">
            <v>8958.19689592253</v>
          </cell>
          <cell r="Y381">
            <v>8491.54681905512</v>
          </cell>
          <cell r="Z381">
            <v>8024.92413712992</v>
          </cell>
        </row>
        <row r="382">
          <cell r="A382">
            <v>-97738.0118126172</v>
          </cell>
          <cell r="B382">
            <v>13848.4770110656</v>
          </cell>
          <cell r="C382">
            <v>21432.1133617477</v>
          </cell>
          <cell r="D382">
            <v>20232.6503662325</v>
          </cell>
          <cell r="E382">
            <v>18735.2805010499</v>
          </cell>
          <cell r="F382">
            <v>17756.6289275256</v>
          </cell>
          <cell r="G382">
            <v>16524.7994319744</v>
          </cell>
          <cell r="H382">
            <v>15550.839746182</v>
          </cell>
          <cell r="I382">
            <v>14884.7714063282</v>
          </cell>
          <cell r="J382">
            <v>14303.9596925858</v>
          </cell>
          <cell r="K382">
            <v>13563.4166511072</v>
          </cell>
          <cell r="L382">
            <v>12917.631504266</v>
          </cell>
          <cell r="M382">
            <v>12242.1409164277</v>
          </cell>
          <cell r="N382">
            <v>11652.2009287581</v>
          </cell>
          <cell r="O382">
            <v>12587.7769776137</v>
          </cell>
          <cell r="P382">
            <v>13756.5460830701</v>
          </cell>
          <cell r="Q382">
            <v>12365.3745598243</v>
          </cell>
          <cell r="R382">
            <v>9053.7547749306</v>
          </cell>
          <cell r="S382">
            <v>8544.69903177029</v>
          </cell>
          <cell r="T382">
            <v>8035.66830835899</v>
          </cell>
          <cell r="U382">
            <v>7526.66335528915</v>
          </cell>
          <cell r="V382">
            <v>10629.4954341945</v>
          </cell>
          <cell r="W382">
            <v>10120.5443643316</v>
          </cell>
          <cell r="X382">
            <v>9611.62145441671</v>
          </cell>
          <cell r="Y382">
            <v>9102.72754924815</v>
          </cell>
          <cell r="Z382">
            <v>8593.86351896835</v>
          </cell>
        </row>
        <row r="383">
          <cell r="A383">
            <v>-110647.26263829</v>
          </cell>
          <cell r="B383">
            <v>15382.0155449766</v>
          </cell>
          <cell r="C383">
            <v>23949.831952102</v>
          </cell>
          <cell r="D383">
            <v>22638.1525567575</v>
          </cell>
          <cell r="E383">
            <v>20980.0082115139</v>
          </cell>
          <cell r="F383">
            <v>19871.2653415193</v>
          </cell>
          <cell r="G383">
            <v>18477.5664811063</v>
          </cell>
          <cell r="H383">
            <v>17374.9660582577</v>
          </cell>
          <cell r="I383">
            <v>16620.9233151319</v>
          </cell>
          <cell r="J383">
            <v>15962.5418015662</v>
          </cell>
          <cell r="K383">
            <v>15125.0438315221</v>
          </cell>
          <cell r="L383">
            <v>14393.9632884941</v>
          </cell>
          <cell r="M383">
            <v>13629.2538054987</v>
          </cell>
          <cell r="N383">
            <v>12960.50993523</v>
          </cell>
          <cell r="O383">
            <v>14020.5415279523</v>
          </cell>
          <cell r="P383">
            <v>15343.6818269682</v>
          </cell>
          <cell r="Q383">
            <v>13768.7641664514</v>
          </cell>
          <cell r="R383">
            <v>10019.745158373</v>
          </cell>
          <cell r="S383">
            <v>9443.45325856461</v>
          </cell>
          <cell r="T383">
            <v>8867.18968311731</v>
          </cell>
          <cell r="U383">
            <v>8290.95528176193</v>
          </cell>
          <cell r="V383">
            <v>11803.6098732566</v>
          </cell>
          <cell r="W383">
            <v>11227.43647201</v>
          </cell>
          <cell r="X383">
            <v>10651.2949500814</v>
          </cell>
          <cell r="Y383">
            <v>10075.1862638502</v>
          </cell>
          <cell r="Z383">
            <v>9499.11139838752</v>
          </cell>
        </row>
        <row r="384">
          <cell r="A384">
            <v>-102191.878169383</v>
          </cell>
          <cell r="B384">
            <v>14283.3987596298</v>
          </cell>
          <cell r="C384">
            <v>22257.9978721329</v>
          </cell>
          <cell r="D384">
            <v>21028.6039147091</v>
          </cell>
          <cell r="E384">
            <v>19509.7419601032</v>
          </cell>
          <cell r="F384">
            <v>18486.2071275515</v>
          </cell>
          <cell r="G384">
            <v>17198.5305090275</v>
          </cell>
          <cell r="H384">
            <v>16180.1880268497</v>
          </cell>
          <cell r="I384">
            <v>15483.7673264847</v>
          </cell>
          <cell r="J384">
            <v>14876.192981324</v>
          </cell>
          <cell r="K384">
            <v>14102.1991764903</v>
          </cell>
          <cell r="L384">
            <v>13426.9859628625</v>
          </cell>
          <cell r="M384">
            <v>12720.7136479593</v>
          </cell>
          <cell r="N384">
            <v>12103.5852536014</v>
          </cell>
          <cell r="O384">
            <v>13082.1001505145</v>
          </cell>
          <cell r="P384">
            <v>14304.1294083015</v>
          </cell>
          <cell r="Q384">
            <v>12849.5629793382</v>
          </cell>
          <cell r="R384">
            <v>9387.03453902168</v>
          </cell>
          <cell r="S384">
            <v>8854.78141128058</v>
          </cell>
          <cell r="T384">
            <v>8322.5544434244</v>
          </cell>
          <cell r="U384">
            <v>7790.35442024968</v>
          </cell>
          <cell r="V384">
            <v>11034.5808159683</v>
          </cell>
          <cell r="W384">
            <v>10502.437131428</v>
          </cell>
          <cell r="X384">
            <v>9970.32289006878</v>
          </cell>
          <cell r="Y384">
            <v>9438.23897518589</v>
          </cell>
          <cell r="Z384">
            <v>8906.18629657369</v>
          </cell>
        </row>
        <row r="385">
          <cell r="A385">
            <v>-90166.4350258785</v>
          </cell>
          <cell r="B385">
            <v>12897.5764802747</v>
          </cell>
          <cell r="C385">
            <v>19906.4394667278</v>
          </cell>
          <cell r="D385">
            <v>18761.6604852345</v>
          </cell>
          <cell r="E385">
            <v>17418.695328555</v>
          </cell>
          <cell r="F385">
            <v>16516.3453354874</v>
          </cell>
          <cell r="G385">
            <v>15379.4559988983</v>
          </cell>
          <cell r="H385">
            <v>14480.9471066243</v>
          </cell>
          <cell r="I385">
            <v>13866.4778067641</v>
          </cell>
          <cell r="J385">
            <v>13331.1625903495</v>
          </cell>
          <cell r="K385">
            <v>12647.4858764679</v>
          </cell>
          <cell r="L385">
            <v>12051.7284694627</v>
          </cell>
          <cell r="M385">
            <v>11428.5668451431</v>
          </cell>
          <cell r="N385">
            <v>10884.847173141</v>
          </cell>
          <cell r="O385">
            <v>11747.4271419259</v>
          </cell>
          <cell r="P385">
            <v>12825.6539408241</v>
          </cell>
          <cell r="Q385">
            <v>11542.2538139514</v>
          </cell>
          <cell r="R385">
            <v>8487.17887813728</v>
          </cell>
          <cell r="S385">
            <v>8017.55870949488</v>
          </cell>
          <cell r="T385">
            <v>7547.96162236939</v>
          </cell>
          <cell r="U385">
            <v>7078.38830920632</v>
          </cell>
          <cell r="V385">
            <v>9940.84992317087</v>
          </cell>
          <cell r="W385">
            <v>9471.32631898583</v>
          </cell>
          <cell r="X385">
            <v>9001.82869325142</v>
          </cell>
          <cell r="Y385">
            <v>8532.35782532117</v>
          </cell>
          <cell r="Z385">
            <v>8062.9145179292</v>
          </cell>
        </row>
        <row r="386">
          <cell r="A386">
            <v>-103983.231620458</v>
          </cell>
          <cell r="B386">
            <v>14649.5250002928</v>
          </cell>
          <cell r="C386">
            <v>22689.9032181796</v>
          </cell>
          <cell r="D386">
            <v>21366.0870307894</v>
          </cell>
          <cell r="E386">
            <v>19821.2318199848</v>
          </cell>
          <cell r="F386">
            <v>18779.6448559784</v>
          </cell>
          <cell r="G386">
            <v>17469.506419237</v>
          </cell>
          <cell r="H386">
            <v>16433.3130926232</v>
          </cell>
          <cell r="I386">
            <v>15724.6846155997</v>
          </cell>
          <cell r="J386">
            <v>15106.3462895939</v>
          </cell>
          <cell r="K386">
            <v>14318.8985246327</v>
          </cell>
          <cell r="L386">
            <v>13631.8492870262</v>
          </cell>
          <cell r="M386">
            <v>12913.1965034266</v>
          </cell>
          <cell r="N386">
            <v>12285.1328806067</v>
          </cell>
          <cell r="O386">
            <v>13280.9178632143</v>
          </cell>
          <cell r="P386">
            <v>14524.3684547459</v>
          </cell>
          <cell r="Q386">
            <v>13044.3044751062</v>
          </cell>
          <cell r="R386">
            <v>9521.08028888381</v>
          </cell>
          <cell r="S386">
            <v>8979.49712930156</v>
          </cell>
          <cell r="T386">
            <v>8437.94058816908</v>
          </cell>
          <cell r="U386">
            <v>7896.41146403982</v>
          </cell>
          <cell r="V386">
            <v>11197.5069207263</v>
          </cell>
          <cell r="W386">
            <v>10656.0351228091</v>
          </cell>
          <cell r="X386">
            <v>10114.5932841917</v>
          </cell>
          <cell r="Y386">
            <v>9573.18230365285</v>
          </cell>
          <cell r="Z386">
            <v>9031.8031069351</v>
          </cell>
        </row>
        <row r="387">
          <cell r="A387">
            <v>-111246.811389834</v>
          </cell>
          <cell r="B387">
            <v>15427.270037963</v>
          </cell>
          <cell r="C387">
            <v>24087.7511390042</v>
          </cell>
          <cell r="D387">
            <v>22679.4736542096</v>
          </cell>
          <cell r="E387">
            <v>21084.2608683521</v>
          </cell>
          <cell r="F387">
            <v>19969.4761237793</v>
          </cell>
          <cell r="G387">
            <v>18568.2595090886</v>
          </cell>
          <cell r="H387">
            <v>17459.684580489</v>
          </cell>
          <cell r="I387">
            <v>16701.5560120614</v>
          </cell>
          <cell r="J387">
            <v>16039.5718977508</v>
          </cell>
          <cell r="K387">
            <v>15197.5710167972</v>
          </cell>
          <cell r="L387">
            <v>14462.5290705098</v>
          </cell>
          <cell r="M387">
            <v>13693.6759638504</v>
          </cell>
          <cell r="N387">
            <v>13021.2721779083</v>
          </cell>
          <cell r="O387">
            <v>14087.0839020229</v>
          </cell>
          <cell r="P387">
            <v>15417.3937151819</v>
          </cell>
          <cell r="Q387">
            <v>13833.9422699638</v>
          </cell>
          <cell r="R387">
            <v>10064.6089801561</v>
          </cell>
          <cell r="S387">
            <v>9485.19440852723</v>
          </cell>
          <cell r="T387">
            <v>8905.80831473666</v>
          </cell>
          <cell r="U387">
            <v>8326.45155311956</v>
          </cell>
          <cell r="V387">
            <v>11858.1396717411</v>
          </cell>
          <cell r="W387">
            <v>11278.8442407655</v>
          </cell>
          <cell r="X387">
            <v>10699.5808618478</v>
          </cell>
          <cell r="Y387">
            <v>10120.3504965498</v>
          </cell>
          <cell r="Z387">
            <v>9541.15413528007</v>
          </cell>
        </row>
        <row r="388">
          <cell r="A388">
            <v>-107604.725530435</v>
          </cell>
          <cell r="B388">
            <v>14952.8538790997</v>
          </cell>
          <cell r="C388">
            <v>23351.3168302115</v>
          </cell>
          <cell r="D388">
            <v>21984.6897463779</v>
          </cell>
          <cell r="E388">
            <v>20450.9560265076</v>
          </cell>
          <cell r="F388">
            <v>19372.8739285643</v>
          </cell>
          <cell r="G388">
            <v>18017.3255042896</v>
          </cell>
          <cell r="H388">
            <v>16945.0439761127</v>
          </cell>
          <cell r="I388">
            <v>16211.7356187473</v>
          </cell>
          <cell r="J388">
            <v>15571.6362655949</v>
          </cell>
          <cell r="K388">
            <v>14756.9892705558</v>
          </cell>
          <cell r="L388">
            <v>14046.0117072849</v>
          </cell>
          <cell r="M388">
            <v>13302.3299200793</v>
          </cell>
          <cell r="N388">
            <v>12652.1590669662</v>
          </cell>
          <cell r="O388">
            <v>13682.8581588636</v>
          </cell>
          <cell r="P388">
            <v>14969.6152400513</v>
          </cell>
          <cell r="Q388">
            <v>13438.0040772254</v>
          </cell>
          <cell r="R388">
            <v>9792.07419379544</v>
          </cell>
          <cell r="S388">
            <v>9231.62895343722</v>
          </cell>
          <cell r="T388">
            <v>8671.21125858741</v>
          </cell>
          <cell r="U388">
            <v>8110.82193561121</v>
          </cell>
          <cell r="V388">
            <v>11526.8868629166</v>
          </cell>
          <cell r="W388">
            <v>10966.556862691</v>
          </cell>
          <cell r="X388">
            <v>10406.2578651777</v>
          </cell>
          <cell r="Y388">
            <v>9845.99080045824</v>
          </cell>
          <cell r="Z388">
            <v>9285.7566265163</v>
          </cell>
        </row>
        <row r="389">
          <cell r="A389">
            <v>-102705.264643948</v>
          </cell>
          <cell r="B389">
            <v>14403.2863491264</v>
          </cell>
          <cell r="C389">
            <v>22367.8692762498</v>
          </cell>
          <cell r="D389">
            <v>21133.443208062</v>
          </cell>
          <cell r="E389">
            <v>19599.0122718507</v>
          </cell>
          <cell r="F389">
            <v>18570.3038538626</v>
          </cell>
          <cell r="G389">
            <v>17276.1898716458</v>
          </cell>
          <cell r="H389">
            <v>16252.7314911579</v>
          </cell>
          <cell r="I389">
            <v>15552.8121471182</v>
          </cell>
          <cell r="J389">
            <v>14942.1529377309</v>
          </cell>
          <cell r="K389">
            <v>14164.3033437705</v>
          </cell>
          <cell r="L389">
            <v>13485.6980275848</v>
          </cell>
          <cell r="M389">
            <v>12775.8775769557</v>
          </cell>
          <cell r="N389">
            <v>12155.6152402788</v>
          </cell>
          <cell r="O389">
            <v>13139.0795950473</v>
          </cell>
          <cell r="P389">
            <v>14367.2480226363</v>
          </cell>
          <cell r="Q389">
            <v>12905.3742151967</v>
          </cell>
          <cell r="R389">
            <v>9425.45089672648</v>
          </cell>
          <cell r="S389">
            <v>8890.52386219627</v>
          </cell>
          <cell r="T389">
            <v>8355.62311897171</v>
          </cell>
          <cell r="U389">
            <v>7820.74945579199</v>
          </cell>
          <cell r="V389">
            <v>11081.2740347109</v>
          </cell>
          <cell r="W389">
            <v>10546.4569931969</v>
          </cell>
          <cell r="X389">
            <v>10011.669542779</v>
          </cell>
          <cell r="Y389">
            <v>9476.91257119019</v>
          </cell>
          <cell r="Z389">
            <v>8942.18699279525</v>
          </cell>
        </row>
        <row r="390">
          <cell r="A390">
            <v>-91391.165106796</v>
          </cell>
          <cell r="B390">
            <v>13090.0308049404</v>
          </cell>
          <cell r="C390">
            <v>20183.3030092803</v>
          </cell>
          <cell r="D390">
            <v>18967.7910137835</v>
          </cell>
          <cell r="E390">
            <v>17631.6577682503</v>
          </cell>
          <cell r="F390">
            <v>16716.9657170567</v>
          </cell>
          <cell r="G390">
            <v>15564.7194644854</v>
          </cell>
          <cell r="H390">
            <v>14654.0061319667</v>
          </cell>
          <cell r="I390">
            <v>14031.1904997367</v>
          </cell>
          <cell r="J390">
            <v>13488.5160594215</v>
          </cell>
          <cell r="K390">
            <v>12795.6410102445</v>
          </cell>
          <cell r="L390">
            <v>12191.7914343842</v>
          </cell>
          <cell r="M390">
            <v>11560.16540991</v>
          </cell>
          <cell r="N390">
            <v>11008.9694337585</v>
          </cell>
          <cell r="O390">
            <v>11883.3567839607</v>
          </cell>
          <cell r="P390">
            <v>12976.2291302213</v>
          </cell>
          <cell r="Q390">
            <v>11675.3965880515</v>
          </cell>
          <cell r="R390">
            <v>8578.82458991834</v>
          </cell>
          <cell r="S390">
            <v>8102.82557368174</v>
          </cell>
          <cell r="T390">
            <v>7626.84995247815</v>
          </cell>
          <cell r="U390">
            <v>7150.89842815854</v>
          </cell>
          <cell r="V390">
            <v>10052.240838986</v>
          </cell>
          <cell r="W390">
            <v>9576.33969884114</v>
          </cell>
          <cell r="X390">
            <v>9100.46489001204</v>
          </cell>
          <cell r="Y390">
            <v>8624.61720243816</v>
          </cell>
          <cell r="Z390">
            <v>8148.79744975717</v>
          </cell>
        </row>
        <row r="391">
          <cell r="A391">
            <v>-113394.022126734</v>
          </cell>
          <cell r="B391">
            <v>15694.231390198</v>
          </cell>
          <cell r="C391">
            <v>24514.4023607001</v>
          </cell>
          <cell r="D391">
            <v>23086.0448699094</v>
          </cell>
          <cell r="E391">
            <v>21457.6290448957</v>
          </cell>
          <cell r="F391">
            <v>20321.2060633462</v>
          </cell>
          <cell r="G391">
            <v>18893.0655285226</v>
          </cell>
          <cell r="H391">
            <v>17763.0936361843</v>
          </cell>
          <cell r="I391">
            <v>16990.3321827173</v>
          </cell>
          <cell r="J391">
            <v>16315.4457931864</v>
          </cell>
          <cell r="K391">
            <v>15457.3182859535</v>
          </cell>
          <cell r="L391">
            <v>14708.0890569978</v>
          </cell>
          <cell r="M391">
            <v>13924.396067513</v>
          </cell>
          <cell r="N391">
            <v>13238.8847399242</v>
          </cell>
          <cell r="O391">
            <v>14325.3972997159</v>
          </cell>
          <cell r="P391">
            <v>15681.3838534353</v>
          </cell>
          <cell r="Q391">
            <v>14067.3696990298</v>
          </cell>
          <cell r="R391">
            <v>10225.2832865957</v>
          </cell>
          <cell r="S391">
            <v>9634.68524666087</v>
          </cell>
          <cell r="T391">
            <v>9044.11623422432</v>
          </cell>
          <cell r="U391">
            <v>8453.57712011102</v>
          </cell>
          <cell r="V391">
            <v>12053.431494942</v>
          </cell>
          <cell r="W391">
            <v>11462.9548952328</v>
          </cell>
          <cell r="X391">
            <v>10872.5109662287</v>
          </cell>
          <cell r="Y391">
            <v>10282.1006880507</v>
          </cell>
          <cell r="Z391">
            <v>9691.72507022383</v>
          </cell>
        </row>
        <row r="392">
          <cell r="A392">
            <v>-113597.226338497</v>
          </cell>
          <cell r="B392">
            <v>15752.4133948602</v>
          </cell>
          <cell r="C392">
            <v>24531.9836178864</v>
          </cell>
          <cell r="D392">
            <v>23127.2965979137</v>
          </cell>
          <cell r="E392">
            <v>21492.9632506669</v>
          </cell>
          <cell r="F392">
            <v>20354.4925050982</v>
          </cell>
          <cell r="G392">
            <v>18923.8039884328</v>
          </cell>
          <cell r="H392">
            <v>17791.8071652966</v>
          </cell>
          <cell r="I392">
            <v>17017.6609088295</v>
          </cell>
          <cell r="J392">
            <v>16341.5534949152</v>
          </cell>
          <cell r="K392">
            <v>15481.8998224461</v>
          </cell>
          <cell r="L392">
            <v>14731.3279606775</v>
          </cell>
          <cell r="M392">
            <v>13946.2305786752</v>
          </cell>
          <cell r="N392">
            <v>13259.4788010353</v>
          </cell>
          <cell r="O392">
            <v>14347.9504125978</v>
          </cell>
          <cell r="P392">
            <v>15706.366919622</v>
          </cell>
          <cell r="Q392">
            <v>14089.4604216179</v>
          </cell>
          <cell r="R392">
            <v>10240.4889183623</v>
          </cell>
          <cell r="S392">
            <v>9648.83251567674</v>
          </cell>
          <cell r="T392">
            <v>9057.20519250729</v>
          </cell>
          <cell r="U392">
            <v>8465.60782123943</v>
          </cell>
          <cell r="V392">
            <v>12071.9132025431</v>
          </cell>
          <cell r="W392">
            <v>11480.3784577063</v>
          </cell>
          <cell r="X392">
            <v>10888.8764421211</v>
          </cell>
          <cell r="Y392">
            <v>10297.408137665</v>
          </cell>
          <cell r="Z392">
            <v>9705.974555672</v>
          </cell>
        </row>
        <row r="393">
          <cell r="A393">
            <v>-94188.7037734079</v>
          </cell>
          <cell r="B393">
            <v>13371.7536638062</v>
          </cell>
          <cell r="C393">
            <v>20770.5412971135</v>
          </cell>
          <cell r="D393">
            <v>19571.7684929939</v>
          </cell>
          <cell r="E393">
            <v>18118.1083493754</v>
          </cell>
          <cell r="F393">
            <v>17175.2244660624</v>
          </cell>
          <cell r="G393">
            <v>15987.8998179082</v>
          </cell>
          <cell r="H393">
            <v>15049.3090011826</v>
          </cell>
          <cell r="I393">
            <v>14407.4286069342</v>
          </cell>
          <cell r="J393">
            <v>13847.9441660004</v>
          </cell>
          <cell r="K393">
            <v>13134.0582026159</v>
          </cell>
          <cell r="L393">
            <v>12511.7244271581</v>
          </cell>
          <cell r="M393">
            <v>11860.7639492469</v>
          </cell>
          <cell r="N393">
            <v>11292.490536796</v>
          </cell>
          <cell r="O393">
            <v>12193.8484061199</v>
          </cell>
          <cell r="P393">
            <v>13320.1742338277</v>
          </cell>
          <cell r="Q393">
            <v>11979.522423228</v>
          </cell>
          <cell r="R393">
            <v>8788.16248920845</v>
          </cell>
          <cell r="S393">
            <v>8297.59285608963</v>
          </cell>
          <cell r="T393">
            <v>7807.04733413988</v>
          </cell>
          <cell r="U393">
            <v>7316.52664669428</v>
          </cell>
          <cell r="V393">
            <v>10306.6808980304</v>
          </cell>
          <cell r="W393">
            <v>9816.21213704954</v>
          </cell>
          <cell r="X393">
            <v>9325.77051340185</v>
          </cell>
          <cell r="Y393">
            <v>8835.35684120736</v>
          </cell>
          <cell r="Z393">
            <v>8344.97195900966</v>
          </cell>
        </row>
        <row r="394">
          <cell r="A394">
            <v>-118201.171854865</v>
          </cell>
          <cell r="B394">
            <v>16276.6233741786</v>
          </cell>
          <cell r="C394">
            <v>25428.6257074734</v>
          </cell>
          <cell r="D394">
            <v>24039.3940727681</v>
          </cell>
          <cell r="E394">
            <v>22293.5212549708</v>
          </cell>
          <cell r="F394">
            <v>21108.6548471603</v>
          </cell>
          <cell r="G394">
            <v>19620.2373618152</v>
          </cell>
          <cell r="H394">
            <v>18442.3622028569</v>
          </cell>
          <cell r="I394">
            <v>17636.8408212978</v>
          </cell>
          <cell r="J394">
            <v>16933.068972249</v>
          </cell>
          <cell r="K394">
            <v>16038.8373668939</v>
          </cell>
          <cell r="L394">
            <v>15257.8458191076</v>
          </cell>
          <cell r="M394">
            <v>14440.9294773623</v>
          </cell>
          <cell r="N394">
            <v>13726.0731422338</v>
          </cell>
          <cell r="O394">
            <v>14858.9304854635</v>
          </cell>
          <cell r="P394">
            <v>16272.4018189871</v>
          </cell>
          <cell r="Q394">
            <v>14589.9642366263</v>
          </cell>
          <cell r="R394">
            <v>10584.9990030111</v>
          </cell>
          <cell r="S394">
            <v>9969.36354792986</v>
          </cell>
          <cell r="T394">
            <v>9353.75835091909</v>
          </cell>
          <cell r="U394">
            <v>8738.18431972094</v>
          </cell>
          <cell r="V394">
            <v>12490.6484940345</v>
          </cell>
          <cell r="W394">
            <v>11875.1396274339</v>
          </cell>
          <cell r="X394">
            <v>11259.6648165583</v>
          </cell>
          <cell r="Y394">
            <v>10644.2250830793</v>
          </cell>
          <cell r="Z394">
            <v>10028.8214793189</v>
          </cell>
        </row>
        <row r="395">
          <cell r="A395">
            <v>-100396.82813991</v>
          </cell>
          <cell r="B395">
            <v>14188.4489275529</v>
          </cell>
          <cell r="C395">
            <v>21880.8878268039</v>
          </cell>
          <cell r="D395">
            <v>20700.8399539174</v>
          </cell>
          <cell r="E395">
            <v>19197.6093199339</v>
          </cell>
          <cell r="F395">
            <v>18192.1638706249</v>
          </cell>
          <cell r="G395">
            <v>16926.9954217918</v>
          </cell>
          <cell r="H395">
            <v>15926.5406204687</v>
          </cell>
          <cell r="I395">
            <v>15242.3528883309</v>
          </cell>
          <cell r="J395">
            <v>14645.5647362142</v>
          </cell>
          <cell r="K395">
            <v>13885.0526546601</v>
          </cell>
          <cell r="L395">
            <v>13221.699889443</v>
          </cell>
          <cell r="M395">
            <v>12527.8335911665</v>
          </cell>
          <cell r="N395">
            <v>11921.6629908504</v>
          </cell>
          <cell r="O395">
            <v>12882.872164085</v>
          </cell>
          <cell r="P395">
            <v>14083.4358837636</v>
          </cell>
          <cell r="Q395">
            <v>12654.4196213885</v>
          </cell>
          <cell r="R395">
            <v>9252.71217673403</v>
          </cell>
          <cell r="S395">
            <v>8729.80833398263</v>
          </cell>
          <cell r="T395">
            <v>8206.93019160504</v>
          </cell>
          <cell r="U395">
            <v>7684.0785206125</v>
          </cell>
          <cell r="V395">
            <v>10871.3185022288</v>
          </cell>
          <cell r="W395">
            <v>10348.5221802553</v>
          </cell>
          <cell r="X395">
            <v>9825.75478427886</v>
          </cell>
          <cell r="Y395">
            <v>9303.01718207954</v>
          </cell>
          <cell r="Z395">
            <v>8780.31026747062</v>
          </cell>
        </row>
        <row r="396">
          <cell r="A396">
            <v>-114355.022292131</v>
          </cell>
          <cell r="B396">
            <v>15819.237045121</v>
          </cell>
          <cell r="C396">
            <v>24766.532320406</v>
          </cell>
          <cell r="D396">
            <v>23280.621460528</v>
          </cell>
          <cell r="E396">
            <v>21624.732754488</v>
          </cell>
          <cell r="F396">
            <v>20478.6254187407</v>
          </cell>
          <cell r="G396">
            <v>19038.434882836</v>
          </cell>
          <cell r="H396">
            <v>17898.8866199354</v>
          </cell>
          <cell r="I396">
            <v>17119.576109731</v>
          </cell>
          <cell r="J396">
            <v>16438.9152107831</v>
          </cell>
          <cell r="K396">
            <v>15573.5701117901</v>
          </cell>
          <cell r="L396">
            <v>14817.9912587587</v>
          </cell>
          <cell r="M396">
            <v>14027.6565691349</v>
          </cell>
          <cell r="N396">
            <v>13336.2788636102</v>
          </cell>
          <cell r="O396">
            <v>14432.056236663</v>
          </cell>
          <cell r="P396">
            <v>15799.5346069523</v>
          </cell>
          <cell r="Q396">
            <v>14171.8418843097</v>
          </cell>
          <cell r="R396">
            <v>10297.1942697191</v>
          </cell>
          <cell r="S396">
            <v>9701.59098520947</v>
          </cell>
          <cell r="T396">
            <v>9106.01697420259</v>
          </cell>
          <cell r="U396">
            <v>8510.47311490349</v>
          </cell>
          <cell r="V396">
            <v>12140.8358056469</v>
          </cell>
          <cell r="W396">
            <v>11545.3549905536</v>
          </cell>
          <cell r="X396">
            <v>10949.9071230456</v>
          </cell>
          <cell r="Y396">
            <v>10354.4931915503</v>
          </cell>
          <cell r="Z396">
            <v>9759.11421414823</v>
          </cell>
        </row>
        <row r="397">
          <cell r="A397">
            <v>-110923.52656825</v>
          </cell>
          <cell r="B397">
            <v>15467.3097734018</v>
          </cell>
          <cell r="C397">
            <v>23965.7650531048</v>
          </cell>
          <cell r="D397">
            <v>22629.966945452</v>
          </cell>
          <cell r="E397">
            <v>21028.0464212721</v>
          </cell>
          <cell r="F397">
            <v>19916.5195374487</v>
          </cell>
          <cell r="G397">
            <v>18519.3565978664</v>
          </cell>
          <cell r="H397">
            <v>17414.0032038305</v>
          </cell>
          <cell r="I397">
            <v>16658.0777678426</v>
          </cell>
          <cell r="J397">
            <v>15998.0362247342</v>
          </cell>
          <cell r="K397">
            <v>15158.4633744391</v>
          </cell>
          <cell r="L397">
            <v>14425.557470538</v>
          </cell>
          <cell r="M397">
            <v>13658.9386619793</v>
          </cell>
          <cell r="N397">
            <v>12988.5083522266</v>
          </cell>
          <cell r="O397">
            <v>14051.2033510689</v>
          </cell>
          <cell r="P397">
            <v>15377.6472649251</v>
          </cell>
          <cell r="Q397">
            <v>13798.7973522054</v>
          </cell>
          <cell r="R397">
            <v>10040.4177987328</v>
          </cell>
          <cell r="S397">
            <v>9462.68701411833</v>
          </cell>
          <cell r="T397">
            <v>8884.98462458516</v>
          </cell>
          <cell r="U397">
            <v>8307.31148198575</v>
          </cell>
          <cell r="V397">
            <v>11828.7364645312</v>
          </cell>
          <cell r="W397">
            <v>11251.1244743456</v>
          </cell>
          <cell r="X397">
            <v>10673.5444430742</v>
          </cell>
          <cell r="Y397">
            <v>10095.9973294843</v>
          </cell>
          <cell r="Z397">
            <v>9518.48412110658</v>
          </cell>
        </row>
        <row r="398">
          <cell r="A398">
            <v>-111302.085563575</v>
          </cell>
          <cell r="B398">
            <v>15461.0586023474</v>
          </cell>
          <cell r="C398">
            <v>24073.6562720556</v>
          </cell>
          <cell r="D398">
            <v>22750.1314497137</v>
          </cell>
          <cell r="E398">
            <v>21093.8722293168</v>
          </cell>
          <cell r="F398">
            <v>19978.530466446</v>
          </cell>
          <cell r="G398">
            <v>18576.6207677401</v>
          </cell>
          <cell r="H398">
            <v>17467.495031774</v>
          </cell>
          <cell r="I398">
            <v>16708.98977902</v>
          </cell>
          <cell r="J398">
            <v>16046.673530285</v>
          </cell>
          <cell r="K398">
            <v>15204.2575126485</v>
          </cell>
          <cell r="L398">
            <v>14468.8503528711</v>
          </cell>
          <cell r="M398">
            <v>13699.6152332832</v>
          </cell>
          <cell r="N398">
            <v>13026.8740288838</v>
          </cell>
          <cell r="O398">
            <v>14093.2186404174</v>
          </cell>
          <cell r="P398">
            <v>15424.1894323032</v>
          </cell>
          <cell r="Q398">
            <v>13839.9512322182</v>
          </cell>
          <cell r="R398">
            <v>10068.7451086587</v>
          </cell>
          <cell r="S398">
            <v>9489.04264867326</v>
          </cell>
          <cell r="T398">
            <v>8909.36868067569</v>
          </cell>
          <cell r="U398">
            <v>8329.72405942559</v>
          </cell>
          <cell r="V398">
            <v>11863.1669352417</v>
          </cell>
          <cell r="W398">
            <v>11283.5836751059</v>
          </cell>
          <cell r="X398">
            <v>10704.0324829535</v>
          </cell>
          <cell r="Y398">
            <v>10124.5143208238</v>
          </cell>
          <cell r="Z398">
            <v>9545.03017961771</v>
          </cell>
        </row>
        <row r="399">
          <cell r="A399">
            <v>-111870.008235347</v>
          </cell>
          <cell r="B399">
            <v>15493.1297529627</v>
          </cell>
          <cell r="C399">
            <v>24207.8533718331</v>
          </cell>
          <cell r="D399">
            <v>22798.6925698164</v>
          </cell>
          <cell r="E399">
            <v>21192.625578829</v>
          </cell>
          <cell r="F399">
            <v>20071.5606490864</v>
          </cell>
          <cell r="G399">
            <v>18662.5297561755</v>
          </cell>
          <cell r="H399">
            <v>17547.744668472</v>
          </cell>
          <cell r="I399">
            <v>16785.3691169046</v>
          </cell>
          <cell r="J399">
            <v>16119.6403039116</v>
          </cell>
          <cell r="K399">
            <v>15272.9589030382</v>
          </cell>
          <cell r="L399">
            <v>14533.7993032512</v>
          </cell>
          <cell r="M399">
            <v>13760.6391353399</v>
          </cell>
          <cell r="N399">
            <v>13084.4310751055</v>
          </cell>
          <cell r="O399">
            <v>14156.2509172271</v>
          </cell>
          <cell r="P399">
            <v>15494.0130327826</v>
          </cell>
          <cell r="Q399">
            <v>13901.6912034757</v>
          </cell>
          <cell r="R399">
            <v>10111.2423725882</v>
          </cell>
          <cell r="S399">
            <v>9528.58196111212</v>
          </cell>
          <cell r="T399">
            <v>8945.9501870052</v>
          </cell>
          <cell r="U399">
            <v>8363.34790938854</v>
          </cell>
          <cell r="V399">
            <v>11914.8202974859</v>
          </cell>
          <cell r="W399">
            <v>11332.2796940807</v>
          </cell>
          <cell r="X399">
            <v>10749.7713222868</v>
          </cell>
          <cell r="Y399">
            <v>10167.2961490525</v>
          </cell>
          <cell r="Z399">
            <v>9584.85517033473</v>
          </cell>
        </row>
        <row r="400">
          <cell r="A400">
            <v>-112553.491488167</v>
          </cell>
          <cell r="B400">
            <v>15612.1405569466</v>
          </cell>
          <cell r="C400">
            <v>24312.7771724788</v>
          </cell>
          <cell r="D400">
            <v>22936.4541319889</v>
          </cell>
          <cell r="E400">
            <v>21311.4732035255</v>
          </cell>
          <cell r="F400">
            <v>20183.5205601832</v>
          </cell>
          <cell r="G400">
            <v>18765.9194565356</v>
          </cell>
          <cell r="H400">
            <v>17644.3234554341</v>
          </cell>
          <cell r="I400">
            <v>16877.2900788599</v>
          </cell>
          <cell r="J400">
            <v>16207.4543149819</v>
          </cell>
          <cell r="K400">
            <v>15355.6396131255</v>
          </cell>
          <cell r="L400">
            <v>14611.9640289779</v>
          </cell>
          <cell r="M400">
            <v>13834.0801461509</v>
          </cell>
          <cell r="N400">
            <v>13153.6997962352</v>
          </cell>
          <cell r="O400">
            <v>14232.1089657393</v>
          </cell>
          <cell r="P400">
            <v>15578.044299628</v>
          </cell>
          <cell r="Q400">
            <v>13975.9939888398</v>
          </cell>
          <cell r="R400">
            <v>10162.3869555221</v>
          </cell>
          <cell r="S400">
            <v>9576.16671027458</v>
          </cell>
          <cell r="T400">
            <v>8989.9752773597</v>
          </cell>
          <cell r="U400">
            <v>8403.81352114742</v>
          </cell>
          <cell r="V400">
            <v>11976.9840563925</v>
          </cell>
          <cell r="W400">
            <v>11390.8843511977</v>
          </cell>
          <cell r="X400">
            <v>10804.8170745371</v>
          </cell>
          <cell r="Y400">
            <v>10218.7831992668</v>
          </cell>
          <cell r="Z400">
            <v>9632.78372742832</v>
          </cell>
        </row>
        <row r="401">
          <cell r="A401">
            <v>-107677.826897154</v>
          </cell>
          <cell r="B401">
            <v>15035.4290004947</v>
          </cell>
          <cell r="C401">
            <v>23408.5128149873</v>
          </cell>
          <cell r="D401">
            <v>22067.2451291868</v>
          </cell>
          <cell r="E401">
            <v>20463.6672725562</v>
          </cell>
          <cell r="F401">
            <v>19384.8485050959</v>
          </cell>
          <cell r="G401">
            <v>18028.383461262</v>
          </cell>
          <cell r="H401">
            <v>16955.373477668</v>
          </cell>
          <cell r="I401">
            <v>16221.5669466128</v>
          </cell>
          <cell r="J401">
            <v>15581.0283380413</v>
          </cell>
          <cell r="K401">
            <v>14765.832315186</v>
          </cell>
          <cell r="L401">
            <v>14054.3717486704</v>
          </cell>
          <cell r="M401">
            <v>13310.1847405762</v>
          </cell>
          <cell r="N401">
            <v>12659.5676437888</v>
          </cell>
          <cell r="O401">
            <v>13690.9714915605</v>
          </cell>
          <cell r="P401">
            <v>14978.6027323245</v>
          </cell>
          <cell r="Q401">
            <v>13445.9510680825</v>
          </cell>
          <cell r="R401">
            <v>9797.54431891895</v>
          </cell>
          <cell r="S401">
            <v>9236.71833958445</v>
          </cell>
          <cell r="T401">
            <v>8675.9199244714</v>
          </cell>
          <cell r="U401">
            <v>8115.14990050645</v>
          </cell>
          <cell r="V401">
            <v>11533.5355345815</v>
          </cell>
          <cell r="W401">
            <v>10972.8248736681</v>
          </cell>
          <cell r="X401">
            <v>10412.1452365288</v>
          </cell>
          <cell r="Y401">
            <v>9851.4975538768</v>
          </cell>
          <cell r="Z401">
            <v>9290.88278434674</v>
          </cell>
        </row>
        <row r="402">
          <cell r="A402">
            <v>-112112.928177014</v>
          </cell>
          <cell r="B402">
            <v>15547.9471880068</v>
          </cell>
          <cell r="C402">
            <v>24258.0397500452</v>
          </cell>
          <cell r="D402">
            <v>22886.0906107705</v>
          </cell>
          <cell r="E402">
            <v>21234.8657623878</v>
          </cell>
          <cell r="F402">
            <v>20111.3528385225</v>
          </cell>
          <cell r="G402">
            <v>18699.2759674057</v>
          </cell>
          <cell r="H402">
            <v>17582.0701814941</v>
          </cell>
          <cell r="I402">
            <v>16818.0391708145</v>
          </cell>
          <cell r="J402">
            <v>16150.8506874268</v>
          </cell>
          <cell r="K402">
            <v>15302.344836327</v>
          </cell>
          <cell r="L402">
            <v>14561.5801896673</v>
          </cell>
          <cell r="M402">
            <v>13786.7411444067</v>
          </cell>
          <cell r="N402">
            <v>13109.050191414</v>
          </cell>
          <cell r="O402">
            <v>14183.2119768339</v>
          </cell>
          <cell r="P402">
            <v>15523.8789736905</v>
          </cell>
          <cell r="Q402">
            <v>13928.0994998192</v>
          </cell>
          <cell r="R402">
            <v>10129.4199051782</v>
          </cell>
          <cell r="S402">
            <v>9545.49427672932</v>
          </cell>
          <cell r="T402">
            <v>8961.59734783416</v>
          </cell>
          <cell r="U402">
            <v>8377.72997947937</v>
          </cell>
          <cell r="V402">
            <v>11936.9142063345</v>
          </cell>
          <cell r="W402">
            <v>11353.1086461136</v>
          </cell>
          <cell r="X402">
            <v>10769.3353874932</v>
          </cell>
          <cell r="Y402">
            <v>10185.5953995214</v>
          </cell>
          <cell r="Z402">
            <v>9601.88968031767</v>
          </cell>
        </row>
        <row r="403">
          <cell r="A403">
            <v>-105882.924697201</v>
          </cell>
          <cell r="B403">
            <v>14771.9506677801</v>
          </cell>
          <cell r="C403">
            <v>23040.8061694647</v>
          </cell>
          <cell r="D403">
            <v>21717.2942989988</v>
          </cell>
          <cell r="E403">
            <v>20151.560337753</v>
          </cell>
          <cell r="F403">
            <v>19090.8294638027</v>
          </cell>
          <cell r="G403">
            <v>17756.8707360222</v>
          </cell>
          <cell r="H403">
            <v>16701.7469601613</v>
          </cell>
          <cell r="I403">
            <v>15980.1723898995</v>
          </cell>
          <cell r="J403">
            <v>15350.419086086</v>
          </cell>
          <cell r="K403">
            <v>14548.7036762368</v>
          </cell>
          <cell r="L403">
            <v>13849.1025813767</v>
          </cell>
          <cell r="M403">
            <v>13117.3205682243</v>
          </cell>
          <cell r="N403">
            <v>12477.6603630608</v>
          </cell>
          <cell r="O403">
            <v>13491.7599123492</v>
          </cell>
          <cell r="P403">
            <v>14757.9273827774</v>
          </cell>
          <cell r="Q403">
            <v>13250.8237809656</v>
          </cell>
          <cell r="R403">
            <v>9663.23301861284</v>
          </cell>
          <cell r="S403">
            <v>9111.7555543172</v>
          </cell>
          <cell r="T403">
            <v>8560.30519476974</v>
          </cell>
          <cell r="U403">
            <v>8008.88275311292</v>
          </cell>
          <cell r="V403">
            <v>11370.2866661439</v>
          </cell>
          <cell r="W403">
            <v>10818.9225980046</v>
          </cell>
          <cell r="X403">
            <v>10267.5890364982</v>
          </cell>
          <cell r="Y403">
            <v>9716.28689682371</v>
          </cell>
          <cell r="Z403">
            <v>9165.01712163605</v>
          </cell>
        </row>
        <row r="404">
          <cell r="A404">
            <v>-95548.5125473084</v>
          </cell>
          <cell r="B404">
            <v>13559.4010522301</v>
          </cell>
          <cell r="C404">
            <v>20994.3825879692</v>
          </cell>
          <cell r="D404">
            <v>19759.905350433</v>
          </cell>
          <cell r="E404">
            <v>18354.5589751264</v>
          </cell>
          <cell r="F404">
            <v>17397.9717957246</v>
          </cell>
          <cell r="G404">
            <v>16193.5964770445</v>
          </cell>
          <cell r="H404">
            <v>15241.4551603486</v>
          </cell>
          <cell r="I404">
            <v>14590.3078948415</v>
          </cell>
          <cell r="J404">
            <v>14022.6525619005</v>
          </cell>
          <cell r="K404">
            <v>13298.5537546945</v>
          </cell>
          <cell r="L404">
            <v>12667.2353038535</v>
          </cell>
          <cell r="M404">
            <v>12006.8768648933</v>
          </cell>
          <cell r="N404">
            <v>11430.3025670987</v>
          </cell>
          <cell r="O404">
            <v>12344.7700849063</v>
          </cell>
          <cell r="P404">
            <v>13487.3567558088</v>
          </cell>
          <cell r="Q404">
            <v>12127.3498631052</v>
          </cell>
          <cell r="R404">
            <v>8889.91604692043</v>
          </cell>
          <cell r="S404">
            <v>8392.2640263751</v>
          </cell>
          <cell r="T404">
            <v>7894.63646509343</v>
          </cell>
          <cell r="U404">
            <v>7397.03409685336</v>
          </cell>
          <cell r="V404">
            <v>10430.3574101193</v>
          </cell>
          <cell r="W404">
            <v>9932.8077180099</v>
          </cell>
          <cell r="X404">
            <v>9435.28555501721</v>
          </cell>
          <cell r="Y404">
            <v>8937.79174701476</v>
          </cell>
          <cell r="Z404">
            <v>8440.32714465227</v>
          </cell>
        </row>
        <row r="405">
          <cell r="A405">
            <v>-107665.899879263</v>
          </cell>
          <cell r="B405">
            <v>14998.5149856087</v>
          </cell>
          <cell r="C405">
            <v>23327.60970985</v>
          </cell>
          <cell r="D405">
            <v>22069.3291317717</v>
          </cell>
          <cell r="E405">
            <v>20461.5933406197</v>
          </cell>
          <cell r="F405">
            <v>19382.8947661312</v>
          </cell>
          <cell r="G405">
            <v>18026.5792754229</v>
          </cell>
          <cell r="H405">
            <v>16953.6881446108</v>
          </cell>
          <cell r="I405">
            <v>16219.9628942044</v>
          </cell>
          <cell r="J405">
            <v>15579.4959533386</v>
          </cell>
          <cell r="K405">
            <v>14764.3895083515</v>
          </cell>
          <cell r="L405">
            <v>14053.0077473165</v>
          </cell>
          <cell r="M405">
            <v>13308.9031696726</v>
          </cell>
          <cell r="N405">
            <v>12658.3588807755</v>
          </cell>
          <cell r="O405">
            <v>13689.6477425176</v>
          </cell>
          <cell r="P405">
            <v>14977.1363578099</v>
          </cell>
          <cell r="Q405">
            <v>13444.6544589165</v>
          </cell>
          <cell r="R405">
            <v>9796.65182835218</v>
          </cell>
          <cell r="S405">
            <v>9235.88796934163</v>
          </cell>
          <cell r="T405">
            <v>8675.15167149937</v>
          </cell>
          <cell r="U405">
            <v>8114.44376166043</v>
          </cell>
          <cell r="V405">
            <v>11532.4507556032</v>
          </cell>
          <cell r="W405">
            <v>10971.8022022404</v>
          </cell>
          <cell r="X405">
            <v>10411.1846692154</v>
          </cell>
          <cell r="Y405">
            <v>9850.59908713817</v>
          </cell>
          <cell r="Z405">
            <v>9290.04641453724</v>
          </cell>
        </row>
        <row r="406">
          <cell r="A406">
            <v>-101249.076796013</v>
          </cell>
          <cell r="B406">
            <v>14249.6613422204</v>
          </cell>
          <cell r="C406">
            <v>22077.8042762437</v>
          </cell>
          <cell r="D406">
            <v>20830.4028662822</v>
          </cell>
          <cell r="E406">
            <v>19345.8027511712</v>
          </cell>
          <cell r="F406">
            <v>18331.7688768573</v>
          </cell>
          <cell r="G406">
            <v>17055.9140643822</v>
          </cell>
          <cell r="H406">
            <v>16046.9666017299</v>
          </cell>
          <cell r="I406">
            <v>15356.9709363532</v>
          </cell>
          <cell r="J406">
            <v>14755.0617467304</v>
          </cell>
          <cell r="K406">
            <v>13988.1488516289</v>
          </cell>
          <cell r="L406">
            <v>13319.1650170528</v>
          </cell>
          <cell r="M406">
            <v>12619.4086261192</v>
          </cell>
          <cell r="N406">
            <v>12008.0355160721</v>
          </cell>
          <cell r="O406">
            <v>12977.4610506925</v>
          </cell>
          <cell r="P406">
            <v>14188.2161164089</v>
          </cell>
          <cell r="Q406">
            <v>12747.0692199119</v>
          </cell>
          <cell r="R406">
            <v>9316.48535902126</v>
          </cell>
          <cell r="S406">
            <v>8789.14268980977</v>
          </cell>
          <cell r="T406">
            <v>8261.82593913745</v>
          </cell>
          <cell r="U406">
            <v>7734.53588456048</v>
          </cell>
          <cell r="V406">
            <v>10948.8317108816</v>
          </cell>
          <cell r="W406">
            <v>10421.5974751704</v>
          </cell>
          <cell r="X406">
            <v>9894.39241100341</v>
          </cell>
          <cell r="Y406">
            <v>9367.21739352691</v>
          </cell>
          <cell r="Z406">
            <v>8840.07332414164</v>
          </cell>
        </row>
        <row r="407">
          <cell r="A407">
            <v>-104076.429397723</v>
          </cell>
          <cell r="B407">
            <v>14551.0912015777</v>
          </cell>
          <cell r="C407">
            <v>22688.130755284</v>
          </cell>
          <cell r="D407">
            <v>21392.5311820259</v>
          </cell>
          <cell r="E407">
            <v>19837.4375344763</v>
          </cell>
          <cell r="F407">
            <v>18794.911381989</v>
          </cell>
          <cell r="G407">
            <v>17483.6043363781</v>
          </cell>
          <cell r="H407">
            <v>16446.4822935343</v>
          </cell>
          <cell r="I407">
            <v>15737.2186891164</v>
          </cell>
          <cell r="J407">
            <v>15118.3203513001</v>
          </cell>
          <cell r="K407">
            <v>14330.1726244311</v>
          </cell>
          <cell r="L407">
            <v>13642.5076004057</v>
          </cell>
          <cell r="M407">
            <v>12923.2107048564</v>
          </cell>
          <cell r="N407">
            <v>12294.5781608189</v>
          </cell>
          <cell r="O407">
            <v>13291.2616448356</v>
          </cell>
          <cell r="P407">
            <v>14535.8267125136</v>
          </cell>
          <cell r="Q407">
            <v>13054.4361855935</v>
          </cell>
          <cell r="R407">
            <v>9528.05421462216</v>
          </cell>
          <cell r="S407">
            <v>8985.98564651887</v>
          </cell>
          <cell r="T407">
            <v>8443.9437207228</v>
          </cell>
          <cell r="U407">
            <v>7901.92923650321</v>
          </cell>
          <cell r="V407">
            <v>11205.9833890708</v>
          </cell>
          <cell r="W407">
            <v>10664.0262824435</v>
          </cell>
          <cell r="X407">
            <v>10122.0991619676</v>
          </cell>
          <cell r="Y407">
            <v>9580.20292722789</v>
          </cell>
          <cell r="Z407">
            <v>9038.33850479629</v>
          </cell>
        </row>
        <row r="408">
          <cell r="A408">
            <v>-109238.711991925</v>
          </cell>
          <cell r="B408">
            <v>15239.5827094435</v>
          </cell>
          <cell r="C408">
            <v>23697.3305915176</v>
          </cell>
          <cell r="D408">
            <v>22330.5893414982</v>
          </cell>
          <cell r="E408">
            <v>20735.0820953369</v>
          </cell>
          <cell r="F408">
            <v>19640.5337113123</v>
          </cell>
          <cell r="G408">
            <v>18264.4966967789</v>
          </cell>
          <cell r="H408">
            <v>17175.9324868582</v>
          </cell>
          <cell r="I408">
            <v>16431.4887827677</v>
          </cell>
          <cell r="J408">
            <v>15781.5710439907</v>
          </cell>
          <cell r="K408">
            <v>14954.6519936023</v>
          </cell>
          <cell r="L408">
            <v>14232.8781785211</v>
          </cell>
          <cell r="M408">
            <v>13477.9035232191</v>
          </cell>
          <cell r="N408">
            <v>12817.7580806417</v>
          </cell>
          <cell r="O408">
            <v>13864.2101140909</v>
          </cell>
          <cell r="P408">
            <v>15170.5067056442</v>
          </cell>
          <cell r="Q408">
            <v>13615.6379034164</v>
          </cell>
          <cell r="R408">
            <v>9914.34427978176</v>
          </cell>
          <cell r="S408">
            <v>9345.38863311343</v>
          </cell>
          <cell r="T408">
            <v>8776.46095023427</v>
          </cell>
          <cell r="U408">
            <v>8207.56207005793</v>
          </cell>
          <cell r="V408">
            <v>11675.5002196151</v>
          </cell>
          <cell r="W408">
            <v>11106.6615630101</v>
          </cell>
          <cell r="X408">
            <v>10537.8543798962</v>
          </cell>
          <cell r="Y408">
            <v>9969.07961447813</v>
          </cell>
          <cell r="Z408">
            <v>9400.33823928668</v>
          </cell>
        </row>
        <row r="409">
          <cell r="A409">
            <v>-100928.642328712</v>
          </cell>
          <cell r="B409">
            <v>14182.2543603202</v>
          </cell>
          <cell r="C409">
            <v>22002.3625987158</v>
          </cell>
          <cell r="D409">
            <v>20813.9339649129</v>
          </cell>
          <cell r="E409">
            <v>19290.0839385265</v>
          </cell>
          <cell r="F409">
            <v>18279.2792008874</v>
          </cell>
          <cell r="G409">
            <v>17007.4423228688</v>
          </cell>
          <cell r="H409">
            <v>16001.6879909884</v>
          </cell>
          <cell r="I409">
            <v>15313.8760333596</v>
          </cell>
          <cell r="J409">
            <v>14713.8922875771</v>
          </cell>
          <cell r="K409">
            <v>13949.3860155482</v>
          </cell>
          <cell r="L409">
            <v>13282.5193901897</v>
          </cell>
          <cell r="M409">
            <v>12584.9775978822</v>
          </cell>
          <cell r="N409">
            <v>11975.5605641778</v>
          </cell>
          <cell r="O409">
            <v>12941.8968532302</v>
          </cell>
          <cell r="P409">
            <v>14148.8201047039</v>
          </cell>
          <cell r="Q409">
            <v>12712.2341696764</v>
          </cell>
          <cell r="R409">
            <v>9292.50746765356</v>
          </cell>
          <cell r="S409">
            <v>8766.83373975632</v>
          </cell>
          <cell r="T409">
            <v>8241.18584837091</v>
          </cell>
          <cell r="U409">
            <v>7715.56456859266</v>
          </cell>
          <cell r="V409">
            <v>10919.687747385</v>
          </cell>
          <cell r="W409">
            <v>10394.1221098163</v>
          </cell>
          <cell r="X409">
            <v>9868.58555146917</v>
          </cell>
          <cell r="Y409">
            <v>9343.07894472041</v>
          </cell>
          <cell r="Z409">
            <v>8817.60318811793</v>
          </cell>
        </row>
        <row r="410">
          <cell r="A410">
            <v>-108034.889165778</v>
          </cell>
          <cell r="B410">
            <v>15058.0470377297</v>
          </cell>
          <cell r="C410">
            <v>23489.0369964404</v>
          </cell>
          <cell r="D410">
            <v>22139.4852653453</v>
          </cell>
          <cell r="E410">
            <v>20525.7551178978</v>
          </cell>
          <cell r="F410">
            <v>19443.338101858</v>
          </cell>
          <cell r="G410">
            <v>18082.3958468041</v>
          </cell>
          <cell r="H410">
            <v>17005.827736249</v>
          </cell>
          <cell r="I410">
            <v>16269.5878850548</v>
          </cell>
          <cell r="J410">
            <v>15626.9037415429</v>
          </cell>
          <cell r="K410">
            <v>14809.0260025125</v>
          </cell>
          <cell r="L410">
            <v>14095.2062156147</v>
          </cell>
          <cell r="M410">
            <v>13348.5514654696</v>
          </cell>
          <cell r="N410">
            <v>12695.7546997396</v>
          </cell>
          <cell r="O410">
            <v>13730.6009144957</v>
          </cell>
          <cell r="P410">
            <v>15022.5019714812</v>
          </cell>
          <cell r="Q410">
            <v>13484.7679973894</v>
          </cell>
          <cell r="R410">
            <v>9824.26304353267</v>
          </cell>
          <cell r="S410">
            <v>9261.57735173688</v>
          </cell>
          <cell r="T410">
            <v>8698.91931556617</v>
          </cell>
          <cell r="U410">
            <v>8136.2897646893</v>
          </cell>
          <cell r="V410">
            <v>11566.0108478972</v>
          </cell>
          <cell r="W410">
            <v>11003.4408569212</v>
          </cell>
          <cell r="X410">
            <v>10440.9019925949</v>
          </cell>
          <cell r="Y410">
            <v>9878.3951887177</v>
          </cell>
          <cell r="Z410">
            <v>9315.92140710316</v>
          </cell>
        </row>
        <row r="411">
          <cell r="A411">
            <v>-99781.1839913424</v>
          </cell>
          <cell r="B411">
            <v>14065.1184526759</v>
          </cell>
          <cell r="C411">
            <v>21891.8469015967</v>
          </cell>
          <cell r="D411">
            <v>20564.8873140481</v>
          </cell>
          <cell r="E411">
            <v>19090.5579117044</v>
          </cell>
          <cell r="F411">
            <v>18091.316536244</v>
          </cell>
          <cell r="G411">
            <v>16833.8676622069</v>
          </cell>
          <cell r="H411">
            <v>15839.5477573318</v>
          </cell>
          <cell r="I411">
            <v>15159.5555379568</v>
          </cell>
          <cell r="J411">
            <v>14566.4667014713</v>
          </cell>
          <cell r="K411">
            <v>13810.5784153065</v>
          </cell>
          <cell r="L411">
            <v>13151.2934005941</v>
          </cell>
          <cell r="M411">
            <v>12461.6819650891</v>
          </cell>
          <cell r="N411">
            <v>11859.2695340007</v>
          </cell>
          <cell r="O411">
            <v>12814.5434032914</v>
          </cell>
          <cell r="P411">
            <v>14007.7451371116</v>
          </cell>
          <cell r="Q411">
            <v>12587.4917561585</v>
          </cell>
          <cell r="R411">
            <v>9206.64394743319</v>
          </cell>
          <cell r="S411">
            <v>8686.94660728768</v>
          </cell>
          <cell r="T411">
            <v>8167.27480991853</v>
          </cell>
          <cell r="U411">
            <v>7647.62932160903</v>
          </cell>
          <cell r="V411">
            <v>10815.3248048471</v>
          </cell>
          <cell r="W411">
            <v>10295.7343261504</v>
          </cell>
          <cell r="X411">
            <v>9776.17259607363</v>
          </cell>
          <cell r="Y411">
            <v>9256.64047707526</v>
          </cell>
          <cell r="Z411">
            <v>8737.13885748767</v>
          </cell>
        </row>
        <row r="412">
          <cell r="A412">
            <v>-111375.717242863</v>
          </cell>
          <cell r="B412">
            <v>15469.3905857067</v>
          </cell>
          <cell r="C412">
            <v>24085.4906565019</v>
          </cell>
          <cell r="D412">
            <v>22797.8019701855</v>
          </cell>
          <cell r="E412">
            <v>21106.6756888744</v>
          </cell>
          <cell r="F412">
            <v>19990.5919123308</v>
          </cell>
          <cell r="G412">
            <v>18587.7589444653</v>
          </cell>
          <cell r="H412">
            <v>17477.8994685152</v>
          </cell>
          <cell r="I412">
            <v>16718.8924280793</v>
          </cell>
          <cell r="J412">
            <v>16056.1337373544</v>
          </cell>
          <cell r="K412">
            <v>15213.1647089892</v>
          </cell>
          <cell r="L412">
            <v>14477.2710420286</v>
          </cell>
          <cell r="M412">
            <v>13707.5270364361</v>
          </cell>
          <cell r="N412">
            <v>13034.3363510957</v>
          </cell>
          <cell r="O412">
            <v>14101.3908311426</v>
          </cell>
          <cell r="P412">
            <v>15433.2421241797</v>
          </cell>
          <cell r="Q412">
            <v>13847.9558743796</v>
          </cell>
          <cell r="R412">
            <v>10074.2549167079</v>
          </cell>
          <cell r="S412">
            <v>9494.16895568208</v>
          </cell>
          <cell r="T412">
            <v>8914.11150549288</v>
          </cell>
          <cell r="U412">
            <v>8334.08342146546</v>
          </cell>
          <cell r="V412">
            <v>11869.8638395774</v>
          </cell>
          <cell r="W412">
            <v>11289.8971572576</v>
          </cell>
          <cell r="X412">
            <v>10709.9625641356</v>
          </cell>
          <cell r="Y412">
            <v>10130.0610228875</v>
          </cell>
          <cell r="Z412">
            <v>9550.19352506926</v>
          </cell>
        </row>
        <row r="413">
          <cell r="A413">
            <v>-113011.458618475</v>
          </cell>
          <cell r="B413">
            <v>15625.8678879222</v>
          </cell>
          <cell r="C413">
            <v>24468.0305216363</v>
          </cell>
          <cell r="D413">
            <v>23005.5706511561</v>
          </cell>
          <cell r="E413">
            <v>21391.1069113034</v>
          </cell>
          <cell r="F413">
            <v>20258.5391637596</v>
          </cell>
          <cell r="G413">
            <v>18835.1956007308</v>
          </cell>
          <cell r="H413">
            <v>17709.0359553104</v>
          </cell>
          <cell r="I413">
            <v>16938.8816087008</v>
          </cell>
          <cell r="J413">
            <v>16266.293987329</v>
          </cell>
          <cell r="K413">
            <v>15411.039723332</v>
          </cell>
          <cell r="L413">
            <v>14664.3382093029</v>
          </cell>
          <cell r="M413">
            <v>13883.2892069863</v>
          </cell>
          <cell r="N413">
            <v>13200.1132193951</v>
          </cell>
          <cell r="O413">
            <v>14282.9375597752</v>
          </cell>
          <cell r="P413">
            <v>15634.3493487635</v>
          </cell>
          <cell r="Q413">
            <v>14025.7804806765</v>
          </cell>
          <cell r="R413">
            <v>10196.6563217141</v>
          </cell>
          <cell r="S413">
            <v>9608.05081413583</v>
          </cell>
          <cell r="T413">
            <v>9019.47423612421</v>
          </cell>
          <cell r="U413">
            <v>8430.92745556626</v>
          </cell>
          <cell r="V413">
            <v>12018.6368081727</v>
          </cell>
          <cell r="W413">
            <v>11430.1523311107</v>
          </cell>
          <cell r="X413">
            <v>10841.7004145308</v>
          </cell>
          <cell r="Y413">
            <v>10253.2820352475</v>
          </cell>
          <cell r="Z413">
            <v>9664.8981993797</v>
          </cell>
        </row>
        <row r="414">
          <cell r="A414">
            <v>-105511.184789665</v>
          </cell>
          <cell r="B414">
            <v>14834.2336260214</v>
          </cell>
          <cell r="C414">
            <v>22972.0491570321</v>
          </cell>
          <cell r="D414">
            <v>21728.7477819471</v>
          </cell>
          <cell r="E414">
            <v>20086.920268178</v>
          </cell>
          <cell r="F414">
            <v>19029.9355548047</v>
          </cell>
          <cell r="G414">
            <v>17700.6380814641</v>
          </cell>
          <cell r="H414">
            <v>16649.2186952959</v>
          </cell>
          <cell r="I414">
            <v>15930.1774708478</v>
          </cell>
          <cell r="J414">
            <v>15302.6578977599</v>
          </cell>
          <cell r="K414">
            <v>14503.7344404931</v>
          </cell>
          <cell r="L414">
            <v>13806.5895456961</v>
          </cell>
          <cell r="M414">
            <v>13077.3767152394</v>
          </cell>
          <cell r="N414">
            <v>12439.9857779387</v>
          </cell>
          <cell r="O414">
            <v>13450.5014560177</v>
          </cell>
          <cell r="P414">
            <v>14712.2235923212</v>
          </cell>
          <cell r="Q414">
            <v>13210.4112171654</v>
          </cell>
          <cell r="R414">
            <v>9635.41597634827</v>
          </cell>
          <cell r="S414">
            <v>9085.87467109026</v>
          </cell>
          <cell r="T414">
            <v>8536.36037541954</v>
          </cell>
          <cell r="U414">
            <v>7986.87389962371</v>
          </cell>
          <cell r="V414">
            <v>11336.4764010163</v>
          </cell>
          <cell r="W414">
            <v>10787.0480937969</v>
          </cell>
          <cell r="X414">
            <v>10237.6501861059</v>
          </cell>
          <cell r="Y414">
            <v>9688.28358992924</v>
          </cell>
          <cell r="Z414">
            <v>9138.94924461227</v>
          </cell>
        </row>
        <row r="415">
          <cell r="A415">
            <v>-93633.4706057265</v>
          </cell>
          <cell r="B415">
            <v>13321.627889494</v>
          </cell>
          <cell r="C415">
            <v>20578.8186671086</v>
          </cell>
          <cell r="D415">
            <v>19446.5050730954</v>
          </cell>
          <cell r="E415">
            <v>18021.561516868</v>
          </cell>
          <cell r="F415">
            <v>17084.2729235995</v>
          </cell>
          <cell r="G415">
            <v>15903.9103556943</v>
          </cell>
          <cell r="H415">
            <v>14970.852439746</v>
          </cell>
          <cell r="I415">
            <v>14332.7558674455</v>
          </cell>
          <cell r="J415">
            <v>13776.6077413957</v>
          </cell>
          <cell r="K415">
            <v>13066.8918567274</v>
          </cell>
          <cell r="L415">
            <v>12448.2266778173</v>
          </cell>
          <cell r="M415">
            <v>11801.1035480563</v>
          </cell>
          <cell r="N415">
            <v>11236.2195289909</v>
          </cell>
          <cell r="O415">
            <v>12132.2245047357</v>
          </cell>
          <cell r="P415">
            <v>13251.9107521954</v>
          </cell>
          <cell r="Q415">
            <v>11919.1619524848</v>
          </cell>
          <cell r="R415">
            <v>8746.61477216494</v>
          </cell>
          <cell r="S415">
            <v>8258.93699890249</v>
          </cell>
          <cell r="T415">
            <v>7771.28319467612</v>
          </cell>
          <cell r="U415">
            <v>7283.65407855693</v>
          </cell>
          <cell r="V415">
            <v>10256.1816639521</v>
          </cell>
          <cell r="W415">
            <v>9768.60416819625</v>
          </cell>
          <cell r="X415">
            <v>9281.05364980164</v>
          </cell>
          <cell r="Y415">
            <v>8793.53091808916</v>
          </cell>
          <cell r="Z415">
            <v>8306.03680665928</v>
          </cell>
        </row>
        <row r="416">
          <cell r="A416">
            <v>-109443.329525535</v>
          </cell>
          <cell r="B416">
            <v>15220.7994644416</v>
          </cell>
          <cell r="C416">
            <v>23758.9727407885</v>
          </cell>
          <cell r="D416">
            <v>22370.8397058842</v>
          </cell>
          <cell r="E416">
            <v>20770.6620568656</v>
          </cell>
          <cell r="F416">
            <v>19674.0516662546</v>
          </cell>
          <cell r="G416">
            <v>18295.4489482072</v>
          </cell>
          <cell r="H416">
            <v>17204.8457237308</v>
          </cell>
          <cell r="I416">
            <v>16459.0075850862</v>
          </cell>
          <cell r="J416">
            <v>15807.8603294816</v>
          </cell>
          <cell r="K416">
            <v>14979.4044991032</v>
          </cell>
          <cell r="L416">
            <v>14256.2787129563</v>
          </cell>
          <cell r="M416">
            <v>13499.8898973344</v>
          </cell>
          <cell r="N416">
            <v>12838.4953771525</v>
          </cell>
          <cell r="O416">
            <v>13886.9200879301</v>
          </cell>
          <cell r="P416">
            <v>15195.6635335506</v>
          </cell>
          <cell r="Q416">
            <v>13637.8822709541</v>
          </cell>
          <cell r="R416">
            <v>9929.65566945267</v>
          </cell>
          <cell r="S416">
            <v>9359.6342989303</v>
          </cell>
          <cell r="T416">
            <v>8789.6409445767</v>
          </cell>
          <cell r="U416">
            <v>8219.67644687695</v>
          </cell>
          <cell r="V416">
            <v>11694.1104708172</v>
          </cell>
          <cell r="W416">
            <v>11124.206309495</v>
          </cell>
          <cell r="X416">
            <v>10554.3336806175</v>
          </cell>
          <cell r="Y416">
            <v>9984.4935301582</v>
          </cell>
          <cell r="Z416">
            <v>9414.68683246952</v>
          </cell>
        </row>
        <row r="417">
          <cell r="A417">
            <v>-108685.847141319</v>
          </cell>
          <cell r="B417">
            <v>15115.0335907214</v>
          </cell>
          <cell r="C417">
            <v>23617.8647511287</v>
          </cell>
          <cell r="D417">
            <v>22262.4702894629</v>
          </cell>
          <cell r="E417">
            <v>20638.9470781268</v>
          </cell>
          <cell r="F417">
            <v>19549.9701177394</v>
          </cell>
          <cell r="G417">
            <v>18180.8654870777</v>
          </cell>
          <cell r="H417">
            <v>17097.8105776452</v>
          </cell>
          <cell r="I417">
            <v>16357.1345558144</v>
          </cell>
          <cell r="J417">
            <v>15710.5389010506</v>
          </cell>
          <cell r="K417">
            <v>14887.7721421329</v>
          </cell>
          <cell r="L417">
            <v>14169.6512753991</v>
          </cell>
          <cell r="M417">
            <v>13418.4976002461</v>
          </cell>
          <cell r="N417">
            <v>12761.7270937799</v>
          </cell>
          <cell r="O417">
            <v>13802.8490661283</v>
          </cell>
          <cell r="P417">
            <v>15102.5343982044</v>
          </cell>
          <cell r="Q417">
            <v>13555.5348969998</v>
          </cell>
          <cell r="R417">
            <v>9872.9737822804</v>
          </cell>
          <cell r="S417">
            <v>9306.89766039647</v>
          </cell>
          <cell r="T417">
            <v>8740.84936077499</v>
          </cell>
          <cell r="U417">
            <v>8174.82971808382</v>
          </cell>
          <cell r="V417">
            <v>11625.2163872912</v>
          </cell>
          <cell r="W417">
            <v>11059.2566633756</v>
          </cell>
          <cell r="X417">
            <v>10493.3282536616</v>
          </cell>
          <cell r="Y417">
            <v>9927.43209757505</v>
          </cell>
          <cell r="Z417">
            <v>9361.5691627249</v>
          </cell>
        </row>
        <row r="418">
          <cell r="A418">
            <v>-116794.129166039</v>
          </cell>
          <cell r="B418">
            <v>16078.4740927033</v>
          </cell>
          <cell r="C418">
            <v>25182.5124726497</v>
          </cell>
          <cell r="D418">
            <v>23772.8095497474</v>
          </cell>
          <cell r="E418">
            <v>22048.8573502977</v>
          </cell>
          <cell r="F418">
            <v>20878.1702322112</v>
          </cell>
          <cell r="G418">
            <v>19407.3956844347</v>
          </cell>
          <cell r="H418">
            <v>18243.5417116014</v>
          </cell>
          <cell r="I418">
            <v>17447.609092597</v>
          </cell>
          <cell r="J418">
            <v>16752.2919572407</v>
          </cell>
          <cell r="K418">
            <v>15868.6279460261</v>
          </cell>
          <cell r="L418">
            <v>15096.9331626466</v>
          </cell>
          <cell r="M418">
            <v>14289.7412267426</v>
          </cell>
          <cell r="N418">
            <v>13583.4741140531</v>
          </cell>
          <cell r="O418">
            <v>14702.7664359314</v>
          </cell>
          <cell r="P418">
            <v>16099.4120944257</v>
          </cell>
          <cell r="Q418">
            <v>14437.0019065697</v>
          </cell>
          <cell r="R418">
            <v>10479.7109638481</v>
          </cell>
          <cell r="S418">
            <v>9871.40390790584</v>
          </cell>
          <cell r="T418">
            <v>9263.12674984818</v>
          </cell>
          <cell r="U418">
            <v>8654.88038661167</v>
          </cell>
          <cell r="V418">
            <v>12362.6759912427</v>
          </cell>
          <cell r="W418">
            <v>11754.4940168977</v>
          </cell>
          <cell r="X418">
            <v>11146.3456928852</v>
          </cell>
          <cell r="Y418">
            <v>10538.2320287151</v>
          </cell>
          <cell r="Z418">
            <v>9930.1540641828</v>
          </cell>
        </row>
        <row r="419">
          <cell r="A419">
            <v>-105198.603941245</v>
          </cell>
          <cell r="B419">
            <v>14711.0514707858</v>
          </cell>
          <cell r="C419">
            <v>22884.3536214009</v>
          </cell>
          <cell r="D419">
            <v>21598.4259728082</v>
          </cell>
          <cell r="E419">
            <v>20032.5670836528</v>
          </cell>
          <cell r="F419">
            <v>18978.7323631313</v>
          </cell>
          <cell r="G419">
            <v>17653.3543475566</v>
          </cell>
          <cell r="H419">
            <v>16605.049830816</v>
          </cell>
          <cell r="I419">
            <v>15888.1387930059</v>
          </cell>
          <cell r="J419">
            <v>15262.4974725113</v>
          </cell>
          <cell r="K419">
            <v>14465.9216537123</v>
          </cell>
          <cell r="L419">
            <v>13770.8420768541</v>
          </cell>
          <cell r="M419">
            <v>13043.7895668002</v>
          </cell>
          <cell r="N419">
            <v>12408.3067638145</v>
          </cell>
          <cell r="O419">
            <v>13415.8089115176</v>
          </cell>
          <cell r="P419">
            <v>14673.7931485963</v>
          </cell>
          <cell r="Q419">
            <v>13176.4299490168</v>
          </cell>
          <cell r="R419">
            <v>9612.02576589374</v>
          </cell>
          <cell r="S419">
            <v>9064.11249739585</v>
          </cell>
          <cell r="T419">
            <v>8516.2261584683</v>
          </cell>
          <cell r="U419">
            <v>7968.36755699824</v>
          </cell>
          <cell r="V419">
            <v>11308.0467351541</v>
          </cell>
          <cell r="W419">
            <v>10760.2461299339</v>
          </cell>
          <cell r="X419">
            <v>10212.4758341823</v>
          </cell>
          <cell r="Y419">
            <v>9664.73675718354</v>
          </cell>
          <cell r="Z419">
            <v>9117.02983550007</v>
          </cell>
        </row>
        <row r="420">
          <cell r="A420">
            <v>-110663.189181763</v>
          </cell>
          <cell r="B420">
            <v>15399.2657126385</v>
          </cell>
          <cell r="C420">
            <v>24027.3606269694</v>
          </cell>
          <cell r="D420">
            <v>22653.2163179826</v>
          </cell>
          <cell r="E420">
            <v>20982.7776017714</v>
          </cell>
          <cell r="F420">
            <v>19873.8742341059</v>
          </cell>
          <cell r="G420">
            <v>18479.9756704328</v>
          </cell>
          <cell r="H420">
            <v>17377.2165395136</v>
          </cell>
          <cell r="I420">
            <v>16623.0652596355</v>
          </cell>
          <cell r="J420">
            <v>15964.5880457999</v>
          </cell>
          <cell r="K420">
            <v>15126.9704594508</v>
          </cell>
          <cell r="L420">
            <v>14395.7846848448</v>
          </cell>
          <cell r="M420">
            <v>13630.9651297287</v>
          </cell>
          <cell r="N420">
            <v>12962.1240366639</v>
          </cell>
          <cell r="O420">
            <v>14022.309174054</v>
          </cell>
          <cell r="P420">
            <v>15345.6399256034</v>
          </cell>
          <cell r="Q420">
            <v>13770.4955717732</v>
          </cell>
          <cell r="R420">
            <v>10020.9369306954</v>
          </cell>
          <cell r="S420">
            <v>9444.56207955337</v>
          </cell>
          <cell r="T420">
            <v>8868.21555684946</v>
          </cell>
          <cell r="U420">
            <v>8291.89821243679</v>
          </cell>
          <cell r="V420">
            <v>11805.058414687</v>
          </cell>
          <cell r="W420">
            <v>11228.8020791635</v>
          </cell>
          <cell r="X420">
            <v>10652.5776275466</v>
          </cell>
          <cell r="Y420">
            <v>10076.3860163536</v>
          </cell>
          <cell r="Z420">
            <v>9500.22823079711</v>
          </cell>
        </row>
        <row r="421">
          <cell r="A421">
            <v>-112899.123793271</v>
          </cell>
          <cell r="B421">
            <v>15630.8273773662</v>
          </cell>
          <cell r="C421">
            <v>24421.6955907509</v>
          </cell>
          <cell r="D421">
            <v>22995.9467171171</v>
          </cell>
          <cell r="E421">
            <v>21371.5735473312</v>
          </cell>
          <cell r="F421">
            <v>20240.1378393804</v>
          </cell>
          <cell r="G421">
            <v>18818.2028450634</v>
          </cell>
          <cell r="H421">
            <v>17693.1626166338</v>
          </cell>
          <cell r="I421">
            <v>16923.7738132263</v>
          </cell>
          <cell r="J421">
            <v>16251.8611953866</v>
          </cell>
          <cell r="K421">
            <v>15397.4506220964</v>
          </cell>
          <cell r="L421">
            <v>14651.491338856</v>
          </cell>
          <cell r="M421">
            <v>13871.2187091676</v>
          </cell>
          <cell r="N421">
            <v>13188.7284639558</v>
          </cell>
          <cell r="O421">
            <v>14270.469806418</v>
          </cell>
          <cell r="P421">
            <v>15620.538274924</v>
          </cell>
          <cell r="Q421">
            <v>14013.568344722</v>
          </cell>
          <cell r="R421">
            <v>10188.2503838066</v>
          </cell>
          <cell r="S421">
            <v>9600.22995757866</v>
          </cell>
          <cell r="T421">
            <v>9012.23843216099</v>
          </cell>
          <cell r="U421">
            <v>8424.27667457793</v>
          </cell>
          <cell r="V421">
            <v>12008.4197985211</v>
          </cell>
          <cell r="W421">
            <v>11420.5202825034</v>
          </cell>
          <cell r="X421">
            <v>10832.6532946024</v>
          </cell>
          <cell r="Y421">
            <v>10244.8198106615</v>
          </cell>
          <cell r="Z421">
            <v>9657.02083579959</v>
          </cell>
        </row>
        <row r="422">
          <cell r="A422">
            <v>-117882.598262248</v>
          </cell>
          <cell r="B422">
            <v>16285.4543785942</v>
          </cell>
          <cell r="C422">
            <v>25388.0406654807</v>
          </cell>
          <cell r="D422">
            <v>23972.5035929496</v>
          </cell>
          <cell r="E422">
            <v>22238.1260208999</v>
          </cell>
          <cell r="F422">
            <v>21056.4699970413</v>
          </cell>
          <cell r="G422">
            <v>19572.0471126066</v>
          </cell>
          <cell r="H422">
            <v>18397.3465407962</v>
          </cell>
          <cell r="I422">
            <v>17593.9961854327</v>
          </cell>
          <cell r="J422">
            <v>16892.1385985005</v>
          </cell>
          <cell r="K422">
            <v>16000.2996401186</v>
          </cell>
          <cell r="L422">
            <v>15221.4130061777</v>
          </cell>
          <cell r="M422">
            <v>14406.6984021122</v>
          </cell>
          <cell r="N422">
            <v>13693.7867837089</v>
          </cell>
          <cell r="O422">
            <v>14823.5728216967</v>
          </cell>
          <cell r="P422">
            <v>16233.2345936591</v>
          </cell>
          <cell r="Q422">
            <v>14555.3314856741</v>
          </cell>
          <cell r="R422">
            <v>10561.1603596195</v>
          </cell>
          <cell r="S422">
            <v>9947.18415372828</v>
          </cell>
          <cell r="T422">
            <v>9333.23812435663</v>
          </cell>
          <cell r="U422">
            <v>8719.32317680006</v>
          </cell>
          <cell r="V422">
            <v>12461.6737796962</v>
          </cell>
          <cell r="W422">
            <v>11847.8238211068</v>
          </cell>
          <cell r="X422">
            <v>11234.007826456</v>
          </cell>
          <cell r="Y422">
            <v>10620.2268146619</v>
          </cell>
          <cell r="Z422">
            <v>10006.4818352102</v>
          </cell>
        </row>
        <row r="423">
          <cell r="A423">
            <v>-115554.076576096</v>
          </cell>
          <cell r="B423">
            <v>15942.3255226052</v>
          </cell>
          <cell r="C423">
            <v>24948.8431992143</v>
          </cell>
          <cell r="D423">
            <v>23424.0271533757</v>
          </cell>
          <cell r="E423">
            <v>21833.230552998</v>
          </cell>
          <cell r="F423">
            <v>20675.0399036296</v>
          </cell>
          <cell r="G423">
            <v>19219.8144010951</v>
          </cell>
          <cell r="H423">
            <v>18068.3175573712</v>
          </cell>
          <cell r="I423">
            <v>17280.8356910945</v>
          </cell>
          <cell r="J423">
            <v>16592.969850354</v>
          </cell>
          <cell r="K423">
            <v>15718.6192541391</v>
          </cell>
          <cell r="L423">
            <v>14955.1178801511</v>
          </cell>
          <cell r="M423">
            <v>14156.4962418969</v>
          </cell>
          <cell r="N423">
            <v>13457.7989688545</v>
          </cell>
          <cell r="O423">
            <v>14565.1361880247</v>
          </cell>
          <cell r="P423">
            <v>15946.9530697782</v>
          </cell>
          <cell r="Q423">
            <v>14302.1933929</v>
          </cell>
          <cell r="R423">
            <v>10386.9186792279</v>
          </cell>
          <cell r="S423">
            <v>9785.07027617853</v>
          </cell>
          <cell r="T423">
            <v>9183.25145357524</v>
          </cell>
          <cell r="U423">
            <v>8581.46309883144</v>
          </cell>
          <cell r="V423">
            <v>12249.891471776</v>
          </cell>
          <cell r="W423">
            <v>11648.1668222796</v>
          </cell>
          <cell r="X423">
            <v>11046.475465836</v>
          </cell>
          <cell r="Y423">
            <v>10444.8184012366</v>
          </cell>
          <cell r="Z423">
            <v>9843.19665723692</v>
          </cell>
        </row>
        <row r="424">
          <cell r="A424">
            <v>-97578.2688871553</v>
          </cell>
          <cell r="B424">
            <v>13842.8547393944</v>
          </cell>
          <cell r="C424">
            <v>21415.9847872707</v>
          </cell>
          <cell r="D424">
            <v>20122.6827760266</v>
          </cell>
          <cell r="E424">
            <v>18707.5035699037</v>
          </cell>
          <cell r="F424">
            <v>17730.4617849376</v>
          </cell>
          <cell r="G424">
            <v>16500.6353092545</v>
          </cell>
          <cell r="H424">
            <v>15528.2674623649</v>
          </cell>
          <cell r="I424">
            <v>14863.2877440535</v>
          </cell>
          <cell r="J424">
            <v>14283.4359021827</v>
          </cell>
          <cell r="K424">
            <v>13544.0926099487</v>
          </cell>
          <cell r="L424">
            <v>12899.362933816</v>
          </cell>
          <cell r="M424">
            <v>12224.9763672344</v>
          </cell>
          <cell r="N424">
            <v>11636.0115223453</v>
          </cell>
          <cell r="O424">
            <v>12570.0475211285</v>
          </cell>
          <cell r="P424">
            <v>13736.9063913282</v>
          </cell>
          <cell r="Q424">
            <v>12348.0085976664</v>
          </cell>
          <cell r="R424">
            <v>9041.80132140312</v>
          </cell>
          <cell r="S424">
            <v>8533.57757852732</v>
          </cell>
          <cell r="T424">
            <v>8025.37881450826</v>
          </cell>
          <cell r="U424">
            <v>7517.20577871165</v>
          </cell>
          <cell r="V424">
            <v>10614.9665914401</v>
          </cell>
          <cell r="W424">
            <v>10106.8473507838</v>
          </cell>
          <cell r="X424">
            <v>9598.75622405086</v>
          </cell>
          <cell r="Y424">
            <v>9090.69405465893</v>
          </cell>
          <cell r="Z424">
            <v>8582.66171132826</v>
          </cell>
        </row>
        <row r="425">
          <cell r="A425">
            <v>-112740.513768218</v>
          </cell>
          <cell r="B425">
            <v>15592.9360990133</v>
          </cell>
          <cell r="C425">
            <v>24400.8149779127</v>
          </cell>
          <cell r="D425">
            <v>22976.7964418156</v>
          </cell>
          <cell r="E425">
            <v>21343.9936108034</v>
          </cell>
          <cell r="F425">
            <v>20214.1562747543</v>
          </cell>
          <cell r="G425">
            <v>18794.2100948436</v>
          </cell>
          <cell r="H425">
            <v>17670.7504159596</v>
          </cell>
          <cell r="I425">
            <v>16902.4425135661</v>
          </cell>
          <cell r="J425">
            <v>16231.4829601652</v>
          </cell>
          <cell r="K425">
            <v>15378.263627471</v>
          </cell>
          <cell r="L425">
            <v>14633.3523295172</v>
          </cell>
          <cell r="M425">
            <v>13854.175891342</v>
          </cell>
          <cell r="N425">
            <v>13172.6538731762</v>
          </cell>
          <cell r="O425">
            <v>14252.8660876357</v>
          </cell>
          <cell r="P425">
            <v>15601.0378683162</v>
          </cell>
          <cell r="Q425">
            <v>13996.3255423571</v>
          </cell>
          <cell r="R425">
            <v>10176.3817044396</v>
          </cell>
          <cell r="S425">
            <v>9589.1873779314</v>
          </cell>
          <cell r="T425">
            <v>9002.02191163132</v>
          </cell>
          <cell r="U425">
            <v>8414.88617134555</v>
          </cell>
          <cell r="V425">
            <v>11993.9939946452</v>
          </cell>
          <cell r="W425">
            <v>11406.9204084828</v>
          </cell>
          <cell r="X425">
            <v>10819.8793047388</v>
          </cell>
          <cell r="Y425">
            <v>10232.8716578857</v>
          </cell>
          <cell r="Z425">
            <v>9645.89847163042</v>
          </cell>
        </row>
        <row r="426">
          <cell r="A426">
            <v>-99914.0801943286</v>
          </cell>
          <cell r="B426">
            <v>14056.6105213318</v>
          </cell>
          <cell r="C426">
            <v>21829.6574535511</v>
          </cell>
          <cell r="D426">
            <v>20556.8097240187</v>
          </cell>
          <cell r="E426">
            <v>19113.6665950422</v>
          </cell>
          <cell r="F426">
            <v>18113.0859753781</v>
          </cell>
          <cell r="G426">
            <v>16853.9707130849</v>
          </cell>
          <cell r="H426">
            <v>15858.3264970059</v>
          </cell>
          <cell r="I426">
            <v>15177.4286120495</v>
          </cell>
          <cell r="J426">
            <v>14583.5412217205</v>
          </cell>
          <cell r="K426">
            <v>13826.6548186207</v>
          </cell>
          <cell r="L426">
            <v>13166.4917177639</v>
          </cell>
          <cell r="M426">
            <v>12475.9618050705</v>
          </cell>
          <cell r="N426">
            <v>11872.73811569</v>
          </cell>
          <cell r="O426">
            <v>12829.2932110909</v>
          </cell>
          <cell r="P426">
            <v>14024.0841421272</v>
          </cell>
          <cell r="Q426">
            <v>12601.9391592301</v>
          </cell>
          <cell r="R426">
            <v>9216.58847913488</v>
          </cell>
          <cell r="S426">
            <v>8696.19896637279</v>
          </cell>
          <cell r="T426">
            <v>8175.8350304069</v>
          </cell>
          <cell r="U426">
            <v>7655.49743854108</v>
          </cell>
          <cell r="V426">
            <v>10827.4119005996</v>
          </cell>
          <cell r="W426">
            <v>10307.1293916126</v>
          </cell>
          <cell r="X426">
            <v>9786.87566953508</v>
          </cell>
          <cell r="Y426">
            <v>9266.65159797429</v>
          </cell>
          <cell r="Z426">
            <v>8746.45806644572</v>
          </cell>
        </row>
        <row r="427">
          <cell r="A427">
            <v>-102015.665919499</v>
          </cell>
          <cell r="B427">
            <v>14328.9596990641</v>
          </cell>
          <cell r="C427">
            <v>22228.7038891251</v>
          </cell>
          <cell r="D427">
            <v>20952.3662689277</v>
          </cell>
          <cell r="E427">
            <v>19479.1012571236</v>
          </cell>
          <cell r="F427">
            <v>18457.3421806054</v>
          </cell>
          <cell r="G427">
            <v>17171.8750911513</v>
          </cell>
          <cell r="H427">
            <v>16155.2885647613</v>
          </cell>
          <cell r="I427">
            <v>15460.068721653</v>
          </cell>
          <cell r="J427">
            <v>14853.5532101253</v>
          </cell>
          <cell r="K427">
            <v>14080.8828473976</v>
          </cell>
          <cell r="L427">
            <v>13406.8339223772</v>
          </cell>
          <cell r="M427">
            <v>12701.779452139</v>
          </cell>
          <cell r="N427">
            <v>12085.7267367372</v>
          </cell>
          <cell r="O427">
            <v>13062.5428060661</v>
          </cell>
          <cell r="P427">
            <v>14282.4648853884</v>
          </cell>
          <cell r="Q427">
            <v>12830.4066050926</v>
          </cell>
          <cell r="R427">
            <v>9373.84869724581</v>
          </cell>
          <cell r="S427">
            <v>8842.5133481269</v>
          </cell>
          <cell r="T427">
            <v>8311.20411378473</v>
          </cell>
          <cell r="U427">
            <v>7779.92177766257</v>
          </cell>
          <cell r="V427">
            <v>11018.5540650962</v>
          </cell>
          <cell r="W427">
            <v>10487.3279704623</v>
          </cell>
          <cell r="X427">
            <v>9956.13126823963</v>
          </cell>
          <cell r="Y427">
            <v>9424.9648402006</v>
          </cell>
          <cell r="Z427">
            <v>8893.82959457068</v>
          </cell>
        </row>
        <row r="428">
          <cell r="A428">
            <v>-100218.186512332</v>
          </cell>
          <cell r="B428">
            <v>14111.3175551964</v>
          </cell>
          <cell r="C428">
            <v>21904.8633628039</v>
          </cell>
          <cell r="D428">
            <v>20718.5644079864</v>
          </cell>
          <cell r="E428">
            <v>19166.5461841189</v>
          </cell>
          <cell r="F428">
            <v>18162.9009725813</v>
          </cell>
          <cell r="G428">
            <v>16899.9725148355</v>
          </cell>
          <cell r="H428">
            <v>15901.2978780589</v>
          </cell>
          <cell r="I428">
            <v>15218.3275589838</v>
          </cell>
          <cell r="J428">
            <v>14622.6128382752</v>
          </cell>
          <cell r="K428">
            <v>13863.4424446683</v>
          </cell>
          <cell r="L428">
            <v>13201.2700197054</v>
          </cell>
          <cell r="M428">
            <v>12508.6383560995</v>
          </cell>
          <cell r="N428">
            <v>11903.5582647554</v>
          </cell>
          <cell r="O428">
            <v>12863.0451892539</v>
          </cell>
          <cell r="P428">
            <v>14061.4726795231</v>
          </cell>
          <cell r="Q428">
            <v>12634.9991447985</v>
          </cell>
          <cell r="R428">
            <v>9239.34454629189</v>
          </cell>
          <cell r="S428">
            <v>8717.37113526095</v>
          </cell>
          <cell r="T428">
            <v>8195.42337887374</v>
          </cell>
          <cell r="U428">
            <v>7673.50204676959</v>
          </cell>
          <cell r="V428">
            <v>10855.0707960537</v>
          </cell>
          <cell r="W428">
            <v>10333.2047144829</v>
          </cell>
          <cell r="X428">
            <v>9811.36750743971</v>
          </cell>
          <cell r="Y428">
            <v>9289.56004115986</v>
          </cell>
          <cell r="Z428">
            <v>8767.78320786628</v>
          </cell>
        </row>
        <row r="429">
          <cell r="A429">
            <v>-101445.442921207</v>
          </cell>
          <cell r="B429">
            <v>14249.0705689868</v>
          </cell>
          <cell r="C429">
            <v>22206.4818834298</v>
          </cell>
          <cell r="D429">
            <v>20944.5709562906</v>
          </cell>
          <cell r="E429">
            <v>19379.9479148659</v>
          </cell>
          <cell r="F429">
            <v>18363.9351864609</v>
          </cell>
          <cell r="G429">
            <v>17085.6181350539</v>
          </cell>
          <cell r="H429">
            <v>16074.7138831643</v>
          </cell>
          <cell r="I429">
            <v>15383.3800152133</v>
          </cell>
          <cell r="J429">
            <v>14780.290890269</v>
          </cell>
          <cell r="K429">
            <v>14011.9031873806</v>
          </cell>
          <cell r="L429">
            <v>13341.6219013356</v>
          </cell>
          <cell r="M429">
            <v>12640.5083775232</v>
          </cell>
          <cell r="N429">
            <v>12027.9365601858</v>
          </cell>
          <cell r="O429">
            <v>12999.2552219318</v>
          </cell>
          <cell r="P429">
            <v>14212.3584698572</v>
          </cell>
          <cell r="Q429">
            <v>12768.4165608934</v>
          </cell>
          <cell r="R429">
            <v>9331.1793014609</v>
          </cell>
          <cell r="S429">
            <v>8802.81388478464</v>
          </cell>
          <cell r="T429">
            <v>8274.47443691493</v>
          </cell>
          <cell r="U429">
            <v>7746.16173691593</v>
          </cell>
          <cell r="V429">
            <v>10966.6914849341</v>
          </cell>
          <cell r="W429">
            <v>10438.434712058</v>
          </cell>
          <cell r="X429">
            <v>9910.20716730241</v>
          </cell>
          <cell r="Y429">
            <v>9382.00972751099</v>
          </cell>
          <cell r="Z429">
            <v>8853.84329583266</v>
          </cell>
        </row>
        <row r="430">
          <cell r="A430">
            <v>-92413.3711157352</v>
          </cell>
          <cell r="B430">
            <v>13222.4147196933</v>
          </cell>
          <cell r="C430">
            <v>20367.3911248189</v>
          </cell>
          <cell r="D430">
            <v>19243.0551861652</v>
          </cell>
          <cell r="E430">
            <v>17809.4042684194</v>
          </cell>
          <cell r="F430">
            <v>16884.411069099</v>
          </cell>
          <cell r="G430">
            <v>15719.3473541001</v>
          </cell>
          <cell r="H430">
            <v>14798.4477345391</v>
          </cell>
          <cell r="I430">
            <v>14168.6659378993</v>
          </cell>
          <cell r="J430">
            <v>13619.8492112065</v>
          </cell>
          <cell r="K430">
            <v>12919.2968837804</v>
          </cell>
          <cell r="L430">
            <v>12308.6932779849</v>
          </cell>
          <cell r="M430">
            <v>11670.0025452661</v>
          </cell>
          <cell r="N430">
            <v>11112.5665631369</v>
          </cell>
          <cell r="O430">
            <v>11996.8088000792</v>
          </cell>
          <cell r="P430">
            <v>13101.9048736338</v>
          </cell>
          <cell r="Q430">
            <v>11786.5225788738</v>
          </cell>
          <cell r="R430">
            <v>8655.31556432629</v>
          </cell>
          <cell r="S430">
            <v>8173.99252082648</v>
          </cell>
          <cell r="T430">
            <v>7692.69313403204</v>
          </cell>
          <cell r="U430">
            <v>7211.41811364414</v>
          </cell>
          <cell r="V430">
            <v>10145.2119068659</v>
          </cell>
          <cell r="W430">
            <v>9663.98783419739</v>
          </cell>
          <cell r="X430">
            <v>9182.79038735926</v>
          </cell>
          <cell r="Y430">
            <v>8701.62036512634</v>
          </cell>
          <cell r="Z430">
            <v>8220.47859023681</v>
          </cell>
        </row>
        <row r="431">
          <cell r="A431">
            <v>-109835.467895283</v>
          </cell>
          <cell r="B431">
            <v>15307.7929364866</v>
          </cell>
          <cell r="C431">
            <v>23810.4064219068</v>
          </cell>
          <cell r="D431">
            <v>22423.8337495498</v>
          </cell>
          <cell r="E431">
            <v>20838.849117199</v>
          </cell>
          <cell r="F431">
            <v>19738.2870031608</v>
          </cell>
          <cell r="G431">
            <v>18354.7672539312</v>
          </cell>
          <cell r="H431">
            <v>17260.256369003</v>
          </cell>
          <cell r="I431">
            <v>16511.745872408</v>
          </cell>
          <cell r="J431">
            <v>15858.2423147023</v>
          </cell>
          <cell r="K431">
            <v>15026.8413290906</v>
          </cell>
          <cell r="L431">
            <v>14301.1245639582</v>
          </cell>
          <cell r="M431">
            <v>13542.0255870287</v>
          </cell>
          <cell r="N431">
            <v>12878.2372775813</v>
          </cell>
          <cell r="O431">
            <v>13930.4425171237</v>
          </cell>
          <cell r="P431">
            <v>15243.8752254284</v>
          </cell>
          <cell r="Q431">
            <v>13680.5123910049</v>
          </cell>
          <cell r="R431">
            <v>9958.99911465106</v>
          </cell>
          <cell r="S431">
            <v>9386.93534234937</v>
          </cell>
          <cell r="T431">
            <v>8814.89968659913</v>
          </cell>
          <cell r="U431">
            <v>8242.89299089688</v>
          </cell>
          <cell r="V431">
            <v>11729.7760046464</v>
          </cell>
          <cell r="W431">
            <v>11157.8298615085</v>
          </cell>
          <cell r="X431">
            <v>10585.915363797</v>
          </cell>
          <cell r="Y431">
            <v>10014.0334608746</v>
          </cell>
          <cell r="Z431">
            <v>9442.18513058511</v>
          </cell>
        </row>
        <row r="432">
          <cell r="A432">
            <v>-112352.318520133</v>
          </cell>
          <cell r="B432">
            <v>15623.2657673309</v>
          </cell>
          <cell r="C432">
            <v>24293.956120774</v>
          </cell>
          <cell r="D432">
            <v>22942.6166061206</v>
          </cell>
          <cell r="E432">
            <v>21276.4922009839</v>
          </cell>
          <cell r="F432">
            <v>20150.5668520662</v>
          </cell>
          <cell r="G432">
            <v>18735.4882604531</v>
          </cell>
          <cell r="H432">
            <v>17615.8969487974</v>
          </cell>
          <cell r="I432">
            <v>16850.2345326343</v>
          </cell>
          <cell r="J432">
            <v>16181.6075876932</v>
          </cell>
          <cell r="K432">
            <v>15331.303795417</v>
          </cell>
          <cell r="L432">
            <v>14588.9574230294</v>
          </cell>
          <cell r="M432">
            <v>13812.4638943124</v>
          </cell>
          <cell r="N432">
            <v>13133.3115948211</v>
          </cell>
          <cell r="O432">
            <v>14209.781295375</v>
          </cell>
          <cell r="P432">
            <v>15553.3109659446</v>
          </cell>
          <cell r="Q432">
            <v>13954.1240866831</v>
          </cell>
          <cell r="R432">
            <v>10147.3333203302</v>
          </cell>
          <cell r="S432">
            <v>9562.16085836424</v>
          </cell>
          <cell r="T432">
            <v>8977.01715723303</v>
          </cell>
          <cell r="U432">
            <v>8391.90307976164</v>
          </cell>
          <cell r="V432">
            <v>11958.6870932528</v>
          </cell>
          <cell r="W432">
            <v>11373.6349558918</v>
          </cell>
          <cell r="X432">
            <v>10788.6151891036</v>
          </cell>
          <cell r="Y432">
            <v>10203.6287640056</v>
          </cell>
          <cell r="Z432">
            <v>9618.67668084838</v>
          </cell>
        </row>
        <row r="433">
          <cell r="A433">
            <v>-104101.602147216</v>
          </cell>
          <cell r="B433">
            <v>14658.0706053411</v>
          </cell>
          <cell r="C433">
            <v>22653.4907824817</v>
          </cell>
          <cell r="D433">
            <v>21395.6222449966</v>
          </cell>
          <cell r="E433">
            <v>19841.8147031516</v>
          </cell>
          <cell r="F433">
            <v>18799.0348755547</v>
          </cell>
          <cell r="G433">
            <v>17487.4121883139</v>
          </cell>
          <cell r="H433">
            <v>16450.0392989188</v>
          </cell>
          <cell r="I433">
            <v>15740.6041463883</v>
          </cell>
          <cell r="J433">
            <v>15121.5545492026</v>
          </cell>
          <cell r="K433">
            <v>14333.217762398</v>
          </cell>
          <cell r="L433">
            <v>13645.3864142637</v>
          </cell>
          <cell r="M433">
            <v>12925.9155438704</v>
          </cell>
          <cell r="N433">
            <v>12297.1293340298</v>
          </cell>
          <cell r="O433">
            <v>13294.0555035649</v>
          </cell>
          <cell r="P433">
            <v>14538.921591607</v>
          </cell>
          <cell r="Q433">
            <v>13057.1727638416</v>
          </cell>
          <cell r="R433">
            <v>9529.93787419804</v>
          </cell>
          <cell r="S433">
            <v>8987.73819709771</v>
          </cell>
          <cell r="T433">
            <v>8445.56516874854</v>
          </cell>
          <cell r="U433">
            <v>7903.41958861307</v>
          </cell>
          <cell r="V433">
            <v>11208.2728858859</v>
          </cell>
          <cell r="W433">
            <v>10666.1846972205</v>
          </cell>
          <cell r="X433">
            <v>10124.1265019593</v>
          </cell>
          <cell r="Y433">
            <v>9582.09919990441</v>
          </cell>
          <cell r="Z433">
            <v>9040.10371785207</v>
          </cell>
        </row>
        <row r="434">
          <cell r="A434">
            <v>-107843.035850097</v>
          </cell>
          <cell r="B434">
            <v>15075.0803011394</v>
          </cell>
          <cell r="C434">
            <v>23419.0735859434</v>
          </cell>
          <cell r="D434">
            <v>22142.6394762972</v>
          </cell>
          <cell r="E434">
            <v>20492.3946650048</v>
          </cell>
          <cell r="F434">
            <v>19411.9110258051</v>
          </cell>
          <cell r="G434">
            <v>18053.3744234707</v>
          </cell>
          <cell r="H434">
            <v>16978.7181319879</v>
          </cell>
          <cell r="I434">
            <v>16243.7857293196</v>
          </cell>
          <cell r="J434">
            <v>15602.2544043169</v>
          </cell>
          <cell r="K434">
            <v>14785.8175796175</v>
          </cell>
          <cell r="L434">
            <v>14073.2654266663</v>
          </cell>
          <cell r="M434">
            <v>13327.9366203027</v>
          </cell>
          <cell r="N434">
            <v>12676.3110136407</v>
          </cell>
          <cell r="O434">
            <v>13709.3076083787</v>
          </cell>
          <cell r="P434">
            <v>14998.9144481606</v>
          </cell>
          <cell r="Q434">
            <v>13463.9112526519</v>
          </cell>
          <cell r="R434">
            <v>9809.9067915331</v>
          </cell>
          <cell r="S434">
            <v>9248.22034281972</v>
          </cell>
          <cell r="T434">
            <v>8686.5615006193</v>
          </cell>
          <cell r="U434">
            <v>8124.9310931272</v>
          </cell>
          <cell r="V434">
            <v>11548.5615201892</v>
          </cell>
          <cell r="W434">
            <v>10986.9905668287</v>
          </cell>
          <cell r="X434">
            <v>10425.4506848418</v>
          </cell>
          <cell r="Y434">
            <v>9863.9428063697</v>
          </cell>
          <cell r="Z434">
            <v>9302.46789151774</v>
          </cell>
        </row>
        <row r="435">
          <cell r="A435">
            <v>-108691.905892154</v>
          </cell>
          <cell r="B435">
            <v>15145.0029738136</v>
          </cell>
          <cell r="C435">
            <v>23610.6865140599</v>
          </cell>
          <cell r="D435">
            <v>22250.819772248</v>
          </cell>
          <cell r="E435">
            <v>20640.0006052503</v>
          </cell>
          <cell r="F435">
            <v>19550.9625885892</v>
          </cell>
          <cell r="G435">
            <v>18181.7819871248</v>
          </cell>
          <cell r="H435">
            <v>17098.6667022154</v>
          </cell>
          <cell r="I435">
            <v>16357.9493910026</v>
          </cell>
          <cell r="J435">
            <v>15711.3173300914</v>
          </cell>
          <cell r="K435">
            <v>14888.5050669254</v>
          </cell>
          <cell r="L435">
            <v>14170.3441681588</v>
          </cell>
          <cell r="M435">
            <v>13419.1486195414</v>
          </cell>
          <cell r="N435">
            <v>12762.3411277305</v>
          </cell>
          <cell r="O435">
            <v>13803.5215113021</v>
          </cell>
          <cell r="P435">
            <v>15103.279295034</v>
          </cell>
          <cell r="Q435">
            <v>13556.1935555126</v>
          </cell>
          <cell r="R435">
            <v>9873.42715444899</v>
          </cell>
          <cell r="S435">
            <v>9307.31947634807</v>
          </cell>
          <cell r="T435">
            <v>8741.23962206056</v>
          </cell>
          <cell r="U435">
            <v>8175.18842630087</v>
          </cell>
          <cell r="V435">
            <v>11625.7674391635</v>
          </cell>
          <cell r="W435">
            <v>11059.7761655196</v>
          </cell>
          <cell r="X435">
            <v>10493.8162078228</v>
          </cell>
          <cell r="Y435">
            <v>9927.88850555163</v>
          </cell>
          <cell r="Z435">
            <v>9361.99402636872</v>
          </cell>
        </row>
        <row r="436">
          <cell r="A436">
            <v>-98625.5087850352</v>
          </cell>
          <cell r="B436">
            <v>13924.1595812378</v>
          </cell>
          <cell r="C436">
            <v>21549.6345245416</v>
          </cell>
          <cell r="D436">
            <v>20415.164962365</v>
          </cell>
          <cell r="E436">
            <v>18889.6030929526</v>
          </cell>
          <cell r="F436">
            <v>17902.0078840993</v>
          </cell>
          <cell r="G436">
            <v>16659.0500455341</v>
          </cell>
          <cell r="H436">
            <v>15676.2464487968</v>
          </cell>
          <cell r="I436">
            <v>15004.1299642746</v>
          </cell>
          <cell r="J436">
            <v>14417.9854110496</v>
          </cell>
          <cell r="K436">
            <v>13670.7768235432</v>
          </cell>
          <cell r="L436">
            <v>13019.1277108608</v>
          </cell>
          <cell r="M436">
            <v>12337.5034208888</v>
          </cell>
          <cell r="N436">
            <v>11742.1457518862</v>
          </cell>
          <cell r="O436">
            <v>12686.2779842007</v>
          </cell>
          <cell r="P436">
            <v>13865.6599415386</v>
          </cell>
          <cell r="Q436">
            <v>12461.8560709379</v>
          </cell>
          <cell r="R436">
            <v>9120.16556454706</v>
          </cell>
          <cell r="S436">
            <v>8606.48740864817</v>
          </cell>
          <cell r="T436">
            <v>8092.83449968676</v>
          </cell>
          <cell r="U436">
            <v>7579.20759507098</v>
          </cell>
          <cell r="V436">
            <v>10710.2145265734</v>
          </cell>
          <cell r="W436">
            <v>10196.6419944439</v>
          </cell>
          <cell r="X436">
            <v>9683.0978779649</v>
          </cell>
          <cell r="Y436">
            <v>9169.58302960603</v>
          </cell>
          <cell r="Z436">
            <v>8656.09832741087</v>
          </cell>
        </row>
        <row r="437">
          <cell r="A437">
            <v>-92053.069548266</v>
          </cell>
          <cell r="B437">
            <v>13095.6152115607</v>
          </cell>
          <cell r="C437">
            <v>20269.3527932419</v>
          </cell>
          <cell r="D437">
            <v>19091.9189740389</v>
          </cell>
          <cell r="E437">
            <v>17746.753156938</v>
          </cell>
          <cell r="F437">
            <v>16825.3908498098</v>
          </cell>
          <cell r="G437">
            <v>15664.8449636667</v>
          </cell>
          <cell r="H437">
            <v>14747.5357506929</v>
          </cell>
          <cell r="I437">
            <v>14120.2093494764</v>
          </cell>
          <cell r="J437">
            <v>13573.5576221971</v>
          </cell>
          <cell r="K437">
            <v>12875.7113397001</v>
          </cell>
          <cell r="L437">
            <v>12267.4883573319</v>
          </cell>
          <cell r="M437">
            <v>11631.2877542268</v>
          </cell>
          <cell r="N437">
            <v>11076.0512151797</v>
          </cell>
          <cell r="O437">
            <v>11956.8198556956</v>
          </cell>
          <cell r="P437">
            <v>13057.6073768979</v>
          </cell>
          <cell r="Q437">
            <v>11747.3534991289</v>
          </cell>
          <cell r="R437">
            <v>8628.35444520214</v>
          </cell>
          <cell r="S437">
            <v>8148.90798563101</v>
          </cell>
          <cell r="T437">
            <v>7669.48509053243</v>
          </cell>
          <cell r="U437">
            <v>7190.08646684055</v>
          </cell>
          <cell r="V437">
            <v>10112.4419747842</v>
          </cell>
          <cell r="W437">
            <v>9633.09410017661</v>
          </cell>
          <cell r="X437">
            <v>9153.77274759047</v>
          </cell>
          <cell r="Y437">
            <v>8674.4787126864</v>
          </cell>
          <cell r="Z437">
            <v>8195.21281499489</v>
          </cell>
        </row>
        <row r="438">
          <cell r="A438">
            <v>-99254.8184431759</v>
          </cell>
          <cell r="B438">
            <v>14036.491881705</v>
          </cell>
          <cell r="C438">
            <v>21691.4372104206</v>
          </cell>
          <cell r="D438">
            <v>20457.190070894</v>
          </cell>
          <cell r="E438">
            <v>18999.0307310989</v>
          </cell>
          <cell r="F438">
            <v>18005.0937360013</v>
          </cell>
          <cell r="G438">
            <v>16754.2449705311</v>
          </cell>
          <cell r="H438">
            <v>15765.1703004874</v>
          </cell>
          <cell r="I438">
            <v>15088.7651750211</v>
          </cell>
          <cell r="J438">
            <v>14498.8391921168</v>
          </cell>
          <cell r="K438">
            <v>13746.9041744113</v>
          </cell>
          <cell r="L438">
            <v>13091.0970189935</v>
          </cell>
          <cell r="M438">
            <v>12405.1234206713</v>
          </cell>
          <cell r="N438">
            <v>11805.9241620142</v>
          </cell>
          <cell r="O438">
            <v>12756.1234447581</v>
          </cell>
          <cell r="P438">
            <v>13943.0308026291</v>
          </cell>
          <cell r="Q438">
            <v>12530.2695401245</v>
          </cell>
          <cell r="R438">
            <v>9167.25637455463</v>
          </cell>
          <cell r="S438">
            <v>8650.3005410177</v>
          </cell>
          <cell r="T438">
            <v>8133.37011551394</v>
          </cell>
          <cell r="U438">
            <v>7616.46586028434</v>
          </cell>
          <cell r="V438">
            <v>10767.4511211862</v>
          </cell>
          <cell r="W438">
            <v>10250.6015853828</v>
          </cell>
          <cell r="X438">
            <v>9733.7806465446</v>
          </cell>
          <cell r="Y438">
            <v>9216.98916258049</v>
          </cell>
          <cell r="Z438">
            <v>8700.22801713672</v>
          </cell>
        </row>
        <row r="439">
          <cell r="A439">
            <v>-103343.226655023</v>
          </cell>
          <cell r="B439">
            <v>14505.6540641623</v>
          </cell>
          <cell r="C439">
            <v>22533.731674048</v>
          </cell>
          <cell r="D439">
            <v>21212.6916028834</v>
          </cell>
          <cell r="E439">
            <v>19709.94442615</v>
          </cell>
          <cell r="F439">
            <v>18674.8070289563</v>
          </cell>
          <cell r="G439">
            <v>17372.6936278008</v>
          </cell>
          <cell r="H439">
            <v>16342.8779532742</v>
          </cell>
          <cell r="I439">
            <v>15638.6110039402</v>
          </cell>
          <cell r="J439">
            <v>15024.1183741506</v>
          </cell>
          <cell r="K439">
            <v>14241.4773664942</v>
          </cell>
          <cell r="L439">
            <v>13558.6568388124</v>
          </cell>
          <cell r="M439">
            <v>12844.4272813692</v>
          </cell>
          <cell r="N439">
            <v>12220.2705371777</v>
          </cell>
          <cell r="O439">
            <v>13209.8853580055</v>
          </cell>
          <cell r="P439">
            <v>14445.6826525539</v>
          </cell>
          <cell r="Q439">
            <v>12974.728298393</v>
          </cell>
          <cell r="R439">
            <v>9473.18915636848</v>
          </cell>
          <cell r="S439">
            <v>8934.93937954352</v>
          </cell>
          <cell r="T439">
            <v>8396.71605733477</v>
          </cell>
          <cell r="U439">
            <v>7858.51998338072</v>
          </cell>
          <cell r="V439">
            <v>11139.2975729387</v>
          </cell>
          <cell r="W439">
            <v>10601.1584723604</v>
          </cell>
          <cell r="X439">
            <v>10063.0491466857</v>
          </cell>
          <cell r="Y439">
            <v>9524.97048916178</v>
          </cell>
          <cell r="Z439">
            <v>8986.92341983306</v>
          </cell>
        </row>
        <row r="440">
          <cell r="A440">
            <v>-105353.855205219</v>
          </cell>
          <cell r="B440">
            <v>14751.6680062704</v>
          </cell>
          <cell r="C440">
            <v>22883.4440048546</v>
          </cell>
          <cell r="D440">
            <v>21604.7917443458</v>
          </cell>
          <cell r="E440">
            <v>20059.562981326</v>
          </cell>
          <cell r="F440">
            <v>19004.1637363807</v>
          </cell>
          <cell r="G440">
            <v>17676.8390219749</v>
          </cell>
          <cell r="H440">
            <v>16626.9874257564</v>
          </cell>
          <cell r="I440">
            <v>15909.0183763321</v>
          </cell>
          <cell r="J440">
            <v>15282.4441737027</v>
          </cell>
          <cell r="K440">
            <v>14484.7023402828</v>
          </cell>
          <cell r="L440">
            <v>13788.5969705068</v>
          </cell>
          <cell r="M440">
            <v>13060.4714821345</v>
          </cell>
          <cell r="N440">
            <v>12424.0409554935</v>
          </cell>
          <cell r="O440">
            <v>13433.0398500455</v>
          </cell>
          <cell r="P440">
            <v>14692.8806102675</v>
          </cell>
          <cell r="Q440">
            <v>13193.3076139735</v>
          </cell>
          <cell r="R440">
            <v>9623.64311147342</v>
          </cell>
          <cell r="S440">
            <v>9074.92123692662</v>
          </cell>
          <cell r="T440">
            <v>8526.22633169263</v>
          </cell>
          <cell r="U440">
            <v>7977.55920485083</v>
          </cell>
          <cell r="V440">
            <v>11322.1670550066</v>
          </cell>
          <cell r="W440">
            <v>10773.5580100051</v>
          </cell>
          <cell r="X440">
            <v>10224.9793192027</v>
          </cell>
          <cell r="Y440">
            <v>9676.4318932254</v>
          </cell>
          <cell r="Z440">
            <v>9127.91667001803</v>
          </cell>
        </row>
        <row r="441">
          <cell r="A441">
            <v>-98750.562266918</v>
          </cell>
          <cell r="B441">
            <v>13900.908148034</v>
          </cell>
          <cell r="C441">
            <v>21587.8975918805</v>
          </cell>
          <cell r="D441">
            <v>20396.3125571104</v>
          </cell>
          <cell r="E441">
            <v>18911.3480431332</v>
          </cell>
          <cell r="F441">
            <v>17922.4926240782</v>
          </cell>
          <cell r="G441">
            <v>16677.9667373001</v>
          </cell>
          <cell r="H441">
            <v>15693.9169821066</v>
          </cell>
          <cell r="I441">
            <v>15020.9482788465</v>
          </cell>
          <cell r="J441">
            <v>14434.0522975419</v>
          </cell>
          <cell r="K441">
            <v>13685.9044958574</v>
          </cell>
          <cell r="L441">
            <v>13033.4291163045</v>
          </cell>
          <cell r="M441">
            <v>12350.9405520504</v>
          </cell>
          <cell r="N441">
            <v>11754.8195002584</v>
          </cell>
          <cell r="O441">
            <v>12700.157348554</v>
          </cell>
          <cell r="P441">
            <v>13881.0347184079</v>
          </cell>
          <cell r="Q441">
            <v>12475.4508766409</v>
          </cell>
          <cell r="R441">
            <v>9129.52323080873</v>
          </cell>
          <cell r="S441">
            <v>8615.19375008774</v>
          </cell>
          <cell r="T441">
            <v>8100.88954831644</v>
          </cell>
          <cell r="U441">
            <v>7586.61138386329</v>
          </cell>
          <cell r="V441">
            <v>10721.5883158596</v>
          </cell>
          <cell r="W441">
            <v>10207.364592835</v>
          </cell>
          <cell r="X441">
            <v>9693.16932149093</v>
          </cell>
          <cell r="Y441">
            <v>9179.00335537788</v>
          </cell>
          <cell r="Z441">
            <v>8664.86757365274</v>
          </cell>
        </row>
        <row r="442">
          <cell r="A442">
            <v>-104699.241004744</v>
          </cell>
          <cell r="B442">
            <v>14674.4072362646</v>
          </cell>
          <cell r="C442">
            <v>22812.5307632364</v>
          </cell>
          <cell r="D442">
            <v>21520.4604452345</v>
          </cell>
          <cell r="E442">
            <v>19945.7352576794</v>
          </cell>
          <cell r="F442">
            <v>18896.9328022131</v>
          </cell>
          <cell r="G442">
            <v>17577.8163088955</v>
          </cell>
          <cell r="H442">
            <v>16534.487945851</v>
          </cell>
          <cell r="I442">
            <v>15820.9799836297</v>
          </cell>
          <cell r="J442">
            <v>15198.3392619728</v>
          </cell>
          <cell r="K442">
            <v>14405.5139085177</v>
          </cell>
          <cell r="L442">
            <v>13713.733776382</v>
          </cell>
          <cell r="M442">
            <v>12990.1324820555</v>
          </cell>
          <cell r="N442">
            <v>12357.6980153949</v>
          </cell>
          <cell r="O442">
            <v>13360.3859034103</v>
          </cell>
          <cell r="P442">
            <v>14612.398666732</v>
          </cell>
          <cell r="Q442">
            <v>13122.1432390843</v>
          </cell>
          <cell r="R442">
            <v>9574.65877992214</v>
          </cell>
          <cell r="S442">
            <v>9029.3463784363</v>
          </cell>
          <cell r="T442">
            <v>8484.06077868994</v>
          </cell>
          <cell r="U442">
            <v>7938.80278473525</v>
          </cell>
          <cell r="V442">
            <v>11262.6289768353</v>
          </cell>
          <cell r="W442">
            <v>10717.4287038304</v>
          </cell>
          <cell r="X442">
            <v>10172.2585964195</v>
          </cell>
          <cell r="Y442">
            <v>9627.11955957023</v>
          </cell>
          <cell r="Z442">
            <v>9082.01252539959</v>
          </cell>
        </row>
        <row r="443">
          <cell r="A443">
            <v>-90373.8856922522</v>
          </cell>
          <cell r="B443">
            <v>12904.1389663359</v>
          </cell>
          <cell r="C443">
            <v>19942.2580232654</v>
          </cell>
          <cell r="D443">
            <v>18852.257572722</v>
          </cell>
          <cell r="E443">
            <v>17454.7679299516</v>
          </cell>
          <cell r="F443">
            <v>16550.3273797706</v>
          </cell>
          <cell r="G443">
            <v>15410.8368149569</v>
          </cell>
          <cell r="H443">
            <v>14510.2606759476</v>
          </cell>
          <cell r="I443">
            <v>13894.3776342035</v>
          </cell>
          <cell r="J443">
            <v>13357.8158770809</v>
          </cell>
          <cell r="K443">
            <v>12672.5811049656</v>
          </cell>
          <cell r="L443">
            <v>12075.4530075139</v>
          </cell>
          <cell r="M443">
            <v>11450.8576424217</v>
          </cell>
          <cell r="N443">
            <v>10905.8715980964</v>
          </cell>
          <cell r="O443">
            <v>11770.4515578845</v>
          </cell>
          <cell r="P443">
            <v>12851.1590899721</v>
          </cell>
          <cell r="Q443">
            <v>11564.8061768274</v>
          </cell>
          <cell r="R443">
            <v>8502.70226918932</v>
          </cell>
          <cell r="S443">
            <v>8032.00162068876</v>
          </cell>
          <cell r="T443">
            <v>7561.32410680997</v>
          </cell>
          <cell r="U443">
            <v>7090.67042159162</v>
          </cell>
          <cell r="V443">
            <v>9959.71785176499</v>
          </cell>
          <cell r="W443">
            <v>9489.11398989273</v>
          </cell>
          <cell r="X443">
            <v>9018.53616624109</v>
          </cell>
          <cell r="Y443">
            <v>8547.98516195669</v>
          </cell>
          <cell r="Z443">
            <v>8077.46178162056</v>
          </cell>
        </row>
        <row r="444">
          <cell r="A444">
            <v>-114432.91774399</v>
          </cell>
          <cell r="B444">
            <v>15845.8784584182</v>
          </cell>
          <cell r="C444">
            <v>24734.4063860256</v>
          </cell>
          <cell r="D444">
            <v>23242.3207500817</v>
          </cell>
          <cell r="E444">
            <v>21638.277621008</v>
          </cell>
          <cell r="F444">
            <v>20491.3853039741</v>
          </cell>
          <cell r="G444">
            <v>19050.2180353769</v>
          </cell>
          <cell r="H444">
            <v>17909.8935439813</v>
          </cell>
          <cell r="I444">
            <v>17130.052189192</v>
          </cell>
          <cell r="J444">
            <v>16448.9232278685</v>
          </cell>
          <cell r="K444">
            <v>15582.9930950829</v>
          </cell>
          <cell r="L444">
            <v>14826.8995628097</v>
          </cell>
          <cell r="M444">
            <v>14036.0265192375</v>
          </cell>
          <cell r="N444">
            <v>13344.1733047832</v>
          </cell>
          <cell r="O444">
            <v>14440.7016525406</v>
          </cell>
          <cell r="P444">
            <v>15809.1115109572</v>
          </cell>
          <cell r="Q444">
            <v>14180.3100494278</v>
          </cell>
          <cell r="R444">
            <v>10303.0231329448</v>
          </cell>
          <cell r="S444">
            <v>9707.01414008901</v>
          </cell>
          <cell r="T444">
            <v>9111.03444067618</v>
          </cell>
          <cell r="U444">
            <v>8515.08491350967</v>
          </cell>
          <cell r="V444">
            <v>12147.9205060683</v>
          </cell>
          <cell r="W444">
            <v>11552.0340660516</v>
          </cell>
          <cell r="X444">
            <v>10956.180596063</v>
          </cell>
          <cell r="Y444">
            <v>10360.3610852036</v>
          </cell>
          <cell r="Z444">
            <v>9764.57655224699</v>
          </cell>
        </row>
        <row r="445">
          <cell r="A445">
            <v>-111525.010123016</v>
          </cell>
          <cell r="B445">
            <v>15492.5093343507</v>
          </cell>
          <cell r="C445">
            <v>24164.5249116059</v>
          </cell>
          <cell r="D445">
            <v>22760.9605771685</v>
          </cell>
          <cell r="E445">
            <v>21132.6355117626</v>
          </cell>
          <cell r="F445">
            <v>20015.0472556333</v>
          </cell>
          <cell r="G445">
            <v>18610.3423012355</v>
          </cell>
          <cell r="H445">
            <v>17498.9951211266</v>
          </cell>
          <cell r="I445">
            <v>16738.9706744739</v>
          </cell>
          <cell r="J445">
            <v>16075.314904671</v>
          </cell>
          <cell r="K445">
            <v>15231.2246121266</v>
          </cell>
          <cell r="L445">
            <v>14494.3445211254</v>
          </cell>
          <cell r="M445">
            <v>13723.5687170187</v>
          </cell>
          <cell r="N445">
            <v>13049.466680682</v>
          </cell>
          <cell r="O445">
            <v>14117.9604639732</v>
          </cell>
          <cell r="P445">
            <v>15451.5970287051</v>
          </cell>
          <cell r="Q445">
            <v>13864.1857919154</v>
          </cell>
          <cell r="R445">
            <v>10085.4264005137</v>
          </cell>
          <cell r="S445">
            <v>9504.56286690737</v>
          </cell>
          <cell r="T445">
            <v>8923.72788235488</v>
          </cell>
          <cell r="U445">
            <v>8342.92230332785</v>
          </cell>
          <cell r="V445">
            <v>11883.442236078</v>
          </cell>
          <cell r="W445">
            <v>11302.6981410641</v>
          </cell>
          <cell r="X445">
            <v>10721.9861782618</v>
          </cell>
          <cell r="Y445">
            <v>10141.3073116375</v>
          </cell>
          <cell r="Z445">
            <v>9560.66253407646</v>
          </cell>
        </row>
        <row r="446">
          <cell r="A446">
            <v>-101428.653552075</v>
          </cell>
          <cell r="B446">
            <v>14196.5914946363</v>
          </cell>
          <cell r="C446">
            <v>22129.1399388488</v>
          </cell>
          <cell r="D446">
            <v>20893.1652331537</v>
          </cell>
          <cell r="E446">
            <v>19377.0284919931</v>
          </cell>
          <cell r="F446">
            <v>18361.1849562722</v>
          </cell>
          <cell r="G446">
            <v>17083.0784271142</v>
          </cell>
          <cell r="H446">
            <v>16072.3414813565</v>
          </cell>
          <cell r="I446">
            <v>15381.1220301714</v>
          </cell>
          <cell r="J446">
            <v>14778.1337900902</v>
          </cell>
          <cell r="K446">
            <v>14009.872183759</v>
          </cell>
          <cell r="L446">
            <v>13339.7018302469</v>
          </cell>
          <cell r="M446">
            <v>12638.7043417478</v>
          </cell>
          <cell r="N446">
            <v>12026.2350142832</v>
          </cell>
          <cell r="O446">
            <v>12997.3918130292</v>
          </cell>
          <cell r="P446">
            <v>14210.2942905933</v>
          </cell>
          <cell r="Q446">
            <v>12766.5913561266</v>
          </cell>
          <cell r="R446">
            <v>9329.92296448638</v>
          </cell>
          <cell r="S446">
            <v>8801.64499305913</v>
          </cell>
          <cell r="T446">
            <v>8273.39298614055</v>
          </cell>
          <cell r="U446">
            <v>7745.16772266587</v>
          </cell>
          <cell r="V446">
            <v>10965.1644683018</v>
          </cell>
          <cell r="W446">
            <v>10436.995122694</v>
          </cell>
          <cell r="X446">
            <v>9908.85500036946</v>
          </cell>
          <cell r="Y446">
            <v>9380.74497802664</v>
          </cell>
          <cell r="Z446">
            <v>8852.665958665</v>
          </cell>
        </row>
        <row r="447">
          <cell r="A447">
            <v>-106266.00129651</v>
          </cell>
          <cell r="B447">
            <v>14793.0552730426</v>
          </cell>
          <cell r="C447">
            <v>23057.4201563342</v>
          </cell>
          <cell r="D447">
            <v>21833.1583871417</v>
          </cell>
          <cell r="E447">
            <v>20218.171690287</v>
          </cell>
          <cell r="F447">
            <v>19153.5804117227</v>
          </cell>
          <cell r="G447">
            <v>17814.8182784881</v>
          </cell>
          <cell r="H447">
            <v>16755.8771427549</v>
          </cell>
          <cell r="I447">
            <v>16031.6919690052</v>
          </cell>
          <cell r="J447">
            <v>15399.6368139436</v>
          </cell>
          <cell r="K447">
            <v>14595.0443072881</v>
          </cell>
          <cell r="L447">
            <v>13892.9121073508</v>
          </cell>
          <cell r="M447">
            <v>13158.4825609362</v>
          </cell>
          <cell r="N447">
            <v>12516.4838836363</v>
          </cell>
          <cell r="O447">
            <v>13534.276598946</v>
          </cell>
          <cell r="P447">
            <v>14805.0249697424</v>
          </cell>
          <cell r="Q447">
            <v>13292.4687784385</v>
          </cell>
          <cell r="R447">
            <v>9691.89837774573</v>
          </cell>
          <cell r="S447">
            <v>9138.4257087254</v>
          </cell>
          <cell r="T447">
            <v>8584.98024251625</v>
          </cell>
          <cell r="U447">
            <v>8031.5627952026</v>
          </cell>
          <cell r="V447">
            <v>11405.1280192626</v>
          </cell>
          <cell r="W447">
            <v>10851.7691566576</v>
          </cell>
          <cell r="X447">
            <v>10298.4409110562</v>
          </cell>
          <cell r="Y447">
            <v>9745.14420096853</v>
          </cell>
          <cell r="Z447">
            <v>9191.87997246004</v>
          </cell>
        </row>
        <row r="448">
          <cell r="A448">
            <v>-97799.7225222117</v>
          </cell>
          <cell r="B448">
            <v>13832.4630746565</v>
          </cell>
          <cell r="C448">
            <v>21441.5056773339</v>
          </cell>
          <cell r="D448">
            <v>20205.9261993014</v>
          </cell>
          <cell r="E448">
            <v>18746.0110803632</v>
          </cell>
          <cell r="F448">
            <v>17766.7376251877</v>
          </cell>
          <cell r="G448">
            <v>16534.1343377642</v>
          </cell>
          <cell r="H448">
            <v>15559.5597044994</v>
          </cell>
          <cell r="I448">
            <v>14893.0708163949</v>
          </cell>
          <cell r="J448">
            <v>14311.8882920257</v>
          </cell>
          <cell r="K448">
            <v>13570.8817722615</v>
          </cell>
          <cell r="L448">
            <v>12924.6888837555</v>
          </cell>
          <cell r="M448">
            <v>12248.7717985624</v>
          </cell>
          <cell r="N448">
            <v>11658.4551009211</v>
          </cell>
          <cell r="O448">
            <v>12594.6260905697</v>
          </cell>
          <cell r="P448">
            <v>13764.1331440314</v>
          </cell>
          <cell r="Q448">
            <v>12372.083250331</v>
          </cell>
          <cell r="R448">
            <v>9058.37254499556</v>
          </cell>
          <cell r="S448">
            <v>8548.99538961752</v>
          </cell>
          <cell r="T448">
            <v>8039.64326978567</v>
          </cell>
          <cell r="U448">
            <v>7530.31693656642</v>
          </cell>
          <cell r="V448">
            <v>10635.1081096439</v>
          </cell>
          <cell r="W448">
            <v>10125.8356936529</v>
          </cell>
          <cell r="X448">
            <v>9616.59145538971</v>
          </cell>
          <cell r="Y448">
            <v>9107.37624018615</v>
          </cell>
          <cell r="Z448">
            <v>8598.19091873402</v>
          </cell>
        </row>
        <row r="449">
          <cell r="A449">
            <v>-96828.2970829383</v>
          </cell>
          <cell r="B449">
            <v>13774.0851263282</v>
          </cell>
          <cell r="C449">
            <v>21238.7534170996</v>
          </cell>
          <cell r="D449">
            <v>20056.7724524461</v>
          </cell>
          <cell r="E449">
            <v>18577.0945698984</v>
          </cell>
          <cell r="F449">
            <v>17607.6105282626</v>
          </cell>
          <cell r="G449">
            <v>16387.1879646463</v>
          </cell>
          <cell r="H449">
            <v>15422.2935898404</v>
          </cell>
          <cell r="I449">
            <v>14762.4248049857</v>
          </cell>
          <cell r="J449">
            <v>14187.0794339793</v>
          </cell>
          <cell r="K449">
            <v>13453.3688049947</v>
          </cell>
          <cell r="L449">
            <v>12813.5944235599</v>
          </cell>
          <cell r="M449">
            <v>12144.3910900469</v>
          </cell>
          <cell r="N449">
            <v>11560.0044109097</v>
          </cell>
          <cell r="O449">
            <v>12486.8100792858</v>
          </cell>
          <cell r="P449">
            <v>13644.7006488368</v>
          </cell>
          <cell r="Q449">
            <v>12266.4777133793</v>
          </cell>
          <cell r="R449">
            <v>8985.68144577984</v>
          </cell>
          <cell r="S449">
            <v>8481.36383366181</v>
          </cell>
          <cell r="T449">
            <v>7977.07100841681</v>
          </cell>
          <cell r="U449">
            <v>7472.80371365104</v>
          </cell>
          <cell r="V449">
            <v>10546.7556056818</v>
          </cell>
          <cell r="W449">
            <v>10042.541692595</v>
          </cell>
          <cell r="X449">
            <v>9538.35567735225</v>
          </cell>
          <cell r="Y449">
            <v>9034.19839688875</v>
          </cell>
          <cell r="Z449">
            <v>8530.07071324793</v>
          </cell>
        </row>
        <row r="450">
          <cell r="A450">
            <v>-112929.8319523</v>
          </cell>
          <cell r="B450">
            <v>15627.4170123535</v>
          </cell>
          <cell r="C450">
            <v>24447.7898444797</v>
          </cell>
          <cell r="D450">
            <v>23000.2004906154</v>
          </cell>
          <cell r="E450">
            <v>21376.9132418218</v>
          </cell>
          <cell r="F450">
            <v>20245.1680763916</v>
          </cell>
          <cell r="G450">
            <v>18822.8480318293</v>
          </cell>
          <cell r="H450">
            <v>17697.5017964698</v>
          </cell>
          <cell r="I450">
            <v>16927.9037220518</v>
          </cell>
          <cell r="J450">
            <v>16255.8065833766</v>
          </cell>
          <cell r="K450">
            <v>15401.1653764573</v>
          </cell>
          <cell r="L450">
            <v>14655.0031949523</v>
          </cell>
          <cell r="M450">
            <v>13874.5183338914</v>
          </cell>
          <cell r="N450">
            <v>13191.8406322429</v>
          </cell>
          <cell r="O450">
            <v>14273.8780260163</v>
          </cell>
          <cell r="P450">
            <v>15624.3137083309</v>
          </cell>
          <cell r="Q450">
            <v>14016.906688039</v>
          </cell>
          <cell r="R450">
            <v>10190.5482542808</v>
          </cell>
          <cell r="S450">
            <v>9602.36788859396</v>
          </cell>
          <cell r="T450">
            <v>9014.21643157838</v>
          </cell>
          <cell r="U450">
            <v>8426.09475049416</v>
          </cell>
          <cell r="V450">
            <v>12011.2127485846</v>
          </cell>
          <cell r="W450">
            <v>11423.1533259953</v>
          </cell>
          <cell r="X450">
            <v>10835.1264403701</v>
          </cell>
          <cell r="Y450">
            <v>10247.133067818</v>
          </cell>
          <cell r="Z450">
            <v>9659.17421373123</v>
          </cell>
        </row>
        <row r="451">
          <cell r="A451">
            <v>-92629.6382354535</v>
          </cell>
          <cell r="B451">
            <v>13213.0877763975</v>
          </cell>
          <cell r="C451">
            <v>20448.4433283108</v>
          </cell>
          <cell r="D451">
            <v>19228.9987657589</v>
          </cell>
          <cell r="E451">
            <v>17847.0099206025</v>
          </cell>
          <cell r="F451">
            <v>16919.8373175066</v>
          </cell>
          <cell r="G451">
            <v>15752.0618245911</v>
          </cell>
          <cell r="H451">
            <v>14829.0071023011</v>
          </cell>
          <cell r="I451">
            <v>14197.7514811102</v>
          </cell>
          <cell r="J451">
            <v>13647.635236931</v>
          </cell>
          <cell r="K451">
            <v>12945.4586352982</v>
          </cell>
          <cell r="L451">
            <v>12333.4260860336</v>
          </cell>
          <cell r="M451">
            <v>11693.2406799413</v>
          </cell>
          <cell r="N451">
            <v>11134.484505886</v>
          </cell>
          <cell r="O451">
            <v>12020.8117315212</v>
          </cell>
          <cell r="P451">
            <v>13128.4939670343</v>
          </cell>
          <cell r="Q451">
            <v>11810.0333954322</v>
          </cell>
          <cell r="R451">
            <v>8671.49868453396</v>
          </cell>
          <cell r="S451">
            <v>8189.04924182355</v>
          </cell>
          <cell r="T451">
            <v>7706.6235111803</v>
          </cell>
          <cell r="U451">
            <v>7224.22220396621</v>
          </cell>
          <cell r="V451">
            <v>10164.8817042371</v>
          </cell>
          <cell r="W451">
            <v>9682.53146397104</v>
          </cell>
          <cell r="X451">
            <v>9200.20791184546</v>
          </cell>
          <cell r="Y451">
            <v>8717.91184850457</v>
          </cell>
          <cell r="Z451">
            <v>8235.64409861192</v>
          </cell>
        </row>
        <row r="452">
          <cell r="A452">
            <v>-101848.747820343</v>
          </cell>
          <cell r="B452">
            <v>14342.9825204061</v>
          </cell>
          <cell r="C452">
            <v>22259.2501282085</v>
          </cell>
          <cell r="D452">
            <v>21038.116766796</v>
          </cell>
          <cell r="E452">
            <v>19450.0766694375</v>
          </cell>
          <cell r="F452">
            <v>18429.9996883574</v>
          </cell>
          <cell r="G452">
            <v>17146.6255884236</v>
          </cell>
          <cell r="H452">
            <v>16131.7024015715</v>
          </cell>
          <cell r="I452">
            <v>15437.6200776243</v>
          </cell>
          <cell r="J452">
            <v>14832.1075525373</v>
          </cell>
          <cell r="K452">
            <v>14060.6908281964</v>
          </cell>
          <cell r="L452">
            <v>13387.744782467</v>
          </cell>
          <cell r="M452">
            <v>12683.8439228132</v>
          </cell>
          <cell r="N452">
            <v>12068.8101506845</v>
          </cell>
          <cell r="O452">
            <v>13044.0169955051</v>
          </cell>
          <cell r="P452">
            <v>14261.9430375251</v>
          </cell>
          <cell r="Q452">
            <v>12812.2606159351</v>
          </cell>
          <cell r="R452">
            <v>9361.35833039303</v>
          </cell>
          <cell r="S452">
            <v>8830.89235251912</v>
          </cell>
          <cell r="T452">
            <v>8300.45244669291</v>
          </cell>
          <cell r="U452">
            <v>7770.03939507585</v>
          </cell>
          <cell r="V452">
            <v>11003.3726302471</v>
          </cell>
          <cell r="W452">
            <v>10473.015728096</v>
          </cell>
          <cell r="X452">
            <v>9942.68817026418</v>
          </cell>
          <cell r="Y452">
            <v>9412.39083708135</v>
          </cell>
          <cell r="Z452">
            <v>8882.12463528697</v>
          </cell>
        </row>
        <row r="453">
          <cell r="A453">
            <v>-112936.908660237</v>
          </cell>
          <cell r="B453">
            <v>15654.0977270169</v>
          </cell>
          <cell r="C453">
            <v>24442.3153468748</v>
          </cell>
          <cell r="D453">
            <v>22972.2348171207</v>
          </cell>
          <cell r="E453">
            <v>21378.1437766235</v>
          </cell>
          <cell r="F453">
            <v>20246.3272965893</v>
          </cell>
          <cell r="G453">
            <v>18823.9185170388</v>
          </cell>
          <cell r="H453">
            <v>17698.5017622559</v>
          </cell>
          <cell r="I453">
            <v>16928.8554612471</v>
          </cell>
          <cell r="J453">
            <v>16256.715799669</v>
          </cell>
          <cell r="K453">
            <v>15402.0214431347</v>
          </cell>
          <cell r="L453">
            <v>14655.8125036407</v>
          </cell>
          <cell r="M453">
            <v>13875.2787337724</v>
          </cell>
          <cell r="N453">
            <v>13192.5578327106</v>
          </cell>
          <cell r="O453">
            <v>14274.663451631</v>
          </cell>
          <cell r="P453">
            <v>15625.1837585194</v>
          </cell>
          <cell r="Q453">
            <v>14017.6760106357</v>
          </cell>
          <cell r="R453">
            <v>10191.077799481</v>
          </cell>
          <cell r="S453">
            <v>9602.86057567982</v>
          </cell>
          <cell r="T453">
            <v>9014.67226236142</v>
          </cell>
          <cell r="U453">
            <v>8426.51372684028</v>
          </cell>
          <cell r="V453">
            <v>12011.8563850807</v>
          </cell>
          <cell r="W453">
            <v>11423.7601119559</v>
          </cell>
          <cell r="X453">
            <v>10835.6963778342</v>
          </cell>
          <cell r="Y453">
            <v>10247.6661588856</v>
          </cell>
          <cell r="Z453">
            <v>9659.67046056534</v>
          </cell>
        </row>
        <row r="454">
          <cell r="A454">
            <v>-114864.764018184</v>
          </cell>
          <cell r="B454">
            <v>15848.4924963376</v>
          </cell>
          <cell r="C454">
            <v>24777.0086587634</v>
          </cell>
          <cell r="D454">
            <v>23333.6309539953</v>
          </cell>
          <cell r="E454">
            <v>21713.3692983976</v>
          </cell>
          <cell r="F454">
            <v>20562.1251066931</v>
          </cell>
          <cell r="G454">
            <v>19115.5429086731</v>
          </cell>
          <cell r="H454">
            <v>17970.9150673963</v>
          </cell>
          <cell r="I454">
            <v>17188.1307518736</v>
          </cell>
          <cell r="J454">
            <v>16504.4068894597</v>
          </cell>
          <cell r="K454">
            <v>15635.2333752238</v>
          </cell>
          <cell r="L454">
            <v>14876.2865016106</v>
          </cell>
          <cell r="M454">
            <v>14082.4288659825</v>
          </cell>
          <cell r="N454">
            <v>13387.9394673257</v>
          </cell>
          <cell r="O454">
            <v>14488.6311599316</v>
          </cell>
          <cell r="P454">
            <v>15862.2051154504</v>
          </cell>
          <cell r="Q454">
            <v>14227.2568925133</v>
          </cell>
          <cell r="R454">
            <v>10335.337893393</v>
          </cell>
          <cell r="S454">
            <v>9737.07968529361</v>
          </cell>
          <cell r="T454">
            <v>9138.8508811847</v>
          </cell>
          <cell r="U454">
            <v>8540.65236318593</v>
          </cell>
          <cell r="V454">
            <v>12187.1975294086</v>
          </cell>
          <cell r="W454">
            <v>11589.0623366375</v>
          </cell>
          <cell r="X454">
            <v>10990.9602383168</v>
          </cell>
          <cell r="Y454">
            <v>10392.8922272798</v>
          </cell>
          <cell r="Z454">
            <v>9794.85932614519</v>
          </cell>
        </row>
        <row r="455">
          <cell r="A455">
            <v>-106406.620854807</v>
          </cell>
          <cell r="B455">
            <v>14877.866403662</v>
          </cell>
          <cell r="C455">
            <v>23139.8727577291</v>
          </cell>
          <cell r="D455">
            <v>21789.1746193521</v>
          </cell>
          <cell r="E455">
            <v>20242.6233508369</v>
          </cell>
          <cell r="F455">
            <v>19176.6149969601</v>
          </cell>
          <cell r="G455">
            <v>17836.0896321564</v>
          </cell>
          <cell r="H455">
            <v>16775.747221952</v>
          </cell>
          <cell r="I455">
            <v>16050.6037492355</v>
          </cell>
          <cell r="J455">
            <v>15417.7036318181</v>
          </cell>
          <cell r="K455">
            <v>14612.0550019675</v>
          </cell>
          <cell r="L455">
            <v>13908.9936852984</v>
          </cell>
          <cell r="M455">
            <v>13173.5922837546</v>
          </cell>
          <cell r="N455">
            <v>12530.7352013224</v>
          </cell>
          <cell r="O455">
            <v>13549.8836020891</v>
          </cell>
          <cell r="P455">
            <v>14822.3135274037</v>
          </cell>
          <cell r="Q455">
            <v>13307.7558023926</v>
          </cell>
          <cell r="R455">
            <v>9702.42084282701</v>
          </cell>
          <cell r="S455">
            <v>9148.21577509686</v>
          </cell>
          <cell r="T455">
            <v>8594.03794617479</v>
          </cell>
          <cell r="U455">
            <v>8039.88817322504</v>
          </cell>
          <cell r="V455">
            <v>11417.9175649954</v>
          </cell>
          <cell r="W455">
            <v>10863.8264542781</v>
          </cell>
          <cell r="X455">
            <v>10309.7660010794</v>
          </cell>
          <cell r="Y455">
            <v>9755.73712512469</v>
          </cell>
          <cell r="Z455">
            <v>9201.74077373132</v>
          </cell>
        </row>
        <row r="456">
          <cell r="A456">
            <v>-90670.5919648551</v>
          </cell>
          <cell r="B456">
            <v>12951.9211246064</v>
          </cell>
          <cell r="C456">
            <v>20023.0458820614</v>
          </cell>
          <cell r="D456">
            <v>18831.36971454</v>
          </cell>
          <cell r="E456">
            <v>17506.3607606258</v>
          </cell>
          <cell r="F456">
            <v>16598.9301915665</v>
          </cell>
          <cell r="G456">
            <v>15455.7192206236</v>
          </cell>
          <cell r="H456">
            <v>14552.1864023992</v>
          </cell>
          <cell r="I456">
            <v>13934.2813566185</v>
          </cell>
          <cell r="J456">
            <v>13395.9367349065</v>
          </cell>
          <cell r="K456">
            <v>12708.4735503254</v>
          </cell>
          <cell r="L456">
            <v>12109.3850231467</v>
          </cell>
          <cell r="M456">
            <v>11482.7390506114</v>
          </cell>
          <cell r="N456">
            <v>10935.9417775332</v>
          </cell>
          <cell r="O456">
            <v>11803.3822240393</v>
          </cell>
          <cell r="P456">
            <v>12887.637824257</v>
          </cell>
          <cell r="Q456">
            <v>11597.0616891584</v>
          </cell>
          <cell r="R456">
            <v>8524.90459602547</v>
          </cell>
          <cell r="S456">
            <v>8052.65859143163</v>
          </cell>
          <cell r="T456">
            <v>7580.43579741278</v>
          </cell>
          <cell r="U456">
            <v>7108.23691028616</v>
          </cell>
          <cell r="V456">
            <v>9986.70370272782</v>
          </cell>
          <cell r="W456">
            <v>9514.5548025222</v>
          </cell>
          <cell r="X456">
            <v>9042.43202602323</v>
          </cell>
          <cell r="Y456">
            <v>8570.33615694209</v>
          </cell>
          <cell r="Z456">
            <v>8098.26800250132</v>
          </cell>
        </row>
        <row r="457">
          <cell r="A457">
            <v>-92945.0658560807</v>
          </cell>
          <cell r="B457">
            <v>13272.7138208601</v>
          </cell>
          <cell r="C457">
            <v>20500.4314030069</v>
          </cell>
          <cell r="D457">
            <v>19292.6431059392</v>
          </cell>
          <cell r="E457">
            <v>17901.858116693</v>
          </cell>
          <cell r="F457">
            <v>16971.5068327685</v>
          </cell>
          <cell r="G457">
            <v>15799.7761863511</v>
          </cell>
          <cell r="H457">
            <v>14873.5782265369</v>
          </cell>
          <cell r="I457">
            <v>14240.1730184276</v>
          </cell>
          <cell r="J457">
            <v>13688.1614158174</v>
          </cell>
          <cell r="K457">
            <v>12983.615795034</v>
          </cell>
          <cell r="L457">
            <v>12369.4991183299</v>
          </cell>
          <cell r="M457">
            <v>11727.1337171167</v>
          </cell>
          <cell r="N457">
            <v>11166.4520307664</v>
          </cell>
          <cell r="O457">
            <v>12055.8202319474</v>
          </cell>
          <cell r="P457">
            <v>13167.2744089105</v>
          </cell>
          <cell r="Q457">
            <v>11844.3241416892</v>
          </cell>
          <cell r="R457">
            <v>8695.10191699977</v>
          </cell>
          <cell r="S457">
            <v>8211.00961048589</v>
          </cell>
          <cell r="T457">
            <v>7726.94109678481</v>
          </cell>
          <cell r="U457">
            <v>7242.89708968091</v>
          </cell>
          <cell r="V457">
            <v>10193.5702880177</v>
          </cell>
          <cell r="W457">
            <v>9709.57752175789</v>
          </cell>
          <cell r="X457">
            <v>9225.61153451847</v>
          </cell>
          <cell r="Y457">
            <v>8741.67312967009</v>
          </cell>
          <cell r="Z457">
            <v>8257.76313468449</v>
          </cell>
        </row>
        <row r="458">
          <cell r="A458">
            <v>-105231.189039192</v>
          </cell>
          <cell r="B458">
            <v>14702.2138872377</v>
          </cell>
          <cell r="C458">
            <v>22920.4220250891</v>
          </cell>
          <cell r="D458">
            <v>21577.221694936</v>
          </cell>
          <cell r="E458">
            <v>20038.2331500495</v>
          </cell>
          <cell r="F458">
            <v>18984.0700574408</v>
          </cell>
          <cell r="G458">
            <v>17658.2834566446</v>
          </cell>
          <cell r="H458">
            <v>16609.6542292703</v>
          </cell>
          <cell r="I458">
            <v>15892.5211294221</v>
          </cell>
          <cell r="J458">
            <v>15266.6840098406</v>
          </cell>
          <cell r="K458">
            <v>14469.8634606629</v>
          </cell>
          <cell r="L458">
            <v>13774.5685840264</v>
          </cell>
          <cell r="M458">
            <v>13047.2908706298</v>
          </cell>
          <cell r="N458">
            <v>12411.6091535268</v>
          </cell>
          <cell r="O458">
            <v>13419.4254477394</v>
          </cell>
          <cell r="P458">
            <v>14677.7993434071</v>
          </cell>
          <cell r="Q458">
            <v>13179.972337991</v>
          </cell>
          <cell r="R458">
            <v>9614.4640864195</v>
          </cell>
          <cell r="S458">
            <v>9066.38110267014</v>
          </cell>
          <cell r="T458">
            <v>8518.32505683254</v>
          </cell>
          <cell r="U458">
            <v>7970.29675704405</v>
          </cell>
          <cell r="V458">
            <v>11311.0103954404</v>
          </cell>
          <cell r="W458">
            <v>10763.040109866</v>
          </cell>
          <cell r="X458">
            <v>10215.1001431486</v>
          </cell>
          <cell r="Y458">
            <v>9667.19140485385</v>
          </cell>
          <cell r="Z458">
            <v>9119.31483183452</v>
          </cell>
        </row>
        <row r="459">
          <cell r="A459">
            <v>-104329.374963806</v>
          </cell>
          <cell r="B459">
            <v>14636.2620589118</v>
          </cell>
          <cell r="C459">
            <v>22745.3806810499</v>
          </cell>
          <cell r="D459">
            <v>21433.3513016187</v>
          </cell>
          <cell r="E459">
            <v>19881.4210257798</v>
          </cell>
          <cell r="F459">
            <v>18836.3458472435</v>
          </cell>
          <cell r="G459">
            <v>17521.8671119134</v>
          </cell>
          <cell r="H459">
            <v>16482.2244654733</v>
          </cell>
          <cell r="I459">
            <v>15771.2370789757</v>
          </cell>
          <cell r="J459">
            <v>15150.8188282541</v>
          </cell>
          <cell r="K459">
            <v>14360.7713537064</v>
          </cell>
          <cell r="L459">
            <v>13671.43504042</v>
          </cell>
          <cell r="M459">
            <v>12950.3899780525</v>
          </cell>
          <cell r="N459">
            <v>12320.2133403288</v>
          </cell>
          <cell r="O459">
            <v>13319.3354227135</v>
          </cell>
          <cell r="P459">
            <v>14566.9252599516</v>
          </cell>
          <cell r="Q459">
            <v>13081.9343869436</v>
          </cell>
          <cell r="R459">
            <v>9546.98195780962</v>
          </cell>
          <cell r="S459">
            <v>9003.59595557056</v>
          </cell>
          <cell r="T459">
            <v>8460.23666038978</v>
          </cell>
          <cell r="U459">
            <v>7916.90487347898</v>
          </cell>
          <cell r="V459">
            <v>11228.9891424988</v>
          </cell>
          <cell r="W459">
            <v>10685.7148726297</v>
          </cell>
          <cell r="X459">
            <v>10142.4706617901</v>
          </cell>
          <cell r="Y459">
            <v>9599.2574117506</v>
          </cell>
          <cell r="Z459">
            <v>9056.07605133539</v>
          </cell>
        </row>
        <row r="460">
          <cell r="A460">
            <v>-93823.3243928288</v>
          </cell>
          <cell r="B460">
            <v>13346.363999274</v>
          </cell>
          <cell r="C460">
            <v>20662.1976790301</v>
          </cell>
          <cell r="D460">
            <v>19486.9816924801</v>
          </cell>
          <cell r="E460">
            <v>18054.5742813266</v>
          </cell>
          <cell r="F460">
            <v>17115.3724612072</v>
          </cell>
          <cell r="G460">
            <v>15932.629312713</v>
          </cell>
          <cell r="H460">
            <v>14997.679503003</v>
          </cell>
          <cell r="I460">
            <v>14358.2891086322</v>
          </cell>
          <cell r="J460">
            <v>13801.0001789478</v>
          </cell>
          <cell r="K460">
            <v>13089.858397408</v>
          </cell>
          <cell r="L460">
            <v>12469.9387960525</v>
          </cell>
          <cell r="M460">
            <v>11821.5035417263</v>
          </cell>
          <cell r="N460">
            <v>11255.4605696161</v>
          </cell>
          <cell r="O460">
            <v>12153.295888318</v>
          </cell>
          <cell r="P460">
            <v>13275.2524422511</v>
          </cell>
          <cell r="Q460">
            <v>11939.8013246061</v>
          </cell>
          <cell r="R460">
            <v>8760.82140081271</v>
          </cell>
          <cell r="S460">
            <v>8272.15479875281</v>
          </cell>
          <cell r="T460">
            <v>7783.51221432926</v>
          </cell>
          <cell r="U460">
            <v>7294.89436807119</v>
          </cell>
          <cell r="V460">
            <v>10273.4491317361</v>
          </cell>
          <cell r="W460">
            <v>9784.88301050819</v>
          </cell>
          <cell r="X460">
            <v>9296.3439213416</v>
          </cell>
          <cell r="Y460">
            <v>8807.83267519817</v>
          </cell>
          <cell r="Z460">
            <v>8319.3501073686</v>
          </cell>
        </row>
        <row r="461">
          <cell r="A461">
            <v>-115110.656090939</v>
          </cell>
          <cell r="B461">
            <v>15927.956300382</v>
          </cell>
          <cell r="C461">
            <v>24842.0907894946</v>
          </cell>
          <cell r="D461">
            <v>23450.3906181645</v>
          </cell>
          <cell r="E461">
            <v>21756.1262915763</v>
          </cell>
          <cell r="F461">
            <v>20602.4041544845</v>
          </cell>
          <cell r="G461">
            <v>19152.7387106451</v>
          </cell>
          <cell r="H461">
            <v>18005.6605538617</v>
          </cell>
          <cell r="I461">
            <v>17221.2005246464</v>
          </cell>
          <cell r="J461">
            <v>16535.9991327369</v>
          </cell>
          <cell r="K461">
            <v>15664.978846084</v>
          </cell>
          <cell r="L461">
            <v>14904.4072878126</v>
          </cell>
          <cell r="M461">
            <v>14108.8502337323</v>
          </cell>
          <cell r="N461">
            <v>13412.8597990901</v>
          </cell>
          <cell r="O461">
            <v>14515.9220887244</v>
          </cell>
          <cell r="P461">
            <v>15892.436466834</v>
          </cell>
          <cell r="Q461">
            <v>14253.9882949715</v>
          </cell>
          <cell r="R461">
            <v>10353.7378285134</v>
          </cell>
          <cell r="S461">
            <v>9754.19892348239</v>
          </cell>
          <cell r="T461">
            <v>9154.68948538722</v>
          </cell>
          <cell r="U461">
            <v>8555.21039823596</v>
          </cell>
          <cell r="V461">
            <v>12209.5617577415</v>
          </cell>
          <cell r="W461">
            <v>11610.1461313789</v>
          </cell>
          <cell r="X461">
            <v>11010.7636703121</v>
          </cell>
          <cell r="Y461">
            <v>10411.4153695002</v>
          </cell>
          <cell r="Z461">
            <v>9812.10225375059</v>
          </cell>
        </row>
        <row r="462">
          <cell r="A462">
            <v>-116248.772126212</v>
          </cell>
          <cell r="B462">
            <v>16028.7199250459</v>
          </cell>
          <cell r="C462">
            <v>25046.1574939116</v>
          </cell>
          <cell r="D462">
            <v>23594.3960561838</v>
          </cell>
          <cell r="E462">
            <v>21954.0278302948</v>
          </cell>
          <cell r="F462">
            <v>20788.8364768586</v>
          </cell>
          <cell r="G462">
            <v>19324.9001723584</v>
          </cell>
          <cell r="H462">
            <v>18166.480684648</v>
          </cell>
          <cell r="I462">
            <v>17374.2645834182</v>
          </cell>
          <cell r="J462">
            <v>16682.2244187384</v>
          </cell>
          <cell r="K462">
            <v>15802.6563115815</v>
          </cell>
          <cell r="L462">
            <v>15034.5648701313</v>
          </cell>
          <cell r="M462">
            <v>14231.1420261148</v>
          </cell>
          <cell r="N462">
            <v>13528.2040184772</v>
          </cell>
          <cell r="O462">
            <v>14642.2386605792</v>
          </cell>
          <cell r="P462">
            <v>16032.3628393772</v>
          </cell>
          <cell r="Q462">
            <v>14377.715088773</v>
          </cell>
          <cell r="R462">
            <v>10438.9022706768</v>
          </cell>
          <cell r="S462">
            <v>9833.43563606147</v>
          </cell>
          <cell r="T462">
            <v>9227.99875972587</v>
          </cell>
          <cell r="U462">
            <v>8622.59253441846</v>
          </cell>
          <cell r="V462">
            <v>12313.0750048221</v>
          </cell>
          <cell r="W462">
            <v>11707.7328677495</v>
          </cell>
          <cell r="X462">
            <v>11102.4242238829</v>
          </cell>
          <cell r="Y462">
            <v>10497.1500780186</v>
          </cell>
          <cell r="Z462">
            <v>9891.9114650966</v>
          </cell>
        </row>
        <row r="463">
          <cell r="A463">
            <v>-113133.718811301</v>
          </cell>
          <cell r="B463">
            <v>15695.4850353296</v>
          </cell>
          <cell r="C463">
            <v>24432.5068466087</v>
          </cell>
          <cell r="D463">
            <v>23068.496128527</v>
          </cell>
          <cell r="E463">
            <v>21412.3661498471</v>
          </cell>
          <cell r="F463">
            <v>20278.5663411088</v>
          </cell>
          <cell r="G463">
            <v>18853.6897549768</v>
          </cell>
          <cell r="H463">
            <v>17726.311786237</v>
          </cell>
          <cell r="I463">
            <v>16955.3242566911</v>
          </cell>
          <cell r="J463">
            <v>16282.0019917051</v>
          </cell>
          <cell r="K463">
            <v>15425.8294925276</v>
          </cell>
          <cell r="L463">
            <v>14678.320167749</v>
          </cell>
          <cell r="M463">
            <v>13896.4261962337</v>
          </cell>
          <cell r="N463">
            <v>13212.5038773478</v>
          </cell>
          <cell r="O463">
            <v>14296.5069041596</v>
          </cell>
          <cell r="P463">
            <v>15649.3807030001</v>
          </cell>
          <cell r="Q463">
            <v>14039.0716225276</v>
          </cell>
          <cell r="R463">
            <v>10205.8049680719</v>
          </cell>
          <cell r="S463">
            <v>9616.56268415483</v>
          </cell>
          <cell r="T463">
            <v>9027.3493611016</v>
          </cell>
          <cell r="U463">
            <v>8438.16586773808</v>
          </cell>
          <cell r="V463">
            <v>12029.7565439078</v>
          </cell>
          <cell r="W463">
            <v>11440.6354214425</v>
          </cell>
          <cell r="X463">
            <v>10851.5468946846</v>
          </cell>
          <cell r="Y463">
            <v>10262.4919415052</v>
          </cell>
          <cell r="Z463">
            <v>9673.4715691118</v>
          </cell>
        </row>
        <row r="464">
          <cell r="A464">
            <v>-112537.905131692</v>
          </cell>
          <cell r="B464">
            <v>15570.4022766341</v>
          </cell>
          <cell r="C464">
            <v>24353.2598323489</v>
          </cell>
          <cell r="D464">
            <v>22966.3244384617</v>
          </cell>
          <cell r="E464">
            <v>21308.7629667537</v>
          </cell>
          <cell r="F464">
            <v>20180.9673928918</v>
          </cell>
          <cell r="G464">
            <v>18763.5617268926</v>
          </cell>
          <cell r="H464">
            <v>17642.1210438968</v>
          </cell>
          <cell r="I464">
            <v>16875.193885757</v>
          </cell>
          <cell r="J464">
            <v>16205.451778015</v>
          </cell>
          <cell r="K464">
            <v>15353.7541374892</v>
          </cell>
          <cell r="L464">
            <v>14610.1815371993</v>
          </cell>
          <cell r="M464">
            <v>13832.4053753797</v>
          </cell>
          <cell r="N464">
            <v>13152.1201716055</v>
          </cell>
          <cell r="O464">
            <v>14230.3790761177</v>
          </cell>
          <cell r="P464">
            <v>15576.1280254915</v>
          </cell>
          <cell r="Q464">
            <v>13974.299565904</v>
          </cell>
          <cell r="R464">
            <v>10161.2206391594</v>
          </cell>
          <cell r="S464">
            <v>9575.0815734257</v>
          </cell>
          <cell r="T464">
            <v>8988.97131603468</v>
          </cell>
          <cell r="U464">
            <v>8402.89073123666</v>
          </cell>
          <cell r="V464">
            <v>11975.566455446</v>
          </cell>
          <cell r="W464">
            <v>11389.5479130726</v>
          </cell>
          <cell r="X464">
            <v>10803.5617947428</v>
          </cell>
          <cell r="Y464">
            <v>10217.6090731778</v>
          </cell>
          <cell r="Z464">
            <v>9631.69075028056</v>
          </cell>
        </row>
        <row r="465">
          <cell r="A465">
            <v>-95428.1065196633</v>
          </cell>
          <cell r="B465">
            <v>13585.5494819563</v>
          </cell>
          <cell r="C465">
            <v>20899.8631448464</v>
          </cell>
          <cell r="D465">
            <v>19808.3965126032</v>
          </cell>
          <cell r="E465">
            <v>18333.6221484731</v>
          </cell>
          <cell r="F465">
            <v>17378.2483451572</v>
          </cell>
          <cell r="G465">
            <v>16175.3828001645</v>
          </cell>
          <cell r="H465">
            <v>15224.4413300244</v>
          </cell>
          <cell r="I465">
            <v>14574.1146116255</v>
          </cell>
          <cell r="J465">
            <v>14007.1827808914</v>
          </cell>
          <cell r="K465">
            <v>13283.9882831582</v>
          </cell>
          <cell r="L465">
            <v>12653.4653920263</v>
          </cell>
          <cell r="M465">
            <v>11993.9391076893</v>
          </cell>
          <cell r="N465">
            <v>11418.0998225298</v>
          </cell>
          <cell r="O465">
            <v>12331.4065295469</v>
          </cell>
          <cell r="P465">
            <v>13472.5533630453</v>
          </cell>
          <cell r="Q465">
            <v>12114.2602911344</v>
          </cell>
          <cell r="R465">
            <v>8880.90614647119</v>
          </cell>
          <cell r="S465">
            <v>8383.88124508602</v>
          </cell>
          <cell r="T465">
            <v>7886.88077214203</v>
          </cell>
          <cell r="U465">
            <v>7389.90546049247</v>
          </cell>
          <cell r="V465">
            <v>10419.4063133038</v>
          </cell>
          <cell r="W465">
            <v>9922.48361140472</v>
          </cell>
          <cell r="X465">
            <v>9425.58840393142</v>
          </cell>
          <cell r="Y465">
            <v>8928.72151571665</v>
          </cell>
          <cell r="Z465">
            <v>8431.88379633819</v>
          </cell>
        </row>
        <row r="466">
          <cell r="A466">
            <v>-113282.285053567</v>
          </cell>
          <cell r="B466">
            <v>15716.6653586685</v>
          </cell>
          <cell r="C466">
            <v>24454.7846756614</v>
          </cell>
          <cell r="D466">
            <v>23106.972213679</v>
          </cell>
          <cell r="E466">
            <v>21438.1996211584</v>
          </cell>
          <cell r="F466">
            <v>20302.9026554333</v>
          </cell>
          <cell r="G466">
            <v>18876.1631940965</v>
          </cell>
          <cell r="H466">
            <v>17747.3047621474</v>
          </cell>
          <cell r="I466">
            <v>16975.3047783014</v>
          </cell>
          <cell r="J466">
            <v>16301.0898004981</v>
          </cell>
          <cell r="K466">
            <v>15443.8014945553</v>
          </cell>
          <cell r="L466">
            <v>14695.3105468565</v>
          </cell>
          <cell r="M466">
            <v>13912.3897987938</v>
          </cell>
          <cell r="N466">
            <v>13227.5605646366</v>
          </cell>
          <cell r="O466">
            <v>14312.99588932</v>
          </cell>
          <cell r="P466">
            <v>15667.6462705859</v>
          </cell>
          <cell r="Q466">
            <v>14055.2225458545</v>
          </cell>
          <cell r="R466">
            <v>10216.9220780631</v>
          </cell>
          <cell r="S466">
            <v>9626.9060061647</v>
          </cell>
          <cell r="T466">
            <v>9036.91893316124</v>
          </cell>
          <cell r="U466">
            <v>8446.9617290196</v>
          </cell>
          <cell r="V466">
            <v>12043.2688516752</v>
          </cell>
          <cell r="W466">
            <v>11453.3741003367</v>
          </cell>
          <cell r="X466">
            <v>10863.51198751</v>
          </cell>
          <cell r="Y466">
            <v>10273.6834923503</v>
          </cell>
          <cell r="Z466">
            <v>9683.88962338787</v>
          </cell>
        </row>
        <row r="467">
          <cell r="A467">
            <v>-113269.987649022</v>
          </cell>
          <cell r="B467">
            <v>15706.4257578399</v>
          </cell>
          <cell r="C467">
            <v>24463.7953051032</v>
          </cell>
          <cell r="D467">
            <v>23039.2200679131</v>
          </cell>
          <cell r="E467">
            <v>21436.061284463</v>
          </cell>
          <cell r="F467">
            <v>20300.8882442331</v>
          </cell>
          <cell r="G467">
            <v>18874.3029803079</v>
          </cell>
          <cell r="H467">
            <v>17745.5670920451</v>
          </cell>
          <cell r="I467">
            <v>16973.6509129716</v>
          </cell>
          <cell r="J467">
            <v>16299.5098284733</v>
          </cell>
          <cell r="K467">
            <v>15442.3138821875</v>
          </cell>
          <cell r="L467">
            <v>14693.9041872281</v>
          </cell>
          <cell r="M467">
            <v>13911.0684294457</v>
          </cell>
          <cell r="N467">
            <v>13226.3142641859</v>
          </cell>
          <cell r="O467">
            <v>14311.6310320148</v>
          </cell>
          <cell r="P467">
            <v>15666.1343586573</v>
          </cell>
          <cell r="Q467">
            <v>14053.8856712395</v>
          </cell>
          <cell r="R467">
            <v>10216.0018717171</v>
          </cell>
          <cell r="S467">
            <v>9626.04984925343</v>
          </cell>
          <cell r="T467">
            <v>9036.12682253674</v>
          </cell>
          <cell r="U467">
            <v>8446.23366143943</v>
          </cell>
          <cell r="V467">
            <v>12042.150385512</v>
          </cell>
          <cell r="W467">
            <v>11452.3196704383</v>
          </cell>
          <cell r="X467">
            <v>10862.5215903332</v>
          </cell>
          <cell r="Y467">
            <v>10272.7571242459</v>
          </cell>
          <cell r="Z467">
            <v>9683.02728059684</v>
          </cell>
        </row>
        <row r="468">
          <cell r="A468">
            <v>-91312.5618229501</v>
          </cell>
          <cell r="B468">
            <v>13026.4050570912</v>
          </cell>
          <cell r="C468">
            <v>20153.1935673923</v>
          </cell>
          <cell r="D468">
            <v>18981.4392848987</v>
          </cell>
          <cell r="E468">
            <v>17617.989820221</v>
          </cell>
          <cell r="F468">
            <v>16704.0898833988</v>
          </cell>
          <cell r="G468">
            <v>15552.82923904</v>
          </cell>
          <cell r="H468">
            <v>14642.8991885651</v>
          </cell>
          <cell r="I468">
            <v>14020.6192246774</v>
          </cell>
          <cell r="J468">
            <v>13478.4170999966</v>
          </cell>
          <cell r="K468">
            <v>12786.1324007844</v>
          </cell>
          <cell r="L468">
            <v>12182.8021810298</v>
          </cell>
          <cell r="M468">
            <v>11551.7194024988</v>
          </cell>
          <cell r="N468">
            <v>11001.0032562024</v>
          </cell>
          <cell r="O468">
            <v>11874.6328076313</v>
          </cell>
          <cell r="P468">
            <v>12966.5652013795</v>
          </cell>
          <cell r="Q468">
            <v>11666.8514731501</v>
          </cell>
          <cell r="R468">
            <v>8572.9427601106</v>
          </cell>
          <cell r="S468">
            <v>8097.35313887121</v>
          </cell>
          <cell r="T468">
            <v>7621.78689254334</v>
          </cell>
          <cell r="U468">
            <v>7146.24472237432</v>
          </cell>
          <cell r="V468">
            <v>10045.0917602542</v>
          </cell>
          <cell r="W468">
            <v>9569.59993092575</v>
          </cell>
          <cell r="X468">
            <v>9094.13441026614</v>
          </cell>
          <cell r="Y468">
            <v>8618.69598753543</v>
          </cell>
          <cell r="Z468">
            <v>8143.28547567149</v>
          </cell>
        </row>
        <row r="469">
          <cell r="A469">
            <v>-115469.980192541</v>
          </cell>
          <cell r="B469">
            <v>15963.902210022</v>
          </cell>
          <cell r="C469">
            <v>24901.265919025</v>
          </cell>
          <cell r="D469">
            <v>23535.7029609985</v>
          </cell>
          <cell r="E469">
            <v>21818.6074362065</v>
          </cell>
          <cell r="F469">
            <v>20661.2642572074</v>
          </cell>
          <cell r="G469">
            <v>19207.0932409772</v>
          </cell>
          <cell r="H469">
            <v>18056.4344180579</v>
          </cell>
          <cell r="I469">
            <v>17269.525654687</v>
          </cell>
          <cell r="J469">
            <v>16582.1651368135</v>
          </cell>
          <cell r="K469">
            <v>15708.4461464889</v>
          </cell>
          <cell r="L469">
            <v>14945.5004232082</v>
          </cell>
          <cell r="M469">
            <v>14147.4599950126</v>
          </cell>
          <cell r="N469">
            <v>13449.2760841804</v>
          </cell>
          <cell r="O469">
            <v>14555.8025466852</v>
          </cell>
          <cell r="P469">
            <v>15936.6137884307</v>
          </cell>
          <cell r="Q469">
            <v>14293.051112513</v>
          </cell>
          <cell r="R469">
            <v>10380.6258045373</v>
          </cell>
          <cell r="S469">
            <v>9779.21540658166</v>
          </cell>
          <cell r="T469">
            <v>9177.83456754448</v>
          </cell>
          <cell r="U469">
            <v>8576.4841741933</v>
          </cell>
          <cell r="V469">
            <v>12242.2427879339</v>
          </cell>
          <cell r="W469">
            <v>11640.9560534676</v>
          </cell>
          <cell r="X469">
            <v>11039.7025878245</v>
          </cell>
          <cell r="Y469">
            <v>10438.4833890691</v>
          </cell>
          <cell r="Z469">
            <v>9837.2994852083</v>
          </cell>
        </row>
        <row r="470">
          <cell r="A470">
            <v>-107052.692120991</v>
          </cell>
          <cell r="B470">
            <v>14965.0564022811</v>
          </cell>
          <cell r="C470">
            <v>23298.8733184474</v>
          </cell>
          <cell r="D470">
            <v>21920.390934784</v>
          </cell>
          <cell r="E470">
            <v>20354.9655846134</v>
          </cell>
          <cell r="F470">
            <v>19282.4465315671</v>
          </cell>
          <cell r="G470">
            <v>17933.8200657061</v>
          </cell>
          <cell r="H470">
            <v>16867.0395527028</v>
          </cell>
          <cell r="I470">
            <v>16137.4932114634</v>
          </cell>
          <cell r="J470">
            <v>15500.710946316</v>
          </cell>
          <cell r="K470">
            <v>14690.2099982088</v>
          </cell>
          <cell r="L470">
            <v>13982.8798896974</v>
          </cell>
          <cell r="M470">
            <v>13243.0133363536</v>
          </cell>
          <cell r="N470">
            <v>12596.2123438604</v>
          </cell>
          <cell r="O470">
            <v>13621.5893904173</v>
          </cell>
          <cell r="P470">
            <v>14901.7451546541</v>
          </cell>
          <cell r="Q470">
            <v>13377.9914583844</v>
          </cell>
          <cell r="R470">
            <v>9750.76591246584</v>
          </cell>
          <cell r="S470">
            <v>9193.1958664387</v>
          </cell>
          <cell r="T470">
            <v>8635.65322460604</v>
          </cell>
          <cell r="U470">
            <v>8078.13880909376</v>
          </cell>
          <cell r="V470">
            <v>11476.6786513305</v>
          </cell>
          <cell r="W470">
            <v>10919.2232542315</v>
          </cell>
          <cell r="X470">
            <v>10361.7987007947</v>
          </cell>
          <cell r="Y470">
            <v>9804.40591633024</v>
          </cell>
          <cell r="Z470">
            <v>9247.04585390713</v>
          </cell>
        </row>
        <row r="471">
          <cell r="A471">
            <v>-103743.698380063</v>
          </cell>
          <cell r="B471">
            <v>14553.4128614614</v>
          </cell>
          <cell r="C471">
            <v>22587.383726987</v>
          </cell>
          <cell r="D471">
            <v>21318.8984712668</v>
          </cell>
          <cell r="E471">
            <v>19779.5805336667</v>
          </cell>
          <cell r="F471">
            <v>18740.4074347414</v>
          </cell>
          <cell r="G471">
            <v>17433.2725102881</v>
          </cell>
          <cell r="H471">
            <v>16399.4661333904</v>
          </cell>
          <cell r="I471">
            <v>15692.4700356718</v>
          </cell>
          <cell r="J471">
            <v>15075.5710298681</v>
          </cell>
          <cell r="K471">
            <v>14289.9222793134</v>
          </cell>
          <cell r="L471">
            <v>13604.4557116011</v>
          </cell>
          <cell r="M471">
            <v>12887.4583990548</v>
          </cell>
          <cell r="N471">
            <v>12260.8569950429</v>
          </cell>
          <cell r="O471">
            <v>13254.332684872</v>
          </cell>
          <cell r="P471">
            <v>14494.9188938986</v>
          </cell>
          <cell r="Q471">
            <v>13018.2643536032</v>
          </cell>
          <cell r="R471">
            <v>9503.15618082665</v>
          </cell>
          <cell r="S471">
            <v>8962.82059902342</v>
          </cell>
          <cell r="T471">
            <v>8422.5115743523</v>
          </cell>
          <cell r="U471">
            <v>7882.2299035273</v>
          </cell>
          <cell r="V471">
            <v>11175.7210371006</v>
          </cell>
          <cell r="W471">
            <v>10635.4965604324</v>
          </cell>
          <cell r="X471">
            <v>10095.3019740504</v>
          </cell>
          <cell r="Y471">
            <v>9555.13817466315</v>
          </cell>
          <cell r="Z471">
            <v>9015.00608588051</v>
          </cell>
        </row>
        <row r="472">
          <cell r="A472">
            <v>-97131.0945930493</v>
          </cell>
          <cell r="B472">
            <v>13715.267663834</v>
          </cell>
          <cell r="C472">
            <v>21278.3327182704</v>
          </cell>
          <cell r="D472">
            <v>20115.7598916159</v>
          </cell>
          <cell r="E472">
            <v>18629.746576648</v>
          </cell>
          <cell r="F472">
            <v>17657.21113248</v>
          </cell>
          <cell r="G472">
            <v>16432.9917845805</v>
          </cell>
          <cell r="H472">
            <v>15465.080031353</v>
          </cell>
          <cell r="I472">
            <v>14803.1477316884</v>
          </cell>
          <cell r="J472">
            <v>14225.9828947374</v>
          </cell>
          <cell r="K472">
            <v>13489.9981050476</v>
          </cell>
          <cell r="L472">
            <v>12848.2230472034</v>
          </cell>
          <cell r="M472">
            <v>12176.9270082598</v>
          </cell>
          <cell r="N472">
            <v>11590.6919167119</v>
          </cell>
          <cell r="O472">
            <v>12520.4167962267</v>
          </cell>
          <cell r="P472">
            <v>13681.9282740453</v>
          </cell>
          <cell r="Q472">
            <v>12299.3954159122</v>
          </cell>
          <cell r="R472">
            <v>9008.33957574007</v>
          </cell>
          <cell r="S472">
            <v>8502.44488210916</v>
          </cell>
          <cell r="T472">
            <v>7996.57505286377</v>
          </cell>
          <cell r="U472">
            <v>7490.73083393548</v>
          </cell>
          <cell r="V472">
            <v>10574.2954632254</v>
          </cell>
          <cell r="W472">
            <v>10068.5047929091</v>
          </cell>
          <cell r="X472">
            <v>9562.74210767782</v>
          </cell>
          <cell r="Y472">
            <v>9057.00824708405</v>
          </cell>
          <cell r="Z472">
            <v>8551.30407586694</v>
          </cell>
        </row>
        <row r="473">
          <cell r="A473">
            <v>-107409.409049938</v>
          </cell>
          <cell r="B473">
            <v>14968.5597209778</v>
          </cell>
          <cell r="C473">
            <v>23356.7183595995</v>
          </cell>
          <cell r="D473">
            <v>22014.061980039</v>
          </cell>
          <cell r="E473">
            <v>20416.9933804949</v>
          </cell>
          <cell r="F473">
            <v>19340.8795589848</v>
          </cell>
          <cell r="G473">
            <v>17987.7802121252</v>
          </cell>
          <cell r="H473">
            <v>16917.4450134721</v>
          </cell>
          <cell r="I473">
            <v>16185.4677055264</v>
          </cell>
          <cell r="J473">
            <v>15546.5419805341</v>
          </cell>
          <cell r="K473">
            <v>14733.3619099254</v>
          </cell>
          <cell r="L473">
            <v>14023.6748627975</v>
          </cell>
          <cell r="M473">
            <v>13281.3429541272</v>
          </cell>
          <cell r="N473">
            <v>12632.3644008003</v>
          </cell>
          <cell r="O473">
            <v>13661.1804849899</v>
          </cell>
          <cell r="P473">
            <v>14945.6019358128</v>
          </cell>
          <cell r="Q473">
            <v>13416.7708451475</v>
          </cell>
          <cell r="R473">
            <v>9777.45879554841</v>
          </cell>
          <cell r="S473">
            <v>9218.03083571685</v>
          </cell>
          <cell r="T473">
            <v>8658.63037139501</v>
          </cell>
          <cell r="U473">
            <v>8099.2582274482</v>
          </cell>
          <cell r="V473">
            <v>11509.1225555191</v>
          </cell>
          <cell r="W473">
            <v>10949.8096266444</v>
          </cell>
          <cell r="X473">
            <v>10390.5276442082</v>
          </cell>
          <cell r="Y473">
            <v>9831.27753660352</v>
          </cell>
          <cell r="Z473">
            <v>9272.06026007541</v>
          </cell>
        </row>
        <row r="474">
          <cell r="A474">
            <v>-99409.8145944555</v>
          </cell>
          <cell r="B474">
            <v>14061.09332324</v>
          </cell>
          <cell r="C474">
            <v>21786.1852030534</v>
          </cell>
          <cell r="D474">
            <v>20489.1601451262</v>
          </cell>
          <cell r="E474">
            <v>19025.9822684492</v>
          </cell>
          <cell r="F474">
            <v>18030.4833197929</v>
          </cell>
          <cell r="G474">
            <v>16777.6910543549</v>
          </cell>
          <cell r="H474">
            <v>15787.0718470324</v>
          </cell>
          <cell r="I474">
            <v>15109.6104485025</v>
          </cell>
          <cell r="J474">
            <v>14518.7531163983</v>
          </cell>
          <cell r="K474">
            <v>13765.6540000957</v>
          </cell>
          <cell r="L474">
            <v>13108.8227373684</v>
          </cell>
          <cell r="M474">
            <v>12421.7779238721</v>
          </cell>
          <cell r="N474">
            <v>11821.6324988826</v>
          </cell>
          <cell r="O474">
            <v>12773.326068984</v>
          </cell>
          <cell r="P474">
            <v>13962.0868993139</v>
          </cell>
          <cell r="Q474">
            <v>12547.1194712871</v>
          </cell>
          <cell r="R474">
            <v>9178.85463022634</v>
          </cell>
          <cell r="S474">
            <v>8661.09151936187</v>
          </cell>
          <cell r="T474">
            <v>8143.35385620769</v>
          </cell>
          <cell r="U474">
            <v>7625.64240419512</v>
          </cell>
          <cell r="V474">
            <v>10781.5482381819</v>
          </cell>
          <cell r="W474">
            <v>10263.8915910453</v>
          </cell>
          <cell r="X474">
            <v>9746.26358553087</v>
          </cell>
          <cell r="Y474">
            <v>9228.66508088721</v>
          </cell>
          <cell r="Z474">
            <v>8711.09696214047</v>
          </cell>
        </row>
        <row r="475">
          <cell r="A475">
            <v>-109956.667035877</v>
          </cell>
          <cell r="B475">
            <v>15339.9987024454</v>
          </cell>
          <cell r="C475">
            <v>23857.9786335438</v>
          </cell>
          <cell r="D475">
            <v>22476.3106988137</v>
          </cell>
          <cell r="E475">
            <v>20859.9238544592</v>
          </cell>
          <cell r="F475">
            <v>19758.1403718424</v>
          </cell>
          <cell r="G475">
            <v>18373.1009040657</v>
          </cell>
          <cell r="H475">
            <v>17277.3822692078</v>
          </cell>
          <cell r="I475">
            <v>16528.0458205715</v>
          </cell>
          <cell r="J475">
            <v>15873.8139949592</v>
          </cell>
          <cell r="K475">
            <v>15041.5027431998</v>
          </cell>
          <cell r="L475">
            <v>14314.9851780168</v>
          </cell>
          <cell r="M475">
            <v>13555.0485650724</v>
          </cell>
          <cell r="N475">
            <v>12890.5204014711</v>
          </cell>
          <cell r="O475">
            <v>13943.8940980497</v>
          </cell>
          <cell r="P475">
            <v>15258.776127949</v>
          </cell>
          <cell r="Q475">
            <v>13693.6881838173</v>
          </cell>
          <cell r="R475">
            <v>9968.06836319823</v>
          </cell>
          <cell r="S475">
            <v>9395.37334091055</v>
          </cell>
          <cell r="T475">
            <v>8822.70646619985</v>
          </cell>
          <cell r="U475">
            <v>8250.06858349343</v>
          </cell>
          <cell r="V475">
            <v>11740.7992361952</v>
          </cell>
          <cell r="W475">
            <v>11168.2219728706</v>
          </cell>
          <cell r="X475">
            <v>10595.6763898917</v>
          </cell>
          <cell r="Y475">
            <v>10023.1634376692</v>
          </cell>
          <cell r="Z475">
            <v>9450.68409512551</v>
          </cell>
        </row>
        <row r="476">
          <cell r="A476">
            <v>-103379.446416561</v>
          </cell>
          <cell r="B476">
            <v>14483.7057421905</v>
          </cell>
          <cell r="C476">
            <v>22522.5488784918</v>
          </cell>
          <cell r="D476">
            <v>21294.4210969519</v>
          </cell>
          <cell r="E476">
            <v>19716.242506766</v>
          </cell>
          <cell r="F476">
            <v>18680.7401096354</v>
          </cell>
          <cell r="G476">
            <v>17378.1725481359</v>
          </cell>
          <cell r="H476">
            <v>16347.995943538</v>
          </cell>
          <cell r="I476">
            <v>15643.4821625365</v>
          </cell>
          <cell r="J476">
            <v>15028.7718934981</v>
          </cell>
          <cell r="K476">
            <v>14245.858857322</v>
          </cell>
          <cell r="L476">
            <v>13562.7990145203</v>
          </cell>
          <cell r="M476">
            <v>12848.319133712</v>
          </cell>
          <cell r="N476">
            <v>12223.9412877791</v>
          </cell>
          <cell r="O476">
            <v>13213.905296192</v>
          </cell>
          <cell r="P476">
            <v>14450.1357133046</v>
          </cell>
          <cell r="Q476">
            <v>12978.6658186708</v>
          </cell>
          <cell r="R476">
            <v>9475.89945627736</v>
          </cell>
          <cell r="S476">
            <v>8937.46103352758</v>
          </cell>
          <cell r="T476">
            <v>8399.04907466585</v>
          </cell>
          <cell r="U476">
            <v>7860.66437360879</v>
          </cell>
          <cell r="V476">
            <v>11142.5918109681</v>
          </cell>
          <cell r="W476">
            <v>10604.2641032549</v>
          </cell>
          <cell r="X476">
            <v>10065.9661808808</v>
          </cell>
          <cell r="Y476">
            <v>9527.69893740593</v>
          </cell>
          <cell r="Z476">
            <v>8989.46329319738</v>
          </cell>
        </row>
        <row r="477">
          <cell r="A477">
            <v>-108694.415839002</v>
          </cell>
          <cell r="B477">
            <v>15136.8663923695</v>
          </cell>
          <cell r="C477">
            <v>23549.2742645075</v>
          </cell>
          <cell r="D477">
            <v>22240.9686887606</v>
          </cell>
          <cell r="E477">
            <v>20640.4370478695</v>
          </cell>
          <cell r="F477">
            <v>19551.3737375455</v>
          </cell>
          <cell r="G477">
            <v>18182.1616638053</v>
          </cell>
          <cell r="H477">
            <v>17099.0213672653</v>
          </cell>
          <cell r="I477">
            <v>16358.286951181</v>
          </cell>
          <cell r="J477">
            <v>15711.6398083663</v>
          </cell>
          <cell r="K477">
            <v>14888.8086942445</v>
          </cell>
          <cell r="L477">
            <v>14170.631211486</v>
          </cell>
          <cell r="M477">
            <v>13419.4183160304</v>
          </cell>
          <cell r="N477">
            <v>12762.5955023734</v>
          </cell>
          <cell r="O477">
            <v>13803.800083848</v>
          </cell>
          <cell r="P477">
            <v>15103.5878819855</v>
          </cell>
          <cell r="Q477">
            <v>13556.4664166854</v>
          </cell>
          <cell r="R477">
            <v>9873.61497204984</v>
          </cell>
          <cell r="S477">
            <v>9307.49422121668</v>
          </cell>
          <cell r="T477">
            <v>8741.40129483945</v>
          </cell>
          <cell r="U477">
            <v>8175.33702765183</v>
          </cell>
          <cell r="V477">
            <v>11625.995722344</v>
          </cell>
          <cell r="W477">
            <v>11059.9913786559</v>
          </cell>
          <cell r="X477">
            <v>10494.0183516381</v>
          </cell>
          <cell r="Y477">
            <v>9928.07758079071</v>
          </cell>
          <cell r="Z477">
            <v>9362.17003379881</v>
          </cell>
        </row>
        <row r="478">
          <cell r="A478">
            <v>-109407.115509095</v>
          </cell>
          <cell r="B478">
            <v>15248.4430324794</v>
          </cell>
          <cell r="C478">
            <v>23729.9314350543</v>
          </cell>
          <cell r="D478">
            <v>22385.5399703606</v>
          </cell>
          <cell r="E478">
            <v>20764.3649752373</v>
          </cell>
          <cell r="F478">
            <v>19668.1195266677</v>
          </cell>
          <cell r="G478">
            <v>18289.9708969264</v>
          </cell>
          <cell r="H478">
            <v>17199.7285452713</v>
          </cell>
          <cell r="I478">
            <v>16454.1371991423</v>
          </cell>
          <cell r="J478">
            <v>15803.2075482651</v>
          </cell>
          <cell r="K478">
            <v>14975.0237032578</v>
          </cell>
          <cell r="L478">
            <v>14252.1371942712</v>
          </cell>
          <cell r="M478">
            <v>13495.9986623087</v>
          </cell>
          <cell r="N478">
            <v>12834.8252087974</v>
          </cell>
          <cell r="O478">
            <v>13882.9007873773</v>
          </cell>
          <cell r="P478">
            <v>15191.2111791345</v>
          </cell>
          <cell r="Q478">
            <v>13633.9453752371</v>
          </cell>
          <cell r="R478">
            <v>9926.94579944557</v>
          </cell>
          <cell r="S478">
            <v>9357.11304492542</v>
          </cell>
          <cell r="T478">
            <v>8787.30829730367</v>
          </cell>
          <cell r="U478">
            <v>8217.5323967873</v>
          </cell>
          <cell r="V478">
            <v>11690.8167553126</v>
          </cell>
          <cell r="W478">
            <v>11121.1011712089</v>
          </cell>
          <cell r="X478">
            <v>10551.417109116</v>
          </cell>
          <cell r="Y478">
            <v>9981.76551469448</v>
          </cell>
          <cell r="Z478">
            <v>9412.14736197429</v>
          </cell>
        </row>
        <row r="479">
          <cell r="A479">
            <v>-117291.809325917</v>
          </cell>
          <cell r="B479">
            <v>16194.0055448245</v>
          </cell>
          <cell r="C479">
            <v>25349.1292141787</v>
          </cell>
          <cell r="D479">
            <v>23878.1500378638</v>
          </cell>
          <cell r="E479">
            <v>22135.3965663151</v>
          </cell>
          <cell r="F479">
            <v>20959.694141136</v>
          </cell>
          <cell r="G479">
            <v>19482.6791714736</v>
          </cell>
          <cell r="H479">
            <v>18313.86581382</v>
          </cell>
          <cell r="I479">
            <v>17514.5415870704</v>
          </cell>
          <cell r="J479">
            <v>16816.2339644349</v>
          </cell>
          <cell r="K479">
            <v>15928.8321263703</v>
          </cell>
          <cell r="L479">
            <v>15153.8490168917</v>
          </cell>
          <cell r="M479">
            <v>14343.2174953289</v>
          </cell>
          <cell r="N479">
            <v>13633.9123187408</v>
          </cell>
          <cell r="O479">
            <v>14758.0026769889</v>
          </cell>
          <cell r="P479">
            <v>16160.5996862881</v>
          </cell>
          <cell r="Q479">
            <v>14491.1056786033</v>
          </cell>
          <cell r="R479">
            <v>10516.9520287994</v>
          </cell>
          <cell r="S479">
            <v>9906.05287036865</v>
          </cell>
          <cell r="T479">
            <v>9295.1837372226</v>
          </cell>
          <cell r="U479">
            <v>8684.34553011977</v>
          </cell>
          <cell r="V479">
            <v>12407.9406986714</v>
          </cell>
          <cell r="W479">
            <v>11797.1671548323</v>
          </cell>
          <cell r="X479">
            <v>11186.4274047157</v>
          </cell>
          <cell r="Y479">
            <v>10575.7224621332</v>
          </cell>
          <cell r="Z479">
            <v>9965.05337131088</v>
          </cell>
        </row>
        <row r="480">
          <cell r="A480">
            <v>-100008.848725679</v>
          </cell>
          <cell r="B480">
            <v>14107.3621219296</v>
          </cell>
          <cell r="C480">
            <v>21880.1558659461</v>
          </cell>
          <cell r="D480">
            <v>20653.9494837726</v>
          </cell>
          <cell r="E480">
            <v>19130.145440428</v>
          </cell>
          <cell r="F480">
            <v>18128.609803213</v>
          </cell>
          <cell r="G480">
            <v>16868.3062363322</v>
          </cell>
          <cell r="H480">
            <v>15871.7176514522</v>
          </cell>
          <cell r="I480">
            <v>15190.1739346728</v>
          </cell>
          <cell r="J480">
            <v>14595.7170941019</v>
          </cell>
          <cell r="K480">
            <v>13838.1189319456</v>
          </cell>
          <cell r="L480">
            <v>13177.3296662139</v>
          </cell>
          <cell r="M480">
            <v>12486.1447857167</v>
          </cell>
          <cell r="N480">
            <v>11882.3425865281</v>
          </cell>
          <cell r="O480">
            <v>12839.8113266686</v>
          </cell>
          <cell r="P480">
            <v>14035.7355172174</v>
          </cell>
          <cell r="Q480">
            <v>12612.2416294299</v>
          </cell>
          <cell r="R480">
            <v>9223.67994332391</v>
          </cell>
          <cell r="S480">
            <v>8702.79684097205</v>
          </cell>
          <cell r="T480">
            <v>8181.939339676</v>
          </cell>
          <cell r="U480">
            <v>7661.1082074674</v>
          </cell>
          <cell r="V480">
            <v>10836.0312312277</v>
          </cell>
          <cell r="W480">
            <v>10315.255234144</v>
          </cell>
          <cell r="X480">
            <v>9794.50805127425</v>
          </cell>
          <cell r="Y480">
            <v>9273.79054704471</v>
          </cell>
          <cell r="Z480">
            <v>8753.10361181463</v>
          </cell>
        </row>
        <row r="481">
          <cell r="A481">
            <v>-103976.14398719</v>
          </cell>
          <cell r="B481">
            <v>14613.8965474225</v>
          </cell>
          <cell r="C481">
            <v>22614.4760062364</v>
          </cell>
          <cell r="D481">
            <v>21353.7505295937</v>
          </cell>
          <cell r="E481">
            <v>19819.9993854296</v>
          </cell>
          <cell r="F481">
            <v>18778.4838461258</v>
          </cell>
          <cell r="G481">
            <v>17468.4342813655</v>
          </cell>
          <cell r="H481">
            <v>16432.3115830461</v>
          </cell>
          <cell r="I481">
            <v>15723.7314070678</v>
          </cell>
          <cell r="J481">
            <v>15105.4356696135</v>
          </cell>
          <cell r="K481">
            <v>14318.0411363221</v>
          </cell>
          <cell r="L481">
            <v>13631.0387288915</v>
          </cell>
          <cell r="M481">
            <v>12912.434929607</v>
          </cell>
          <cell r="N481">
            <v>12284.4145728935</v>
          </cell>
          <cell r="O481">
            <v>13280.1312250252</v>
          </cell>
          <cell r="P481">
            <v>14523.4970613357</v>
          </cell>
          <cell r="Q481">
            <v>13043.5339647955</v>
          </cell>
          <cell r="R481">
            <v>9520.54992614855</v>
          </cell>
          <cell r="S481">
            <v>8979.00368158385</v>
          </cell>
          <cell r="T481">
            <v>8437.48405365455</v>
          </cell>
          <cell r="U481">
            <v>7895.99184085972</v>
          </cell>
          <cell r="V481">
            <v>11196.862290556</v>
          </cell>
          <cell r="W481">
            <v>10655.4274000658</v>
          </cell>
          <cell r="X481">
            <v>10114.0224668332</v>
          </cell>
          <cell r="Y481">
            <v>9572.64838957602</v>
          </cell>
          <cell r="Z481">
            <v>9031.30609397344</v>
          </cell>
        </row>
        <row r="482">
          <cell r="A482">
            <v>-95737.6816205908</v>
          </cell>
          <cell r="B482">
            <v>13597.5583160856</v>
          </cell>
          <cell r="C482">
            <v>21039.3217762172</v>
          </cell>
          <cell r="D482">
            <v>19868.1121537331</v>
          </cell>
          <cell r="E482">
            <v>18387.452677983</v>
          </cell>
          <cell r="F482">
            <v>17428.9591718448</v>
          </cell>
          <cell r="G482">
            <v>16222.2118582164</v>
          </cell>
          <cell r="H482">
            <v>15268.1854709348</v>
          </cell>
          <cell r="I482">
            <v>14615.7490495686</v>
          </cell>
          <cell r="J482">
            <v>14046.9570273382</v>
          </cell>
          <cell r="K482">
            <v>13321.4374658038</v>
          </cell>
          <cell r="L482">
            <v>12688.8691166325</v>
          </cell>
          <cell r="M482">
            <v>12027.2032853268</v>
          </cell>
          <cell r="N482">
            <v>11449.4742142891</v>
          </cell>
          <cell r="O482">
            <v>12365.7654738626</v>
          </cell>
          <cell r="P482">
            <v>13510.6142633049</v>
          </cell>
          <cell r="Q482">
            <v>12147.9147986638</v>
          </cell>
          <cell r="R482">
            <v>8904.07143890275</v>
          </cell>
          <cell r="S482">
            <v>8405.43415580301</v>
          </cell>
          <cell r="T482">
            <v>7906.82138039191</v>
          </cell>
          <cell r="U482">
            <v>7408.23384790015</v>
          </cell>
          <cell r="V482">
            <v>10447.5626022226</v>
          </cell>
          <cell r="W482">
            <v>9949.02785015085</v>
          </cell>
          <cell r="X482">
            <v>9450.52068169861</v>
          </cell>
          <cell r="Y482">
            <v>8952.04192437446</v>
          </cell>
          <cell r="Z482">
            <v>8453.59243051224</v>
          </cell>
        </row>
        <row r="483">
          <cell r="A483">
            <v>-102711.093411729</v>
          </cell>
          <cell r="B483">
            <v>14436.1131618731</v>
          </cell>
          <cell r="C483">
            <v>22400.1581844274</v>
          </cell>
          <cell r="D483">
            <v>21102.6259822315</v>
          </cell>
          <cell r="E483">
            <v>19600.025808324</v>
          </cell>
          <cell r="F483">
            <v>18571.2586516866</v>
          </cell>
          <cell r="G483">
            <v>17277.0715824292</v>
          </cell>
          <cell r="H483">
            <v>16253.5551182467</v>
          </cell>
          <cell r="I483">
            <v>15553.5960521213</v>
          </cell>
          <cell r="J483">
            <v>14942.901818521</v>
          </cell>
          <cell r="K483">
            <v>14165.0084476001</v>
          </cell>
          <cell r="L483">
            <v>13486.3646189505</v>
          </cell>
          <cell r="M483">
            <v>12776.5038843244</v>
          </cell>
          <cell r="N483">
            <v>12156.2059662231</v>
          </cell>
          <cell r="O483">
            <v>13139.7265149934</v>
          </cell>
          <cell r="P483">
            <v>14367.9646440586</v>
          </cell>
          <cell r="Q483">
            <v>12906.0078718073</v>
          </cell>
          <cell r="R483">
            <v>9425.88705942093</v>
          </cell>
          <cell r="S483">
            <v>8890.92966651062</v>
          </cell>
          <cell r="T483">
            <v>8355.99856639804</v>
          </cell>
          <cell r="U483">
            <v>7821.09454786716</v>
          </cell>
          <cell r="V483">
            <v>11081.8041693024</v>
          </cell>
          <cell r="W483">
            <v>10546.9567756507</v>
          </cell>
          <cell r="X483">
            <v>10012.1389747744</v>
          </cell>
          <cell r="Y483">
            <v>9477.35165445695</v>
          </cell>
          <cell r="Z483">
            <v>8942.595729115</v>
          </cell>
        </row>
        <row r="484">
          <cell r="A484">
            <v>-103774.99172631</v>
          </cell>
          <cell r="B484">
            <v>14515.6419293358</v>
          </cell>
          <cell r="C484">
            <v>22590.2834175485</v>
          </cell>
          <cell r="D484">
            <v>21333.4995121729</v>
          </cell>
          <cell r="E484">
            <v>19785.0219835557</v>
          </cell>
          <cell r="F484">
            <v>18745.5335300031</v>
          </cell>
          <cell r="G484">
            <v>17438.0062176297</v>
          </cell>
          <cell r="H484">
            <v>16403.8880024092</v>
          </cell>
          <cell r="I484">
            <v>15696.6786457262</v>
          </cell>
          <cell r="J484">
            <v>15079.5916027825</v>
          </cell>
          <cell r="K484">
            <v>14293.7078235502</v>
          </cell>
          <cell r="L484">
            <v>13608.0344910611</v>
          </cell>
          <cell r="M484">
            <v>12890.8209027746</v>
          </cell>
          <cell r="N484">
            <v>12264.0284700797</v>
          </cell>
          <cell r="O484">
            <v>13257.8058528946</v>
          </cell>
          <cell r="P484">
            <v>14498.7662735061</v>
          </cell>
          <cell r="Q484">
            <v>13021.6663137536</v>
          </cell>
          <cell r="R484">
            <v>9505.49784045882</v>
          </cell>
          <cell r="S484">
            <v>8964.99927132513</v>
          </cell>
          <cell r="T484">
            <v>8424.52726733429</v>
          </cell>
          <cell r="U484">
            <v>7884.08262544057</v>
          </cell>
          <cell r="V484">
            <v>11178.567210761</v>
          </cell>
          <cell r="W484">
            <v>10638.1797802762</v>
          </cell>
          <cell r="X484">
            <v>10097.8222490937</v>
          </cell>
          <cell r="Y484">
            <v>9557.49551419258</v>
          </cell>
          <cell r="Z484">
            <v>9017.2004994613</v>
          </cell>
        </row>
        <row r="485">
          <cell r="A485">
            <v>-97545.8091756441</v>
          </cell>
          <cell r="B485">
            <v>13823.5744613227</v>
          </cell>
          <cell r="C485">
            <v>21422.4202907766</v>
          </cell>
          <cell r="D485">
            <v>20196.5597599959</v>
          </cell>
          <cell r="E485">
            <v>18701.8593063529</v>
          </cell>
          <cell r="F485">
            <v>17725.1446299085</v>
          </cell>
          <cell r="G485">
            <v>16495.7251672238</v>
          </cell>
          <cell r="H485">
            <v>15523.6807814917</v>
          </cell>
          <cell r="I485">
            <v>14858.9222707305</v>
          </cell>
          <cell r="J485">
            <v>14279.2654745179</v>
          </cell>
          <cell r="K485">
            <v>13540.1659709478</v>
          </cell>
          <cell r="L485">
            <v>12895.6507661265</v>
          </cell>
          <cell r="M485">
            <v>12221.4885363121</v>
          </cell>
          <cell r="N485">
            <v>11632.7218401251</v>
          </cell>
          <cell r="O485">
            <v>12566.4449012248</v>
          </cell>
          <cell r="P485">
            <v>13732.9156122294</v>
          </cell>
          <cell r="Q485">
            <v>12344.479839694</v>
          </cell>
          <cell r="R485">
            <v>9039.37238345836</v>
          </cell>
          <cell r="S485">
            <v>8531.31770277505</v>
          </cell>
          <cell r="T485">
            <v>8023.28799263919</v>
          </cell>
          <cell r="U485">
            <v>7515.2840021672</v>
          </cell>
          <cell r="V485">
            <v>10612.0143352258</v>
          </cell>
          <cell r="W485">
            <v>10104.064121999</v>
          </cell>
          <cell r="X485">
            <v>9596.14201334332</v>
          </cell>
          <cell r="Y485">
            <v>9088.24885239596</v>
          </cell>
          <cell r="Z485">
            <v>8580.38550758813</v>
          </cell>
        </row>
        <row r="486">
          <cell r="A486">
            <v>-102957.753068253</v>
          </cell>
          <cell r="B486">
            <v>14445.970362009</v>
          </cell>
          <cell r="C486">
            <v>22439.7730971748</v>
          </cell>
          <cell r="D486">
            <v>21173.363733953</v>
          </cell>
          <cell r="E486">
            <v>19642.9162729629</v>
          </cell>
          <cell r="F486">
            <v>18611.6634357126</v>
          </cell>
          <cell r="G486">
            <v>17314.3834958869</v>
          </cell>
          <cell r="H486">
            <v>16288.4090672225</v>
          </cell>
          <cell r="I486">
            <v>15586.7690564483</v>
          </cell>
          <cell r="J486">
            <v>14974.5926810538</v>
          </cell>
          <cell r="K486">
            <v>14194.846772778</v>
          </cell>
          <cell r="L486">
            <v>13514.5731878079</v>
          </cell>
          <cell r="M486">
            <v>12803.0077297759</v>
          </cell>
          <cell r="N486">
            <v>12181.2040900121</v>
          </cell>
          <cell r="O486">
            <v>13167.1026359348</v>
          </cell>
          <cell r="P486">
            <v>14398.2903664985</v>
          </cell>
          <cell r="Q486">
            <v>12932.8227197806</v>
          </cell>
          <cell r="R486">
            <v>9444.34443230825</v>
          </cell>
          <cell r="S486">
            <v>8908.1023446059</v>
          </cell>
          <cell r="T486">
            <v>8371.88661284318</v>
          </cell>
          <cell r="U486">
            <v>7835.69802769829</v>
          </cell>
          <cell r="V486">
            <v>11104.238210454</v>
          </cell>
          <cell r="W486">
            <v>10568.1063861723</v>
          </cell>
          <cell r="X486">
            <v>10032.0042257329</v>
          </cell>
          <cell r="Y486">
            <v>9495.93261905099</v>
          </cell>
          <cell r="Z486">
            <v>8959.89248273935</v>
          </cell>
        </row>
        <row r="487">
          <cell r="A487">
            <v>-112657.813264556</v>
          </cell>
          <cell r="B487">
            <v>15646.4696370755</v>
          </cell>
          <cell r="C487">
            <v>24419.3222199425</v>
          </cell>
          <cell r="D487">
            <v>22945.0912990608</v>
          </cell>
          <cell r="E487">
            <v>21329.6132168715</v>
          </cell>
          <cell r="F487">
            <v>20200.6092843937</v>
          </cell>
          <cell r="G487">
            <v>18781.7000878201</v>
          </cell>
          <cell r="H487">
            <v>17659.0645197919</v>
          </cell>
          <cell r="I487">
            <v>16891.3202076144</v>
          </cell>
          <cell r="J487">
            <v>16220.8575894424</v>
          </cell>
          <cell r="K487">
            <v>15368.2593788825</v>
          </cell>
          <cell r="L487">
            <v>14623.8945086277</v>
          </cell>
          <cell r="M487">
            <v>13845.2896332539</v>
          </cell>
          <cell r="N487">
            <v>13164.2724562186</v>
          </cell>
          <cell r="O487">
            <v>14243.6873714158</v>
          </cell>
          <cell r="P487">
            <v>15590.8702042765</v>
          </cell>
          <cell r="Q487">
            <v>13987.3350107709</v>
          </cell>
          <cell r="R487">
            <v>10170.1932824838</v>
          </cell>
          <cell r="S487">
            <v>9583.4296908102</v>
          </cell>
          <cell r="T487">
            <v>8996.69493817437</v>
          </cell>
          <cell r="U487">
            <v>8409.98988974743</v>
          </cell>
          <cell r="V487">
            <v>11986.472268034</v>
          </cell>
          <cell r="W487">
            <v>11399.8293281374</v>
          </cell>
          <cell r="X487">
            <v>10813.2188468318</v>
          </cell>
          <cell r="Y487">
            <v>10226.641797875</v>
          </cell>
          <cell r="Z487">
            <v>9640.09918423743</v>
          </cell>
        </row>
        <row r="488">
          <cell r="A488">
            <v>-88790.9557856039</v>
          </cell>
          <cell r="B488">
            <v>12736.9672537531</v>
          </cell>
          <cell r="C488">
            <v>19608.7085072594</v>
          </cell>
          <cell r="D488">
            <v>18593.2050175225</v>
          </cell>
          <cell r="E488">
            <v>17179.5198405652</v>
          </cell>
          <cell r="F488">
            <v>16291.0310606735</v>
          </cell>
          <cell r="G488">
            <v>15171.3888869145</v>
          </cell>
          <cell r="H488">
            <v>14286.586650872</v>
          </cell>
          <cell r="I488">
            <v>13681.4910138998</v>
          </cell>
          <cell r="J488">
            <v>13154.4408510324</v>
          </cell>
          <cell r="K488">
            <v>12481.0946740104</v>
          </cell>
          <cell r="L488">
            <v>11894.4254819861</v>
          </cell>
          <cell r="M488">
            <v>11280.7701210265</v>
          </cell>
          <cell r="N488">
            <v>10745.4469939541</v>
          </cell>
          <cell r="O488">
            <v>11594.7662383765</v>
          </cell>
          <cell r="P488">
            <v>12656.5448037634</v>
          </cell>
          <cell r="Q488">
            <v>11392.7228073888</v>
          </cell>
          <cell r="R488">
            <v>8384.2527101766</v>
          </cell>
          <cell r="S488">
            <v>7921.79654654999</v>
          </cell>
          <cell r="T488">
            <v>7459.36311233425</v>
          </cell>
          <cell r="U488">
            <v>6996.95308941169</v>
          </cell>
          <cell r="V488">
            <v>9815.74816022233</v>
          </cell>
          <cell r="W488">
            <v>9353.3870879727</v>
          </cell>
          <cell r="X488">
            <v>8891.05159787526</v>
          </cell>
          <cell r="Y488">
            <v>8428.74245739454</v>
          </cell>
          <cell r="Z488">
            <v>7966.46045701907</v>
          </cell>
        </row>
        <row r="489">
          <cell r="A489">
            <v>-101480.695425796</v>
          </cell>
          <cell r="B489">
            <v>14269.9536244845</v>
          </cell>
          <cell r="C489">
            <v>22259.7399323212</v>
          </cell>
          <cell r="D489">
            <v>20860.4649907217</v>
          </cell>
          <cell r="E489">
            <v>19386.0778038101</v>
          </cell>
          <cell r="F489">
            <v>18369.7098228743</v>
          </cell>
          <cell r="G489">
            <v>17090.9507395783</v>
          </cell>
          <cell r="H489">
            <v>16079.6951963369</v>
          </cell>
          <cell r="I489">
            <v>15388.121088414</v>
          </cell>
          <cell r="J489">
            <v>14784.8201363264</v>
          </cell>
          <cell r="K489">
            <v>14016.1676695017</v>
          </cell>
          <cell r="L489">
            <v>13345.6534593013</v>
          </cell>
          <cell r="M489">
            <v>12644.2962970661</v>
          </cell>
          <cell r="N489">
            <v>12031.5092825596</v>
          </cell>
          <cell r="O489">
            <v>13003.167806757</v>
          </cell>
          <cell r="P489">
            <v>14216.6926106102</v>
          </cell>
          <cell r="Q489">
            <v>12772.2489287988</v>
          </cell>
          <cell r="R489">
            <v>9333.81722219577</v>
          </cell>
          <cell r="S489">
            <v>8805.26819742694</v>
          </cell>
          <cell r="T489">
            <v>8276.74515048884</v>
          </cell>
          <cell r="U489">
            <v>7748.24886071642</v>
          </cell>
          <cell r="V489">
            <v>10969.8977495895</v>
          </cell>
          <cell r="W489">
            <v>10441.4574063748</v>
          </cell>
          <cell r="X489">
            <v>9913.0463014374</v>
          </cell>
          <cell r="Y489">
            <v>9384.66531192572</v>
          </cell>
          <cell r="Z489">
            <v>8856.31534130251</v>
          </cell>
        </row>
        <row r="490">
          <cell r="A490">
            <v>-91033.2249402406</v>
          </cell>
          <cell r="B490">
            <v>12974.4362863058</v>
          </cell>
          <cell r="C490">
            <v>20101.9598029205</v>
          </cell>
          <cell r="D490">
            <v>18949.0731987833</v>
          </cell>
          <cell r="E490">
            <v>17569.4172694479</v>
          </cell>
          <cell r="F490">
            <v>16658.3323137361</v>
          </cell>
          <cell r="G490">
            <v>15510.5742803651</v>
          </cell>
          <cell r="H490">
            <v>14603.4278230641</v>
          </cell>
          <cell r="I490">
            <v>13983.0514937018</v>
          </cell>
          <cell r="J490">
            <v>13442.5278634873</v>
          </cell>
          <cell r="K490">
            <v>12752.3411239379</v>
          </cell>
          <cell r="L490">
            <v>12150.8565690017</v>
          </cell>
          <cell r="M490">
            <v>11521.7043539393</v>
          </cell>
          <cell r="N490">
            <v>10972.693405815</v>
          </cell>
          <cell r="O490">
            <v>11843.6299253918</v>
          </cell>
          <cell r="P490">
            <v>12932.2219573661</v>
          </cell>
          <cell r="Q490">
            <v>11636.4842207637</v>
          </cell>
          <cell r="R490">
            <v>8552.04017280463</v>
          </cell>
          <cell r="S490">
            <v>8077.90544144669</v>
          </cell>
          <cell r="T490">
            <v>7603.7940134934</v>
          </cell>
          <cell r="U490">
            <v>7129.70658804691</v>
          </cell>
          <cell r="V490">
            <v>10019.6856796241</v>
          </cell>
          <cell r="W490">
            <v>9545.64844101901</v>
          </cell>
          <cell r="X490">
            <v>9071.63743060119</v>
          </cell>
          <cell r="Y490">
            <v>8597.65343521623</v>
          </cell>
          <cell r="Z490">
            <v>8123.69726531511</v>
          </cell>
        </row>
        <row r="491">
          <cell r="A491">
            <v>-116957.312124373</v>
          </cell>
          <cell r="B491">
            <v>16168.6593853147</v>
          </cell>
          <cell r="C491">
            <v>25268.0647997863</v>
          </cell>
          <cell r="D491">
            <v>23831.2338422057</v>
          </cell>
          <cell r="E491">
            <v>22077.2324522609</v>
          </cell>
          <cell r="F491">
            <v>20904.9008791322</v>
          </cell>
          <cell r="G491">
            <v>19432.0801768438</v>
          </cell>
          <cell r="H491">
            <v>18266.6000851661</v>
          </cell>
          <cell r="I491">
            <v>17469.5554013659</v>
          </cell>
          <cell r="J491">
            <v>16773.2577234837</v>
          </cell>
          <cell r="K491">
            <v>15888.3681266574</v>
          </cell>
          <cell r="L491">
            <v>15115.5951432128</v>
          </cell>
          <cell r="M491">
            <v>14307.2754111689</v>
          </cell>
          <cell r="N491">
            <v>13600.0121561884</v>
          </cell>
          <cell r="O491">
            <v>14720.8776928182</v>
          </cell>
          <cell r="P491">
            <v>16119.4747231145</v>
          </cell>
          <cell r="Q491">
            <v>14454.7418413496</v>
          </cell>
          <cell r="R491">
            <v>10491.9218326754</v>
          </cell>
          <cell r="S491">
            <v>9882.76485948417</v>
          </cell>
          <cell r="T491">
            <v>9273.63782595036</v>
          </cell>
          <cell r="U491">
            <v>8664.54163026372</v>
          </cell>
          <cell r="V491">
            <v>12377.5177098038</v>
          </cell>
          <cell r="W491">
            <v>11768.4859929718</v>
          </cell>
          <cell r="X491">
            <v>11159.487973488</v>
          </cell>
          <cell r="Y491">
            <v>10550.5246622729</v>
          </cell>
          <cell r="Z491">
            <v>9941.5971005746</v>
          </cell>
        </row>
        <row r="492">
          <cell r="A492">
            <v>-90340.1493839774</v>
          </cell>
          <cell r="B492">
            <v>12899.8050813216</v>
          </cell>
          <cell r="C492">
            <v>19950.7839822588</v>
          </cell>
          <cell r="D492">
            <v>18848.2639160963</v>
          </cell>
          <cell r="E492">
            <v>17448.9016851125</v>
          </cell>
          <cell r="F492">
            <v>16544.801108191</v>
          </cell>
          <cell r="G492">
            <v>15405.7335636492</v>
          </cell>
          <cell r="H492">
            <v>14505.4936070891</v>
          </cell>
          <cell r="I492">
            <v>13889.8404726905</v>
          </cell>
          <cell r="J492">
            <v>13353.4814321093</v>
          </cell>
          <cell r="K492">
            <v>12668.500036538</v>
          </cell>
          <cell r="L492">
            <v>12071.5948452657</v>
          </cell>
          <cell r="M492">
            <v>11447.2326398038</v>
          </cell>
          <cell r="N492">
            <v>10902.4525371023</v>
          </cell>
          <cell r="O492">
            <v>11766.7072517889</v>
          </cell>
          <cell r="P492">
            <v>12847.0113589028</v>
          </cell>
          <cell r="Q492">
            <v>11561.1386375535</v>
          </cell>
          <cell r="R492">
            <v>8500.17780438447</v>
          </cell>
          <cell r="S492">
            <v>8029.65286706488</v>
          </cell>
          <cell r="T492">
            <v>7559.15105573096</v>
          </cell>
          <cell r="U492">
            <v>7088.67306416231</v>
          </cell>
          <cell r="V492">
            <v>9956.64948728738</v>
          </cell>
          <cell r="W492">
            <v>9486.2213004659</v>
          </cell>
          <cell r="X492">
            <v>9015.81914214507</v>
          </cell>
          <cell r="Y492">
            <v>8545.44379317988</v>
          </cell>
          <cell r="Z492">
            <v>8075.09605785102</v>
          </cell>
        </row>
        <row r="493">
          <cell r="A493">
            <v>-108075.616281052</v>
          </cell>
          <cell r="B493">
            <v>15075.0995224412</v>
          </cell>
          <cell r="C493">
            <v>23490.3976183906</v>
          </cell>
          <cell r="D493">
            <v>22116.9887630603</v>
          </cell>
          <cell r="E493">
            <v>20532.8369606366</v>
          </cell>
          <cell r="F493">
            <v>19450.0095223888</v>
          </cell>
          <cell r="G493">
            <v>18088.5565891886</v>
          </cell>
          <cell r="H493">
            <v>17011.5826327639</v>
          </cell>
          <cell r="I493">
            <v>16275.0652330341</v>
          </cell>
          <cell r="J493">
            <v>15632.136366244</v>
          </cell>
          <cell r="K493">
            <v>14813.9527462137</v>
          </cell>
          <cell r="L493">
            <v>14099.8638627215</v>
          </cell>
          <cell r="M493">
            <v>13352.9276378203</v>
          </cell>
          <cell r="N493">
            <v>12699.8822554313</v>
          </cell>
          <cell r="O493">
            <v>13735.1211122819</v>
          </cell>
          <cell r="P493">
            <v>15027.5091915957</v>
          </cell>
          <cell r="Q493">
            <v>13489.1955208031</v>
          </cell>
          <cell r="R493">
            <v>9827.31062562955</v>
          </cell>
          <cell r="S493">
            <v>9264.4128119423</v>
          </cell>
          <cell r="T493">
            <v>8701.5426643058</v>
          </cell>
          <cell r="U493">
            <v>8138.70101270154</v>
          </cell>
          <cell r="V493">
            <v>11569.7150360605</v>
          </cell>
          <cell r="W493">
            <v>11006.93296681</v>
          </cell>
          <cell r="X493">
            <v>10444.1820359434</v>
          </cell>
          <cell r="Y493">
            <v>9881.46317761218</v>
          </cell>
          <cell r="Z493">
            <v>9318.77735399233</v>
          </cell>
        </row>
        <row r="494">
          <cell r="A494">
            <v>-93281.536850365</v>
          </cell>
          <cell r="B494">
            <v>13278.3615064694</v>
          </cell>
          <cell r="C494">
            <v>20516.9952317624</v>
          </cell>
          <cell r="D494">
            <v>19428.8122504746</v>
          </cell>
          <cell r="E494">
            <v>17960.3654441</v>
          </cell>
          <cell r="F494">
            <v>17026.6234174855</v>
          </cell>
          <cell r="G494">
            <v>15850.6737542657</v>
          </cell>
          <cell r="H494">
            <v>14921.1228596231</v>
          </cell>
          <cell r="I494">
            <v>14285.4246574942</v>
          </cell>
          <cell r="J494">
            <v>13731.3912498989</v>
          </cell>
          <cell r="K494">
            <v>13024.3185637068</v>
          </cell>
          <cell r="L494">
            <v>12407.9787195121</v>
          </cell>
          <cell r="M494">
            <v>11763.2878874302</v>
          </cell>
          <cell r="N494">
            <v>11200.552230552</v>
          </cell>
          <cell r="O494">
            <v>12093.1642822984</v>
          </cell>
          <cell r="P494">
            <v>13208.6420412406</v>
          </cell>
          <cell r="Q494">
            <v>11880.9025537664</v>
          </cell>
          <cell r="R494">
            <v>8720.27981068043</v>
          </cell>
          <cell r="S494">
            <v>8234.43503868387</v>
          </cell>
          <cell r="T494">
            <v>7748.61414563261</v>
          </cell>
          <cell r="U494">
            <v>7262.81784789502</v>
          </cell>
          <cell r="V494">
            <v>10224.1727960989</v>
          </cell>
          <cell r="W494">
            <v>9738.42792470266</v>
          </cell>
          <cell r="X494">
            <v>9252.70992926974</v>
          </cell>
          <cell r="Y494">
            <v>8767.01961607903</v>
          </cell>
          <cell r="Z494">
            <v>8281.3578155978</v>
          </cell>
        </row>
        <row r="495">
          <cell r="A495">
            <v>-90795.2905456734</v>
          </cell>
          <cell r="B495">
            <v>12968.9397342011</v>
          </cell>
          <cell r="C495">
            <v>20021.0237378155</v>
          </cell>
          <cell r="D495">
            <v>18901.3107299912</v>
          </cell>
          <cell r="E495">
            <v>17528.0439987625</v>
          </cell>
          <cell r="F495">
            <v>16619.3567959708</v>
          </cell>
          <cell r="G495">
            <v>15474.5822269269</v>
          </cell>
          <cell r="H495">
            <v>14569.8067868368</v>
          </cell>
          <cell r="I495">
            <v>13951.0519409101</v>
          </cell>
          <cell r="J495">
            <v>13411.9580236671</v>
          </cell>
          <cell r="K495">
            <v>12723.5582903924</v>
          </cell>
          <cell r="L495">
            <v>12123.6458412837</v>
          </cell>
          <cell r="M495">
            <v>11496.1380472718</v>
          </cell>
          <cell r="N495">
            <v>10948.5795578802</v>
          </cell>
          <cell r="O495">
            <v>11817.2221988362</v>
          </cell>
          <cell r="P495">
            <v>12902.9689675977</v>
          </cell>
          <cell r="Q495">
            <v>11610.6179128808</v>
          </cell>
          <cell r="R495">
            <v>8534.23570528395</v>
          </cell>
          <cell r="S495">
            <v>8061.34022432413</v>
          </cell>
          <cell r="T495">
            <v>7588.46798586063</v>
          </cell>
          <cell r="U495">
            <v>7115.61968716835</v>
          </cell>
          <cell r="V495">
            <v>9998.04521326522</v>
          </cell>
          <cell r="W495">
            <v>9525.24697024057</v>
          </cell>
          <cell r="X495">
            <v>9052.47488685028</v>
          </cell>
          <cell r="Y495">
            <v>8579.72974788341</v>
          </cell>
          <cell r="Z495">
            <v>8107.01236167264</v>
          </cell>
        </row>
        <row r="496">
          <cell r="A496">
            <v>-92500.7171586014</v>
          </cell>
          <cell r="B496">
            <v>13151.0112963777</v>
          </cell>
          <cell r="C496">
            <v>20397.5665072994</v>
          </cell>
          <cell r="D496">
            <v>19215.9073117796</v>
          </cell>
          <cell r="E496">
            <v>17824.5924528826</v>
          </cell>
          <cell r="F496">
            <v>16898.7190351737</v>
          </cell>
          <cell r="G496">
            <v>15732.5600863248</v>
          </cell>
          <cell r="H496">
            <v>14810.7900630908</v>
          </cell>
          <cell r="I496">
            <v>14180.413017656</v>
          </cell>
          <cell r="J496">
            <v>13631.0714413688</v>
          </cell>
          <cell r="K496">
            <v>12929.8631014861</v>
          </cell>
          <cell r="L496">
            <v>12318.6823734833</v>
          </cell>
          <cell r="M496">
            <v>11679.3879715395</v>
          </cell>
          <cell r="N496">
            <v>11121.4187898156</v>
          </cell>
          <cell r="O496">
            <v>12006.5031127485</v>
          </cell>
          <cell r="P496">
            <v>13112.6436863343</v>
          </cell>
          <cell r="Q496">
            <v>11796.0181360052</v>
          </cell>
          <cell r="R496">
            <v>8661.85160879391</v>
          </cell>
          <cell r="S496">
            <v>8180.07363477179</v>
          </cell>
          <cell r="T496">
            <v>7698.31933981457</v>
          </cell>
          <cell r="U496">
            <v>7216.58943429421</v>
          </cell>
          <cell r="V496">
            <v>10153.1561517728</v>
          </cell>
          <cell r="W496">
            <v>9671.47724212593</v>
          </cell>
          <cell r="X496">
            <v>9189.82498347527</v>
          </cell>
          <cell r="Y496">
            <v>8708.20017535065</v>
          </cell>
          <cell r="Z496">
            <v>8226.60364126787</v>
          </cell>
        </row>
        <row r="497">
          <cell r="A497">
            <v>-115514.745051393</v>
          </cell>
          <cell r="B497">
            <v>16011.5171588597</v>
          </cell>
          <cell r="C497">
            <v>24970.27344953</v>
          </cell>
          <cell r="D497">
            <v>23553.2441049643</v>
          </cell>
          <cell r="E497">
            <v>21826.3913828101</v>
          </cell>
          <cell r="F497">
            <v>20668.5970917672</v>
          </cell>
          <cell r="G497">
            <v>19213.8647680398</v>
          </cell>
          <cell r="H497">
            <v>18062.7598631197</v>
          </cell>
          <cell r="I497">
            <v>17275.5460346604</v>
          </cell>
          <cell r="J497">
            <v>16587.9165312984</v>
          </cell>
          <cell r="K497">
            <v>15713.8613345005</v>
          </cell>
          <cell r="L497">
            <v>14950.6198360101</v>
          </cell>
          <cell r="M497">
            <v>14152.2700272545</v>
          </cell>
          <cell r="N497">
            <v>13453.8128515575</v>
          </cell>
          <cell r="O497">
            <v>14560.7708832471</v>
          </cell>
          <cell r="P497">
            <v>15942.1174314007</v>
          </cell>
          <cell r="Q497">
            <v>14297.9175868346</v>
          </cell>
          <cell r="R497">
            <v>10383.9755282162</v>
          </cell>
          <cell r="S497">
            <v>9782.33197830595</v>
          </cell>
          <cell r="T497">
            <v>9180.71799877346</v>
          </cell>
          <cell r="U497">
            <v>8579.13447673001</v>
          </cell>
          <cell r="V497">
            <v>12246.3142145295</v>
          </cell>
          <cell r="W497">
            <v>11644.7943760499</v>
          </cell>
          <cell r="X497">
            <v>11043.3078192909</v>
          </cell>
          <cell r="Y497">
            <v>10441.8555427043</v>
          </cell>
          <cell r="Z497">
            <v>9840.43857469503</v>
          </cell>
        </row>
        <row r="498">
          <cell r="A498">
            <v>-108208.06137668</v>
          </cell>
          <cell r="B498">
            <v>15140.5815780689</v>
          </cell>
          <cell r="C498">
            <v>23403.1948718799</v>
          </cell>
          <cell r="D498">
            <v>22097.6632643718</v>
          </cell>
          <cell r="E498">
            <v>20555.8672030795</v>
          </cell>
          <cell r="F498">
            <v>19471.7050666037</v>
          </cell>
          <cell r="G498">
            <v>18108.591401592</v>
          </cell>
          <cell r="H498">
            <v>17030.29762925</v>
          </cell>
          <cell r="I498">
            <v>16292.8776381606</v>
          </cell>
          <cell r="J498">
            <v>15649.1529281652</v>
          </cell>
          <cell r="K498">
            <v>14829.9745792417</v>
          </cell>
          <cell r="L498">
            <v>14115.0105902103</v>
          </cell>
          <cell r="M498">
            <v>13367.1590058308</v>
          </cell>
          <cell r="N498">
            <v>12713.3051189122</v>
          </cell>
          <cell r="O498">
            <v>13749.8208528357</v>
          </cell>
          <cell r="P498">
            <v>15043.792734941</v>
          </cell>
          <cell r="Q498">
            <v>13503.5938831219</v>
          </cell>
          <cell r="R498">
            <v>9837.22140127706</v>
          </cell>
          <cell r="S498">
            <v>9273.63376450736</v>
          </cell>
          <cell r="T498">
            <v>8710.07382769273</v>
          </cell>
          <cell r="U498">
            <v>8146.5424218318</v>
          </cell>
          <cell r="V498">
            <v>11581.7611029671</v>
          </cell>
          <cell r="W498">
            <v>11018.2893524773</v>
          </cell>
          <cell r="X498">
            <v>10454.848778531</v>
          </cell>
          <cell r="Y498">
            <v>9891.44031642442</v>
          </cell>
          <cell r="Z498">
            <v>9328.06492951284</v>
          </cell>
        </row>
        <row r="499">
          <cell r="A499">
            <v>-107822.35111113</v>
          </cell>
          <cell r="B499">
            <v>15058.9210015024</v>
          </cell>
          <cell r="C499">
            <v>23420.1167546796</v>
          </cell>
          <cell r="D499">
            <v>22103.9846054712</v>
          </cell>
          <cell r="E499">
            <v>20488.7978949544</v>
          </cell>
          <cell r="F499">
            <v>19408.5227035218</v>
          </cell>
          <cell r="G499">
            <v>18050.2454675599</v>
          </cell>
          <cell r="H499">
            <v>16975.7952995851</v>
          </cell>
          <cell r="I499">
            <v>16241.0038599822</v>
          </cell>
          <cell r="J499">
            <v>15599.5968265501</v>
          </cell>
          <cell r="K499">
            <v>14783.3153545831</v>
          </cell>
          <cell r="L499">
            <v>14070.899872073</v>
          </cell>
          <cell r="M499">
            <v>13325.7140228479</v>
          </cell>
          <cell r="N499">
            <v>12674.2146851509</v>
          </cell>
          <cell r="O499">
            <v>13707.0118623958</v>
          </cell>
          <cell r="P499">
            <v>14996.3713502681</v>
          </cell>
          <cell r="Q499">
            <v>13461.6625747019</v>
          </cell>
          <cell r="R499">
            <v>9808.35896670606</v>
          </cell>
          <cell r="S499">
            <v>9246.78025176966</v>
          </cell>
          <cell r="T499">
            <v>8685.22913805117</v>
          </cell>
          <cell r="U499">
            <v>8123.70645358712</v>
          </cell>
          <cell r="V499">
            <v>11546.6802142158</v>
          </cell>
          <cell r="W499">
            <v>10985.2169724799</v>
          </cell>
          <cell r="X499">
            <v>10423.7847961579</v>
          </cell>
          <cell r="Y499">
            <v>9862.3846172122</v>
          </cell>
          <cell r="Z499">
            <v>9301.01739556414</v>
          </cell>
        </row>
        <row r="500">
          <cell r="A500">
            <v>-96634.989802625</v>
          </cell>
          <cell r="B500">
            <v>13706.923803917</v>
          </cell>
          <cell r="C500">
            <v>21246.3224054811</v>
          </cell>
          <cell r="D500">
            <v>19969.9299662881</v>
          </cell>
          <cell r="E500">
            <v>18543.4812940691</v>
          </cell>
          <cell r="F500">
            <v>17575.9452814129</v>
          </cell>
          <cell r="G500">
            <v>16357.9466018089</v>
          </cell>
          <cell r="H500">
            <v>15394.9785348386</v>
          </cell>
          <cell r="I500">
            <v>14736.4271070377</v>
          </cell>
          <cell r="J500">
            <v>14162.2432912013</v>
          </cell>
          <cell r="K500">
            <v>13429.9844965491</v>
          </cell>
          <cell r="L500">
            <v>12791.4873558529</v>
          </cell>
          <cell r="M500">
            <v>12123.6200148161</v>
          </cell>
          <cell r="N500">
            <v>11540.4133704019</v>
          </cell>
          <cell r="O500">
            <v>12465.3554013734</v>
          </cell>
          <cell r="P500">
            <v>13620.9343669446</v>
          </cell>
          <cell r="Q500">
            <v>12245.4629053366</v>
          </cell>
          <cell r="R500">
            <v>8971.21639460424</v>
          </cell>
          <cell r="S500">
            <v>8467.90559835461</v>
          </cell>
          <cell r="T500">
            <v>7964.61953949369</v>
          </cell>
          <cell r="U500">
            <v>7461.35896014314</v>
          </cell>
          <cell r="V500">
            <v>10529.1740378545</v>
          </cell>
          <cell r="W500">
            <v>10025.9667336121</v>
          </cell>
          <cell r="X500">
            <v>9522.78727151874</v>
          </cell>
          <cell r="Y500">
            <v>9019.63648683874</v>
          </cell>
          <cell r="Z500">
            <v>8516.51523989453</v>
          </cell>
        </row>
        <row r="501">
          <cell r="A501">
            <v>-96862.5256648906</v>
          </cell>
          <cell r="B501">
            <v>13737.8426708833</v>
          </cell>
          <cell r="C501">
            <v>21369.652287102</v>
          </cell>
          <cell r="D501">
            <v>20066.7083905165</v>
          </cell>
          <cell r="E501">
            <v>18583.0464138463</v>
          </cell>
          <cell r="F501">
            <v>17613.217438127</v>
          </cell>
          <cell r="G501">
            <v>16392.365681609</v>
          </cell>
          <cell r="H501">
            <v>15427.1302188445</v>
          </cell>
          <cell r="I501">
            <v>14767.0281718809</v>
          </cell>
          <cell r="J501">
            <v>14191.4771263325</v>
          </cell>
          <cell r="K501">
            <v>13457.5094235826</v>
          </cell>
          <cell r="L501">
            <v>12817.5088833645</v>
          </cell>
          <cell r="M501">
            <v>12148.068988001</v>
          </cell>
          <cell r="N501">
            <v>11563.4733621797</v>
          </cell>
          <cell r="O501">
            <v>12490.6090215708</v>
          </cell>
          <cell r="P501">
            <v>13648.9089027947</v>
          </cell>
          <cell r="Q501">
            <v>12270.198768676</v>
          </cell>
          <cell r="R501">
            <v>8988.24274708627</v>
          </cell>
          <cell r="S501">
            <v>8483.74685984377</v>
          </cell>
          <cell r="T501">
            <v>7979.27576823639</v>
          </cell>
          <cell r="U501">
            <v>7474.8302161332</v>
          </cell>
          <cell r="V501">
            <v>10549.8687431397</v>
          </cell>
          <cell r="W501">
            <v>10045.4765915858</v>
          </cell>
          <cell r="X501">
            <v>9541.11234773775</v>
          </cell>
          <cell r="Y501">
            <v>9036.77684882665</v>
          </cell>
          <cell r="Z501">
            <v>8532.47095720061</v>
          </cell>
        </row>
        <row r="502">
          <cell r="A502">
            <v>-97393.1198261744</v>
          </cell>
          <cell r="B502">
            <v>13838.190367597</v>
          </cell>
          <cell r="C502">
            <v>21360.6374658972</v>
          </cell>
          <cell r="D502">
            <v>20125.772704</v>
          </cell>
          <cell r="E502">
            <v>18675.3088877054</v>
          </cell>
          <cell r="F502">
            <v>17700.1329183245</v>
          </cell>
          <cell r="G502">
            <v>16472.6280305716</v>
          </cell>
          <cell r="H502">
            <v>15502.1051948289</v>
          </cell>
          <cell r="I502">
            <v>14838.3872366595</v>
          </cell>
          <cell r="J502">
            <v>14259.6479284123</v>
          </cell>
          <cell r="K502">
            <v>13521.6951982042</v>
          </cell>
          <cell r="L502">
            <v>12878.1888589423</v>
          </cell>
          <cell r="M502">
            <v>12205.0819014475</v>
          </cell>
          <cell r="N502">
            <v>11617.2472898354</v>
          </cell>
          <cell r="O502">
            <v>12549.4983029993</v>
          </cell>
          <cell r="P502">
            <v>13714.143126705</v>
          </cell>
          <cell r="Q502">
            <v>12327.8806854145</v>
          </cell>
          <cell r="R502">
            <v>9027.94674418357</v>
          </cell>
          <cell r="S502">
            <v>8520.68732615014</v>
          </cell>
          <cell r="T502">
            <v>8013.45283957751</v>
          </cell>
          <cell r="U502">
            <v>7506.24403240953</v>
          </cell>
          <cell r="V502">
            <v>10598.1270250848</v>
          </cell>
          <cell r="W502">
            <v>10090.971910984</v>
          </cell>
          <cell r="X502">
            <v>9583.84485746203</v>
          </cell>
          <cell r="Y502">
            <v>9076.74670633621</v>
          </cell>
          <cell r="Z502">
            <v>8569.67832467845</v>
          </cell>
        </row>
        <row r="503">
          <cell r="A503">
            <v>-102314.754603269</v>
          </cell>
          <cell r="B503">
            <v>14416.2166753162</v>
          </cell>
          <cell r="C503">
            <v>22288.9888596315</v>
          </cell>
          <cell r="D503">
            <v>21011.9094651304</v>
          </cell>
          <cell r="E503">
            <v>19531.1083538492</v>
          </cell>
          <cell r="F503">
            <v>18506.3352500139</v>
          </cell>
          <cell r="G503">
            <v>17217.1178813272</v>
          </cell>
          <cell r="H503">
            <v>16197.5509349852</v>
          </cell>
          <cell r="I503">
            <v>15500.2928521034</v>
          </cell>
          <cell r="J503">
            <v>14891.9801604261</v>
          </cell>
          <cell r="K503">
            <v>14117.0634921334</v>
          </cell>
          <cell r="L503">
            <v>13441.0383960616</v>
          </cell>
          <cell r="M503">
            <v>12733.9168529716</v>
          </cell>
          <cell r="N503">
            <v>12116.038365506</v>
          </cell>
          <cell r="O503">
            <v>13095.7378899094</v>
          </cell>
          <cell r="P503">
            <v>14319.2365266724</v>
          </cell>
          <cell r="Q503">
            <v>12862.921113946</v>
          </cell>
          <cell r="R503">
            <v>9396.22929827524</v>
          </cell>
          <cell r="S503">
            <v>8863.33618458386</v>
          </cell>
          <cell r="T503">
            <v>8330.46926223227</v>
          </cell>
          <cell r="U503">
            <v>7797.62931696069</v>
          </cell>
          <cell r="V503">
            <v>11045.7565996907</v>
          </cell>
          <cell r="W503">
            <v>10512.9730607957</v>
          </cell>
          <cell r="X503">
            <v>9980.21900048437</v>
          </cell>
          <cell r="Y503">
            <v>9447.49530311427</v>
          </cell>
          <cell r="Z503">
            <v>8914.80287957361</v>
          </cell>
        </row>
        <row r="504">
          <cell r="A504">
            <v>-111801.883419206</v>
          </cell>
          <cell r="B504">
            <v>15524.5965145354</v>
          </cell>
          <cell r="C504">
            <v>24158.254608003</v>
          </cell>
          <cell r="D504">
            <v>22808.9472204472</v>
          </cell>
          <cell r="E504">
            <v>21180.7796812917</v>
          </cell>
          <cell r="F504">
            <v>20060.4012705249</v>
          </cell>
          <cell r="G504">
            <v>18652.2245961018</v>
          </cell>
          <cell r="H504">
            <v>17538.1183724687</v>
          </cell>
          <cell r="I504">
            <v>16776.2070802242</v>
          </cell>
          <cell r="J504">
            <v>16110.887619286</v>
          </cell>
          <cell r="K504">
            <v>15264.7178698455</v>
          </cell>
          <cell r="L504">
            <v>14526.0083917009</v>
          </cell>
          <cell r="M504">
            <v>13753.3190505563</v>
          </cell>
          <cell r="N504">
            <v>13077.5268548896</v>
          </cell>
          <cell r="O504">
            <v>14148.6899190806</v>
          </cell>
          <cell r="P504">
            <v>15485.6373855661</v>
          </cell>
          <cell r="Q504">
            <v>13894.2852230499</v>
          </cell>
          <cell r="R504">
            <v>10106.1446393305</v>
          </cell>
          <cell r="S504">
            <v>9523.83904711316</v>
          </cell>
          <cell r="T504">
            <v>8941.56207482593</v>
          </cell>
          <cell r="U504">
            <v>8359.31458106663</v>
          </cell>
          <cell r="V504">
            <v>11908.6242500645</v>
          </cell>
          <cell r="W504">
            <v>11326.4383929593</v>
          </cell>
          <cell r="X504">
            <v>10744.2847478375</v>
          </cell>
          <cell r="Y504">
            <v>10162.1642810586</v>
          </cell>
          <cell r="Z504">
            <v>9580.07798797295</v>
          </cell>
        </row>
        <row r="505">
          <cell r="A505">
            <v>-111135.671710497</v>
          </cell>
          <cell r="B505">
            <v>15471.0495500455</v>
          </cell>
          <cell r="C505">
            <v>24093.4432600156</v>
          </cell>
          <cell r="D505">
            <v>22731.4683639656</v>
          </cell>
          <cell r="E505">
            <v>21064.9353225625</v>
          </cell>
          <cell r="F505">
            <v>19951.2705736556</v>
          </cell>
          <cell r="G505">
            <v>18551.447541718</v>
          </cell>
          <cell r="H505">
            <v>17443.9801204756</v>
          </cell>
          <cell r="I505">
            <v>16686.6089505293</v>
          </cell>
          <cell r="J505">
            <v>16025.2926582941</v>
          </cell>
          <cell r="K505">
            <v>15184.1264919042</v>
          </cell>
          <cell r="L505">
            <v>14449.8188797087</v>
          </cell>
          <cell r="M505">
            <v>13681.7338857408</v>
          </cell>
          <cell r="N505">
            <v>13010.0085464694</v>
          </cell>
          <cell r="O505">
            <v>14074.7487948319</v>
          </cell>
          <cell r="P505">
            <v>15403.7295792825</v>
          </cell>
          <cell r="Q505">
            <v>13821.8600606264</v>
          </cell>
          <cell r="R505">
            <v>10056.292474194</v>
          </cell>
          <cell r="S505">
            <v>9477.45675915331</v>
          </cell>
          <cell r="T505">
            <v>8898.64949350058</v>
          </cell>
          <cell r="U505">
            <v>8319.87153071738</v>
          </cell>
          <cell r="V505">
            <v>11848.0313622795</v>
          </cell>
          <cell r="W505">
            <v>11269.3146688663</v>
          </cell>
          <cell r="X505">
            <v>10690.6299954897</v>
          </cell>
          <cell r="Y505">
            <v>10111.978302751</v>
          </cell>
          <cell r="Z505">
            <v>9533.36058006932</v>
          </cell>
        </row>
        <row r="506">
          <cell r="A506">
            <v>-105469.84400967</v>
          </cell>
          <cell r="B506">
            <v>14748.8143734767</v>
          </cell>
          <cell r="C506">
            <v>22934.290553133</v>
          </cell>
          <cell r="D506">
            <v>21655.713660743</v>
          </cell>
          <cell r="E506">
            <v>20079.7317182241</v>
          </cell>
          <cell r="F506">
            <v>19023.1636111853</v>
          </cell>
          <cell r="G506">
            <v>17694.3845107457</v>
          </cell>
          <cell r="H506">
            <v>16643.3770856185</v>
          </cell>
          <cell r="I506">
            <v>15924.6175917294</v>
          </cell>
          <cell r="J506">
            <v>15297.3464293411</v>
          </cell>
          <cell r="K506">
            <v>14498.7334620032</v>
          </cell>
          <cell r="L506">
            <v>13801.8617184723</v>
          </cell>
          <cell r="M506">
            <v>13072.9346039543</v>
          </cell>
          <cell r="N506">
            <v>12435.7960293984</v>
          </cell>
          <cell r="O506">
            <v>13445.9131491623</v>
          </cell>
          <cell r="P506">
            <v>14707.1409248219</v>
          </cell>
          <cell r="Q506">
            <v>13205.9169810739</v>
          </cell>
          <cell r="R506">
            <v>9632.3224741413</v>
          </cell>
          <cell r="S506">
            <v>9082.99648696776</v>
          </cell>
          <cell r="T506">
            <v>8533.69749879876</v>
          </cell>
          <cell r="U506">
            <v>7984.42631960443</v>
          </cell>
          <cell r="V506">
            <v>11332.7163991874</v>
          </cell>
          <cell r="W506">
            <v>10783.5033657782</v>
          </cell>
          <cell r="X506">
            <v>10234.3207199865</v>
          </cell>
          <cell r="Y506">
            <v>9685.16937344078</v>
          </cell>
          <cell r="Z506">
            <v>9136.05026511843</v>
          </cell>
        </row>
        <row r="507">
          <cell r="A507">
            <v>-111883.041288078</v>
          </cell>
          <cell r="B507">
            <v>15507.1377410572</v>
          </cell>
          <cell r="C507">
            <v>24228.8451124125</v>
          </cell>
          <cell r="D507">
            <v>22795.2488873138</v>
          </cell>
          <cell r="E507">
            <v>21194.8918338588</v>
          </cell>
          <cell r="F507">
            <v>20073.6955652222</v>
          </cell>
          <cell r="G507">
            <v>18664.5012505918</v>
          </cell>
          <cell r="H507">
            <v>17549.5862884648</v>
          </cell>
          <cell r="I507">
            <v>16787.1219188046</v>
          </cell>
          <cell r="J507">
            <v>16121.3147921043</v>
          </cell>
          <cell r="K507">
            <v>15274.5355064881</v>
          </cell>
          <cell r="L507">
            <v>14535.2897933076</v>
          </cell>
          <cell r="M507">
            <v>13762.0395508767</v>
          </cell>
          <cell r="N507">
            <v>13085.7519310171</v>
          </cell>
          <cell r="O507">
            <v>14157.6974222324</v>
          </cell>
          <cell r="P507">
            <v>15495.6153894274</v>
          </cell>
          <cell r="Q507">
            <v>13903.1080518266</v>
          </cell>
          <cell r="R507">
            <v>10112.2176269832</v>
          </cell>
          <cell r="S507">
            <v>9529.48933454433</v>
          </cell>
          <cell r="T507">
            <v>8946.78968281092</v>
          </cell>
          <cell r="U507">
            <v>8364.11953100416</v>
          </cell>
          <cell r="V507">
            <v>11916.0056718815</v>
          </cell>
          <cell r="W507">
            <v>11333.3972014713</v>
          </cell>
          <cell r="X507">
            <v>10750.8209664276</v>
          </cell>
          <cell r="Y507">
            <v>10168.2779338111</v>
          </cell>
          <cell r="Z507">
            <v>9585.7690996948</v>
          </cell>
        </row>
        <row r="508">
          <cell r="A508">
            <v>-91763.6298336255</v>
          </cell>
          <cell r="B508">
            <v>13139.6876762308</v>
          </cell>
          <cell r="C508">
            <v>20251.215508418</v>
          </cell>
          <cell r="D508">
            <v>19115.0729292657</v>
          </cell>
          <cell r="E508">
            <v>17696.4238731758</v>
          </cell>
          <cell r="F508">
            <v>16777.9783571331</v>
          </cell>
          <cell r="G508">
            <v>15621.0617615976</v>
          </cell>
          <cell r="H508">
            <v>14706.6368165591</v>
          </cell>
          <cell r="I508">
            <v>14081.282898992</v>
          </cell>
          <cell r="J508">
            <v>13536.3703726181</v>
          </cell>
          <cell r="K508">
            <v>12840.6979271034</v>
          </cell>
          <cell r="L508">
            <v>12234.3873620757</v>
          </cell>
          <cell r="M508">
            <v>11600.1871455077</v>
          </cell>
          <cell r="N508">
            <v>11046.71747687</v>
          </cell>
          <cell r="O508">
            <v>11924.6956861216</v>
          </cell>
          <cell r="P508">
            <v>13022.0220340292</v>
          </cell>
          <cell r="Q508">
            <v>11715.8879483578</v>
          </cell>
          <cell r="R508">
            <v>8606.6958699134</v>
          </cell>
          <cell r="S508">
            <v>8128.75691951197</v>
          </cell>
          <cell r="T508">
            <v>7650.84145949001</v>
          </cell>
          <cell r="U508">
            <v>7172.95019455891</v>
          </cell>
          <cell r="V508">
            <v>10086.1170274432</v>
          </cell>
          <cell r="W508">
            <v>9608.27635202757</v>
          </cell>
          <cell r="X508">
            <v>9130.46211524097</v>
          </cell>
          <cell r="Y508">
            <v>8652.67511024229</v>
          </cell>
          <cell r="Z508">
            <v>8174.91615398517</v>
          </cell>
        </row>
        <row r="509">
          <cell r="A509">
            <v>-110493.667492027</v>
          </cell>
          <cell r="B509">
            <v>15381.8142437039</v>
          </cell>
          <cell r="C509">
            <v>23910.4172016582</v>
          </cell>
          <cell r="D509">
            <v>22598.2160326476</v>
          </cell>
          <cell r="E509">
            <v>20953.3002882065</v>
          </cell>
          <cell r="F509">
            <v>19846.1052533247</v>
          </cell>
          <cell r="G509">
            <v>18454.3323256484</v>
          </cell>
          <cell r="H509">
            <v>17353.2624790579</v>
          </cell>
          <cell r="I509">
            <v>16600.2664613789</v>
          </cell>
          <cell r="J509">
            <v>15942.8078785789</v>
          </cell>
          <cell r="K509">
            <v>15106.4634848837</v>
          </cell>
          <cell r="L509">
            <v>14376.3977922936</v>
          </cell>
          <cell r="M509">
            <v>13612.7498417941</v>
          </cell>
          <cell r="N509">
            <v>12944.9435854922</v>
          </cell>
          <cell r="O509">
            <v>14003.4943976702</v>
          </cell>
          <cell r="P509">
            <v>15324.7979777027</v>
          </cell>
          <cell r="Q509">
            <v>13752.0665412519</v>
          </cell>
          <cell r="R509">
            <v>10008.2517389456</v>
          </cell>
          <cell r="S509">
            <v>9432.75981951203</v>
          </cell>
          <cell r="T509">
            <v>8857.29618512107</v>
          </cell>
          <cell r="U509">
            <v>8281.86168432398</v>
          </cell>
          <cell r="V509">
            <v>11789.6401796289</v>
          </cell>
          <cell r="W509">
            <v>11214.2665942633</v>
          </cell>
          <cell r="X509">
            <v>10638.9248439623</v>
          </cell>
          <cell r="Y509">
            <v>10063.6158837778</v>
          </cell>
          <cell r="Z509">
            <v>9488.34069741338</v>
          </cell>
        </row>
        <row r="510">
          <cell r="A510">
            <v>-110328.982100818</v>
          </cell>
          <cell r="B510">
            <v>15326.7309869439</v>
          </cell>
          <cell r="C510">
            <v>23863.6400671626</v>
          </cell>
          <cell r="D510">
            <v>22522.4224080723</v>
          </cell>
          <cell r="E510">
            <v>20924.6639353966</v>
          </cell>
          <cell r="F510">
            <v>19819.1284961289</v>
          </cell>
          <cell r="G510">
            <v>18429.4205620016</v>
          </cell>
          <cell r="H510">
            <v>17329.9918060052</v>
          </cell>
          <cell r="I510">
            <v>16578.1180919529</v>
          </cell>
          <cell r="J510">
            <v>15921.6490795782</v>
          </cell>
          <cell r="K510">
            <v>15086.5415555167</v>
          </cell>
          <cell r="L510">
            <v>14357.5639900286</v>
          </cell>
          <cell r="M510">
            <v>13595.0542193391</v>
          </cell>
          <cell r="N510">
            <v>12928.2532768552</v>
          </cell>
          <cell r="O510">
            <v>13985.2163896224</v>
          </cell>
          <cell r="P510">
            <v>15304.5506314844</v>
          </cell>
          <cell r="Q510">
            <v>13734.1632740904</v>
          </cell>
          <cell r="R510">
            <v>9995.9284440968</v>
          </cell>
          <cell r="S510">
            <v>9421.29426713882</v>
          </cell>
          <cell r="T510">
            <v>8846.68833306596</v>
          </cell>
          <cell r="U510">
            <v>8272.11148916478</v>
          </cell>
          <cell r="V510">
            <v>11774.6618126941</v>
          </cell>
          <cell r="W510">
            <v>11200.1457934328</v>
          </cell>
          <cell r="X510">
            <v>10625.6615617877</v>
          </cell>
          <cell r="Y510">
            <v>10051.210071387</v>
          </cell>
          <cell r="Z510">
            <v>9476.79230446814</v>
          </cell>
        </row>
        <row r="511">
          <cell r="A511">
            <v>-110460.635654099</v>
          </cell>
          <cell r="B511">
            <v>15383.2117954272</v>
          </cell>
          <cell r="C511">
            <v>23989.1442099501</v>
          </cell>
          <cell r="D511">
            <v>22581.5577865137</v>
          </cell>
          <cell r="E511">
            <v>20947.5565403372</v>
          </cell>
          <cell r="F511">
            <v>19840.6943795066</v>
          </cell>
          <cell r="G511">
            <v>18449.3356387338</v>
          </cell>
          <cell r="H511">
            <v>17348.5949545428</v>
          </cell>
          <cell r="I511">
            <v>16595.8240433606</v>
          </cell>
          <cell r="J511">
            <v>15938.5639440428</v>
          </cell>
          <cell r="K511">
            <v>15102.4676359669</v>
          </cell>
          <cell r="L511">
            <v>14372.6201949036</v>
          </cell>
          <cell r="M511">
            <v>13609.2005352729</v>
          </cell>
          <cell r="N511">
            <v>12941.5959201904</v>
          </cell>
          <cell r="O511">
            <v>13999.8282789268</v>
          </cell>
          <cell r="P511">
            <v>15320.7368581714</v>
          </cell>
          <cell r="Q511">
            <v>13748.475586311</v>
          </cell>
          <cell r="R511">
            <v>10005.7799891735</v>
          </cell>
          <cell r="S511">
            <v>9430.46011177861</v>
          </cell>
          <cell r="T511">
            <v>8855.16851097053</v>
          </cell>
          <cell r="U511">
            <v>8279.9060350469</v>
          </cell>
          <cell r="V511">
            <v>11786.6358877158</v>
          </cell>
          <cell r="W511">
            <v>11211.4343090131</v>
          </cell>
          <cell r="X511">
            <v>10636.264555858</v>
          </cell>
          <cell r="Y511">
            <v>10061.1275830169</v>
          </cell>
          <cell r="Z511">
            <v>9486.02437389923</v>
          </cell>
        </row>
        <row r="512">
          <cell r="A512">
            <v>-112467.266841735</v>
          </cell>
          <cell r="B512">
            <v>15536.1744043422</v>
          </cell>
          <cell r="C512">
            <v>24298.7046633463</v>
          </cell>
          <cell r="D512">
            <v>22897.9749722332</v>
          </cell>
          <cell r="E512">
            <v>21296.4800133098</v>
          </cell>
          <cell r="F512">
            <v>20169.3962876292</v>
          </cell>
          <cell r="G512">
            <v>18752.8763566184</v>
          </cell>
          <cell r="H512">
            <v>17632.1395844697</v>
          </cell>
          <cell r="I512">
            <v>16865.69381456</v>
          </cell>
          <cell r="J512">
            <v>16196.3761619693</v>
          </cell>
          <cell r="K512">
            <v>15345.2090503215</v>
          </cell>
          <cell r="L512">
            <v>14602.1031789696</v>
          </cell>
          <cell r="M512">
            <v>13824.8152151307</v>
          </cell>
          <cell r="N512">
            <v>13144.9612193006</v>
          </cell>
          <cell r="O512">
            <v>14222.5391139763</v>
          </cell>
          <cell r="P512">
            <v>15567.4433576984</v>
          </cell>
          <cell r="Q512">
            <v>13966.620340882</v>
          </cell>
          <cell r="R512">
            <v>10155.9348243803</v>
          </cell>
          <cell r="S512">
            <v>9570.16366900742</v>
          </cell>
          <cell r="T512">
            <v>8984.42130389466</v>
          </cell>
          <cell r="U512">
            <v>8398.70859274986</v>
          </cell>
          <cell r="V512">
            <v>11969.1418040616</v>
          </cell>
          <cell r="W512">
            <v>11383.4910963984</v>
          </cell>
          <cell r="X512">
            <v>10797.8727924266</v>
          </cell>
          <cell r="Y512">
            <v>10212.2878642571</v>
          </cell>
          <cell r="Z512">
            <v>9626.73731316381</v>
          </cell>
        </row>
        <row r="513">
          <cell r="A513">
            <v>-108531.818122994</v>
          </cell>
          <cell r="B513">
            <v>15183.6133745502</v>
          </cell>
          <cell r="C513">
            <v>23533.3299177198</v>
          </cell>
          <cell r="D513">
            <v>22221.153546409</v>
          </cell>
          <cell r="E513">
            <v>20612.1637108874</v>
          </cell>
          <cell r="F513">
            <v>19524.7389579022</v>
          </cell>
          <cell r="G513">
            <v>18157.5657003081</v>
          </cell>
          <cell r="H513">
            <v>17076.0456906704</v>
          </cell>
          <cell r="I513">
            <v>16336.4193510525</v>
          </cell>
          <cell r="J513">
            <v>15690.7492341283</v>
          </cell>
          <cell r="K513">
            <v>14869.1393101556</v>
          </cell>
          <cell r="L513">
            <v>14152.0361605859</v>
          </cell>
          <cell r="M513">
            <v>13401.9470165218</v>
          </cell>
          <cell r="N513">
            <v>12746.1167725727</v>
          </cell>
          <cell r="O513">
            <v>13785.7537815019</v>
          </cell>
          <cell r="P513">
            <v>15083.5972062727</v>
          </cell>
          <cell r="Q513">
            <v>13538.7901047299</v>
          </cell>
          <cell r="R513">
            <v>9861.44789650423</v>
          </cell>
          <cell r="S513">
            <v>9296.17401476144</v>
          </cell>
          <cell r="T513">
            <v>8730.92791585154</v>
          </cell>
          <cell r="U513">
            <v>8165.7104332595</v>
          </cell>
          <cell r="V513">
            <v>11611.207232392</v>
          </cell>
          <cell r="W513">
            <v>11046.049583659</v>
          </cell>
          <cell r="X513">
            <v>10480.9232047491</v>
          </cell>
          <cell r="Y513">
            <v>9915.82903375717</v>
          </cell>
          <cell r="Z513">
            <v>9350.7680369206</v>
          </cell>
        </row>
        <row r="514">
          <cell r="A514">
            <v>-95912.6338890329</v>
          </cell>
          <cell r="B514">
            <v>13602.4911138151</v>
          </cell>
          <cell r="C514">
            <v>21129.2957855902</v>
          </cell>
          <cell r="D514">
            <v>19824.3069223257</v>
          </cell>
          <cell r="E514">
            <v>18417.8742888327</v>
          </cell>
          <cell r="F514">
            <v>17457.6177239602</v>
          </cell>
          <cell r="G514">
            <v>16248.6766801955</v>
          </cell>
          <cell r="H514">
            <v>15292.9068928463</v>
          </cell>
          <cell r="I514">
            <v>14639.2782007879</v>
          </cell>
          <cell r="J514">
            <v>14069.4349159688</v>
          </cell>
          <cell r="K514">
            <v>13342.601375419</v>
          </cell>
          <cell r="L514">
            <v>12708.8770627257</v>
          </cell>
          <cell r="M514">
            <v>12046.0020947856</v>
          </cell>
          <cell r="N514">
            <v>11467.2050362861</v>
          </cell>
          <cell r="O514">
            <v>12385.1829762111</v>
          </cell>
          <cell r="P514">
            <v>13532.1238770284</v>
          </cell>
          <cell r="Q514">
            <v>12166.9341978918</v>
          </cell>
          <cell r="R514">
            <v>8917.1629971317</v>
          </cell>
          <cell r="S514">
            <v>8417.61449785947</v>
          </cell>
          <cell r="T514">
            <v>7918.09055106157</v>
          </cell>
          <cell r="U514">
            <v>7418.59189331223</v>
          </cell>
          <cell r="V514">
            <v>10463.4747560182</v>
          </cell>
          <cell r="W514">
            <v>9964.02897514052</v>
          </cell>
          <cell r="X514">
            <v>9464.61082828898</v>
          </cell>
          <cell r="Y514">
            <v>8965.22114448439</v>
          </cell>
          <cell r="Z514">
            <v>8465.86077761816</v>
          </cell>
        </row>
        <row r="515">
          <cell r="A515">
            <v>-96153.2499221048</v>
          </cell>
          <cell r="B515">
            <v>13639.9281686935</v>
          </cell>
          <cell r="C515">
            <v>21127.0995943365</v>
          </cell>
          <cell r="D515">
            <v>19936.3612690148</v>
          </cell>
          <cell r="E515">
            <v>18459.713856776</v>
          </cell>
          <cell r="F515">
            <v>17497.0325151201</v>
          </cell>
          <cell r="G515">
            <v>16285.0743819073</v>
          </cell>
          <cell r="H515">
            <v>15326.9068548085</v>
          </cell>
          <cell r="I515">
            <v>14671.6384043928</v>
          </cell>
          <cell r="J515">
            <v>14100.3492930287</v>
          </cell>
          <cell r="K515">
            <v>13371.7086057581</v>
          </cell>
          <cell r="L515">
            <v>12736.3944688259</v>
          </cell>
          <cell r="M515">
            <v>12071.8565463954</v>
          </cell>
          <cell r="N515">
            <v>11491.5906592336</v>
          </cell>
          <cell r="O515">
            <v>12411.8883309279</v>
          </cell>
          <cell r="P515">
            <v>13561.706562484</v>
          </cell>
          <cell r="Q515">
            <v>12193.0920318793</v>
          </cell>
          <cell r="R515">
            <v>8935.16812982206</v>
          </cell>
          <cell r="S515">
            <v>8434.36641318578</v>
          </cell>
          <cell r="T515">
            <v>7933.58931061862</v>
          </cell>
          <cell r="U515">
            <v>7432.83756054266</v>
          </cell>
          <cell r="V515">
            <v>10485.3591211541</v>
          </cell>
          <cell r="W515">
            <v>9984.66038060198</v>
          </cell>
          <cell r="X515">
            <v>9483.98934340151</v>
          </cell>
          <cell r="Y515">
            <v>8983.34684065324</v>
          </cell>
          <cell r="Z515">
            <v>8482.73372839074</v>
          </cell>
        </row>
        <row r="516">
          <cell r="A516">
            <v>-102512.411047332</v>
          </cell>
          <cell r="B516">
            <v>14460.8957846592</v>
          </cell>
          <cell r="C516">
            <v>22352.8365139841</v>
          </cell>
          <cell r="D516">
            <v>21072.9877108277</v>
          </cell>
          <cell r="E516">
            <v>19565.4778849036</v>
          </cell>
          <cell r="F516">
            <v>18538.7129239566</v>
          </cell>
          <cell r="G516">
            <v>17247.0171370027</v>
          </cell>
          <cell r="H516">
            <v>16225.4805433907</v>
          </cell>
          <cell r="I516">
            <v>15526.8754646255</v>
          </cell>
          <cell r="J516">
            <v>14917.3750842893</v>
          </cell>
          <cell r="K516">
            <v>14140.9739172699</v>
          </cell>
          <cell r="L516">
            <v>13463.642844195</v>
          </cell>
          <cell r="M516">
            <v>12755.1552505263</v>
          </cell>
          <cell r="N516">
            <v>12136.0701790827</v>
          </cell>
          <cell r="O516">
            <v>13117.6752703217</v>
          </cell>
          <cell r="P516">
            <v>14343.5375191639</v>
          </cell>
          <cell r="Q516">
            <v>12884.4087279856</v>
          </cell>
          <cell r="R516">
            <v>9411.01979439073</v>
          </cell>
          <cell r="S516">
            <v>8877.09721277629</v>
          </cell>
          <cell r="T516">
            <v>8343.20087309931</v>
          </cell>
          <cell r="U516">
            <v>7809.33156261793</v>
          </cell>
          <cell r="V516">
            <v>11063.7337300511</v>
          </cell>
          <cell r="W516">
            <v>10529.9209349148</v>
          </cell>
          <cell r="X516">
            <v>9996.1376753103</v>
          </cell>
          <cell r="Y516">
            <v>9462.38483730354</v>
          </cell>
          <cell r="Z516">
            <v>8928.6633335425</v>
          </cell>
        </row>
        <row r="517">
          <cell r="A517">
            <v>-107367.989243836</v>
          </cell>
          <cell r="B517">
            <v>14964.8070081555</v>
          </cell>
          <cell r="C517">
            <v>23311.8900099632</v>
          </cell>
          <cell r="D517">
            <v>21936.7909937986</v>
          </cell>
          <cell r="E517">
            <v>20409.7910890704</v>
          </cell>
          <cell r="F517">
            <v>19334.0946702699</v>
          </cell>
          <cell r="G517">
            <v>17981.5146872215</v>
          </cell>
          <cell r="H517">
            <v>16911.5922371048</v>
          </cell>
          <cell r="I517">
            <v>16179.8971982679</v>
          </cell>
          <cell r="J517">
            <v>15541.2203588315</v>
          </cell>
          <cell r="K517">
            <v>14728.3513716773</v>
          </cell>
          <cell r="L517">
            <v>14018.9379979654</v>
          </cell>
          <cell r="M517">
            <v>13276.8923514019</v>
          </cell>
          <cell r="N517">
            <v>12628.1666432308</v>
          </cell>
          <cell r="O517">
            <v>13656.5834072302</v>
          </cell>
          <cell r="P517">
            <v>14940.5095524005</v>
          </cell>
          <cell r="Q517">
            <v>13412.2680179753</v>
          </cell>
          <cell r="R517">
            <v>9774.35937987211</v>
          </cell>
          <cell r="S517">
            <v>9215.14714972223</v>
          </cell>
          <cell r="T517">
            <v>8655.96240447911</v>
          </cell>
          <cell r="U517">
            <v>8096.80596868996</v>
          </cell>
          <cell r="V517">
            <v>11505.3553661551</v>
          </cell>
          <cell r="W517">
            <v>10946.2581226032</v>
          </cell>
          <cell r="X517">
            <v>10387.1918135561</v>
          </cell>
          <cell r="Y517">
            <v>9828.15736704877</v>
          </cell>
          <cell r="Z517">
            <v>9269.1557389575</v>
          </cell>
        </row>
        <row r="518">
          <cell r="A518">
            <v>-96579.2281772318</v>
          </cell>
          <cell r="B518">
            <v>13678.5791473631</v>
          </cell>
          <cell r="C518">
            <v>21211.9849868684</v>
          </cell>
          <cell r="D518">
            <v>19980.4794170674</v>
          </cell>
          <cell r="E518">
            <v>18533.7851724745</v>
          </cell>
          <cell r="F518">
            <v>17566.8110903469</v>
          </cell>
          <cell r="G518">
            <v>16349.5116069246</v>
          </cell>
          <cell r="H518">
            <v>15387.0992047785</v>
          </cell>
          <cell r="I518">
            <v>14728.9277832061</v>
          </cell>
          <cell r="J518">
            <v>14155.0790308198</v>
          </cell>
          <cell r="K518">
            <v>13423.2390338562</v>
          </cell>
          <cell r="L518">
            <v>12785.1103273933</v>
          </cell>
          <cell r="M518">
            <v>12117.6283681789</v>
          </cell>
          <cell r="N518">
            <v>11534.7621178465</v>
          </cell>
          <cell r="O518">
            <v>12459.1665619735</v>
          </cell>
          <cell r="P518">
            <v>13614.0787197816</v>
          </cell>
          <cell r="Q518">
            <v>12239.4009512711</v>
          </cell>
          <cell r="R518">
            <v>8967.04379042894</v>
          </cell>
          <cell r="S518">
            <v>8464.02342136448</v>
          </cell>
          <cell r="T518">
            <v>7961.02777541442</v>
          </cell>
          <cell r="U518">
            <v>7458.0575942722</v>
          </cell>
          <cell r="V518">
            <v>10524.1024399435</v>
          </cell>
          <cell r="W518">
            <v>10021.185503168</v>
          </cell>
          <cell r="X518">
            <v>9518.29639247552</v>
          </cell>
          <cell r="Y518">
            <v>9015.43594264864</v>
          </cell>
          <cell r="Z518">
            <v>8512.60501351331</v>
          </cell>
        </row>
        <row r="519">
          <cell r="A519">
            <v>-106339.073427979</v>
          </cell>
          <cell r="B519">
            <v>14869.2725310511</v>
          </cell>
          <cell r="C519">
            <v>23117.0065743783</v>
          </cell>
          <cell r="D519">
            <v>21799.3414157395</v>
          </cell>
          <cell r="E519">
            <v>20230.877852758</v>
          </cell>
          <cell r="F519">
            <v>19165.5501992912</v>
          </cell>
          <cell r="G519">
            <v>17825.8718130788</v>
          </cell>
          <cell r="H519">
            <v>16766.2025132579</v>
          </cell>
          <cell r="I519">
            <v>16041.5193650519</v>
          </cell>
          <cell r="J519">
            <v>15409.0251302414</v>
          </cell>
          <cell r="K519">
            <v>14603.8838153412</v>
          </cell>
          <cell r="L519">
            <v>13901.2688053254</v>
          </cell>
          <cell r="M519">
            <v>13166.334240074</v>
          </cell>
          <cell r="N519">
            <v>12523.8894975649</v>
          </cell>
          <cell r="O519">
            <v>13542.3866868976</v>
          </cell>
          <cell r="P519">
            <v>14814.0088676697</v>
          </cell>
          <cell r="Q519">
            <v>13300.412591075</v>
          </cell>
          <cell r="R519">
            <v>9697.36631521551</v>
          </cell>
          <cell r="S519">
            <v>9143.51305948689</v>
          </cell>
          <cell r="T519">
            <v>8589.68702527505</v>
          </cell>
          <cell r="U519">
            <v>8035.88902922547</v>
          </cell>
          <cell r="V519">
            <v>11411.7740319405</v>
          </cell>
          <cell r="W519">
            <v>10858.0346608844</v>
          </cell>
          <cell r="X519">
            <v>10304.3259278852</v>
          </cell>
          <cell r="Y519">
            <v>9750.64875208469</v>
          </cell>
          <cell r="Z519">
            <v>9197.00408019874</v>
          </cell>
        </row>
        <row r="520">
          <cell r="A520">
            <v>-110766.841605927</v>
          </cell>
          <cell r="B520">
            <v>15388.8929412668</v>
          </cell>
          <cell r="C520">
            <v>23990.7471846766</v>
          </cell>
          <cell r="D520">
            <v>22623.4425492325</v>
          </cell>
          <cell r="E520">
            <v>21000.8012246693</v>
          </cell>
          <cell r="F520">
            <v>19890.8533131784</v>
          </cell>
          <cell r="G520">
            <v>18495.6550496007</v>
          </cell>
          <cell r="H520">
            <v>17391.8630218526</v>
          </cell>
          <cell r="I520">
            <v>16637.0053678954</v>
          </cell>
          <cell r="J520">
            <v>15977.9053218054</v>
          </cell>
          <cell r="K520">
            <v>15139.5092539227</v>
          </cell>
          <cell r="L520">
            <v>14407.6386158259</v>
          </cell>
          <cell r="M520">
            <v>13642.1026942151</v>
          </cell>
          <cell r="N520">
            <v>12972.6288600582</v>
          </cell>
          <cell r="O520">
            <v>14033.8132900484</v>
          </cell>
          <cell r="P520">
            <v>15358.3835363329</v>
          </cell>
          <cell r="Q520">
            <v>13781.7638271304</v>
          </cell>
          <cell r="R520">
            <v>10028.6931704892</v>
          </cell>
          <cell r="S520">
            <v>9451.77845915534</v>
          </cell>
          <cell r="T520">
            <v>8874.8921027933</v>
          </cell>
          <cell r="U520">
            <v>8298.03495205228</v>
          </cell>
          <cell r="V520">
            <v>11814.4857478063</v>
          </cell>
          <cell r="W520">
            <v>11237.6896630983</v>
          </cell>
          <cell r="X520">
            <v>10660.9254921609</v>
          </cell>
          <cell r="Y520">
            <v>10084.1941924073</v>
          </cell>
          <cell r="Z520">
            <v>9507.49674997289</v>
          </cell>
        </row>
        <row r="521">
          <cell r="A521">
            <v>-91990.7566503709</v>
          </cell>
          <cell r="B521">
            <v>13137.1462617306</v>
          </cell>
          <cell r="C521">
            <v>20288.1887175439</v>
          </cell>
          <cell r="D521">
            <v>19158.1581837456</v>
          </cell>
          <cell r="E521">
            <v>17735.9178659894</v>
          </cell>
          <cell r="F521">
            <v>16815.1835089866</v>
          </cell>
          <cell r="G521">
            <v>15655.4189655674</v>
          </cell>
          <cell r="H521">
            <v>14738.730700875</v>
          </cell>
          <cell r="I521">
            <v>14111.8289517226</v>
          </cell>
          <cell r="J521">
            <v>13565.5516535314</v>
          </cell>
          <cell r="K521">
            <v>12868.1733720552</v>
          </cell>
          <cell r="L521">
            <v>12260.3621101955</v>
          </cell>
          <cell r="M521">
            <v>11624.5921663114</v>
          </cell>
          <cell r="N521">
            <v>11069.7360132647</v>
          </cell>
          <cell r="O521">
            <v>11949.9039074087</v>
          </cell>
          <cell r="P521">
            <v>13049.9462795274</v>
          </cell>
          <cell r="Q521">
            <v>11740.5793435682</v>
          </cell>
          <cell r="R521">
            <v>8623.69161379975</v>
          </cell>
          <cell r="S521">
            <v>8144.56970286593</v>
          </cell>
          <cell r="T521">
            <v>7665.47134045329</v>
          </cell>
          <cell r="U521">
            <v>7186.39723301748</v>
          </cell>
          <cell r="V521">
            <v>10106.7745294656</v>
          </cell>
          <cell r="W521">
            <v>9627.75113676082</v>
          </cell>
          <cell r="X521">
            <v>9148.7542481241</v>
          </cell>
          <cell r="Y521">
            <v>8669.78465867749</v>
          </cell>
          <cell r="Z521">
            <v>8190.84318739668</v>
          </cell>
        </row>
        <row r="522">
          <cell r="A522">
            <v>-110445.80314551</v>
          </cell>
          <cell r="B522">
            <v>15381.3625045896</v>
          </cell>
          <cell r="C522">
            <v>23969.7243793274</v>
          </cell>
          <cell r="D522">
            <v>22563.7633455657</v>
          </cell>
          <cell r="E522">
            <v>20944.9773865586</v>
          </cell>
          <cell r="F522">
            <v>19838.2646984045</v>
          </cell>
          <cell r="G522">
            <v>18447.0919427657</v>
          </cell>
          <cell r="H522">
            <v>17346.4990645832</v>
          </cell>
          <cell r="I522">
            <v>16593.8292344869</v>
          </cell>
          <cell r="J522">
            <v>15936.6582615435</v>
          </cell>
          <cell r="K522">
            <v>15100.6733530237</v>
          </cell>
          <cell r="L522">
            <v>14370.923914913</v>
          </cell>
          <cell r="M522">
            <v>13607.6067662681</v>
          </cell>
          <cell r="N522">
            <v>12940.0926955</v>
          </cell>
          <cell r="O522">
            <v>13998.1820569433</v>
          </cell>
          <cell r="P522">
            <v>15318.9132663246</v>
          </cell>
          <cell r="Q522">
            <v>13746.8631156359</v>
          </cell>
          <cell r="R522">
            <v>10004.670082731</v>
          </cell>
          <cell r="S522">
            <v>9429.42745853106</v>
          </cell>
          <cell r="T522">
            <v>8854.21310712101</v>
          </cell>
          <cell r="U522">
            <v>8279.02787668457</v>
          </cell>
          <cell r="V522">
            <v>11785.2868502901</v>
          </cell>
          <cell r="W522">
            <v>11210.1625088973</v>
          </cell>
          <cell r="X522">
            <v>10635.0699887787</v>
          </cell>
          <cell r="Y522">
            <v>10060.0102445724</v>
          </cell>
          <cell r="Z522">
            <v>9484.98425955578</v>
          </cell>
        </row>
        <row r="523">
          <cell r="A523">
            <v>-109505.332188097</v>
          </cell>
          <cell r="B523">
            <v>15229.3507594702</v>
          </cell>
          <cell r="C523">
            <v>23745.541250814</v>
          </cell>
          <cell r="D523">
            <v>22401.9863679371</v>
          </cell>
          <cell r="E523">
            <v>20781.4434024802</v>
          </cell>
          <cell r="F523">
            <v>19684.2081881001</v>
          </cell>
          <cell r="G523">
            <v>18304.828017376</v>
          </cell>
          <cell r="H523">
            <v>17213.6069361146</v>
          </cell>
          <cell r="I523">
            <v>16467.3462596083</v>
          </cell>
          <cell r="J523">
            <v>15815.8264390742</v>
          </cell>
          <cell r="K523">
            <v>14986.9049376974</v>
          </cell>
          <cell r="L523">
            <v>14263.3694808625</v>
          </cell>
          <cell r="M523">
            <v>13506.5521501296</v>
          </cell>
          <cell r="N523">
            <v>12844.7791377635</v>
          </cell>
          <cell r="O523">
            <v>13893.8016039953</v>
          </cell>
          <cell r="P523">
            <v>15203.2864888482</v>
          </cell>
          <cell r="Q523">
            <v>13644.6227002322</v>
          </cell>
          <cell r="R523">
            <v>9934.29528615795</v>
          </cell>
          <cell r="S523">
            <v>9363.95098281872</v>
          </cell>
          <cell r="T523">
            <v>8793.6347115202</v>
          </cell>
          <cell r="U523">
            <v>8223.3473132236</v>
          </cell>
          <cell r="V523">
            <v>11699.7496997979</v>
          </cell>
          <cell r="W523">
            <v>11129.5226720611</v>
          </cell>
          <cell r="X523">
            <v>10559.327194633</v>
          </cell>
          <cell r="Y523">
            <v>9989.16421402296</v>
          </cell>
          <cell r="Z523">
            <v>9419.0347051355</v>
          </cell>
        </row>
        <row r="524">
          <cell r="A524">
            <v>-103282.207396306</v>
          </cell>
          <cell r="B524">
            <v>14452.5494384913</v>
          </cell>
          <cell r="C524">
            <v>22472.145970801</v>
          </cell>
          <cell r="D524">
            <v>21231.2293334178</v>
          </cell>
          <cell r="E524">
            <v>19699.3340799137</v>
          </cell>
          <cell r="F524">
            <v>18664.8115963647</v>
          </cell>
          <cell r="G524">
            <v>17363.4633169646</v>
          </cell>
          <cell r="H524">
            <v>16334.2556995996</v>
          </cell>
          <cell r="I524">
            <v>15630.4045863932</v>
          </cell>
          <cell r="J524">
            <v>15016.2786124032</v>
          </cell>
          <cell r="K524">
            <v>14234.0958898905</v>
          </cell>
          <cell r="L524">
            <v>13551.6785352448</v>
          </cell>
          <cell r="M524">
            <v>12837.8706963752</v>
          </cell>
          <cell r="N524">
            <v>12214.0864412278</v>
          </cell>
          <cell r="O524">
            <v>13203.1129874042</v>
          </cell>
          <cell r="P524">
            <v>14438.1806024441</v>
          </cell>
          <cell r="Q524">
            <v>12968.0947768476</v>
          </cell>
          <cell r="R524">
            <v>9468.62312709841</v>
          </cell>
          <cell r="S524">
            <v>8930.69116115906</v>
          </cell>
          <cell r="T524">
            <v>8392.78563421573</v>
          </cell>
          <cell r="U524">
            <v>7854.90733943832</v>
          </cell>
          <cell r="V524">
            <v>11133.7477859149</v>
          </cell>
          <cell r="W524">
            <v>10595.9264308732</v>
          </cell>
          <cell r="X524">
            <v>10058.1348331544</v>
          </cell>
          <cell r="Y524">
            <v>9520.37388547822</v>
          </cell>
          <cell r="Z524">
            <v>8982.64450734599</v>
          </cell>
        </row>
        <row r="525">
          <cell r="A525">
            <v>-116133.5037599</v>
          </cell>
          <cell r="B525">
            <v>16087.4634783042</v>
          </cell>
          <cell r="C525">
            <v>25069.4849969104</v>
          </cell>
          <cell r="D525">
            <v>23591.7467049824</v>
          </cell>
          <cell r="E525">
            <v>21933.9843669292</v>
          </cell>
          <cell r="F525">
            <v>20769.9546154651</v>
          </cell>
          <cell r="G525">
            <v>19307.4636634097</v>
          </cell>
          <cell r="H525">
            <v>18150.1928254392</v>
          </cell>
          <cell r="I525">
            <v>17358.7622590076</v>
          </cell>
          <cell r="J525">
            <v>16667.4147250793</v>
          </cell>
          <cell r="K525">
            <v>15788.7123409897</v>
          </cell>
          <cell r="L525">
            <v>15021.3825131378</v>
          </cell>
          <cell r="M525">
            <v>14218.7563161481</v>
          </cell>
          <cell r="N525">
            <v>13516.5219585463</v>
          </cell>
          <cell r="O525">
            <v>14629.4453210385</v>
          </cell>
          <cell r="P525">
            <v>16018.1910995307</v>
          </cell>
          <cell r="Q525">
            <v>14365.184041895</v>
          </cell>
          <cell r="R525">
            <v>10430.2768179006</v>
          </cell>
          <cell r="S525">
            <v>9825.41054360348</v>
          </cell>
          <cell r="T525">
            <v>9220.57399807882</v>
          </cell>
          <cell r="U525">
            <v>8615.76807318981</v>
          </cell>
          <cell r="V525">
            <v>12302.5911854989</v>
          </cell>
          <cell r="W525">
            <v>11697.8492852969</v>
          </cell>
          <cell r="X525">
            <v>11093.1408450903</v>
          </cell>
          <cell r="Y525">
            <v>10488.4668686789</v>
          </cell>
          <cell r="Z525">
            <v>9883.82838997646</v>
          </cell>
        </row>
        <row r="526">
          <cell r="A526">
            <v>-114597.632659772</v>
          </cell>
          <cell r="B526">
            <v>15899.8450167007</v>
          </cell>
          <cell r="C526">
            <v>24813.0590058914</v>
          </cell>
          <cell r="D526">
            <v>23348.4102081224</v>
          </cell>
          <cell r="E526">
            <v>21666.9191077042</v>
          </cell>
          <cell r="F526">
            <v>20518.3668975261</v>
          </cell>
          <cell r="G526">
            <v>19075.1342651707</v>
          </cell>
          <cell r="H526">
            <v>17933.1683889685</v>
          </cell>
          <cell r="I526">
            <v>17152.2045293474</v>
          </cell>
          <cell r="J526">
            <v>16470.0858201898</v>
          </cell>
          <cell r="K526">
            <v>15602.9185960263</v>
          </cell>
          <cell r="L526">
            <v>14845.7367415731</v>
          </cell>
          <cell r="M526">
            <v>14053.7253141396</v>
          </cell>
          <cell r="N526">
            <v>13360.866605636</v>
          </cell>
          <cell r="O526">
            <v>14458.9829374448</v>
          </cell>
          <cell r="P526">
            <v>15829.3624870921</v>
          </cell>
          <cell r="Q526">
            <v>14198.2165262626</v>
          </cell>
          <cell r="R526">
            <v>10315.3486370971</v>
          </cell>
          <cell r="S526">
            <v>9718.4817479908</v>
          </cell>
          <cell r="T526">
            <v>9121.64419449253</v>
          </cell>
          <cell r="U526">
            <v>8524.83685667055</v>
          </cell>
          <cell r="V526">
            <v>12162.9015583043</v>
          </cell>
          <cell r="W526">
            <v>11566.1573984399</v>
          </cell>
          <cell r="X526">
            <v>10969.4462560608</v>
          </cell>
          <cell r="Y526">
            <v>10372.7691216915</v>
          </cell>
          <cell r="Z526">
            <v>9776.12701557237</v>
          </cell>
        </row>
        <row r="527">
          <cell r="A527">
            <v>-112692.552443882</v>
          </cell>
          <cell r="B527">
            <v>15632.525759211</v>
          </cell>
          <cell r="C527">
            <v>24399.598376183</v>
          </cell>
          <cell r="D527">
            <v>22965.4362712615</v>
          </cell>
          <cell r="E527">
            <v>21335.6538461478</v>
          </cell>
          <cell r="F527">
            <v>20206.2998341077</v>
          </cell>
          <cell r="G527">
            <v>18786.9550422414</v>
          </cell>
          <cell r="H527">
            <v>17663.9732981497</v>
          </cell>
          <cell r="I527">
            <v>16895.9922442268</v>
          </cell>
          <cell r="J527">
            <v>16225.320883408</v>
          </cell>
          <cell r="K527">
            <v>15372.4617642411</v>
          </cell>
          <cell r="L527">
            <v>14627.8673615291</v>
          </cell>
          <cell r="M527">
            <v>13849.0223954451</v>
          </cell>
          <cell r="N527">
            <v>13167.7931548093</v>
          </cell>
          <cell r="O527">
            <v>14247.5429835902</v>
          </cell>
          <cell r="P527">
            <v>15595.1412339409</v>
          </cell>
          <cell r="Q527">
            <v>13991.111574095</v>
          </cell>
          <cell r="R527">
            <v>10172.7927914414</v>
          </cell>
          <cell r="S527">
            <v>9585.84826526319</v>
          </cell>
          <cell r="T527">
            <v>8998.93258701557</v>
          </cell>
          <cell r="U527">
            <v>8412.04662213641</v>
          </cell>
          <cell r="V527">
            <v>11989.631845038</v>
          </cell>
          <cell r="W527">
            <v>11402.808007841</v>
          </cell>
          <cell r="X527">
            <v>10816.0166392439</v>
          </cell>
          <cell r="Y527">
            <v>10229.2587133048</v>
          </cell>
          <cell r="Z527">
            <v>9642.53523330349</v>
          </cell>
        </row>
        <row r="528">
          <cell r="A528">
            <v>-93539.0678043314</v>
          </cell>
          <cell r="B528">
            <v>13384.5959087779</v>
          </cell>
          <cell r="C528">
            <v>20601.0387061658</v>
          </cell>
          <cell r="D528">
            <v>19423.0151660215</v>
          </cell>
          <cell r="E528">
            <v>18005.14626651</v>
          </cell>
          <cell r="F528">
            <v>17068.8090051964</v>
          </cell>
          <cell r="G528">
            <v>15889.6301559833</v>
          </cell>
          <cell r="H528">
            <v>14957.5129643354</v>
          </cell>
          <cell r="I528">
            <v>14320.0597314689</v>
          </cell>
          <cell r="J528">
            <v>13764.4788580433</v>
          </cell>
          <cell r="K528">
            <v>13055.4719856166</v>
          </cell>
          <cell r="L528">
            <v>12437.4305550909</v>
          </cell>
          <cell r="M528">
            <v>11790.9598654873</v>
          </cell>
          <cell r="N528">
            <v>11226.6521236496</v>
          </cell>
          <cell r="O528">
            <v>12121.7469805851</v>
          </cell>
          <cell r="P528">
            <v>13240.3043419984</v>
          </cell>
          <cell r="Q528">
            <v>11908.8992414954</v>
          </cell>
          <cell r="R528">
            <v>8739.55067529759</v>
          </cell>
          <cell r="S528">
            <v>8252.36458676792</v>
          </cell>
          <cell r="T528">
            <v>7765.20244310835</v>
          </cell>
          <cell r="U528">
            <v>7278.064962665</v>
          </cell>
          <cell r="V528">
            <v>10247.5955969756</v>
          </cell>
          <cell r="W528">
            <v>9760.50968485109</v>
          </cell>
          <cell r="X528">
            <v>9273.45072288882</v>
          </cell>
          <cell r="Y528">
            <v>8786.41951959369</v>
          </cell>
          <cell r="Z528">
            <v>8299.41690772571</v>
          </cell>
        </row>
        <row r="529">
          <cell r="A529">
            <v>-112227.825123381</v>
          </cell>
          <cell r="B529">
            <v>15529.374902099</v>
          </cell>
          <cell r="C529">
            <v>24241.1236506826</v>
          </cell>
          <cell r="D529">
            <v>22915.6208677699</v>
          </cell>
          <cell r="E529">
            <v>21254.8446413205</v>
          </cell>
          <cell r="F529">
            <v>20130.1738584194</v>
          </cell>
          <cell r="G529">
            <v>18716.6562921</v>
          </cell>
          <cell r="H529">
            <v>17598.30555765</v>
          </cell>
          <cell r="I529">
            <v>16833.4915433375</v>
          </cell>
          <cell r="J529">
            <v>16165.6126610064</v>
          </cell>
          <cell r="K529">
            <v>15316.2438763887</v>
          </cell>
          <cell r="L529">
            <v>14574.7200702168</v>
          </cell>
          <cell r="M529">
            <v>13799.0869449007</v>
          </cell>
          <cell r="N529">
            <v>13120.6946091868</v>
          </cell>
          <cell r="O529">
            <v>14195.96409343</v>
          </cell>
          <cell r="P529">
            <v>15538.0050490845</v>
          </cell>
          <cell r="Q529">
            <v>13940.5901689171</v>
          </cell>
          <cell r="R529">
            <v>10138.0175648547</v>
          </cell>
          <cell r="S529">
            <v>9553.49351058012</v>
          </cell>
          <cell r="T529">
            <v>8968.99818527151</v>
          </cell>
          <cell r="U529">
            <v>8384.53245079784</v>
          </cell>
          <cell r="V529">
            <v>11947.3642444936</v>
          </cell>
          <cell r="W529">
            <v>11362.9603814968</v>
          </cell>
          <cell r="X529">
            <v>10778.5888532042</v>
          </cell>
          <cell r="Y529">
            <v>10194.2506296571</v>
          </cell>
          <cell r="Z529">
            <v>9609.94670999777</v>
          </cell>
        </row>
        <row r="530">
          <cell r="A530">
            <v>-92879.5924099021</v>
          </cell>
          <cell r="B530">
            <v>13299.4041082827</v>
          </cell>
          <cell r="C530">
            <v>20430.5352592757</v>
          </cell>
          <cell r="D530">
            <v>19291.8161308631</v>
          </cell>
          <cell r="E530">
            <v>17890.473253162</v>
          </cell>
          <cell r="F530">
            <v>16960.7817693772</v>
          </cell>
          <cell r="G530">
            <v>15789.8720958646</v>
          </cell>
          <cell r="H530">
            <v>14864.3265792082</v>
          </cell>
          <cell r="I530">
            <v>14231.3675617753</v>
          </cell>
          <cell r="J530">
            <v>13679.7493795256</v>
          </cell>
          <cell r="K530">
            <v>12975.695497061</v>
          </cell>
          <cell r="L530">
            <v>12362.0114235813</v>
          </cell>
          <cell r="M530">
            <v>11720.0985248881</v>
          </cell>
          <cell r="N530">
            <v>11159.8165179487</v>
          </cell>
          <cell r="O530">
            <v>12048.5535025345</v>
          </cell>
          <cell r="P530">
            <v>13159.2247359969</v>
          </cell>
          <cell r="Q530">
            <v>11837.2063968163</v>
          </cell>
          <cell r="R530">
            <v>8690.20258393748</v>
          </cell>
          <cell r="S530">
            <v>8206.45128736624</v>
          </cell>
          <cell r="T530">
            <v>7722.72376684738</v>
          </cell>
          <cell r="U530">
            <v>7239.02073566249</v>
          </cell>
          <cell r="V530">
            <v>10187.6153864071</v>
          </cell>
          <cell r="W530">
            <v>9703.9635599706</v>
          </cell>
          <cell r="X530">
            <v>9220.33849369053</v>
          </cell>
          <cell r="Y530">
            <v>8736.74099037158</v>
          </cell>
          <cell r="Z530">
            <v>8253.1718769026</v>
          </cell>
        </row>
        <row r="531">
          <cell r="A531">
            <v>-88829.5469778688</v>
          </cell>
          <cell r="B531">
            <v>12757.122802317</v>
          </cell>
          <cell r="C531">
            <v>19672.6208040955</v>
          </cell>
          <cell r="D531">
            <v>18588.0095926568</v>
          </cell>
          <cell r="E531">
            <v>17186.2302778963</v>
          </cell>
          <cell r="F531">
            <v>16297.3526002829</v>
          </cell>
          <cell r="G531">
            <v>15177.2265307607</v>
          </cell>
          <cell r="H531">
            <v>14292.0397333301</v>
          </cell>
          <cell r="I531">
            <v>13686.6811037833</v>
          </cell>
          <cell r="J531">
            <v>13159.3990520868</v>
          </cell>
          <cell r="K531">
            <v>12485.7630359146</v>
          </cell>
          <cell r="L531">
            <v>11898.838859997</v>
          </cell>
          <cell r="M531">
            <v>11284.916786152</v>
          </cell>
          <cell r="N531">
            <v>10749.3580810569</v>
          </cell>
          <cell r="O531">
            <v>11599.0493755608</v>
          </cell>
          <cell r="P531">
            <v>12661.2894215162</v>
          </cell>
          <cell r="Q531">
            <v>11396.9181304841</v>
          </cell>
          <cell r="R531">
            <v>8387.14046261992</v>
          </cell>
          <cell r="S531">
            <v>7924.4833017795</v>
          </cell>
          <cell r="T531">
            <v>7461.84888022883</v>
          </cell>
          <cell r="U531">
            <v>6999.23788014658</v>
          </cell>
          <cell r="V531">
            <v>9819.25808319699</v>
          </cell>
          <cell r="W531">
            <v>9356.6960550631</v>
          </cell>
          <cell r="X531">
            <v>8894.15962020015</v>
          </cell>
          <cell r="Y531">
            <v>8431.64954640625</v>
          </cell>
          <cell r="Z531">
            <v>7969.1666245135</v>
          </cell>
        </row>
        <row r="532">
          <cell r="A532">
            <v>-109880.378406854</v>
          </cell>
          <cell r="B532">
            <v>15305.4742899815</v>
          </cell>
          <cell r="C532">
            <v>23813.2043981376</v>
          </cell>
          <cell r="D532">
            <v>22515.293880485</v>
          </cell>
          <cell r="E532">
            <v>20846.6583906554</v>
          </cell>
          <cell r="F532">
            <v>19745.643696777</v>
          </cell>
          <cell r="G532">
            <v>18361.5608137078</v>
          </cell>
          <cell r="H532">
            <v>17266.602395349</v>
          </cell>
          <cell r="I532">
            <v>16517.7858410663</v>
          </cell>
          <cell r="J532">
            <v>15864.0124226662</v>
          </cell>
          <cell r="K532">
            <v>15032.2741366565</v>
          </cell>
          <cell r="L532">
            <v>14306.2606339419</v>
          </cell>
          <cell r="M532">
            <v>13546.8512698121</v>
          </cell>
          <cell r="N532">
            <v>12882.78880637</v>
          </cell>
          <cell r="O532">
            <v>13935.4270193063</v>
          </cell>
          <cell r="P532">
            <v>15249.3967757611</v>
          </cell>
          <cell r="Q532">
            <v>13685.3946995151</v>
          </cell>
          <cell r="R532">
            <v>9962.35973742297</v>
          </cell>
          <cell r="S532">
            <v>9390.06205455345</v>
          </cell>
          <cell r="T532">
            <v>8817.79249973189</v>
          </cell>
          <cell r="U532">
            <v>8245.5519167998</v>
          </cell>
          <cell r="V532">
            <v>11733.8606785607</v>
          </cell>
          <cell r="W532">
            <v>11161.6806729522</v>
          </cell>
          <cell r="X532">
            <v>10589.5323257096</v>
          </cell>
          <cell r="Y532">
            <v>10017.4165865838</v>
          </cell>
          <cell r="Z532">
            <v>9445.33443381831</v>
          </cell>
        </row>
        <row r="533">
          <cell r="A533">
            <v>-91145.1852180715</v>
          </cell>
          <cell r="B533">
            <v>13050.1351101766</v>
          </cell>
          <cell r="C533">
            <v>20109.800712354</v>
          </cell>
          <cell r="D533">
            <v>18998.4775175625</v>
          </cell>
          <cell r="E533">
            <v>17588.8855051738</v>
          </cell>
          <cell r="F533">
            <v>16676.6722843215</v>
          </cell>
          <cell r="G533">
            <v>15527.5103786959</v>
          </cell>
          <cell r="H533">
            <v>14619.2482367703</v>
          </cell>
          <cell r="I533">
            <v>13998.108916684</v>
          </cell>
          <cell r="J533">
            <v>13456.9125335378</v>
          </cell>
          <cell r="K533">
            <v>12765.8849163197</v>
          </cell>
          <cell r="L533">
            <v>12163.6606053447</v>
          </cell>
          <cell r="M533">
            <v>11533.7346062398</v>
          </cell>
          <cell r="N533">
            <v>10984.040202142</v>
          </cell>
          <cell r="O533">
            <v>11856.0561086993</v>
          </cell>
          <cell r="P533">
            <v>12945.9869822495</v>
          </cell>
          <cell r="Q533">
            <v>11648.6556389494</v>
          </cell>
          <cell r="R533">
            <v>8560.41808358912</v>
          </cell>
          <cell r="S533">
            <v>8085.70022166224</v>
          </cell>
          <cell r="T533">
            <v>7611.00569180048</v>
          </cell>
          <cell r="U533">
            <v>7136.33519396581</v>
          </cell>
          <cell r="V533">
            <v>10029.8686236677</v>
          </cell>
          <cell r="W533">
            <v>9555.2483743984</v>
          </cell>
          <cell r="X533">
            <v>9080.65438557401</v>
          </cell>
          <cell r="Y533">
            <v>8606.08744500782</v>
          </cell>
          <cell r="Z533">
            <v>8131.54836414757</v>
          </cell>
        </row>
        <row r="534">
          <cell r="A534">
            <v>-103926.081417096</v>
          </cell>
          <cell r="B534">
            <v>14592.5482689199</v>
          </cell>
          <cell r="C534">
            <v>22706.4323485012</v>
          </cell>
          <cell r="D534">
            <v>21362.3914717907</v>
          </cell>
          <cell r="E534">
            <v>19811.2942452271</v>
          </cell>
          <cell r="F534">
            <v>18770.2832049633</v>
          </cell>
          <cell r="G534">
            <v>17460.8613758116</v>
          </cell>
          <cell r="H534">
            <v>16425.2375512071</v>
          </cell>
          <cell r="I534">
            <v>15716.9985433407</v>
          </cell>
          <cell r="J534">
            <v>15099.0036245469</v>
          </cell>
          <cell r="K534">
            <v>14311.9850861891</v>
          </cell>
          <cell r="L534">
            <v>13625.3134575781</v>
          </cell>
          <cell r="M534">
            <v>12907.0556525928</v>
          </cell>
          <cell r="N534">
            <v>12279.3409003601</v>
          </cell>
          <cell r="O534">
            <v>13274.5749091167</v>
          </cell>
          <cell r="P534">
            <v>14517.3420880146</v>
          </cell>
          <cell r="Q534">
            <v>13038.091566046</v>
          </cell>
          <cell r="R534">
            <v>9516.80377837171</v>
          </cell>
          <cell r="S534">
            <v>8975.51827820268</v>
          </cell>
          <cell r="T534">
            <v>8434.25938185364</v>
          </cell>
          <cell r="U534">
            <v>7893.02788743918</v>
          </cell>
          <cell r="V534">
            <v>11192.3090297047</v>
          </cell>
          <cell r="W534">
            <v>10651.1348299953</v>
          </cell>
          <cell r="X534">
            <v>10109.9905731196</v>
          </cell>
          <cell r="Y534">
            <v>9568.87715736272</v>
          </cell>
          <cell r="Z534">
            <v>9027.79550795819</v>
          </cell>
        </row>
        <row r="535">
          <cell r="A535">
            <v>-99105.8095803154</v>
          </cell>
          <cell r="B535">
            <v>13972.6974713501</v>
          </cell>
          <cell r="C535">
            <v>21692.8418390165</v>
          </cell>
          <cell r="D535">
            <v>20446.5553593697</v>
          </cell>
          <cell r="E535">
            <v>18973.1202946154</v>
          </cell>
          <cell r="F535">
            <v>17980.6849169562</v>
          </cell>
          <cell r="G535">
            <v>16731.7045767195</v>
          </cell>
          <cell r="H535">
            <v>15744.1147806011</v>
          </cell>
          <cell r="I535">
            <v>15068.7251258209</v>
          </cell>
          <cell r="J535">
            <v>14479.6945153763</v>
          </cell>
          <cell r="K535">
            <v>13728.878628738</v>
          </cell>
          <cell r="L535">
            <v>13074.0560207711</v>
          </cell>
          <cell r="M535">
            <v>12389.1122580522</v>
          </cell>
          <cell r="N535">
            <v>11790.8226166219</v>
          </cell>
          <cell r="O535">
            <v>12739.5853342763</v>
          </cell>
          <cell r="P535">
            <v>13924.7108167835</v>
          </cell>
          <cell r="Q535">
            <v>12514.0704986575</v>
          </cell>
          <cell r="R535">
            <v>9156.10614356796</v>
          </cell>
          <cell r="S535">
            <v>8639.92640334432</v>
          </cell>
          <cell r="T535">
            <v>8123.77203300937</v>
          </cell>
          <cell r="U535">
            <v>7607.64379365977</v>
          </cell>
          <cell r="V535">
            <v>10753.8985564561</v>
          </cell>
          <cell r="W535">
            <v>10237.8249543837</v>
          </cell>
          <cell r="X535">
            <v>9721.77990634463</v>
          </cell>
          <cell r="Y535">
            <v>9205.76426895975</v>
          </cell>
          <cell r="Z535">
            <v>8689.77892454872</v>
          </cell>
        </row>
        <row r="536">
          <cell r="A536">
            <v>-91514.3850204349</v>
          </cell>
          <cell r="B536">
            <v>13082.9929303649</v>
          </cell>
          <cell r="C536">
            <v>20137.6704753102</v>
          </cell>
          <cell r="D536">
            <v>19070.1927494659</v>
          </cell>
          <cell r="E536">
            <v>17653.0838880431</v>
          </cell>
          <cell r="F536">
            <v>16737.1501041935</v>
          </cell>
          <cell r="G536">
            <v>15583.3587945596</v>
          </cell>
          <cell r="H536">
            <v>14671.4175750997</v>
          </cell>
          <cell r="I536">
            <v>14047.7622195952</v>
          </cell>
          <cell r="J536">
            <v>13504.3473688438</v>
          </cell>
          <cell r="K536">
            <v>12810.5468765031</v>
          </cell>
          <cell r="L536">
            <v>12205.8831487223</v>
          </cell>
          <cell r="M536">
            <v>11573.4055221912</v>
          </cell>
          <cell r="N536">
            <v>11021.4573561769</v>
          </cell>
          <cell r="O536">
            <v>11897.0326452901</v>
          </cell>
          <cell r="P536">
            <v>12991.3784779206</v>
          </cell>
          <cell r="Q536">
            <v>11688.792063007</v>
          </cell>
          <cell r="R536">
            <v>8588.04505152616</v>
          </cell>
          <cell r="S536">
            <v>8111.40426036958</v>
          </cell>
          <cell r="T536">
            <v>7634.78689578882</v>
          </cell>
          <cell r="U536">
            <v>7158.19366058114</v>
          </cell>
          <cell r="V536">
            <v>10063.4478626729</v>
          </cell>
          <cell r="W536">
            <v>9586.90507957141</v>
          </cell>
          <cell r="X536">
            <v>9110.38866328738</v>
          </cell>
          <cell r="Y536">
            <v>8633.89940482534</v>
          </cell>
          <cell r="Z536">
            <v>8157.43811891994</v>
          </cell>
        </row>
        <row r="537">
          <cell r="A537">
            <v>-108477.284281691</v>
          </cell>
          <cell r="B537">
            <v>15131.5458367831</v>
          </cell>
          <cell r="C537">
            <v>23560.3550514811</v>
          </cell>
          <cell r="D537">
            <v>22143.1297190173</v>
          </cell>
          <cell r="E537">
            <v>20602.6810827795</v>
          </cell>
          <cell r="F537">
            <v>19515.8058874884</v>
          </cell>
          <cell r="G537">
            <v>18149.3164308658</v>
          </cell>
          <cell r="H537">
            <v>17068.3398511788</v>
          </cell>
          <cell r="I537">
            <v>16329.0851506445</v>
          </cell>
          <cell r="J537">
            <v>15683.7427195953</v>
          </cell>
          <cell r="K537">
            <v>14862.5423720388</v>
          </cell>
          <cell r="L537">
            <v>14145.7995443547</v>
          </cell>
          <cell r="M537">
            <v>13396.0872966059</v>
          </cell>
          <cell r="N537">
            <v>12740.5899517914</v>
          </cell>
          <cell r="O537">
            <v>13779.7012107006</v>
          </cell>
          <cell r="P537">
            <v>15076.8925097761</v>
          </cell>
          <cell r="Q537">
            <v>13532.8616254457</v>
          </cell>
          <cell r="R537">
            <v>9857.36716657013</v>
          </cell>
          <cell r="S537">
            <v>9292.37731725851</v>
          </cell>
          <cell r="T537">
            <v>8727.41523681976</v>
          </cell>
          <cell r="U537">
            <v>8162.48175832007</v>
          </cell>
          <cell r="V537">
            <v>11606.2473031632</v>
          </cell>
          <cell r="W537">
            <v>11041.3736284579</v>
          </cell>
          <cell r="X537">
            <v>10476.5312078637</v>
          </cell>
          <cell r="Y537">
            <v>9911.72097900386</v>
          </cell>
          <cell r="Z537">
            <v>9346.94390763046</v>
          </cell>
        </row>
        <row r="538">
          <cell r="A538">
            <v>-102204.220129442</v>
          </cell>
          <cell r="B538">
            <v>14341.6882092046</v>
          </cell>
          <cell r="C538">
            <v>22281.0104380957</v>
          </cell>
          <cell r="D538">
            <v>21046.5236099376</v>
          </cell>
          <cell r="E538">
            <v>19511.8880443432</v>
          </cell>
          <cell r="F538">
            <v>18488.228837294</v>
          </cell>
          <cell r="G538">
            <v>17200.3974626758</v>
          </cell>
          <cell r="H538">
            <v>16181.9319928157</v>
          </cell>
          <cell r="I538">
            <v>15485.42718404</v>
          </cell>
          <cell r="J538">
            <v>14877.7786778467</v>
          </cell>
          <cell r="K538">
            <v>14103.6921787218</v>
          </cell>
          <cell r="L538">
            <v>13428.3974179625</v>
          </cell>
          <cell r="M538">
            <v>12722.0398048453</v>
          </cell>
          <cell r="N538">
            <v>12104.8360696032</v>
          </cell>
          <cell r="O538">
            <v>13083.4699529216</v>
          </cell>
          <cell r="P538">
            <v>14305.6467981349</v>
          </cell>
          <cell r="Q538">
            <v>12850.9046976693</v>
          </cell>
          <cell r="R538">
            <v>9387.95807942627</v>
          </cell>
          <cell r="S538">
            <v>8855.64067018882</v>
          </cell>
          <cell r="T538">
            <v>8323.34942399566</v>
          </cell>
          <cell r="U538">
            <v>7791.08512573817</v>
          </cell>
          <cell r="V538">
            <v>11035.7033345178</v>
          </cell>
          <cell r="W538">
            <v>10503.4953816989</v>
          </cell>
          <cell r="X538">
            <v>9971.31687561697</v>
          </cell>
          <cell r="Y538">
            <v>9439.16869967397</v>
          </cell>
          <cell r="Z538">
            <v>8907.05176377413</v>
          </cell>
        </row>
        <row r="539">
          <cell r="A539">
            <v>-91111.2254571428</v>
          </cell>
          <cell r="B539">
            <v>13014.5524421916</v>
          </cell>
          <cell r="C539">
            <v>20050.8015103511</v>
          </cell>
          <cell r="D539">
            <v>18982.3812156368</v>
          </cell>
          <cell r="E539">
            <v>17582.9804052244</v>
          </cell>
          <cell r="F539">
            <v>16671.1094094467</v>
          </cell>
          <cell r="G539">
            <v>15522.3733259704</v>
          </cell>
          <cell r="H539">
            <v>14614.4495932007</v>
          </cell>
          <cell r="I539">
            <v>13993.5417032528</v>
          </cell>
          <cell r="J539">
            <v>13452.5493793423</v>
          </cell>
          <cell r="K539">
            <v>12761.7768169092</v>
          </cell>
          <cell r="L539">
            <v>12159.7768885341</v>
          </cell>
          <cell r="M539">
            <v>11530.0855933939</v>
          </cell>
          <cell r="N539">
            <v>10980.5984949755</v>
          </cell>
          <cell r="O539">
            <v>11852.2870021683</v>
          </cell>
          <cell r="P539">
            <v>12941.811778657</v>
          </cell>
          <cell r="Q539">
            <v>11644.9638077057</v>
          </cell>
          <cell r="R539">
            <v>8557.87689797549</v>
          </cell>
          <cell r="S539">
            <v>8083.3359110537</v>
          </cell>
          <cell r="T539">
            <v>7608.81824750375</v>
          </cell>
          <cell r="U539">
            <v>7134.32460702681</v>
          </cell>
          <cell r="V539">
            <v>10026.7799358583</v>
          </cell>
          <cell r="W539">
            <v>9552.33652522466</v>
          </cell>
          <cell r="X539">
            <v>9077.91936525151</v>
          </cell>
          <cell r="Y539">
            <v>8603.52924345866</v>
          </cell>
          <cell r="Z539">
            <v>8129.16697099152</v>
          </cell>
        </row>
        <row r="540">
          <cell r="A540">
            <v>-102536.070355955</v>
          </cell>
          <cell r="B540">
            <v>14431.5027705687</v>
          </cell>
          <cell r="C540">
            <v>22300.9619532661</v>
          </cell>
          <cell r="D540">
            <v>21139.2019234787</v>
          </cell>
          <cell r="E540">
            <v>19569.5918886047</v>
          </cell>
          <cell r="F540">
            <v>18542.5885040517</v>
          </cell>
          <cell r="G540">
            <v>17250.5960525345</v>
          </cell>
          <cell r="H540">
            <v>16228.8236938156</v>
          </cell>
          <cell r="I540">
            <v>15530.0573807863</v>
          </cell>
          <cell r="J540">
            <v>14920.4148351255</v>
          </cell>
          <cell r="K540">
            <v>14143.8359748682</v>
          </cell>
          <cell r="L540">
            <v>13466.3485774543</v>
          </cell>
          <cell r="M540">
            <v>12757.6974686906</v>
          </cell>
          <cell r="N540">
            <v>12138.4679701688</v>
          </cell>
          <cell r="O540">
            <v>13120.3011561409</v>
          </cell>
          <cell r="P540">
            <v>14346.4463273432</v>
          </cell>
          <cell r="Q540">
            <v>12886.9807771516</v>
          </cell>
          <cell r="R540">
            <v>9412.7902042245</v>
          </cell>
          <cell r="S540">
            <v>8878.74439617327</v>
          </cell>
          <cell r="T540">
            <v>8344.72483611602</v>
          </cell>
          <cell r="U540">
            <v>7810.73231149255</v>
          </cell>
          <cell r="V540">
            <v>11065.8855772998</v>
          </cell>
          <cell r="W540">
            <v>10531.9495810649</v>
          </cell>
          <cell r="X540">
            <v>9998.04312717833</v>
          </cell>
          <cell r="Y540">
            <v>9464.16710191071</v>
          </cell>
          <cell r="Z540">
            <v>8930.32241812056</v>
          </cell>
        </row>
        <row r="541">
          <cell r="A541">
            <v>-105036.563251826</v>
          </cell>
          <cell r="B541">
            <v>14665.8942644553</v>
          </cell>
          <cell r="C541">
            <v>22845.2397918783</v>
          </cell>
          <cell r="D541">
            <v>21546.2732511378</v>
          </cell>
          <cell r="E541">
            <v>20004.3906053526</v>
          </cell>
          <cell r="F541">
            <v>18952.1888288069</v>
          </cell>
          <cell r="G541">
            <v>17628.8426448104</v>
          </cell>
          <cell r="H541">
            <v>16582.1528641999</v>
          </cell>
          <cell r="I541">
            <v>15866.3461068124</v>
          </cell>
          <cell r="J541">
            <v>15241.6784651169</v>
          </cell>
          <cell r="K541">
            <v>14446.3196529188</v>
          </cell>
          <cell r="L541">
            <v>13752.3107288032</v>
          </cell>
          <cell r="M541">
            <v>13026.3781203978</v>
          </cell>
          <cell r="N541">
            <v>12391.8844867789</v>
          </cell>
          <cell r="O541">
            <v>13397.8244321201</v>
          </cell>
          <cell r="P541">
            <v>14653.8709568583</v>
          </cell>
          <cell r="Q541">
            <v>13158.8141924984</v>
          </cell>
          <cell r="R541">
            <v>9599.9003722657</v>
          </cell>
          <cell r="S541">
            <v>9052.83107165752</v>
          </cell>
          <cell r="T541">
            <v>8505.78865913923</v>
          </cell>
          <cell r="U541">
            <v>7958.77394135354</v>
          </cell>
          <cell r="V541">
            <v>11293.3089075504</v>
          </cell>
          <cell r="W541">
            <v>10746.3520966811</v>
          </cell>
          <cell r="X541">
            <v>10199.4255485939</v>
          </cell>
          <cell r="Y541">
            <v>9652.53017117224</v>
          </cell>
          <cell r="Z541">
            <v>9105.66689953606</v>
          </cell>
        </row>
        <row r="542">
          <cell r="A542">
            <v>-93722.8097294345</v>
          </cell>
          <cell r="B542">
            <v>13381.8048608814</v>
          </cell>
          <cell r="C542">
            <v>20688.5088559957</v>
          </cell>
          <cell r="D542">
            <v>19496.6443356232</v>
          </cell>
          <cell r="E542">
            <v>18037.0962685995</v>
          </cell>
          <cell r="F542">
            <v>17098.9073719295</v>
          </cell>
          <cell r="G542">
            <v>15917.4245788921</v>
          </cell>
          <cell r="H542">
            <v>14983.4763982123</v>
          </cell>
          <cell r="I542">
            <v>14344.7709946013</v>
          </cell>
          <cell r="J542">
            <v>13788.0860428258</v>
          </cell>
          <cell r="K542">
            <v>13077.6991766673</v>
          </cell>
          <cell r="L542">
            <v>12458.4437066508</v>
          </cell>
          <cell r="M542">
            <v>11810.7031330103</v>
          </cell>
          <cell r="N542">
            <v>11245.2737476869</v>
          </cell>
          <cell r="O542">
            <v>12142.140024322</v>
          </cell>
          <cell r="P542">
            <v>13262.8946054399</v>
          </cell>
          <cell r="Q542">
            <v>11928.8741812865</v>
          </cell>
          <cell r="R542">
            <v>8753.29995750471</v>
          </cell>
          <cell r="S542">
            <v>8265.15687301718</v>
          </cell>
          <cell r="T542">
            <v>7777.03778043548</v>
          </cell>
          <cell r="U542">
            <v>7288.94339951677</v>
          </cell>
          <cell r="V542">
            <v>10264.3071823525</v>
          </cell>
          <cell r="W542">
            <v>9776.26447104997</v>
          </cell>
          <cell r="X542">
            <v>9288.24876284882</v>
          </cell>
          <cell r="Y542">
            <v>8800.26086784209</v>
          </cell>
          <cell r="Z542">
            <v>8312.30162042561</v>
          </cell>
        </row>
        <row r="543">
          <cell r="A543">
            <v>-89478.3152579299</v>
          </cell>
          <cell r="B543">
            <v>12784.703563528</v>
          </cell>
          <cell r="C543">
            <v>19726.0739460041</v>
          </cell>
          <cell r="D543">
            <v>18675.649031532</v>
          </cell>
          <cell r="E543">
            <v>17299.0414824805</v>
          </cell>
          <cell r="F543">
            <v>16403.6259268909</v>
          </cell>
          <cell r="G543">
            <v>15275.3649383982</v>
          </cell>
          <cell r="H543">
            <v>14383.7131624144</v>
          </cell>
          <cell r="I543">
            <v>13773.9332846426</v>
          </cell>
          <cell r="J543">
            <v>13242.7528792542</v>
          </cell>
          <cell r="K543">
            <v>12564.2442889025</v>
          </cell>
          <cell r="L543">
            <v>11973.0335011414</v>
          </cell>
          <cell r="M543">
            <v>11354.6276357935</v>
          </cell>
          <cell r="N543">
            <v>10815.1085568497</v>
          </cell>
          <cell r="O543">
            <v>11671.0544985233</v>
          </cell>
          <cell r="P543">
            <v>12741.0526347884</v>
          </cell>
          <cell r="Q543">
            <v>11467.4469840668</v>
          </cell>
          <cell r="R543">
            <v>8435.68734795698</v>
          </cell>
          <cell r="S543">
            <v>7969.651161773</v>
          </cell>
          <cell r="T543">
            <v>7503.63788095558</v>
          </cell>
          <cell r="U543">
            <v>7037.64819266573</v>
          </cell>
          <cell r="V543">
            <v>9878.26446672084</v>
          </cell>
          <cell r="W543">
            <v>9412.32410804689</v>
          </cell>
          <cell r="X543">
            <v>8946.40952956483</v>
          </cell>
          <cell r="Y543">
            <v>8480.5215046804</v>
          </cell>
          <cell r="Z543">
            <v>8014.66083000153</v>
          </cell>
        </row>
        <row r="544">
          <cell r="A544">
            <v>-92554.9491824505</v>
          </cell>
          <cell r="B544">
            <v>13205.7222392445</v>
          </cell>
          <cell r="C544">
            <v>20378.4769990921</v>
          </cell>
          <cell r="D544">
            <v>19262.8608639624</v>
          </cell>
          <cell r="E544">
            <v>17834.022599401</v>
          </cell>
          <cell r="F544">
            <v>16907.6026655241</v>
          </cell>
          <cell r="G544">
            <v>15740.7637001991</v>
          </cell>
          <cell r="H544">
            <v>14818.4532546266</v>
          </cell>
          <cell r="I544">
            <v>14187.7066269441</v>
          </cell>
          <cell r="J544">
            <v>13638.0391783587</v>
          </cell>
          <cell r="K544">
            <v>12936.4235288599</v>
          </cell>
          <cell r="L544">
            <v>12324.8844731723</v>
          </cell>
          <cell r="M544">
            <v>11685.2152608452</v>
          </cell>
          <cell r="N544">
            <v>11126.9150224165</v>
          </cell>
          <cell r="O544">
            <v>12012.5221856067</v>
          </cell>
          <cell r="P544">
            <v>13119.3112756993</v>
          </cell>
          <cell r="Q544">
            <v>11801.9138041306</v>
          </cell>
          <cell r="R544">
            <v>8665.90975393497</v>
          </cell>
          <cell r="S544">
            <v>8183.8493194587</v>
          </cell>
          <cell r="T544">
            <v>7701.81257793008</v>
          </cell>
          <cell r="U544">
            <v>7219.80024013754</v>
          </cell>
          <cell r="V544">
            <v>10158.0886302815</v>
          </cell>
          <cell r="W544">
            <v>9676.12731826069</v>
          </cell>
          <cell r="X544">
            <v>9194.19267286124</v>
          </cell>
          <cell r="Y544">
            <v>8712.28549408175</v>
          </cell>
          <cell r="Z544">
            <v>8230.40660592082</v>
          </cell>
        </row>
        <row r="545">
          <cell r="A545">
            <v>-95762.5398224828</v>
          </cell>
          <cell r="B545">
            <v>13570.9824499758</v>
          </cell>
          <cell r="C545">
            <v>21048.4000026752</v>
          </cell>
          <cell r="D545">
            <v>19876.4669639223</v>
          </cell>
          <cell r="E545">
            <v>18391.7751514845</v>
          </cell>
          <cell r="F545">
            <v>17433.0311400494</v>
          </cell>
          <cell r="G545">
            <v>16225.97212891</v>
          </cell>
          <cell r="H545">
            <v>15271.6980295453</v>
          </cell>
          <cell r="I545">
            <v>14619.092203656</v>
          </cell>
          <cell r="J545">
            <v>14050.1508121268</v>
          </cell>
          <cell r="K545">
            <v>13324.4445530666</v>
          </cell>
          <cell r="L545">
            <v>12691.7119580993</v>
          </cell>
          <cell r="M545">
            <v>12029.8743258627</v>
          </cell>
          <cell r="N545">
            <v>11451.9935091621</v>
          </cell>
          <cell r="O545">
            <v>12368.5244217626</v>
          </cell>
          <cell r="P545">
            <v>13513.670470151</v>
          </cell>
          <cell r="Q545">
            <v>12150.6171818343</v>
          </cell>
          <cell r="R545">
            <v>8905.9315610974</v>
          </cell>
          <cell r="S545">
            <v>8407.16480728095</v>
          </cell>
          <cell r="T545">
            <v>7908.42256751657</v>
          </cell>
          <cell r="U545">
            <v>7409.70557722581</v>
          </cell>
          <cell r="V545">
            <v>10449.8234904929</v>
          </cell>
          <cell r="W545">
            <v>9951.15929432657</v>
          </cell>
          <cell r="X545">
            <v>9452.52268894178</v>
          </cell>
          <cell r="Y545">
            <v>8953.914502062</v>
          </cell>
          <cell r="Z545">
            <v>8455.33558624239</v>
          </cell>
        </row>
        <row r="546">
          <cell r="A546">
            <v>-110764.890917576</v>
          </cell>
          <cell r="B546">
            <v>15409.5784861353</v>
          </cell>
          <cell r="C546">
            <v>23937.092152645</v>
          </cell>
          <cell r="D546">
            <v>22652.1353137486</v>
          </cell>
          <cell r="E546">
            <v>21000.462028828</v>
          </cell>
          <cell r="F546">
            <v>19890.5337751453</v>
          </cell>
          <cell r="G546">
            <v>18495.3599712894</v>
          </cell>
          <cell r="H546">
            <v>17391.5873821586</v>
          </cell>
          <cell r="I546">
            <v>16636.743021819</v>
          </cell>
          <cell r="J546">
            <v>15977.65469713</v>
          </cell>
          <cell r="K546">
            <v>15139.2732798922</v>
          </cell>
          <cell r="L546">
            <v>14407.415530594</v>
          </cell>
          <cell r="M546">
            <v>13641.8930906533</v>
          </cell>
          <cell r="N546">
            <v>12972.4311643769</v>
          </cell>
          <cell r="O546">
            <v>14033.596788165</v>
          </cell>
          <cell r="P546">
            <v>15358.1437077597</v>
          </cell>
          <cell r="Q546">
            <v>13781.5517640297</v>
          </cell>
          <cell r="R546">
            <v>10028.5472018182</v>
          </cell>
          <cell r="S546">
            <v>9451.64265039123</v>
          </cell>
          <cell r="T546">
            <v>8874.76645343682</v>
          </cell>
          <cell r="U546">
            <v>8297.91946158908</v>
          </cell>
          <cell r="V546">
            <v>11814.3083299694</v>
          </cell>
          <cell r="W546">
            <v>11237.5224030792</v>
          </cell>
          <cell r="X546">
            <v>10660.7683893976</v>
          </cell>
          <cell r="Y546">
            <v>10084.0472463209</v>
          </cell>
          <cell r="Z546">
            <v>9507.35995996728</v>
          </cell>
        </row>
        <row r="547">
          <cell r="A547">
            <v>-94111.1742168312</v>
          </cell>
          <cell r="B547">
            <v>13353.8671044455</v>
          </cell>
          <cell r="C547">
            <v>20728.6276053441</v>
          </cell>
          <cell r="D547">
            <v>19561.6230606432</v>
          </cell>
          <cell r="E547">
            <v>18104.6271066312</v>
          </cell>
          <cell r="F547">
            <v>17162.5245173426</v>
          </cell>
          <cell r="G547">
            <v>15976.1720139124</v>
          </cell>
          <cell r="H547">
            <v>15038.3537795338</v>
          </cell>
          <cell r="I547">
            <v>14397.0017363547</v>
          </cell>
          <cell r="J547">
            <v>13837.9831591851</v>
          </cell>
          <cell r="K547">
            <v>13124.6794815367</v>
          </cell>
          <cell r="L547">
            <v>12502.8579677379</v>
          </cell>
          <cell r="M547">
            <v>11852.433314986</v>
          </cell>
          <cell r="N547">
            <v>11284.6331778751</v>
          </cell>
          <cell r="O547">
            <v>12185.2436000188</v>
          </cell>
          <cell r="P547">
            <v>13310.6423150422</v>
          </cell>
          <cell r="Q547">
            <v>11971.0940352932</v>
          </cell>
          <cell r="R547">
            <v>8782.36100567568</v>
          </cell>
          <cell r="S547">
            <v>8292.19517518501</v>
          </cell>
          <cell r="T547">
            <v>7802.05343601678</v>
          </cell>
          <cell r="U547">
            <v>7311.93651091066</v>
          </cell>
          <cell r="V547">
            <v>10299.6294762973</v>
          </cell>
          <cell r="W547">
            <v>9809.56443491366</v>
          </cell>
          <cell r="X547">
            <v>9319.52650852567</v>
          </cell>
          <cell r="Y547">
            <v>8829.5165105832</v>
          </cell>
          <cell r="Z547">
            <v>8339.53527893961</v>
          </cell>
        </row>
        <row r="548">
          <cell r="A548">
            <v>-108214.551685004</v>
          </cell>
          <cell r="B548">
            <v>15114.0792420813</v>
          </cell>
          <cell r="C548">
            <v>23438.8551166191</v>
          </cell>
          <cell r="D548">
            <v>22169.8095488337</v>
          </cell>
          <cell r="E548">
            <v>20556.9957716651</v>
          </cell>
          <cell r="F548">
            <v>19472.7682299512</v>
          </cell>
          <cell r="G548">
            <v>18109.5731828283</v>
          </cell>
          <cell r="H548">
            <v>17031.2147345374</v>
          </cell>
          <cell r="I548">
            <v>16293.7505130732</v>
          </cell>
          <cell r="J548">
            <v>15649.9868037645</v>
          </cell>
          <cell r="K548">
            <v>14830.7597093802</v>
          </cell>
          <cell r="L548">
            <v>14115.7528368828</v>
          </cell>
          <cell r="M548">
            <v>13367.8563964425</v>
          </cell>
          <cell r="N548">
            <v>12713.9628897581</v>
          </cell>
          <cell r="O548">
            <v>13750.5411954655</v>
          </cell>
          <cell r="P548">
            <v>15044.5906898704</v>
          </cell>
          <cell r="Q548">
            <v>13504.2994570835</v>
          </cell>
          <cell r="R548">
            <v>9837.70706659659</v>
          </cell>
          <cell r="S548">
            <v>9274.08562589875</v>
          </cell>
          <cell r="T548">
            <v>8710.49188681741</v>
          </cell>
          <cell r="U548">
            <v>8146.92668040109</v>
          </cell>
          <cell r="V548">
            <v>11582.3514055974</v>
          </cell>
          <cell r="W548">
            <v>11018.8458581303</v>
          </cell>
          <cell r="X548">
            <v>10455.3714890767</v>
          </cell>
          <cell r="Y548">
            <v>9891.92923378886</v>
          </cell>
          <cell r="Z548">
            <v>9328.52005567987</v>
          </cell>
        </row>
        <row r="549">
          <cell r="A549">
            <v>-109389.462956097</v>
          </cell>
          <cell r="B549">
            <v>15252.1471829125</v>
          </cell>
          <cell r="C549">
            <v>23738.8287224151</v>
          </cell>
          <cell r="D549">
            <v>22403.3722865406</v>
          </cell>
          <cell r="E549">
            <v>20761.295457462</v>
          </cell>
          <cell r="F549">
            <v>19665.2279001997</v>
          </cell>
          <cell r="G549">
            <v>18287.300616188</v>
          </cell>
          <cell r="H549">
            <v>17197.2341722953</v>
          </cell>
          <cell r="I549">
            <v>16451.7631253873</v>
          </cell>
          <cell r="J549">
            <v>15800.9395461187</v>
          </cell>
          <cell r="K549">
            <v>14972.888280611</v>
          </cell>
          <cell r="L549">
            <v>14250.118407479</v>
          </cell>
          <cell r="M549">
            <v>13494.1018764983</v>
          </cell>
          <cell r="N549">
            <v>12833.0361821229</v>
          </cell>
          <cell r="O549">
            <v>13880.9415759172</v>
          </cell>
          <cell r="P549">
            <v>15189.0408752019</v>
          </cell>
          <cell r="Q549">
            <v>13632.026332084</v>
          </cell>
          <cell r="R549">
            <v>9925.62487101449</v>
          </cell>
          <cell r="S549">
            <v>9355.88405752443</v>
          </cell>
          <cell r="T549">
            <v>8786.17124641393</v>
          </cell>
          <cell r="U549">
            <v>8216.48727775442</v>
          </cell>
          <cell r="V549">
            <v>11689.211230899</v>
          </cell>
          <cell r="W549">
            <v>11119.5875689202</v>
          </cell>
          <cell r="X549">
            <v>10549.9954238664</v>
          </cell>
          <cell r="Y549">
            <v>9980.43574124519</v>
          </cell>
          <cell r="Z549">
            <v>9410.90949492966</v>
          </cell>
        </row>
        <row r="550">
          <cell r="A550">
            <v>-107422.635810314</v>
          </cell>
          <cell r="B550">
            <v>14931.6343648918</v>
          </cell>
          <cell r="C550">
            <v>23336.2002834858</v>
          </cell>
          <cell r="D550">
            <v>22004.4163434582</v>
          </cell>
          <cell r="E550">
            <v>20419.2933184183</v>
          </cell>
          <cell r="F550">
            <v>19343.0462059504</v>
          </cell>
          <cell r="G550">
            <v>17989.7810084672</v>
          </cell>
          <cell r="H550">
            <v>16919.3140050931</v>
          </cell>
          <cell r="I550">
            <v>16187.2465589691</v>
          </cell>
          <cell r="J550">
            <v>15548.2413563086</v>
          </cell>
          <cell r="K550">
            <v>14734.9619461158</v>
          </cell>
          <cell r="L550">
            <v>14025.1875057084</v>
          </cell>
          <cell r="M550">
            <v>13282.7641837591</v>
          </cell>
          <cell r="N550">
            <v>12633.7048883282</v>
          </cell>
          <cell r="O550">
            <v>13662.6484891087</v>
          </cell>
          <cell r="P550">
            <v>14947.2281079627</v>
          </cell>
          <cell r="Q550">
            <v>13418.2087518311</v>
          </cell>
          <cell r="R550">
            <v>9778.44854495373</v>
          </cell>
          <cell r="S550">
            <v>9218.95169525825</v>
          </cell>
          <cell r="T550">
            <v>8659.4823444584</v>
          </cell>
          <cell r="U550">
            <v>8100.04131752103</v>
          </cell>
          <cell r="V550">
            <v>11510.3255478964</v>
          </cell>
          <cell r="W550">
            <v>10950.9437433231</v>
          </cell>
          <cell r="X550">
            <v>10391.5928889991</v>
          </cell>
          <cell r="Y550">
            <v>9832.27391343187</v>
          </cell>
          <cell r="Z550">
            <v>9272.98777298412</v>
          </cell>
        </row>
        <row r="551">
          <cell r="A551">
            <v>-110917.843315417</v>
          </cell>
          <cell r="B551">
            <v>15376.6006707358</v>
          </cell>
          <cell r="C551">
            <v>24037.9327732224</v>
          </cell>
          <cell r="D551">
            <v>22628.5284849309</v>
          </cell>
          <cell r="E551">
            <v>21027.058187695</v>
          </cell>
          <cell r="F551">
            <v>19915.588576113</v>
          </cell>
          <cell r="G551">
            <v>18518.4968989563</v>
          </cell>
          <cell r="H551">
            <v>17413.2001385581</v>
          </cell>
          <cell r="I551">
            <v>16657.3134329957</v>
          </cell>
          <cell r="J551">
            <v>15997.3060397221</v>
          </cell>
          <cell r="K551">
            <v>15157.7758734975</v>
          </cell>
          <cell r="L551">
            <v>14424.9075205983</v>
          </cell>
          <cell r="M551">
            <v>13658.3279903483</v>
          </cell>
          <cell r="N551">
            <v>12987.9323737312</v>
          </cell>
          <cell r="O551">
            <v>14050.5725814526</v>
          </cell>
          <cell r="P551">
            <v>15376.948533927</v>
          </cell>
          <cell r="Q551">
            <v>13798.179514806</v>
          </cell>
          <cell r="R551">
            <v>10039.992524822</v>
          </cell>
          <cell r="S551">
            <v>9462.29134069195</v>
          </cell>
          <cell r="T551">
            <v>8884.61855018834</v>
          </cell>
          <cell r="U551">
            <v>8306.97500512001</v>
          </cell>
          <cell r="V551">
            <v>11828.2195647279</v>
          </cell>
          <cell r="W551">
            <v>11250.6371689402</v>
          </cell>
          <cell r="X551">
            <v>10673.0867304292</v>
          </cell>
          <cell r="Y551">
            <v>10095.5692079132</v>
          </cell>
          <cell r="Z551">
            <v>9518.0855888722</v>
          </cell>
        </row>
        <row r="552">
          <cell r="A552">
            <v>-108055.077897442</v>
          </cell>
          <cell r="B552">
            <v>15063.0428126328</v>
          </cell>
          <cell r="C552">
            <v>23494.2631498044</v>
          </cell>
          <cell r="D552">
            <v>22145.9375016156</v>
          </cell>
          <cell r="E552">
            <v>20529.2656396173</v>
          </cell>
          <cell r="F552">
            <v>19446.6451742595</v>
          </cell>
          <cell r="G552">
            <v>18085.4497722789</v>
          </cell>
          <cell r="H552">
            <v>17008.6804809307</v>
          </cell>
          <cell r="I552">
            <v>16272.3030468786</v>
          </cell>
          <cell r="J552">
            <v>15629.4975922313</v>
          </cell>
          <cell r="K552">
            <v>14811.4682257314</v>
          </cell>
          <cell r="L552">
            <v>14097.5150456655</v>
          </cell>
          <cell r="M552">
            <v>13350.7207664061</v>
          </cell>
          <cell r="N552">
            <v>12697.8007595631</v>
          </cell>
          <cell r="O552">
            <v>13732.8416099037</v>
          </cell>
          <cell r="P552">
            <v>15024.9840874522</v>
          </cell>
          <cell r="Q552">
            <v>13486.9627534269</v>
          </cell>
          <cell r="R552">
            <v>9825.77375247352</v>
          </cell>
          <cell r="S552">
            <v>9262.98291029038</v>
          </cell>
          <cell r="T552">
            <v>8700.2197289004</v>
          </cell>
          <cell r="U552">
            <v>8137.48503812736</v>
          </cell>
          <cell r="V552">
            <v>11567.8470413118</v>
          </cell>
          <cell r="W552">
            <v>11005.1719215698</v>
          </cell>
          <cell r="X552">
            <v>10442.5279342941</v>
          </cell>
          <cell r="Y552">
            <v>9879.91601345875</v>
          </cell>
          <cell r="Z552">
            <v>9317.33712105701</v>
          </cell>
        </row>
        <row r="553">
          <cell r="A553">
            <v>-117154.527174015</v>
          </cell>
          <cell r="B553">
            <v>16210.2010288073</v>
          </cell>
          <cell r="C553">
            <v>25272.3002773047</v>
          </cell>
          <cell r="D553">
            <v>23779.5526248033</v>
          </cell>
          <cell r="E553">
            <v>22111.5252313564</v>
          </cell>
          <cell r="F553">
            <v>20937.2062492108</v>
          </cell>
          <cell r="G553">
            <v>19461.9126633092</v>
          </cell>
          <cell r="H553">
            <v>18294.4673228584</v>
          </cell>
          <cell r="I553">
            <v>17496.0786512047</v>
          </cell>
          <cell r="J553">
            <v>16798.5959369381</v>
          </cell>
          <cell r="K553">
            <v>15912.225156478</v>
          </cell>
          <cell r="L553">
            <v>15138.149112459</v>
          </cell>
          <cell r="M553">
            <v>14328.4663804181</v>
          </cell>
          <cell r="N553">
            <v>13619.9992359302</v>
          </cell>
          <cell r="O553">
            <v>14742.7660839988</v>
          </cell>
          <cell r="P553">
            <v>16143.7214480987</v>
          </cell>
          <cell r="Q553">
            <v>14476.1814705485</v>
          </cell>
          <cell r="R553">
            <v>10506.6792995492</v>
          </cell>
          <cell r="S553">
            <v>9896.49515738038</v>
          </cell>
          <cell r="T553">
            <v>9286.34100535373</v>
          </cell>
          <cell r="U553">
            <v>8676.21774317344</v>
          </cell>
          <cell r="V553">
            <v>12395.4546947235</v>
          </cell>
          <cell r="W553">
            <v>11785.396020123</v>
          </cell>
          <cell r="X553">
            <v>11175.3710996917</v>
          </cell>
          <cell r="Y553">
            <v>10565.3809460546</v>
          </cell>
          <cell r="Z553">
            <v>9955.42660221563</v>
          </cell>
        </row>
        <row r="554">
          <cell r="A554">
            <v>-108080.785450876</v>
          </cell>
          <cell r="B554">
            <v>15122.2595697492</v>
          </cell>
          <cell r="C554">
            <v>23435.3252061803</v>
          </cell>
          <cell r="D554">
            <v>22096.2354144069</v>
          </cell>
          <cell r="E554">
            <v>20533.7358027848</v>
          </cell>
          <cell r="F554">
            <v>19450.8562729004</v>
          </cell>
          <cell r="G554">
            <v>18089.3385233721</v>
          </cell>
          <cell r="H554">
            <v>17012.3130561491</v>
          </cell>
          <cell r="I554">
            <v>16275.7604293842</v>
          </cell>
          <cell r="J554">
            <v>15632.8005018089</v>
          </cell>
          <cell r="K554">
            <v>14814.5780587284</v>
          </cell>
          <cell r="L554">
            <v>14100.4550209392</v>
          </cell>
          <cell r="M554">
            <v>13353.4830706789</v>
          </cell>
          <cell r="N554">
            <v>12700.4061333486</v>
          </cell>
          <cell r="O554">
            <v>13735.694825147</v>
          </cell>
          <cell r="P554">
            <v>15028.1447183435</v>
          </cell>
          <cell r="Q554">
            <v>13489.757471245</v>
          </cell>
          <cell r="R554">
            <v>9827.69743106139</v>
          </cell>
          <cell r="S554">
            <v>9264.77269442435</v>
          </cell>
          <cell r="T554">
            <v>8701.87562516127</v>
          </cell>
          <cell r="U554">
            <v>8139.00705329339</v>
          </cell>
          <cell r="V554">
            <v>11570.1851792942</v>
          </cell>
          <cell r="W554">
            <v>11007.37619263</v>
          </cell>
          <cell r="X554">
            <v>10444.5983458388</v>
          </cell>
          <cell r="Y554">
            <v>9881.85257311705</v>
          </cell>
          <cell r="Z554">
            <v>9319.1398366867</v>
          </cell>
        </row>
        <row r="555">
          <cell r="A555">
            <v>-98385.0045265105</v>
          </cell>
          <cell r="B555">
            <v>13909.8081750866</v>
          </cell>
          <cell r="C555">
            <v>21517.3253453087</v>
          </cell>
          <cell r="D555">
            <v>20307.6918083962</v>
          </cell>
          <cell r="E555">
            <v>18847.7829609492</v>
          </cell>
          <cell r="F555">
            <v>17862.6114024858</v>
          </cell>
          <cell r="G555">
            <v>16622.6692518253</v>
          </cell>
          <cell r="H555">
            <v>15642.2622810039</v>
          </cell>
          <cell r="I555">
            <v>14971.7847931139</v>
          </cell>
          <cell r="J555">
            <v>14387.085394797</v>
          </cell>
          <cell r="K555">
            <v>13641.6831145286</v>
          </cell>
          <cell r="L555">
            <v>12991.6230875564</v>
          </cell>
          <cell r="M555">
            <v>12311.6609795743</v>
          </cell>
          <cell r="N555">
            <v>11717.7714569118</v>
          </cell>
          <cell r="O555">
            <v>12659.5850350534</v>
          </cell>
          <cell r="P555">
            <v>13836.0909982731</v>
          </cell>
          <cell r="Q555">
            <v>12435.7103881774</v>
          </cell>
          <cell r="R555">
            <v>9102.16879586938</v>
          </cell>
          <cell r="S555">
            <v>8589.74327517132</v>
          </cell>
          <cell r="T555">
            <v>8077.34293984458</v>
          </cell>
          <cell r="U555">
            <v>7564.96854545029</v>
          </cell>
          <cell r="V555">
            <v>10688.3403274891</v>
          </cell>
          <cell r="W555">
            <v>10176.0201729905</v>
          </cell>
          <cell r="X555">
            <v>9663.72836484913</v>
          </cell>
          <cell r="Y555">
            <v>9151.46575345581</v>
          </cell>
          <cell r="Z555">
            <v>8639.23321471295</v>
          </cell>
        </row>
        <row r="556">
          <cell r="A556">
            <v>-98813.2106675585</v>
          </cell>
          <cell r="B556">
            <v>14014.4998381453</v>
          </cell>
          <cell r="C556">
            <v>21651.9297687932</v>
          </cell>
          <cell r="D556">
            <v>20460.5403394787</v>
          </cell>
          <cell r="E556">
            <v>18922.241673045</v>
          </cell>
          <cell r="F556">
            <v>17932.7549228793</v>
          </cell>
          <cell r="G556">
            <v>16687.4434865014</v>
          </cell>
          <cell r="H556">
            <v>15702.7694397404</v>
          </cell>
          <cell r="I556">
            <v>15029.3737980207</v>
          </cell>
          <cell r="J556">
            <v>14442.1013716409</v>
          </cell>
          <cell r="K556">
            <v>13693.4830491423</v>
          </cell>
          <cell r="L556">
            <v>13040.5937323109</v>
          </cell>
          <cell r="M556">
            <v>12357.6721900968</v>
          </cell>
          <cell r="N556">
            <v>11761.1687042444</v>
          </cell>
          <cell r="O556">
            <v>12707.1105334278</v>
          </cell>
          <cell r="P556">
            <v>13888.7370643688</v>
          </cell>
          <cell r="Q556">
            <v>12482.2615053534</v>
          </cell>
          <cell r="R556">
            <v>9134.2111676514</v>
          </cell>
          <cell r="S556">
            <v>8619.55539087063</v>
          </cell>
          <cell r="T556">
            <v>8104.92490907676</v>
          </cell>
          <cell r="U556">
            <v>7590.32048111941</v>
          </cell>
          <cell r="V556">
            <v>10727.2862756226</v>
          </cell>
          <cell r="W556">
            <v>10212.736323632</v>
          </cell>
          <cell r="X556">
            <v>9698.21484137208</v>
          </cell>
          <cell r="Y556">
            <v>9183.72268293464</v>
          </cell>
          <cell r="Z556">
            <v>8669.26072803441</v>
          </cell>
        </row>
        <row r="557">
          <cell r="A557">
            <v>-97834.3139546816</v>
          </cell>
          <cell r="B557">
            <v>13799.1847262467</v>
          </cell>
          <cell r="C557">
            <v>21427.0444349756</v>
          </cell>
          <cell r="D557">
            <v>20166.5025629022</v>
          </cell>
          <cell r="E557">
            <v>18752.0260186472</v>
          </cell>
          <cell r="F557">
            <v>17772.4039728094</v>
          </cell>
          <cell r="G557">
            <v>16539.3669426939</v>
          </cell>
          <cell r="H557">
            <v>15564.4476056637</v>
          </cell>
          <cell r="I557">
            <v>14897.7229826842</v>
          </cell>
          <cell r="J557">
            <v>14316.3326034574</v>
          </cell>
          <cell r="K557">
            <v>13575.0662847389</v>
          </cell>
          <cell r="L557">
            <v>12928.6448399846</v>
          </cell>
          <cell r="M557">
            <v>12252.488685195</v>
          </cell>
          <cell r="N557">
            <v>11661.9608258666</v>
          </cell>
          <cell r="O557">
            <v>12598.4653047005</v>
          </cell>
          <cell r="P557">
            <v>13768.3860088682</v>
          </cell>
          <cell r="Q557">
            <v>12375.8437518088</v>
          </cell>
          <cell r="R557">
            <v>9060.96099815728</v>
          </cell>
          <cell r="S557">
            <v>8551.40367779494</v>
          </cell>
          <cell r="T557">
            <v>8041.87140183379</v>
          </cell>
          <cell r="U557">
            <v>7532.36492160586</v>
          </cell>
          <cell r="V557">
            <v>10638.2542488645</v>
          </cell>
          <cell r="W557">
            <v>10128.8017049351</v>
          </cell>
          <cell r="X557">
            <v>9619.37734869997</v>
          </cell>
          <cell r="Y557">
            <v>9109.98202578981</v>
          </cell>
          <cell r="Z557">
            <v>8600.6166072044</v>
          </cell>
        </row>
        <row r="558">
          <cell r="A558">
            <v>-105678.012441403</v>
          </cell>
          <cell r="B558">
            <v>14736.2780360622</v>
          </cell>
          <cell r="C558">
            <v>22986.2756492265</v>
          </cell>
          <cell r="D558">
            <v>21670.29738397</v>
          </cell>
          <cell r="E558">
            <v>20115.9291283965</v>
          </cell>
          <cell r="F558">
            <v>19057.2632310572</v>
          </cell>
          <cell r="G558">
            <v>17725.8739023182</v>
          </cell>
          <cell r="H558">
            <v>16672.7920779209</v>
          </cell>
          <cell r="I558">
            <v>15952.613950696</v>
          </cell>
          <cell r="J558">
            <v>15324.0919346527</v>
          </cell>
          <cell r="K558">
            <v>14523.9155183044</v>
          </cell>
          <cell r="L558">
            <v>13825.6683418303</v>
          </cell>
          <cell r="M558">
            <v>13095.3025258928</v>
          </cell>
          <cell r="N558">
            <v>12456.8931974508</v>
          </cell>
          <cell r="O558">
            <v>13469.0172280523</v>
          </cell>
          <cell r="P558">
            <v>14732.7343200713</v>
          </cell>
          <cell r="Q558">
            <v>13228.5473736092</v>
          </cell>
          <cell r="R558">
            <v>9647.89957508276</v>
          </cell>
          <cell r="S558">
            <v>9097.4893696634</v>
          </cell>
          <cell r="T558">
            <v>8547.10621653718</v>
          </cell>
          <cell r="U558">
            <v>7996.75092727288</v>
          </cell>
          <cell r="V558">
            <v>11351.649609546</v>
          </cell>
          <cell r="W558">
            <v>10801.3525808306</v>
          </cell>
          <cell r="X558">
            <v>10251.0859997095</v>
          </cell>
          <cell r="Y558">
            <v>9700.85077961046</v>
          </cell>
          <cell r="Z558">
            <v>9150.64786136418</v>
          </cell>
        </row>
        <row r="559">
          <cell r="A559">
            <v>-108950.918213634</v>
          </cell>
          <cell r="B559">
            <v>15223.1103695575</v>
          </cell>
          <cell r="C559">
            <v>23583.8252810363</v>
          </cell>
          <cell r="D559">
            <v>22285.8249485642</v>
          </cell>
          <cell r="E559">
            <v>20685.0390155523</v>
          </cell>
          <cell r="F559">
            <v>19593.3908359036</v>
          </cell>
          <cell r="G559">
            <v>18220.9624735477</v>
          </cell>
          <cell r="H559">
            <v>17135.2661297999</v>
          </cell>
          <cell r="I559">
            <v>16392.7836925755</v>
          </cell>
          <cell r="J559">
            <v>15744.5952645133</v>
          </cell>
          <cell r="K559">
            <v>14919.837689302</v>
          </cell>
          <cell r="L559">
            <v>14199.9654163529</v>
          </cell>
          <cell r="M559">
            <v>13446.9797721315</v>
          </cell>
          <cell r="N559">
            <v>12788.5911524264</v>
          </cell>
          <cell r="O559">
            <v>13832.2686227595</v>
          </cell>
          <cell r="P559">
            <v>15135.1237234274</v>
          </cell>
          <cell r="Q559">
            <v>13584.351285567</v>
          </cell>
          <cell r="R559">
            <v>9892.80886878094</v>
          </cell>
          <cell r="S559">
            <v>9325.35215863657</v>
          </cell>
          <cell r="T559">
            <v>8757.92333860963</v>
          </cell>
          <cell r="U559">
            <v>8190.52324540365</v>
          </cell>
          <cell r="V559">
            <v>11649.3249724899</v>
          </cell>
          <cell r="W559">
            <v>11081.9849441938</v>
          </cell>
          <cell r="X559">
            <v>10514.6763064707</v>
          </cell>
          <cell r="Y559">
            <v>9947.40000103761</v>
          </cell>
          <cell r="Z559">
            <v>9380.1569978633</v>
          </cell>
        </row>
        <row r="560">
          <cell r="A560">
            <v>-110705.156976601</v>
          </cell>
          <cell r="B560">
            <v>15398.443620156</v>
          </cell>
          <cell r="C560">
            <v>24012.799015672</v>
          </cell>
          <cell r="D560">
            <v>22623.0024914158</v>
          </cell>
          <cell r="E560">
            <v>20990.0751803289</v>
          </cell>
          <cell r="F560">
            <v>19880.7488876685</v>
          </cell>
          <cell r="G560">
            <v>18486.3240889421</v>
          </cell>
          <cell r="H560">
            <v>17383.1467487765</v>
          </cell>
          <cell r="I560">
            <v>16628.7094653373</v>
          </cell>
          <cell r="J560">
            <v>15969.9800731616</v>
          </cell>
          <cell r="K560">
            <v>15132.0472876886</v>
          </cell>
          <cell r="L560">
            <v>14400.5842189362</v>
          </cell>
          <cell r="M560">
            <v>13635.4746144333</v>
          </cell>
          <cell r="N560">
            <v>12966.3773310425</v>
          </cell>
          <cell r="O560">
            <v>14026.9670716742</v>
          </cell>
          <cell r="P560">
            <v>15350.7996818262</v>
          </cell>
          <cell r="Q560">
            <v>13775.0579718601</v>
          </cell>
          <cell r="R560">
            <v>10024.0773519929</v>
          </cell>
          <cell r="S560">
            <v>9447.48391704102</v>
          </cell>
          <cell r="T560">
            <v>8870.9188212705</v>
          </cell>
          <cell r="U560">
            <v>8294.38291485676</v>
          </cell>
          <cell r="V560">
            <v>11808.8754443938</v>
          </cell>
          <cell r="W560">
            <v>11232.4005700062</v>
          </cell>
          <cell r="X560">
            <v>10655.9575916168</v>
          </cell>
          <cell r="Y560">
            <v>10079.5474661057</v>
          </cell>
          <cell r="Z560">
            <v>9503.1711790591</v>
          </cell>
        </row>
        <row r="561">
          <cell r="A561">
            <v>-95760.6566287097</v>
          </cell>
          <cell r="B561">
            <v>13553.6350752546</v>
          </cell>
          <cell r="C561">
            <v>21028.3805439812</v>
          </cell>
          <cell r="D561">
            <v>19863.3397746607</v>
          </cell>
          <cell r="E561">
            <v>18391.4476919516</v>
          </cell>
          <cell r="F561">
            <v>17432.7226581567</v>
          </cell>
          <cell r="G561">
            <v>16225.6872604233</v>
          </cell>
          <cell r="H561">
            <v>15271.4319270922</v>
          </cell>
          <cell r="I561">
            <v>14618.8389348562</v>
          </cell>
          <cell r="J561">
            <v>14049.9088591628</v>
          </cell>
          <cell r="K561">
            <v>13324.2167438295</v>
          </cell>
          <cell r="L561">
            <v>12691.4965917034</v>
          </cell>
          <cell r="M561">
            <v>12029.6719746658</v>
          </cell>
          <cell r="N561">
            <v>11451.8026538284</v>
          </cell>
          <cell r="O561">
            <v>12368.3154109287</v>
          </cell>
          <cell r="P561">
            <v>13513.43893974</v>
          </cell>
          <cell r="Q561">
            <v>12150.4124561996</v>
          </cell>
          <cell r="R561">
            <v>8905.79064299924</v>
          </cell>
          <cell r="S561">
            <v>8407.03369755303</v>
          </cell>
          <cell r="T561">
            <v>7908.3012656768</v>
          </cell>
          <cell r="U561">
            <v>7409.59408277765</v>
          </cell>
          <cell r="V561">
            <v>10449.6522113823</v>
          </cell>
          <cell r="W561">
            <v>9950.99782156932</v>
          </cell>
          <cell r="X561">
            <v>9452.37102199537</v>
          </cell>
          <cell r="Y561">
            <v>8953.77264036757</v>
          </cell>
          <cell r="Z561">
            <v>8455.20352922431</v>
          </cell>
        </row>
        <row r="562">
          <cell r="A562">
            <v>-113604.947517008</v>
          </cell>
          <cell r="B562">
            <v>15757.5907199701</v>
          </cell>
          <cell r="C562">
            <v>24542.7482616287</v>
          </cell>
          <cell r="D562">
            <v>23070.0602630827</v>
          </cell>
          <cell r="E562">
            <v>21494.3058493657</v>
          </cell>
          <cell r="F562">
            <v>20355.7572946245</v>
          </cell>
          <cell r="G562">
            <v>18924.9719619411</v>
          </cell>
          <cell r="H562">
            <v>17792.8981972296</v>
          </cell>
          <cell r="I562">
            <v>17018.6993222115</v>
          </cell>
          <cell r="J562">
            <v>16342.5455128651</v>
          </cell>
          <cell r="K562">
            <v>15482.8338504846</v>
          </cell>
          <cell r="L562">
            <v>14732.2109725115</v>
          </cell>
          <cell r="M562">
            <v>13947.0602276127</v>
          </cell>
          <cell r="N562">
            <v>13260.2613164207</v>
          </cell>
          <cell r="O562">
            <v>14348.8073663441</v>
          </cell>
          <cell r="P562">
            <v>15707.3162046398</v>
          </cell>
          <cell r="Q562">
            <v>14090.2998058563</v>
          </cell>
          <cell r="R562">
            <v>10241.0666888535</v>
          </cell>
          <cell r="S562">
            <v>9649.37007141224</v>
          </cell>
          <cell r="T562">
            <v>9057.70253546364</v>
          </cell>
          <cell r="U562">
            <v>8466.06495345247</v>
          </cell>
          <cell r="V562">
            <v>12072.6154545404</v>
          </cell>
          <cell r="W562">
            <v>11481.040503217</v>
          </cell>
          <cell r="X562">
            <v>10889.4982833698</v>
          </cell>
          <cell r="Y562">
            <v>10297.989776943</v>
          </cell>
          <cell r="Z562">
            <v>9706.5159953394</v>
          </cell>
        </row>
        <row r="563">
          <cell r="A563">
            <v>-114810.124877625</v>
          </cell>
          <cell r="B563">
            <v>15921.2055905797</v>
          </cell>
          <cell r="C563">
            <v>24793.4936526173</v>
          </cell>
          <cell r="D563">
            <v>23364.7652013369</v>
          </cell>
          <cell r="E563">
            <v>21703.8683603071</v>
          </cell>
          <cell r="F563">
            <v>20553.1747874362</v>
          </cell>
          <cell r="G563">
            <v>19107.2777107373</v>
          </cell>
          <cell r="H563">
            <v>17963.1943487187</v>
          </cell>
          <cell r="I563">
            <v>17180.7823898766</v>
          </cell>
          <cell r="J563">
            <v>16497.3868460656</v>
          </cell>
          <cell r="K563">
            <v>15628.6236990959</v>
          </cell>
          <cell r="L563">
            <v>14870.0378431129</v>
          </cell>
          <cell r="M563">
            <v>14076.5578315483</v>
          </cell>
          <cell r="N563">
            <v>13382.4019748202</v>
          </cell>
          <cell r="O563">
            <v>14482.5669022367</v>
          </cell>
          <cell r="P563">
            <v>15855.4874728723</v>
          </cell>
          <cell r="Q563">
            <v>14221.3169659434</v>
          </cell>
          <cell r="R563">
            <v>10331.2492839878</v>
          </cell>
          <cell r="S563">
            <v>9733.27565675707</v>
          </cell>
          <cell r="T563">
            <v>9135.33141952986</v>
          </cell>
          <cell r="U563">
            <v>8537.41745400622</v>
          </cell>
          <cell r="V563">
            <v>12182.228023065</v>
          </cell>
          <cell r="W563">
            <v>11584.3773526464</v>
          </cell>
          <cell r="X563">
            <v>10986.5597609357</v>
          </cell>
          <cell r="Y563">
            <v>10388.776240294</v>
          </cell>
          <cell r="Z563">
            <v>9791.02781285347</v>
          </cell>
        </row>
        <row r="564">
          <cell r="A564">
            <v>-98428.0146227896</v>
          </cell>
          <cell r="B564">
            <v>13919.3425523515</v>
          </cell>
          <cell r="C564">
            <v>21588.1299162228</v>
          </cell>
          <cell r="D564">
            <v>20331.2908367069</v>
          </cell>
          <cell r="E564">
            <v>18855.2617803052</v>
          </cell>
          <cell r="F564">
            <v>17869.6567931897</v>
          </cell>
          <cell r="G564">
            <v>16629.1753380365</v>
          </cell>
          <cell r="H564">
            <v>15648.3397714304</v>
          </cell>
          <cell r="I564">
            <v>14977.569176868</v>
          </cell>
          <cell r="J564">
            <v>14392.6113371741</v>
          </cell>
          <cell r="K564">
            <v>13646.8860295768</v>
          </cell>
          <cell r="L564">
            <v>12996.5418216516</v>
          </cell>
          <cell r="M564">
            <v>12316.28246069</v>
          </cell>
          <cell r="N564">
            <v>11722.130385024</v>
          </cell>
          <cell r="O564">
            <v>12664.3586150301</v>
          </cell>
          <cell r="P564">
            <v>13841.3789008845</v>
          </cell>
          <cell r="Q564">
            <v>12440.3860988684</v>
          </cell>
          <cell r="R564">
            <v>9105.38721186871</v>
          </cell>
          <cell r="S564">
            <v>8592.73767866909</v>
          </cell>
          <cell r="T564">
            <v>8080.11334185084</v>
          </cell>
          <cell r="U564">
            <v>7567.5149573054</v>
          </cell>
          <cell r="V564">
            <v>10692.2521559715</v>
          </cell>
          <cell r="W564">
            <v>10179.7080350333</v>
          </cell>
          <cell r="X564">
            <v>9667.19227284436</v>
          </cell>
          <cell r="Y564">
            <v>9154.70572016708</v>
          </cell>
          <cell r="Z564">
            <v>8642.24925328685</v>
          </cell>
        </row>
        <row r="565">
          <cell r="A565">
            <v>-112463.859956843</v>
          </cell>
          <cell r="B565">
            <v>15577.1088587927</v>
          </cell>
          <cell r="C565">
            <v>24296.083685694</v>
          </cell>
          <cell r="D565">
            <v>22934.476159088</v>
          </cell>
          <cell r="E565">
            <v>21295.8876064361</v>
          </cell>
          <cell r="F565">
            <v>20168.838213195</v>
          </cell>
          <cell r="G565">
            <v>18752.3610011847</v>
          </cell>
          <cell r="H565">
            <v>17631.6581786579</v>
          </cell>
          <cell r="I565">
            <v>16865.2356261036</v>
          </cell>
          <cell r="J565">
            <v>16195.9384449859</v>
          </cell>
          <cell r="K565">
            <v>15344.7969207471</v>
          </cell>
          <cell r="L565">
            <v>14601.7135597331</v>
          </cell>
          <cell r="M565">
            <v>13824.4491416839</v>
          </cell>
          <cell r="N565">
            <v>13144.615943014</v>
          </cell>
          <cell r="O565">
            <v>14222.1609925837</v>
          </cell>
          <cell r="P565">
            <v>15567.0244961502</v>
          </cell>
          <cell r="Q565">
            <v>13966.2499718411</v>
          </cell>
          <cell r="R565">
            <v>10155.679889521</v>
          </cell>
          <cell r="S565">
            <v>9569.92647846567</v>
          </cell>
          <cell r="T565">
            <v>8984.20185679837</v>
          </cell>
          <cell r="U565">
            <v>8398.50688820074</v>
          </cell>
          <cell r="V565">
            <v>11968.8319431101</v>
          </cell>
          <cell r="W565">
            <v>11383.1989761158</v>
          </cell>
          <cell r="X565">
            <v>10797.5984118315</v>
          </cell>
          <cell r="Y565">
            <v>10212.0312223382</v>
          </cell>
          <cell r="Z565">
            <v>9626.49840887994</v>
          </cell>
        </row>
        <row r="566">
          <cell r="A566">
            <v>-98912.6297943518</v>
          </cell>
          <cell r="B566">
            <v>13969.8045099749</v>
          </cell>
          <cell r="C566">
            <v>21655.0990233402</v>
          </cell>
          <cell r="D566">
            <v>20480.6674158742</v>
          </cell>
          <cell r="E566">
            <v>18939.5291881671</v>
          </cell>
          <cell r="F566">
            <v>17949.0405546796</v>
          </cell>
          <cell r="G566">
            <v>16702.482499801</v>
          </cell>
          <cell r="H566">
            <v>15716.8177410366</v>
          </cell>
          <cell r="I566">
            <v>15042.7445744572</v>
          </cell>
          <cell r="J566">
            <v>14454.8747530878</v>
          </cell>
          <cell r="K566">
            <v>13705.5097432355</v>
          </cell>
          <cell r="L566">
            <v>13051.9635336129</v>
          </cell>
          <cell r="M566">
            <v>12368.3548822264</v>
          </cell>
          <cell r="N566">
            <v>11771.2444972363</v>
          </cell>
          <cell r="O566">
            <v>12718.1448066338</v>
          </cell>
          <cell r="P566">
            <v>13900.960209762</v>
          </cell>
          <cell r="Q566">
            <v>12493.0695507719</v>
          </cell>
          <cell r="R566">
            <v>9141.65063270706</v>
          </cell>
          <cell r="S566">
            <v>8626.47704431405</v>
          </cell>
          <cell r="T566">
            <v>8111.32877635803</v>
          </cell>
          <cell r="U566">
            <v>7596.20658845214</v>
          </cell>
          <cell r="V566">
            <v>10736.3285844183</v>
          </cell>
          <cell r="W566">
            <v>10221.2609272892</v>
          </cell>
          <cell r="X566">
            <v>9706.221768535</v>
          </cell>
          <cell r="Y566">
            <v>9191.21196310696</v>
          </cell>
          <cell r="Z566">
            <v>8676.23239160486</v>
          </cell>
        </row>
        <row r="567">
          <cell r="A567">
            <v>-115862.35306427</v>
          </cell>
          <cell r="B567">
            <v>16011.4103104224</v>
          </cell>
          <cell r="C567">
            <v>25002.489628646</v>
          </cell>
          <cell r="D567">
            <v>23641.1510373437</v>
          </cell>
          <cell r="E567">
            <v>21886.8352729646</v>
          </cell>
          <cell r="F567">
            <v>20725.538007375</v>
          </cell>
          <cell r="G567">
            <v>19266.4470195373</v>
          </cell>
          <cell r="H567">
            <v>18111.8781993532</v>
          </cell>
          <cell r="I567">
            <v>17322.2954799397</v>
          </cell>
          <cell r="J567">
            <v>16632.577250877</v>
          </cell>
          <cell r="K567">
            <v>15755.911344092</v>
          </cell>
          <cell r="L567">
            <v>14990.3730923991</v>
          </cell>
          <cell r="M567">
            <v>14189.620882197</v>
          </cell>
          <cell r="N567">
            <v>13489.0417505935</v>
          </cell>
          <cell r="O567">
            <v>14599.3510026505</v>
          </cell>
          <cell r="P567">
            <v>15984.854311298</v>
          </cell>
          <cell r="Q567">
            <v>14335.7067257273</v>
          </cell>
          <cell r="R567">
            <v>10409.986797358</v>
          </cell>
          <cell r="S567">
            <v>9806.53277624993</v>
          </cell>
          <cell r="T567">
            <v>9203.10841450301</v>
          </cell>
          <cell r="U567">
            <v>8599.71460189809</v>
          </cell>
          <cell r="V567">
            <v>12277.9296500465</v>
          </cell>
          <cell r="W567">
            <v>11674.5997126426</v>
          </cell>
          <cell r="X567">
            <v>11071.303157111</v>
          </cell>
          <cell r="Y567">
            <v>10468.0409849079</v>
          </cell>
          <cell r="Z567">
            <v>9864.81422753304</v>
          </cell>
        </row>
        <row r="568">
          <cell r="A568">
            <v>-118014.638789951</v>
          </cell>
          <cell r="B568">
            <v>16293.2455501335</v>
          </cell>
          <cell r="C568">
            <v>25448.7613769341</v>
          </cell>
          <cell r="D568">
            <v>23976.2725480546</v>
          </cell>
          <cell r="E568">
            <v>22261.0859149666</v>
          </cell>
          <cell r="F568">
            <v>21078.0992698608</v>
          </cell>
          <cell r="G568">
            <v>19592.0207265002</v>
          </cell>
          <cell r="H568">
            <v>18416.0043702935</v>
          </cell>
          <cell r="I568">
            <v>17611.7541806337</v>
          </cell>
          <cell r="J568">
            <v>16909.1031814856</v>
          </cell>
          <cell r="K568">
            <v>16016.272532718</v>
          </cell>
          <cell r="L568">
            <v>15236.5134663427</v>
          </cell>
          <cell r="M568">
            <v>14420.8862988638</v>
          </cell>
          <cell r="N568">
            <v>13707.1686455958</v>
          </cell>
          <cell r="O568">
            <v>14838.2276602969</v>
          </cell>
          <cell r="P568">
            <v>16249.4683971532</v>
          </cell>
          <cell r="Q568">
            <v>14569.6858666319</v>
          </cell>
          <cell r="R568">
            <v>10571.0408617266</v>
          </cell>
          <cell r="S568">
            <v>9956.37693989251</v>
          </cell>
          <cell r="T568">
            <v>9341.74322837866</v>
          </cell>
          <cell r="U568">
            <v>8727.14063349471</v>
          </cell>
          <cell r="V568">
            <v>12473.6830505834</v>
          </cell>
          <cell r="W568">
            <v>11859.1455174609</v>
          </cell>
          <cell r="X568">
            <v>11244.6419863201</v>
          </cell>
          <cell r="Y568">
            <v>10630.1734772203</v>
          </cell>
          <cell r="Z568">
            <v>10015.7410408228</v>
          </cell>
        </row>
        <row r="569">
          <cell r="A569">
            <v>-111353.519738109</v>
          </cell>
          <cell r="B569">
            <v>15505.4995093174</v>
          </cell>
          <cell r="C569">
            <v>24117.3473873547</v>
          </cell>
          <cell r="D569">
            <v>22713.4622413854</v>
          </cell>
          <cell r="E569">
            <v>21102.8158712368</v>
          </cell>
          <cell r="F569">
            <v>19986.9557871607</v>
          </cell>
          <cell r="G569">
            <v>18584.4011542695</v>
          </cell>
          <cell r="H569">
            <v>17474.7628765447</v>
          </cell>
          <cell r="I569">
            <v>16715.9071084221</v>
          </cell>
          <cell r="J569">
            <v>16053.2817992561</v>
          </cell>
          <cell r="K569">
            <v>15210.4794852508</v>
          </cell>
          <cell r="L569">
            <v>14474.7324840408</v>
          </cell>
          <cell r="M569">
            <v>13705.14189067</v>
          </cell>
          <cell r="N569">
            <v>13032.0867088985</v>
          </cell>
          <cell r="O569">
            <v>14098.9271871753</v>
          </cell>
          <cell r="P569">
            <v>15430.5130383717</v>
          </cell>
          <cell r="Q569">
            <v>13845.5427407372</v>
          </cell>
          <cell r="R569">
            <v>10072.5938926548</v>
          </cell>
          <cell r="S569">
            <v>9492.6235444501</v>
          </cell>
          <cell r="T569">
            <v>8912.68170139976</v>
          </cell>
          <cell r="U569">
            <v>8332.76921865842</v>
          </cell>
          <cell r="V569">
            <v>11867.8449454374</v>
          </cell>
          <cell r="W569">
            <v>11287.9938521662</v>
          </cell>
          <cell r="X569">
            <v>10708.1748416973</v>
          </cell>
          <cell r="Y569">
            <v>10128.3888765149</v>
          </cell>
          <cell r="Z569">
            <v>9548.63694797746</v>
          </cell>
        </row>
        <row r="570">
          <cell r="A570">
            <v>-111355.64600329</v>
          </cell>
          <cell r="B570">
            <v>15521.8552475848</v>
          </cell>
          <cell r="C570">
            <v>24103.4462764517</v>
          </cell>
          <cell r="D570">
            <v>22748.346355815</v>
          </cell>
          <cell r="E570">
            <v>21103.1855972912</v>
          </cell>
          <cell r="F570">
            <v>19987.3040860542</v>
          </cell>
          <cell r="G570">
            <v>18584.7227918796</v>
          </cell>
          <cell r="H570">
            <v>17475.0633259136</v>
          </cell>
          <cell r="I570">
            <v>16716.1930676465</v>
          </cell>
          <cell r="J570">
            <v>16053.5549820641</v>
          </cell>
          <cell r="K570">
            <v>15210.736698744</v>
          </cell>
          <cell r="L570">
            <v>14474.9756486451</v>
          </cell>
          <cell r="M570">
            <v>13705.3703601512</v>
          </cell>
          <cell r="N570">
            <v>13032.3021986991</v>
          </cell>
          <cell r="O570">
            <v>14099.1631758797</v>
          </cell>
          <cell r="P570">
            <v>15430.7744533458</v>
          </cell>
          <cell r="Q570">
            <v>13845.7738911344</v>
          </cell>
          <cell r="R570">
            <v>10072.7529996197</v>
          </cell>
          <cell r="S570">
            <v>9492.77157703889</v>
          </cell>
          <cell r="T570">
            <v>8912.81866015674</v>
          </cell>
          <cell r="U570">
            <v>8332.89510414423</v>
          </cell>
          <cell r="V570">
            <v>11868.038332233</v>
          </cell>
          <cell r="W570">
            <v>11288.1761668628</v>
          </cell>
          <cell r="X570">
            <v>10708.3460849076</v>
          </cell>
          <cell r="Y570">
            <v>10128.5490488698</v>
          </cell>
          <cell r="Z570">
            <v>9548.78605012696</v>
          </cell>
        </row>
        <row r="571">
          <cell r="A571">
            <v>-103334.729268206</v>
          </cell>
          <cell r="B571">
            <v>14508.9064593606</v>
          </cell>
          <cell r="C571">
            <v>22539.2930098211</v>
          </cell>
          <cell r="D571">
            <v>21197.7069274216</v>
          </cell>
          <cell r="E571">
            <v>19708.4668563118</v>
          </cell>
          <cell r="F571">
            <v>18673.4150904287</v>
          </cell>
          <cell r="G571">
            <v>17371.4082381833</v>
          </cell>
          <cell r="H571">
            <v>16341.6772401511</v>
          </cell>
          <cell r="I571">
            <v>15637.4681990988</v>
          </cell>
          <cell r="J571">
            <v>15023.0266288636</v>
          </cell>
          <cell r="K571">
            <v>14240.449440831</v>
          </cell>
          <cell r="L571">
            <v>13557.6850580011</v>
          </cell>
          <cell r="M571">
            <v>12843.5142280142</v>
          </cell>
          <cell r="N571">
            <v>12219.4093556998</v>
          </cell>
          <cell r="O571">
            <v>13208.9422548954</v>
          </cell>
          <cell r="P571">
            <v>14444.6379361309</v>
          </cell>
          <cell r="Q571">
            <v>12973.8045310494</v>
          </cell>
          <cell r="R571">
            <v>9472.55330274222</v>
          </cell>
          <cell r="S571">
            <v>8934.34778345311</v>
          </cell>
          <cell r="T571">
            <v>8396.16871660497</v>
          </cell>
          <cell r="U571">
            <v>7858.01689577105</v>
          </cell>
          <cell r="V571">
            <v>11138.524723709</v>
          </cell>
          <cell r="W571">
            <v>10600.4298715662</v>
          </cell>
          <cell r="X571">
            <v>10062.3647918788</v>
          </cell>
          <cell r="Y571">
            <v>9524.33037782044</v>
          </cell>
          <cell r="Z571">
            <v>8986.32754935996</v>
          </cell>
        </row>
        <row r="572">
          <cell r="A572">
            <v>-93016.0212148692</v>
          </cell>
          <cell r="B572">
            <v>13255.8320566505</v>
          </cell>
          <cell r="C572">
            <v>20477.9224407806</v>
          </cell>
          <cell r="D572">
            <v>19378.8515901453</v>
          </cell>
          <cell r="E572">
            <v>17914.1962037152</v>
          </cell>
          <cell r="F572">
            <v>16983.1298763896</v>
          </cell>
          <cell r="G572">
            <v>15810.5095192511</v>
          </cell>
          <cell r="H572">
            <v>14883.6044889976</v>
          </cell>
          <cell r="I572">
            <v>14249.7157318867</v>
          </cell>
          <cell r="J572">
            <v>13697.2777689049</v>
          </cell>
          <cell r="K572">
            <v>12992.1992378981</v>
          </cell>
          <cell r="L572">
            <v>12377.6137372846</v>
          </cell>
          <cell r="M572">
            <v>11734.7579467528</v>
          </cell>
          <cell r="N572">
            <v>11173.6431169273</v>
          </cell>
          <cell r="O572">
            <v>12063.695384743</v>
          </cell>
          <cell r="P572">
            <v>13175.9980589252</v>
          </cell>
          <cell r="Q572">
            <v>11852.0378358766</v>
          </cell>
          <cell r="R572">
            <v>8700.41145782201</v>
          </cell>
          <cell r="S572">
            <v>8215.9495895355</v>
          </cell>
          <cell r="T572">
            <v>7731.5115322255</v>
          </cell>
          <cell r="U572">
            <v>7247.09800022131</v>
          </cell>
          <cell r="V572">
            <v>10200.0237772564</v>
          </cell>
          <cell r="W572">
            <v>9715.6615252141</v>
          </cell>
          <cell r="X572">
            <v>9231.32607263568</v>
          </cell>
          <cell r="Y572">
            <v>8747.01822350501</v>
          </cell>
          <cell r="Z572">
            <v>8262.73880592553</v>
          </cell>
        </row>
        <row r="573">
          <cell r="A573">
            <v>-103884.577335769</v>
          </cell>
          <cell r="B573">
            <v>14622.8281909452</v>
          </cell>
          <cell r="C573">
            <v>22687.3588097093</v>
          </cell>
          <cell r="D573">
            <v>21339.7990226302</v>
          </cell>
          <cell r="E573">
            <v>19804.0772995878</v>
          </cell>
          <cell r="F573">
            <v>18763.4845113063</v>
          </cell>
          <cell r="G573">
            <v>17454.5831026945</v>
          </cell>
          <cell r="H573">
            <v>16419.3728664294</v>
          </cell>
          <cell r="I573">
            <v>15711.4167019936</v>
          </cell>
          <cell r="J573">
            <v>15093.6711751531</v>
          </cell>
          <cell r="K573">
            <v>14306.9643531989</v>
          </cell>
          <cell r="L573">
            <v>13620.5669548363</v>
          </cell>
          <cell r="M573">
            <v>12902.5959944038</v>
          </cell>
          <cell r="N573">
            <v>12275.1346017809</v>
          </cell>
          <cell r="O573">
            <v>13269.9684778665</v>
          </cell>
          <cell r="P573">
            <v>14512.2393433331</v>
          </cell>
          <cell r="Q573">
            <v>13033.579577151</v>
          </cell>
          <cell r="R573">
            <v>9513.69805643806</v>
          </cell>
          <cell r="S573">
            <v>8972.62872488729</v>
          </cell>
          <cell r="T573">
            <v>8431.58598653195</v>
          </cell>
          <cell r="U573">
            <v>7890.57063916793</v>
          </cell>
          <cell r="V573">
            <v>11188.5341753909</v>
          </cell>
          <cell r="W573">
            <v>10647.5760998506</v>
          </cell>
          <cell r="X573">
            <v>10106.6479551861</v>
          </cell>
          <cell r="Y573">
            <v>9565.75063932355</v>
          </cell>
          <cell r="Z573">
            <v>9024.88507712711</v>
          </cell>
        </row>
        <row r="574">
          <cell r="A574">
            <v>-109617.245650951</v>
          </cell>
          <cell r="B574">
            <v>15236.3362165422</v>
          </cell>
          <cell r="C574">
            <v>23756.7019787018</v>
          </cell>
          <cell r="D574">
            <v>22434.7782806338</v>
          </cell>
          <cell r="E574">
            <v>20800.9034977741</v>
          </cell>
          <cell r="F574">
            <v>19702.5404900254</v>
          </cell>
          <cell r="G574">
            <v>18321.7570340607</v>
          </cell>
          <cell r="H574">
            <v>17229.4207346861</v>
          </cell>
          <cell r="I574">
            <v>16482.3973864922</v>
          </cell>
          <cell r="J574">
            <v>15830.2050943307</v>
          </cell>
          <cell r="K574">
            <v>15000.4430668891</v>
          </cell>
          <cell r="L574">
            <v>14276.1681633363</v>
          </cell>
          <cell r="M574">
            <v>13518.5773721104</v>
          </cell>
          <cell r="N574">
            <v>12856.1211895505</v>
          </cell>
          <cell r="O574">
            <v>13906.2225914288</v>
          </cell>
          <cell r="P574">
            <v>15217.0457580356</v>
          </cell>
          <cell r="Q574">
            <v>13656.7890290711</v>
          </cell>
          <cell r="R574">
            <v>9942.66969380976</v>
          </cell>
          <cell r="S574">
            <v>9371.74250373131</v>
          </cell>
          <cell r="T574">
            <v>8800.84337434208</v>
          </cell>
          <cell r="U574">
            <v>8229.97314746271</v>
          </cell>
          <cell r="V574">
            <v>11709.9283859538</v>
          </cell>
          <cell r="W574">
            <v>11139.1185913323</v>
          </cell>
          <cell r="X574">
            <v>10568.3403792637</v>
          </cell>
          <cell r="Y574">
            <v>9997.59469722468</v>
          </cell>
          <cell r="Z574">
            <v>9426.88252111601</v>
          </cell>
        </row>
        <row r="575">
          <cell r="A575">
            <v>-107132.823146457</v>
          </cell>
          <cell r="B575">
            <v>14961.0426681418</v>
          </cell>
          <cell r="C575">
            <v>23234.1359574904</v>
          </cell>
          <cell r="D575">
            <v>21922.5335418624</v>
          </cell>
          <cell r="E575">
            <v>20368.8991843056</v>
          </cell>
          <cell r="F575">
            <v>19295.5726212704</v>
          </cell>
          <cell r="G575">
            <v>17945.9413908129</v>
          </cell>
          <cell r="H575">
            <v>16878.3623718145</v>
          </cell>
          <cell r="I575">
            <v>16148.2699509269</v>
          </cell>
          <cell r="J575">
            <v>15511.0061901692</v>
          </cell>
          <cell r="K575">
            <v>14699.9034179937</v>
          </cell>
          <cell r="L575">
            <v>13992.0438591171</v>
          </cell>
          <cell r="M575">
            <v>13251.6235012454</v>
          </cell>
          <cell r="N575">
            <v>12604.333352874</v>
          </cell>
          <cell r="O575">
            <v>13630.4829268603</v>
          </cell>
          <cell r="P575">
            <v>14911.5969126243</v>
          </cell>
          <cell r="Q575">
            <v>13386.7026570299</v>
          </cell>
          <cell r="R575">
            <v>9756.76206213099</v>
          </cell>
          <cell r="S575">
            <v>9198.77466406278</v>
          </cell>
          <cell r="T575">
            <v>8640.81469070167</v>
          </cell>
          <cell r="U575">
            <v>8082.88296478883</v>
          </cell>
          <cell r="V575">
            <v>11483.9666803019</v>
          </cell>
          <cell r="W575">
            <v>10926.0940169788</v>
          </cell>
          <cell r="X575">
            <v>10368.252220405</v>
          </cell>
          <cell r="Y575">
            <v>9810.4422165832</v>
          </cell>
          <cell r="Z575">
            <v>9252.66495929586</v>
          </cell>
        </row>
        <row r="576">
          <cell r="A576">
            <v>-93389.0719417715</v>
          </cell>
          <cell r="B576">
            <v>13310.7296955716</v>
          </cell>
          <cell r="C576">
            <v>20577.0174265838</v>
          </cell>
          <cell r="D576">
            <v>19380.9005698334</v>
          </cell>
          <cell r="E576">
            <v>17979.0642053827</v>
          </cell>
          <cell r="F576">
            <v>17044.2385078685</v>
          </cell>
          <cell r="G576">
            <v>15866.9404598987</v>
          </cell>
          <cell r="H576">
            <v>14936.3179776323</v>
          </cell>
          <cell r="I576">
            <v>14299.886941691</v>
          </cell>
          <cell r="J576">
            <v>13745.2073714619</v>
          </cell>
          <cell r="K576">
            <v>13037.3270429638</v>
          </cell>
          <cell r="L576">
            <v>12420.2766812999</v>
          </cell>
          <cell r="M576">
            <v>11774.8426486887</v>
          </cell>
          <cell r="N576">
            <v>11211.4505491686</v>
          </cell>
          <cell r="O576">
            <v>12105.0993255449</v>
          </cell>
          <cell r="P576">
            <v>13221.8630088707</v>
          </cell>
          <cell r="Q576">
            <v>11892.5929013835</v>
          </cell>
          <cell r="R576">
            <v>8728.32658780052</v>
          </cell>
          <cell r="S576">
            <v>8241.92173324389</v>
          </cell>
          <cell r="T576">
            <v>7755.54078516025</v>
          </cell>
          <cell r="U576">
            <v>7269.18446074379</v>
          </cell>
          <cell r="V576">
            <v>10233.9532632408</v>
          </cell>
          <cell r="W576">
            <v>9747.64842445001</v>
          </cell>
          <cell r="X576">
            <v>9261.37049260522</v>
          </cell>
          <cell r="Y576">
            <v>8775.12027491479</v>
          </cell>
          <cell r="Z576">
            <v>8288.89860280332</v>
          </cell>
        </row>
        <row r="577">
          <cell r="A577">
            <v>-106489.429123846</v>
          </cell>
          <cell r="B577">
            <v>14895.5066846706</v>
          </cell>
          <cell r="C577">
            <v>23167.8720487503</v>
          </cell>
          <cell r="D577">
            <v>21850.6474370725</v>
          </cell>
          <cell r="E577">
            <v>20257.0224835734</v>
          </cell>
          <cell r="F577">
            <v>19190.1796401337</v>
          </cell>
          <cell r="G577">
            <v>17848.6159407206</v>
          </cell>
          <cell r="H577">
            <v>16787.448345778</v>
          </cell>
          <cell r="I577">
            <v>16061.7405484424</v>
          </cell>
          <cell r="J577">
            <v>15428.3428482497</v>
          </cell>
          <cell r="K577">
            <v>14622.0722868929</v>
          </cell>
          <cell r="L577">
            <v>13918.4638304858</v>
          </cell>
          <cell r="M577">
            <v>13182.4901213485</v>
          </cell>
          <cell r="N577">
            <v>12539.1275399373</v>
          </cell>
          <cell r="O577">
            <v>13559.0742789112</v>
          </cell>
          <cell r="P577">
            <v>14832.4944407237</v>
          </cell>
          <cell r="Q577">
            <v>13316.7580493612</v>
          </cell>
          <cell r="R577">
            <v>9708.61732879211</v>
          </cell>
          <cell r="S577">
            <v>9153.98096494542</v>
          </cell>
          <cell r="T577">
            <v>8599.3718611047</v>
          </cell>
          <cell r="U577">
            <v>8044.79083507016</v>
          </cell>
          <cell r="V577">
            <v>11425.4490930186</v>
          </cell>
          <cell r="W577">
            <v>10870.926774869</v>
          </cell>
          <cell r="X577">
            <v>10316.4351380963</v>
          </cell>
          <cell r="Y577">
            <v>9761.97510314184</v>
          </cell>
          <cell r="Z577">
            <v>9207.54761806012</v>
          </cell>
        </row>
        <row r="578">
          <cell r="A578">
            <v>-102532.059932595</v>
          </cell>
          <cell r="B578">
            <v>14405.7234441569</v>
          </cell>
          <cell r="C578">
            <v>22315.9883810762</v>
          </cell>
          <cell r="D578">
            <v>21139.4576798974</v>
          </cell>
          <cell r="E578">
            <v>19568.8945353215</v>
          </cell>
          <cell r="F578">
            <v>18541.9315652885</v>
          </cell>
          <cell r="G578">
            <v>17249.9894005532</v>
          </cell>
          <cell r="H578">
            <v>16228.2570057195</v>
          </cell>
          <cell r="I578">
            <v>15529.5180230602</v>
          </cell>
          <cell r="J578">
            <v>14919.8995754467</v>
          </cell>
          <cell r="K578">
            <v>14143.3508354741</v>
          </cell>
          <cell r="L578">
            <v>13465.8899361626</v>
          </cell>
          <cell r="M578">
            <v>12757.2665443862</v>
          </cell>
          <cell r="N578">
            <v>12138.0615272952</v>
          </cell>
          <cell r="O578">
            <v>13119.8560495659</v>
          </cell>
          <cell r="P578">
            <v>14345.9532633887</v>
          </cell>
          <cell r="Q578">
            <v>12886.5447962774</v>
          </cell>
          <cell r="R578">
            <v>9412.49010699567</v>
          </cell>
          <cell r="S578">
            <v>8878.46518671377</v>
          </cell>
          <cell r="T578">
            <v>8344.46651339921</v>
          </cell>
          <cell r="U578">
            <v>7810.49487446102</v>
          </cell>
          <cell r="V578">
            <v>11065.5208236796</v>
          </cell>
          <cell r="W578">
            <v>10531.6057109189</v>
          </cell>
          <cell r="X578">
            <v>9997.72013935125</v>
          </cell>
          <cell r="Y578">
            <v>9463.86499521234</v>
          </cell>
          <cell r="Z578">
            <v>8930.04119132507</v>
          </cell>
        </row>
        <row r="579">
          <cell r="A579">
            <v>-99702.0318370188</v>
          </cell>
          <cell r="B579">
            <v>14027.8144092599</v>
          </cell>
          <cell r="C579">
            <v>21786.3308806404</v>
          </cell>
          <cell r="D579">
            <v>20549.73095345</v>
          </cell>
          <cell r="E579">
            <v>19076.7945232202</v>
          </cell>
          <cell r="F579">
            <v>18078.3507933021</v>
          </cell>
          <cell r="G579">
            <v>16821.8944097758</v>
          </cell>
          <cell r="H579">
            <v>15828.363256441</v>
          </cell>
          <cell r="I579">
            <v>15148.9104458697</v>
          </cell>
          <cell r="J579">
            <v>14556.2972231011</v>
          </cell>
          <cell r="K579">
            <v>13801.0034091927</v>
          </cell>
          <cell r="L579">
            <v>13142.2413771424</v>
          </cell>
          <cell r="M579">
            <v>12453.1769809546</v>
          </cell>
          <cell r="N579">
            <v>11851.247730274</v>
          </cell>
          <cell r="O579">
            <v>12805.7585092392</v>
          </cell>
          <cell r="P579">
            <v>13998.013727053</v>
          </cell>
          <cell r="Q579">
            <v>12578.8869724867</v>
          </cell>
          <cell r="R579">
            <v>9200.72104602413</v>
          </cell>
          <cell r="S579">
            <v>8681.43595959642</v>
          </cell>
          <cell r="T579">
            <v>8162.1763956831</v>
          </cell>
          <cell r="U579">
            <v>7642.94311995958</v>
          </cell>
          <cell r="V579">
            <v>10808.1258055768</v>
          </cell>
          <cell r="W579">
            <v>10288.9474958293</v>
          </cell>
          <cell r="X579">
            <v>9769.79791189665</v>
          </cell>
          <cell r="Y579">
            <v>9250.67791555322</v>
          </cell>
          <cell r="Z579">
            <v>8731.58839442668</v>
          </cell>
        </row>
        <row r="580">
          <cell r="A580">
            <v>-110160.169000816</v>
          </cell>
          <cell r="B580">
            <v>15356.6308531723</v>
          </cell>
          <cell r="C580">
            <v>23853.5097392013</v>
          </cell>
          <cell r="D580">
            <v>22491.2158298785</v>
          </cell>
          <cell r="E580">
            <v>20895.309835102</v>
          </cell>
          <cell r="F580">
            <v>19791.4755878971</v>
          </cell>
          <cell r="G580">
            <v>18403.8844047452</v>
          </cell>
          <cell r="H580">
            <v>17306.137871978</v>
          </cell>
          <cell r="I580">
            <v>16555.4145912031</v>
          </cell>
          <cell r="J580">
            <v>15899.959952052</v>
          </cell>
          <cell r="K580">
            <v>15066.1202987813</v>
          </cell>
          <cell r="L580">
            <v>14338.2581334383</v>
          </cell>
          <cell r="M580">
            <v>13576.9150701337</v>
          </cell>
          <cell r="N580">
            <v>12911.1446388617</v>
          </cell>
          <cell r="O580">
            <v>13966.4802577909</v>
          </cell>
          <cell r="P580">
            <v>15283.7958015822</v>
          </cell>
          <cell r="Q580">
            <v>13715.8112757286</v>
          </cell>
          <cell r="R580">
            <v>9983.29627563068</v>
          </cell>
          <cell r="S580">
            <v>9409.54133978355</v>
          </cell>
          <cell r="T580">
            <v>8835.81460360742</v>
          </cell>
          <cell r="U580">
            <v>8262.11691309243</v>
          </cell>
          <cell r="V580">
            <v>11759.3080248646</v>
          </cell>
          <cell r="W580">
            <v>11185.6710659224</v>
          </cell>
          <cell r="X580">
            <v>10612.0658459585</v>
          </cell>
          <cell r="Y580">
            <v>10038.4933171421</v>
          </cell>
          <cell r="Z580">
            <v>9464.95446020757</v>
          </cell>
        </row>
        <row r="581">
          <cell r="A581">
            <v>-109484.850525282</v>
          </cell>
          <cell r="B581">
            <v>15257.9641087778</v>
          </cell>
          <cell r="C581">
            <v>23770.1509849163</v>
          </cell>
          <cell r="D581">
            <v>22331.8634200806</v>
          </cell>
          <cell r="E581">
            <v>20777.8819443679</v>
          </cell>
          <cell r="F581">
            <v>19680.8531312813</v>
          </cell>
          <cell r="G581">
            <v>18301.7297805537</v>
          </cell>
          <cell r="H581">
            <v>17210.7127991456</v>
          </cell>
          <cell r="I581">
            <v>16464.5917017744</v>
          </cell>
          <cell r="J581">
            <v>15813.194952556</v>
          </cell>
          <cell r="K581">
            <v>14984.4272787083</v>
          </cell>
          <cell r="L581">
            <v>14261.0271505278</v>
          </cell>
          <cell r="M581">
            <v>13504.3513734258</v>
          </cell>
          <cell r="N581">
            <v>12842.7033903564</v>
          </cell>
          <cell r="O581">
            <v>13891.5283969123</v>
          </cell>
          <cell r="P581">
            <v>15200.7683582776</v>
          </cell>
          <cell r="Q581">
            <v>13642.3960990832</v>
          </cell>
          <cell r="R581">
            <v>9932.76265738006</v>
          </cell>
          <cell r="S581">
            <v>9362.52503012204</v>
          </cell>
          <cell r="T581">
            <v>8792.31542966167</v>
          </cell>
          <cell r="U581">
            <v>8222.13469680287</v>
          </cell>
          <cell r="V581">
            <v>11697.886863885</v>
          </cell>
          <cell r="W581">
            <v>11127.7664902944</v>
          </cell>
          <cell r="X581">
            <v>10557.6776611114</v>
          </cell>
          <cell r="Y581">
            <v>9987.62132266829</v>
          </cell>
          <cell r="Z581">
            <v>9417.59844968731</v>
          </cell>
        </row>
        <row r="582">
          <cell r="A582">
            <v>-111786.116870533</v>
          </cell>
          <cell r="B582">
            <v>15514.0053638316</v>
          </cell>
          <cell r="C582">
            <v>24191.645651165</v>
          </cell>
          <cell r="D582">
            <v>22754.9427140172</v>
          </cell>
          <cell r="E582">
            <v>21178.0381117628</v>
          </cell>
          <cell r="F582">
            <v>20057.8185863399</v>
          </cell>
          <cell r="G582">
            <v>18649.8396089989</v>
          </cell>
          <cell r="H582">
            <v>17535.8904990875</v>
          </cell>
          <cell r="I582">
            <v>16774.0866532573</v>
          </cell>
          <cell r="J582">
            <v>16108.8619312037</v>
          </cell>
          <cell r="K582">
            <v>15262.8105964273</v>
          </cell>
          <cell r="L582">
            <v>14524.2052927257</v>
          </cell>
          <cell r="M582">
            <v>13751.6249179397</v>
          </cell>
          <cell r="N582">
            <v>13075.9289683888</v>
          </cell>
          <cell r="O582">
            <v>14146.9400303903</v>
          </cell>
          <cell r="P582">
            <v>15483.6989575896</v>
          </cell>
          <cell r="Q582">
            <v>13892.5712110721</v>
          </cell>
          <cell r="R582">
            <v>10104.9648393092</v>
          </cell>
          <cell r="S582">
            <v>9522.7413651134</v>
          </cell>
          <cell r="T582">
            <v>8940.54650681159</v>
          </cell>
          <cell r="U582">
            <v>8358.38112288058</v>
          </cell>
          <cell r="V582">
            <v>11907.1902603852</v>
          </cell>
          <cell r="W582">
            <v>11325.0865044162</v>
          </cell>
          <cell r="X582">
            <v>10743.0149558879</v>
          </cell>
          <cell r="Y582">
            <v>10160.9765810237</v>
          </cell>
          <cell r="Z582">
            <v>9578.97237503347</v>
          </cell>
        </row>
        <row r="583">
          <cell r="A583">
            <v>-94905.3221519386</v>
          </cell>
          <cell r="B583">
            <v>13456.8300540886</v>
          </cell>
          <cell r="C583">
            <v>20817.3890055969</v>
          </cell>
          <cell r="D583">
            <v>19629.8783332113</v>
          </cell>
          <cell r="E583">
            <v>18242.7176821585</v>
          </cell>
          <cell r="F583">
            <v>17292.6121703252</v>
          </cell>
          <cell r="G583">
            <v>16096.3018294033</v>
          </cell>
          <cell r="H583">
            <v>15150.5699076169</v>
          </cell>
          <cell r="I583">
            <v>14503.8058779759</v>
          </cell>
          <cell r="J583">
            <v>13940.0153820336</v>
          </cell>
          <cell r="K583">
            <v>13220.747256304</v>
          </cell>
          <cell r="L583">
            <v>12593.6785625044</v>
          </cell>
          <cell r="M583">
            <v>11937.7653649626</v>
          </cell>
          <cell r="N583">
            <v>11365.1173910957</v>
          </cell>
          <cell r="O583">
            <v>12273.384037021</v>
          </cell>
          <cell r="P583">
            <v>13408.279318984</v>
          </cell>
          <cell r="Q583">
            <v>12057.4273921475</v>
          </cell>
          <cell r="R583">
            <v>8841.78655086833</v>
          </cell>
          <cell r="S583">
            <v>8347.48450397846</v>
          </cell>
          <cell r="T583">
            <v>7853.20675170329</v>
          </cell>
          <cell r="U583">
            <v>7358.95402288126</v>
          </cell>
          <cell r="V583">
            <v>10371.8583430187</v>
          </cell>
          <cell r="W583">
            <v>9877.65793573489</v>
          </cell>
          <cell r="X583">
            <v>9383.48487225394</v>
          </cell>
          <cell r="Y583">
            <v>8889.33997288998</v>
          </cell>
          <cell r="Z583">
            <v>8395.22408256649</v>
          </cell>
        </row>
        <row r="584">
          <cell r="A584">
            <v>-100131.460637033</v>
          </cell>
          <cell r="B584">
            <v>14094.1177052005</v>
          </cell>
          <cell r="C584">
            <v>21896.3812565941</v>
          </cell>
          <cell r="D584">
            <v>20667.0107944918</v>
          </cell>
          <cell r="E584">
            <v>19151.4658376195</v>
          </cell>
          <cell r="F584">
            <v>18148.6945948123</v>
          </cell>
          <cell r="G584">
            <v>16886.8535946224</v>
          </cell>
          <cell r="H584">
            <v>15889.0431815464</v>
          </cell>
          <cell r="I584">
            <v>15206.6638849273</v>
          </cell>
          <cell r="J584">
            <v>14611.4702873169</v>
          </cell>
          <cell r="K584">
            <v>13852.9512483982</v>
          </cell>
          <cell r="L584">
            <v>13191.3518480044</v>
          </cell>
          <cell r="M584">
            <v>12499.3195674983</v>
          </cell>
          <cell r="N584">
            <v>11894.7688899666</v>
          </cell>
          <cell r="O584">
            <v>12853.4197073879</v>
          </cell>
          <cell r="P584">
            <v>14050.8101137036</v>
          </cell>
          <cell r="Q584">
            <v>12625.5710072819</v>
          </cell>
          <cell r="R584">
            <v>9232.85490853779</v>
          </cell>
          <cell r="S584">
            <v>8711.33319796693</v>
          </cell>
          <cell r="T584">
            <v>8189.83711983901</v>
          </cell>
          <cell r="U584">
            <v>7668.36744312734</v>
          </cell>
          <cell r="V584">
            <v>10847.1829562553</v>
          </cell>
          <cell r="W584">
            <v>10325.7684822649</v>
          </cell>
          <cell r="X584">
            <v>9804.38285781479</v>
          </cell>
          <cell r="Y584">
            <v>9283.02694839129</v>
          </cell>
          <cell r="Z584">
            <v>8761.70164544518</v>
          </cell>
        </row>
        <row r="585">
          <cell r="A585">
            <v>-100234.563226314</v>
          </cell>
          <cell r="B585">
            <v>14102.1057655107</v>
          </cell>
          <cell r="C585">
            <v>21948.5524298254</v>
          </cell>
          <cell r="D585">
            <v>20658.255277227</v>
          </cell>
          <cell r="E585">
            <v>19169.3938523668</v>
          </cell>
          <cell r="F585">
            <v>18165.5836066237</v>
          </cell>
          <cell r="G585">
            <v>16902.4498009203</v>
          </cell>
          <cell r="H585">
            <v>15903.6119701222</v>
          </cell>
          <cell r="I585">
            <v>15220.5300464575</v>
          </cell>
          <cell r="J585">
            <v>14624.7169204702</v>
          </cell>
          <cell r="K585">
            <v>13865.4235295527</v>
          </cell>
          <cell r="L585">
            <v>13203.1428985965</v>
          </cell>
          <cell r="M585">
            <v>12510.3980516349</v>
          </cell>
          <cell r="N585">
            <v>11905.2179894511</v>
          </cell>
          <cell r="O585">
            <v>12864.8627986226</v>
          </cell>
          <cell r="P585">
            <v>14063.4861246469</v>
          </cell>
          <cell r="Q585">
            <v>12636.7794890263</v>
          </cell>
          <cell r="R585">
            <v>9240.57000456455</v>
          </cell>
          <cell r="S585">
            <v>8718.51129754537</v>
          </cell>
          <cell r="T585">
            <v>8196.47824936216</v>
          </cell>
          <cell r="U585">
            <v>7674.47162978</v>
          </cell>
          <cell r="V585">
            <v>10856.5602811221</v>
          </cell>
          <cell r="W585">
            <v>10334.6089211019</v>
          </cell>
          <cell r="X585">
            <v>9812.68644032763</v>
          </cell>
          <cell r="Y585">
            <v>9290.79370517667</v>
          </cell>
          <cell r="Z585">
            <v>8768.93160801773</v>
          </cell>
        </row>
        <row r="586">
          <cell r="A586">
            <v>-89425.5294421411</v>
          </cell>
          <cell r="B586">
            <v>12857.293170382</v>
          </cell>
          <cell r="C586">
            <v>19781.5846087309</v>
          </cell>
          <cell r="D586">
            <v>18680.4836137973</v>
          </cell>
          <cell r="E586">
            <v>17289.8628101454</v>
          </cell>
          <cell r="F586">
            <v>16394.9791967501</v>
          </cell>
          <cell r="G586">
            <v>15267.3800907006</v>
          </cell>
          <cell r="H586">
            <v>14376.2543255861</v>
          </cell>
          <cell r="I586">
            <v>13766.8341743939</v>
          </cell>
          <cell r="J586">
            <v>13235.9709512509</v>
          </cell>
          <cell r="K586">
            <v>12557.8588087697</v>
          </cell>
          <cell r="L586">
            <v>11966.9967931513</v>
          </cell>
          <cell r="M586">
            <v>11348.9557430997</v>
          </cell>
          <cell r="N586">
            <v>10809.7588925553</v>
          </cell>
          <cell r="O586">
            <v>11665.1959365785</v>
          </cell>
          <cell r="P586">
            <v>12734.5628503586</v>
          </cell>
          <cell r="Q586">
            <v>11461.7085360147</v>
          </cell>
          <cell r="R586">
            <v>8431.737421573</v>
          </cell>
          <cell r="S586">
            <v>7965.97616345626</v>
          </cell>
          <cell r="T586">
            <v>7500.23779719356</v>
          </cell>
          <cell r="U586">
            <v>7034.52300954053</v>
          </cell>
          <cell r="V586">
            <v>9873.46352286034</v>
          </cell>
          <cell r="W586">
            <v>9407.79803572226</v>
          </cell>
          <cell r="X586">
            <v>8942.15831356759</v>
          </cell>
          <cell r="Y586">
            <v>8476.54512934583</v>
          </cell>
          <cell r="Z586">
            <v>8010.95927919496</v>
          </cell>
        </row>
        <row r="587">
          <cell r="A587">
            <v>-100012.705422871</v>
          </cell>
          <cell r="B587">
            <v>14084.1982313185</v>
          </cell>
          <cell r="C587">
            <v>21849.1140548702</v>
          </cell>
          <cell r="D587">
            <v>20644.6261583642</v>
          </cell>
          <cell r="E587">
            <v>19130.8160630051</v>
          </cell>
          <cell r="F587">
            <v>18129.2415604257</v>
          </cell>
          <cell r="G587">
            <v>16868.8896343385</v>
          </cell>
          <cell r="H587">
            <v>15872.2626174554</v>
          </cell>
          <cell r="I587">
            <v>15190.6926179242</v>
          </cell>
          <cell r="J587">
            <v>14596.2126030241</v>
          </cell>
          <cell r="K587">
            <v>13838.5854751434</v>
          </cell>
          <cell r="L587">
            <v>13177.7707270255</v>
          </cell>
          <cell r="M587">
            <v>12486.5591919791</v>
          </cell>
          <cell r="N587">
            <v>11882.7334497733</v>
          </cell>
          <cell r="O587">
            <v>12840.2393715717</v>
          </cell>
          <cell r="P587">
            <v>14036.2096812141</v>
          </cell>
          <cell r="Q587">
            <v>12612.6608984353</v>
          </cell>
          <cell r="R587">
            <v>9223.96853732907</v>
          </cell>
          <cell r="S587">
            <v>8703.06534787068</v>
          </cell>
          <cell r="T587">
            <v>8182.18776045537</v>
          </cell>
          <cell r="U587">
            <v>7661.33654314439</v>
          </cell>
          <cell r="V587">
            <v>10836.3820032377</v>
          </cell>
          <cell r="W587">
            <v>10315.5859231779</v>
          </cell>
          <cell r="X587">
            <v>9794.81865844313</v>
          </cell>
          <cell r="Y587">
            <v>9274.08107349312</v>
          </cell>
          <cell r="Z587">
            <v>8753.37405872141</v>
          </cell>
        </row>
        <row r="588">
          <cell r="A588">
            <v>-101759.182543647</v>
          </cell>
          <cell r="B588">
            <v>14305.5137894954</v>
          </cell>
          <cell r="C588">
            <v>22196.4106474909</v>
          </cell>
          <cell r="D588">
            <v>21046.1635530005</v>
          </cell>
          <cell r="E588">
            <v>19434.5025930476</v>
          </cell>
          <cell r="F588">
            <v>18415.3281943963</v>
          </cell>
          <cell r="G588">
            <v>17133.0771553317</v>
          </cell>
          <cell r="H588">
            <v>16119.0464868267</v>
          </cell>
          <cell r="I588">
            <v>15425.574535385</v>
          </cell>
          <cell r="J588">
            <v>14820.6001949439</v>
          </cell>
          <cell r="K588">
            <v>14049.8561506153</v>
          </cell>
          <cell r="L588">
            <v>13377.5018902547</v>
          </cell>
          <cell r="M588">
            <v>12674.2200374773</v>
          </cell>
          <cell r="N588">
            <v>12059.7330121463</v>
          </cell>
          <cell r="O588">
            <v>13034.0763757802</v>
          </cell>
          <cell r="P588">
            <v>14250.9313797631</v>
          </cell>
          <cell r="Q588">
            <v>12802.5238016051</v>
          </cell>
          <cell r="R588">
            <v>9354.65622218032</v>
          </cell>
          <cell r="S588">
            <v>8824.65673341995</v>
          </cell>
          <cell r="T588">
            <v>8294.68329377966</v>
          </cell>
          <cell r="U588">
            <v>7764.73668473305</v>
          </cell>
          <cell r="V588">
            <v>10995.2265429159</v>
          </cell>
          <cell r="W588">
            <v>10465.3360339576</v>
          </cell>
          <cell r="X588">
            <v>9935.47484351345</v>
          </cell>
          <cell r="Y588">
            <v>9405.64385113887</v>
          </cell>
          <cell r="Z588">
            <v>8875.84396277595</v>
          </cell>
        </row>
        <row r="589">
          <cell r="A589">
            <v>-92521.8000315345</v>
          </cell>
          <cell r="B589">
            <v>13200.4934498058</v>
          </cell>
          <cell r="C589">
            <v>20412.4015340868</v>
          </cell>
          <cell r="D589">
            <v>19224.751049317</v>
          </cell>
          <cell r="E589">
            <v>17828.2584525388</v>
          </cell>
          <cell r="F589">
            <v>16902.1725749195</v>
          </cell>
          <cell r="G589">
            <v>15735.7492674881</v>
          </cell>
          <cell r="H589">
            <v>14813.7691533394</v>
          </cell>
          <cell r="I589">
            <v>14183.2484316223</v>
          </cell>
          <cell r="J589">
            <v>13633.7801714357</v>
          </cell>
          <cell r="K589">
            <v>12932.4134886355</v>
          </cell>
          <cell r="L589">
            <v>12321.0934595978</v>
          </cell>
          <cell r="M589">
            <v>11681.6533489172</v>
          </cell>
          <cell r="N589">
            <v>11123.5554678392</v>
          </cell>
          <cell r="O589">
            <v>12008.8430465964</v>
          </cell>
          <cell r="P589">
            <v>13115.2357330509</v>
          </cell>
          <cell r="Q589">
            <v>11798.3100958681</v>
          </cell>
          <cell r="R589">
            <v>8663.4292257125</v>
          </cell>
          <cell r="S589">
            <v>8181.54144428434</v>
          </cell>
          <cell r="T589">
            <v>7699.67734731803</v>
          </cell>
          <cell r="U589">
            <v>7217.83764534745</v>
          </cell>
          <cell r="V589">
            <v>10155.0736685878</v>
          </cell>
          <cell r="W589">
            <v>9673.2849741138</v>
          </cell>
          <cell r="X589">
            <v>9191.52293671029</v>
          </cell>
          <cell r="Y589">
            <v>8709.78835608938</v>
          </cell>
          <cell r="Z589">
            <v>8228.08205595457</v>
          </cell>
        </row>
        <row r="590">
          <cell r="A590">
            <v>-114345.050481517</v>
          </cell>
          <cell r="B590">
            <v>15867.8861565813</v>
          </cell>
          <cell r="C590">
            <v>24683.5329605926</v>
          </cell>
          <cell r="D590">
            <v>23305.5319546438</v>
          </cell>
          <cell r="E590">
            <v>21622.9988041673</v>
          </cell>
          <cell r="F590">
            <v>20476.9919580447</v>
          </cell>
          <cell r="G590">
            <v>19036.9264588809</v>
          </cell>
          <cell r="H590">
            <v>17897.4775651138</v>
          </cell>
          <cell r="I590">
            <v>17118.2350111447</v>
          </cell>
          <cell r="J590">
            <v>16437.6340313481</v>
          </cell>
          <cell r="K590">
            <v>15572.3638256389</v>
          </cell>
          <cell r="L590">
            <v>14816.8508594315</v>
          </cell>
          <cell r="M590">
            <v>14026.5850873567</v>
          </cell>
          <cell r="N590">
            <v>13335.2682542563</v>
          </cell>
          <cell r="O590">
            <v>14430.9494910475</v>
          </cell>
          <cell r="P590">
            <v>15798.3086165931</v>
          </cell>
          <cell r="Q590">
            <v>14170.7578295056</v>
          </cell>
          <cell r="R590">
            <v>10296.4480859716</v>
          </cell>
          <cell r="S590">
            <v>9700.89673834269</v>
          </cell>
          <cell r="T590">
            <v>9105.37466166388</v>
          </cell>
          <cell r="U590">
            <v>8509.88273406361</v>
          </cell>
          <cell r="V590">
            <v>12139.9288555083</v>
          </cell>
          <cell r="W590">
            <v>11544.4999666164</v>
          </cell>
          <cell r="X590">
            <v>10949.1040224366</v>
          </cell>
          <cell r="Y590">
            <v>10353.7420113104</v>
          </cell>
          <cell r="Z590">
            <v>9758.41495122938</v>
          </cell>
        </row>
        <row r="591">
          <cell r="A591">
            <v>-106200.835495548</v>
          </cell>
          <cell r="B591">
            <v>14847.8404534395</v>
          </cell>
          <cell r="C591">
            <v>23075.5226666871</v>
          </cell>
          <cell r="D591">
            <v>21784.4113746543</v>
          </cell>
          <cell r="E591">
            <v>20206.8403217072</v>
          </cell>
          <cell r="F591">
            <v>19142.9057430279</v>
          </cell>
          <cell r="G591">
            <v>17804.9607251283</v>
          </cell>
          <cell r="H591">
            <v>16746.668966867</v>
          </cell>
          <cell r="I591">
            <v>16022.9278872427</v>
          </cell>
          <cell r="J591">
            <v>15391.2643039464</v>
          </cell>
          <cell r="K591">
            <v>14587.1612250403</v>
          </cell>
          <cell r="L591">
            <v>13885.4595956206</v>
          </cell>
          <cell r="M591">
            <v>13151.4804255171</v>
          </cell>
          <cell r="N591">
            <v>12509.8795496231</v>
          </cell>
          <cell r="O591">
            <v>13527.0440142845</v>
          </cell>
          <cell r="P591">
            <v>14797.0131204582</v>
          </cell>
          <cell r="Q591">
            <v>13285.3844782716</v>
          </cell>
          <cell r="R591">
            <v>9687.02206556392</v>
          </cell>
          <cell r="S591">
            <v>9133.88880415607</v>
          </cell>
          <cell r="T591">
            <v>8580.78272887774</v>
          </cell>
          <cell r="U591">
            <v>8027.70465531281</v>
          </cell>
          <cell r="V591">
            <v>11399.2010984152</v>
          </cell>
          <cell r="W591">
            <v>10846.1815736328</v>
          </cell>
          <cell r="X591">
            <v>10293.1926470787</v>
          </cell>
          <cell r="Y591">
            <v>9740.23523669973</v>
          </cell>
          <cell r="Z591">
            <v>9187.31028798115</v>
          </cell>
        </row>
        <row r="592">
          <cell r="A592">
            <v>-99740.1671274544</v>
          </cell>
          <cell r="B592">
            <v>14080.8167019166</v>
          </cell>
          <cell r="C592">
            <v>21795.2612802568</v>
          </cell>
          <cell r="D592">
            <v>20580.4048251813</v>
          </cell>
          <cell r="E592">
            <v>19083.4256859688</v>
          </cell>
          <cell r="F592">
            <v>18084.5976526204</v>
          </cell>
          <cell r="G592">
            <v>16827.6630898935</v>
          </cell>
          <cell r="H592">
            <v>15833.7519182342</v>
          </cell>
          <cell r="I592">
            <v>15154.0392219836</v>
          </cell>
          <cell r="J592">
            <v>14561.1968498332</v>
          </cell>
          <cell r="K592">
            <v>13805.6166208253</v>
          </cell>
          <cell r="L592">
            <v>13146.6026171657</v>
          </cell>
          <cell r="M592">
            <v>12457.2746589381</v>
          </cell>
          <cell r="N592">
            <v>11855.1126132649</v>
          </cell>
          <cell r="O592">
            <v>12809.9910470518</v>
          </cell>
          <cell r="P592">
            <v>14002.7022936764</v>
          </cell>
          <cell r="Q592">
            <v>12583.032733613</v>
          </cell>
          <cell r="R592">
            <v>9203.57468364635</v>
          </cell>
          <cell r="S592">
            <v>8684.09097451032</v>
          </cell>
          <cell r="T592">
            <v>8164.63279765084</v>
          </cell>
          <cell r="U592">
            <v>7645.2009190362</v>
          </cell>
          <cell r="V592">
            <v>10811.5942636417</v>
          </cell>
          <cell r="W592">
            <v>10292.2173720272</v>
          </cell>
          <cell r="X592">
            <v>9772.86921721492</v>
          </cell>
          <cell r="Y592">
            <v>9253.55066130889</v>
          </cell>
          <cell r="Z592">
            <v>8734.26259227631</v>
          </cell>
        </row>
        <row r="593">
          <cell r="A593">
            <v>-108438.749465791</v>
          </cell>
          <cell r="B593">
            <v>15095.9472992781</v>
          </cell>
          <cell r="C593">
            <v>23520.9328600959</v>
          </cell>
          <cell r="D593">
            <v>22264.654734195</v>
          </cell>
          <cell r="E593">
            <v>20595.9804484641</v>
          </cell>
          <cell r="F593">
            <v>19509.4935827691</v>
          </cell>
          <cell r="G593">
            <v>18143.4873150053</v>
          </cell>
          <cell r="H593">
            <v>17062.8947349158</v>
          </cell>
          <cell r="I593">
            <v>16323.9026427605</v>
          </cell>
          <cell r="J593">
            <v>15678.7917617832</v>
          </cell>
          <cell r="K593">
            <v>14857.8808299621</v>
          </cell>
          <cell r="L593">
            <v>14141.3926136752</v>
          </cell>
          <cell r="M593">
            <v>13391.9466891814</v>
          </cell>
          <cell r="N593">
            <v>12736.684578243</v>
          </cell>
          <cell r="O593">
            <v>13775.4243305841</v>
          </cell>
          <cell r="P593">
            <v>15072.1548232499</v>
          </cell>
          <cell r="Q593">
            <v>13528.672431134</v>
          </cell>
          <cell r="R593">
            <v>9854.48363273147</v>
          </cell>
          <cell r="S593">
            <v>9289.69448700469</v>
          </cell>
          <cell r="T593">
            <v>8724.93310028632</v>
          </cell>
          <cell r="U593">
            <v>8160.20030534664</v>
          </cell>
          <cell r="V593">
            <v>11602.7425076979</v>
          </cell>
          <cell r="W593">
            <v>11038.0694953082</v>
          </cell>
          <cell r="X593">
            <v>10473.4277259271</v>
          </cell>
          <cell r="Y593">
            <v>9908.81813684485</v>
          </cell>
          <cell r="Z593">
            <v>9344.24169347033</v>
          </cell>
        </row>
        <row r="594">
          <cell r="A594">
            <v>-98011.0712449775</v>
          </cell>
          <cell r="B594">
            <v>13877.2647619478</v>
          </cell>
          <cell r="C594">
            <v>21501.9012849181</v>
          </cell>
          <cell r="D594">
            <v>20258.6848216527</v>
          </cell>
          <cell r="E594">
            <v>18782.7614960898</v>
          </cell>
          <cell r="F594">
            <v>17801.3582016447</v>
          </cell>
          <cell r="G594">
            <v>16566.1048081863</v>
          </cell>
          <cell r="H594">
            <v>15589.4240840383</v>
          </cell>
          <cell r="I594">
            <v>14921.4948894421</v>
          </cell>
          <cell r="J594">
            <v>14339.0424015142</v>
          </cell>
          <cell r="K594">
            <v>13596.4485471638</v>
          </cell>
          <cell r="L594">
            <v>12948.8592125521</v>
          </cell>
          <cell r="M594">
            <v>12271.4814461939</v>
          </cell>
          <cell r="N594">
            <v>11679.8745807371</v>
          </cell>
          <cell r="O594">
            <v>12618.0831417826</v>
          </cell>
          <cell r="P594">
            <v>13790.1175421083</v>
          </cell>
          <cell r="Q594">
            <v>12395.059378451</v>
          </cell>
          <cell r="R594">
            <v>9074.18762493331</v>
          </cell>
          <cell r="S594">
            <v>8563.70968717655</v>
          </cell>
          <cell r="T594">
            <v>8053.25683906871</v>
          </cell>
          <cell r="U594">
            <v>7542.82983329925</v>
          </cell>
          <cell r="V594">
            <v>10654.3305719252</v>
          </cell>
          <cell r="W594">
            <v>10143.9575999011</v>
          </cell>
          <cell r="X594">
            <v>9633.61286649785</v>
          </cell>
          <cell r="Y594">
            <v>9123.29721887414</v>
          </cell>
          <cell r="Z594">
            <v>8613.01152960332</v>
          </cell>
        </row>
        <row r="595">
          <cell r="A595">
            <v>-110677.648327819</v>
          </cell>
          <cell r="B595">
            <v>15402.2117573968</v>
          </cell>
          <cell r="C595">
            <v>23960.2600680997</v>
          </cell>
          <cell r="D595">
            <v>22575.986104564</v>
          </cell>
          <cell r="E595">
            <v>20985.2918333298</v>
          </cell>
          <cell r="F595">
            <v>19876.2427555003</v>
          </cell>
          <cell r="G595">
            <v>18482.1628882937</v>
          </cell>
          <cell r="H595">
            <v>17379.2596719251</v>
          </cell>
          <cell r="I595">
            <v>16625.0098553649</v>
          </cell>
          <cell r="J595">
            <v>15966.4457586357</v>
          </cell>
          <cell r="K595">
            <v>15128.7195768699</v>
          </cell>
          <cell r="L595">
            <v>14397.4382662326</v>
          </cell>
          <cell r="M595">
            <v>13632.5187805278</v>
          </cell>
          <cell r="N595">
            <v>12963.5894223216</v>
          </cell>
          <cell r="O595">
            <v>14023.9139574902</v>
          </cell>
          <cell r="P595">
            <v>15347.4176141651</v>
          </cell>
          <cell r="Q595">
            <v>13772.0674534858</v>
          </cell>
          <cell r="R595">
            <v>10022.0188986757</v>
          </cell>
          <cell r="S595">
            <v>9445.56873894901</v>
          </cell>
          <cell r="T595">
            <v>8869.14691136177</v>
          </cell>
          <cell r="U595">
            <v>8292.75426587817</v>
          </cell>
          <cell r="V595">
            <v>11806.3734942676</v>
          </cell>
          <cell r="W595">
            <v>11230.0418656445</v>
          </cell>
          <cell r="X595">
            <v>10653.742125094</v>
          </cell>
          <cell r="Y595">
            <v>10077.4752292582</v>
          </cell>
          <cell r="Z595">
            <v>9501.24216347862</v>
          </cell>
        </row>
        <row r="596">
          <cell r="A596">
            <v>-92832.3693100905</v>
          </cell>
          <cell r="B596">
            <v>13212.9434000859</v>
          </cell>
          <cell r="C596">
            <v>20411.989275631</v>
          </cell>
          <cell r="D596">
            <v>19402.36651826</v>
          </cell>
          <cell r="E596">
            <v>17882.2618548282</v>
          </cell>
          <cell r="F596">
            <v>16953.0462556909</v>
          </cell>
          <cell r="G596">
            <v>15782.7287136098</v>
          </cell>
          <cell r="H596">
            <v>14857.6537753355</v>
          </cell>
          <cell r="I596">
            <v>14225.0165754954</v>
          </cell>
          <cell r="J596">
            <v>13673.6821499446</v>
          </cell>
          <cell r="K596">
            <v>12969.982936572</v>
          </cell>
          <cell r="L596">
            <v>12356.6108806572</v>
          </cell>
          <cell r="M596">
            <v>11715.0243520104</v>
          </cell>
          <cell r="N596">
            <v>11155.0306161461</v>
          </cell>
          <cell r="O596">
            <v>12043.3123321304</v>
          </cell>
          <cell r="P596">
            <v>13153.4188630876</v>
          </cell>
          <cell r="Q596">
            <v>11832.0726823689</v>
          </cell>
          <cell r="R596">
            <v>8686.668911774</v>
          </cell>
          <cell r="S596">
            <v>8203.16357058617</v>
          </cell>
          <cell r="T596">
            <v>7719.68199336218</v>
          </cell>
          <cell r="U596">
            <v>7236.22489302095</v>
          </cell>
          <cell r="V596">
            <v>10183.3203793541</v>
          </cell>
          <cell r="W596">
            <v>9699.91445772701</v>
          </cell>
          <cell r="X596">
            <v>9216.53528265063</v>
          </cell>
          <cell r="Y596">
            <v>8733.18365652145</v>
          </cell>
          <cell r="Z596">
            <v>8249.86040580787</v>
          </cell>
        </row>
        <row r="597">
          <cell r="A597">
            <v>-95652.243115837</v>
          </cell>
          <cell r="B597">
            <v>13599.4336931625</v>
          </cell>
          <cell r="C597">
            <v>20984.9241592564</v>
          </cell>
          <cell r="D597">
            <v>19800.0355889032</v>
          </cell>
          <cell r="E597">
            <v>18372.5961861732</v>
          </cell>
          <cell r="F597">
            <v>17414.9636754562</v>
          </cell>
          <cell r="G597">
            <v>16209.2876770178</v>
          </cell>
          <cell r="H597">
            <v>15256.112684784</v>
          </cell>
          <cell r="I597">
            <v>14604.258512657</v>
          </cell>
          <cell r="J597">
            <v>14035.9798779035</v>
          </cell>
          <cell r="K597">
            <v>13311.1020022607</v>
          </cell>
          <cell r="L597">
            <v>12679.0981716049</v>
          </cell>
          <cell r="M597">
            <v>12018.0228260757</v>
          </cell>
          <cell r="N597">
            <v>11440.8153101607</v>
          </cell>
          <cell r="O597">
            <v>12356.2828739427</v>
          </cell>
          <cell r="P597">
            <v>13500.1099740451</v>
          </cell>
          <cell r="Q597">
            <v>12138.6266136873</v>
          </cell>
          <cell r="R597">
            <v>8897.67813420349</v>
          </cell>
          <cell r="S597">
            <v>8399.48584646148</v>
          </cell>
          <cell r="T597">
            <v>7901.31804453692</v>
          </cell>
          <cell r="U597">
            <v>7403.17546300431</v>
          </cell>
          <cell r="V597">
            <v>10439.7918505781</v>
          </cell>
          <cell r="W597">
            <v>9941.70200236302</v>
          </cell>
          <cell r="X597">
            <v>9443.63971315124</v>
          </cell>
          <cell r="Y597">
            <v>8945.60580971279</v>
          </cell>
          <cell r="Z597">
            <v>8447.60114362089</v>
          </cell>
        </row>
        <row r="598">
          <cell r="A598">
            <v>-114163.474362203</v>
          </cell>
          <cell r="B598">
            <v>15814.6614037847</v>
          </cell>
          <cell r="C598">
            <v>24678.8716766169</v>
          </cell>
          <cell r="D598">
            <v>23256.8555219128</v>
          </cell>
          <cell r="E598">
            <v>21591.4254036589</v>
          </cell>
          <cell r="F598">
            <v>20447.2483672664</v>
          </cell>
          <cell r="G598">
            <v>19009.459654843</v>
          </cell>
          <cell r="H598">
            <v>17871.8201678443</v>
          </cell>
          <cell r="I598">
            <v>17093.8150250125</v>
          </cell>
          <cell r="J598">
            <v>16414.3051095556</v>
          </cell>
          <cell r="K598">
            <v>15550.3986312939</v>
          </cell>
          <cell r="L598">
            <v>14796.0853944313</v>
          </cell>
          <cell r="M598">
            <v>14007.0745379956</v>
          </cell>
          <cell r="N598">
            <v>13316.8661273268</v>
          </cell>
          <cell r="O598">
            <v>14410.7968245254</v>
          </cell>
          <cell r="P598">
            <v>15775.98462947</v>
          </cell>
          <cell r="Q598">
            <v>14151.0183386476</v>
          </cell>
          <cell r="R598">
            <v>10282.8608695259</v>
          </cell>
          <cell r="S598">
            <v>9688.25523753664</v>
          </cell>
          <cell r="T598">
            <v>9093.67883001617</v>
          </cell>
          <cell r="U598">
            <v>8499.13252369851</v>
          </cell>
          <cell r="V598">
            <v>12123.4142532006</v>
          </cell>
          <cell r="W598">
            <v>11528.930885488</v>
          </cell>
          <cell r="X598">
            <v>10934.4804101724</v>
          </cell>
          <cell r="Y598">
            <v>10340.0638140258</v>
          </cell>
          <cell r="Z598">
            <v>9745.68211342325</v>
          </cell>
        </row>
        <row r="599">
          <cell r="A599">
            <v>-104459.201782342</v>
          </cell>
          <cell r="B599">
            <v>14656.7260532553</v>
          </cell>
          <cell r="C599">
            <v>22760.131118912</v>
          </cell>
          <cell r="D599">
            <v>21409.072042363</v>
          </cell>
          <cell r="E599">
            <v>19903.995988577</v>
          </cell>
          <cell r="F599">
            <v>18857.6124971596</v>
          </cell>
          <cell r="G599">
            <v>17541.5058606491</v>
          </cell>
          <cell r="H599">
            <v>16500.5694894335</v>
          </cell>
          <cell r="I599">
            <v>15788.6973547004</v>
          </cell>
          <cell r="J599">
            <v>15167.4989936176</v>
          </cell>
          <cell r="K599">
            <v>14376.4764547467</v>
          </cell>
          <cell r="L599">
            <v>13686.2823356843</v>
          </cell>
          <cell r="M599">
            <v>12964.3400093727</v>
          </cell>
          <cell r="N599">
            <v>12333.3708502622</v>
          </cell>
          <cell r="O599">
            <v>13333.7445674263</v>
          </cell>
          <cell r="P599">
            <v>14582.8868976173</v>
          </cell>
          <cell r="Q599">
            <v>13096.0481112995</v>
          </cell>
          <cell r="R599">
            <v>9556.69680957851</v>
          </cell>
          <cell r="S599">
            <v>9012.63462121325</v>
          </cell>
          <cell r="T599">
            <v>8468.59917314033</v>
          </cell>
          <cell r="U599">
            <v>7924.59126756854</v>
          </cell>
          <cell r="V599">
            <v>11240.7970734376</v>
          </cell>
          <cell r="W599">
            <v>10696.8467564814</v>
          </cell>
          <cell r="X599">
            <v>10152.9265359598</v>
          </cell>
          <cell r="Y599">
            <v>9609.03731476585</v>
          </cell>
          <cell r="Z599">
            <v>9065.18002287942</v>
          </cell>
        </row>
        <row r="600">
          <cell r="A600">
            <v>-95811.4911361733</v>
          </cell>
          <cell r="B600">
            <v>13651.5624984663</v>
          </cell>
          <cell r="C600">
            <v>20995.31645713</v>
          </cell>
          <cell r="D600">
            <v>19786.6842201334</v>
          </cell>
          <cell r="E600">
            <v>18400.2870606409</v>
          </cell>
          <cell r="F600">
            <v>17441.0497487076</v>
          </cell>
          <cell r="G600">
            <v>16233.3769360268</v>
          </cell>
          <cell r="H600">
            <v>15278.6150366218</v>
          </cell>
          <cell r="I600">
            <v>14625.6756156487</v>
          </cell>
          <cell r="J600">
            <v>14056.4400828362</v>
          </cell>
          <cell r="K600">
            <v>13330.3661749336</v>
          </cell>
          <cell r="L600">
            <v>12697.31014356</v>
          </cell>
          <cell r="M600">
            <v>12035.1341971809</v>
          </cell>
          <cell r="N600">
            <v>11456.9545596092</v>
          </cell>
          <cell r="O600">
            <v>12373.9574021807</v>
          </cell>
          <cell r="P600">
            <v>13519.6888193735</v>
          </cell>
          <cell r="Q600">
            <v>12155.9387737525</v>
          </cell>
          <cell r="R600">
            <v>8909.59455431991</v>
          </cell>
          <cell r="S600">
            <v>8410.57284394248</v>
          </cell>
          <cell r="T600">
            <v>7911.57566014805</v>
          </cell>
          <cell r="U600">
            <v>7412.60373873413</v>
          </cell>
          <cell r="V600">
            <v>10454.2756810183</v>
          </cell>
          <cell r="W600">
            <v>9955.35658071571</v>
          </cell>
          <cell r="X600">
            <v>9456.46508529843</v>
          </cell>
          <cell r="Y600">
            <v>8957.60202291295</v>
          </cell>
          <cell r="Z600">
            <v>8458.76824655024</v>
          </cell>
        </row>
        <row r="601">
          <cell r="A601">
            <v>-102082.833563612</v>
          </cell>
          <cell r="B601">
            <v>14338.523908167</v>
          </cell>
          <cell r="C601">
            <v>22252.6793956702</v>
          </cell>
          <cell r="D601">
            <v>20982.5461137321</v>
          </cell>
          <cell r="E601">
            <v>19490.7807166077</v>
          </cell>
          <cell r="F601">
            <v>18468.3447668904</v>
          </cell>
          <cell r="G601">
            <v>17182.0354609483</v>
          </cell>
          <cell r="H601">
            <v>16164.7796087112</v>
          </cell>
          <cell r="I601">
            <v>15469.1020292486</v>
          </cell>
          <cell r="J601">
            <v>14862.1829171728</v>
          </cell>
          <cell r="K601">
            <v>14089.0080918527</v>
          </cell>
          <cell r="L601">
            <v>13414.5153695204</v>
          </cell>
          <cell r="M601">
            <v>12708.9966877584</v>
          </cell>
          <cell r="N601">
            <v>12092.5339507982</v>
          </cell>
          <cell r="O601">
            <v>13069.9975701507</v>
          </cell>
          <cell r="P601">
            <v>14290.722852504</v>
          </cell>
          <cell r="Q601">
            <v>12837.7085294972</v>
          </cell>
          <cell r="R601">
            <v>9378.87480597729</v>
          </cell>
          <cell r="S601">
            <v>8847.1896229058</v>
          </cell>
          <cell r="T601">
            <v>8315.53057180514</v>
          </cell>
          <cell r="U601">
            <v>7783.89843663443</v>
          </cell>
          <cell r="V601">
            <v>11024.6630563813</v>
          </cell>
          <cell r="W601">
            <v>10493.0871997285</v>
          </cell>
          <cell r="X601">
            <v>9961.5407548391</v>
          </cell>
          <cell r="Y601">
            <v>9430.02460406599</v>
          </cell>
          <cell r="Z601">
            <v>8898.53965623267</v>
          </cell>
        </row>
        <row r="602">
          <cell r="A602">
            <v>-92982.5604233447</v>
          </cell>
          <cell r="B602">
            <v>13266.6497088049</v>
          </cell>
          <cell r="C602">
            <v>20521.362893346</v>
          </cell>
          <cell r="D602">
            <v>19287.2168513451</v>
          </cell>
          <cell r="E602">
            <v>17908.3778671623</v>
          </cell>
          <cell r="F602">
            <v>16977.6487366121</v>
          </cell>
          <cell r="G602">
            <v>15805.4479450351</v>
          </cell>
          <cell r="H602">
            <v>14878.8763517054</v>
          </cell>
          <cell r="I602">
            <v>14245.215624339</v>
          </cell>
          <cell r="J602">
            <v>13692.9787223588</v>
          </cell>
          <cell r="K602">
            <v>12988.1514986274</v>
          </cell>
          <cell r="L602">
            <v>12373.7870837692</v>
          </cell>
          <cell r="M602">
            <v>11731.1625487061</v>
          </cell>
          <cell r="N602">
            <v>11170.251978626</v>
          </cell>
          <cell r="O602">
            <v>12059.981657543</v>
          </cell>
          <cell r="P602">
            <v>13171.8842014314</v>
          </cell>
          <cell r="Q602">
            <v>11848.4002485612</v>
          </cell>
          <cell r="R602">
            <v>8697.90760974656</v>
          </cell>
          <cell r="S602">
            <v>8213.6200176478</v>
          </cell>
          <cell r="T602">
            <v>7729.35622795997</v>
          </cell>
          <cell r="U602">
            <v>7245.11695475544</v>
          </cell>
          <cell r="V602">
            <v>10196.980471413</v>
          </cell>
          <cell r="W602">
            <v>9712.79245972335</v>
          </cell>
          <cell r="X602">
            <v>9228.63123785696</v>
          </cell>
          <cell r="Y602">
            <v>8744.49760950849</v>
          </cell>
          <cell r="Z602">
            <v>8260.39240248349</v>
          </cell>
        </row>
        <row r="603">
          <cell r="A603">
            <v>-100428.648257981</v>
          </cell>
          <cell r="B603">
            <v>14096.9220954077</v>
          </cell>
          <cell r="C603">
            <v>21911.1378118908</v>
          </cell>
          <cell r="D603">
            <v>20656.5659119077</v>
          </cell>
          <cell r="E603">
            <v>19203.1423676489</v>
          </cell>
          <cell r="F603">
            <v>18197.3762552381</v>
          </cell>
          <cell r="G603">
            <v>16931.8088132819</v>
          </cell>
          <cell r="H603">
            <v>15931.0369243528</v>
          </cell>
          <cell r="I603">
            <v>15246.6323433879</v>
          </cell>
          <cell r="J603">
            <v>14649.6529888364</v>
          </cell>
          <cell r="K603">
            <v>13888.9019222849</v>
          </cell>
          <cell r="L603">
            <v>13225.3389117473</v>
          </cell>
          <cell r="M603">
            <v>12531.2526970855</v>
          </cell>
          <cell r="N603">
            <v>11924.8878524339</v>
          </cell>
          <cell r="O603">
            <v>12886.4037971577</v>
          </cell>
          <cell r="P603">
            <v>14087.3480276555</v>
          </cell>
          <cell r="Q603">
            <v>12657.8788479219</v>
          </cell>
          <cell r="R603">
            <v>9255.09325434048</v>
          </cell>
          <cell r="S603">
            <v>8732.02368063597</v>
          </cell>
          <cell r="T603">
            <v>8208.97981545085</v>
          </cell>
          <cell r="U603">
            <v>7685.96243004071</v>
          </cell>
          <cell r="V603">
            <v>10874.2125865242</v>
          </cell>
          <cell r="W603">
            <v>10351.2505676756</v>
          </cell>
          <cell r="X603">
            <v>9828.317483992</v>
          </cell>
          <cell r="Y603">
            <v>9305.41420352844</v>
          </cell>
          <cell r="Z603">
            <v>8782.5416203815</v>
          </cell>
        </row>
        <row r="604">
          <cell r="A604">
            <v>-93535.7117986954</v>
          </cell>
          <cell r="B604">
            <v>13266.0045140451</v>
          </cell>
          <cell r="C604">
            <v>20607.1160875193</v>
          </cell>
          <cell r="D604">
            <v>19456.0938135929</v>
          </cell>
          <cell r="E604">
            <v>18004.5627067861</v>
          </cell>
          <cell r="F604">
            <v>17068.2592651829</v>
          </cell>
          <cell r="G604">
            <v>15889.1224969943</v>
          </cell>
          <cell r="H604">
            <v>14957.0387479563</v>
          </cell>
          <cell r="I604">
            <v>14319.6083857115</v>
          </cell>
          <cell r="J604">
            <v>13764.0476780328</v>
          </cell>
          <cell r="K604">
            <v>13055.0660108866</v>
          </cell>
          <cell r="L604">
            <v>12437.0467545238</v>
          </cell>
          <cell r="M604">
            <v>11790.5992590713</v>
          </cell>
          <cell r="N604">
            <v>11226.3120038039</v>
          </cell>
          <cell r="O604">
            <v>12121.3745061502</v>
          </cell>
          <cell r="P604">
            <v>13239.8917358314</v>
          </cell>
          <cell r="Q604">
            <v>11908.5344036366</v>
          </cell>
          <cell r="R604">
            <v>8739.2995476981</v>
          </cell>
          <cell r="S604">
            <v>8252.13093848799</v>
          </cell>
          <cell r="T604">
            <v>7764.98627328891</v>
          </cell>
          <cell r="U604">
            <v>7277.86627042118</v>
          </cell>
          <cell r="V604">
            <v>10247.2903635637</v>
          </cell>
          <cell r="W604">
            <v>9760.22192716462</v>
          </cell>
          <cell r="X604">
            <v>9273.18043996086</v>
          </cell>
          <cell r="Y604">
            <v>8786.16671042831</v>
          </cell>
          <cell r="Z604">
            <v>8299.18157129711</v>
          </cell>
        </row>
        <row r="605">
          <cell r="A605">
            <v>-103259.827067906</v>
          </cell>
          <cell r="B605">
            <v>14478.891967453</v>
          </cell>
          <cell r="C605">
            <v>22524.576106642</v>
          </cell>
          <cell r="D605">
            <v>21208.6483970621</v>
          </cell>
          <cell r="E605">
            <v>19695.4424719491</v>
          </cell>
          <cell r="F605">
            <v>18661.1455232492</v>
          </cell>
          <cell r="G605">
            <v>17360.0778712528</v>
          </cell>
          <cell r="H605">
            <v>16331.0932739516</v>
          </cell>
          <cell r="I605">
            <v>15627.3946789712</v>
          </cell>
          <cell r="J605">
            <v>15013.4031851008</v>
          </cell>
          <cell r="K605">
            <v>14231.388550045</v>
          </cell>
          <cell r="L605">
            <v>13549.1190691219</v>
          </cell>
          <cell r="M605">
            <v>12835.4659060117</v>
          </cell>
          <cell r="N605">
            <v>12211.8182704711</v>
          </cell>
          <cell r="O605">
            <v>13200.6290523106</v>
          </cell>
          <cell r="P605">
            <v>14435.4290392709</v>
          </cell>
          <cell r="Q605">
            <v>12965.6617680933</v>
          </cell>
          <cell r="R605">
            <v>9466.94842247727</v>
          </cell>
          <cell r="S605">
            <v>8929.13302157229</v>
          </cell>
          <cell r="T605">
            <v>8391.34405393426</v>
          </cell>
          <cell r="U605">
            <v>7853.58231256114</v>
          </cell>
          <cell r="V605">
            <v>11131.7122637083</v>
          </cell>
          <cell r="W605">
            <v>10594.0074497325</v>
          </cell>
          <cell r="X605">
            <v>10056.3323866316</v>
          </cell>
          <cell r="Y605">
            <v>9518.6879669317</v>
          </cell>
          <cell r="Z605">
            <v>8981.07510993488</v>
          </cell>
        </row>
        <row r="606">
          <cell r="A606">
            <v>-108572.676741788</v>
          </cell>
          <cell r="B606">
            <v>15178.715298027</v>
          </cell>
          <cell r="C606">
            <v>23539.635353804</v>
          </cell>
          <cell r="D606">
            <v>22252.5056942356</v>
          </cell>
          <cell r="E606">
            <v>20619.2684201425</v>
          </cell>
          <cell r="F606">
            <v>19531.4319197397</v>
          </cell>
          <cell r="G606">
            <v>18163.7463350739</v>
          </cell>
          <cell r="H606">
            <v>17081.8191691335</v>
          </cell>
          <cell r="I606">
            <v>16341.9143848053</v>
          </cell>
          <cell r="J606">
            <v>15695.9987544176</v>
          </cell>
          <cell r="K606">
            <v>14874.0819617876</v>
          </cell>
          <cell r="L606">
            <v>14156.7088467394</v>
          </cell>
          <cell r="M606">
            <v>13406.3373190671</v>
          </cell>
          <cell r="N606">
            <v>12750.2576557023</v>
          </cell>
          <cell r="O606">
            <v>13790.2885745254</v>
          </cell>
          <cell r="P606">
            <v>15088.6205941679</v>
          </cell>
          <cell r="Q606">
            <v>13543.2319241453</v>
          </cell>
          <cell r="R606">
            <v>9864.50531891922</v>
          </cell>
          <cell r="S606">
            <v>9299.01863036598</v>
          </cell>
          <cell r="T606">
            <v>8733.55973510492</v>
          </cell>
          <cell r="U606">
            <v>8168.12946693482</v>
          </cell>
          <cell r="V606">
            <v>11614.9233809845</v>
          </cell>
          <cell r="W606">
            <v>11049.5529691988</v>
          </cell>
          <cell r="X606">
            <v>10484.2138390085</v>
          </cell>
          <cell r="Y606">
            <v>9918.90692886114</v>
          </cell>
          <cell r="Z606">
            <v>9353.6332053582</v>
          </cell>
        </row>
        <row r="607">
          <cell r="A607">
            <v>-112622.8753489</v>
          </cell>
          <cell r="B607">
            <v>15592.7245031888</v>
          </cell>
          <cell r="C607">
            <v>24429.3933990649</v>
          </cell>
          <cell r="D607">
            <v>22900.8370850316</v>
          </cell>
          <cell r="E607">
            <v>21323.5380302881</v>
          </cell>
          <cell r="F607">
            <v>20194.8861801119</v>
          </cell>
          <cell r="G607">
            <v>18776.4150707901</v>
          </cell>
          <cell r="H607">
            <v>17654.1276592338</v>
          </cell>
          <cell r="I607">
            <v>16886.6214431566</v>
          </cell>
          <cell r="J607">
            <v>16216.3687618091</v>
          </cell>
          <cell r="K607">
            <v>15364.0329524653</v>
          </cell>
          <cell r="L607">
            <v>14619.89892778</v>
          </cell>
          <cell r="M607">
            <v>13841.5355166302</v>
          </cell>
          <cell r="N607">
            <v>13160.7316163715</v>
          </cell>
          <cell r="O607">
            <v>14239.8097020072</v>
          </cell>
          <cell r="P607">
            <v>15586.5747408524</v>
          </cell>
          <cell r="Q607">
            <v>13983.5368424364</v>
          </cell>
          <cell r="R607">
            <v>10167.5789022229</v>
          </cell>
          <cell r="S607">
            <v>9580.99728014628</v>
          </cell>
          <cell r="T607">
            <v>8994.44448816375</v>
          </cell>
          <cell r="U607">
            <v>8407.92139117809</v>
          </cell>
          <cell r="V607">
            <v>11983.2946156825</v>
          </cell>
          <cell r="W607">
            <v>11396.8336079658</v>
          </cell>
          <cell r="X607">
            <v>10810.405048774</v>
          </cell>
          <cell r="Y607">
            <v>10224.0099115627</v>
          </cell>
          <cell r="Z607">
            <v>9637.64919899149</v>
          </cell>
        </row>
        <row r="608">
          <cell r="A608">
            <v>-106775.44515917</v>
          </cell>
          <cell r="B608">
            <v>14925.5204957387</v>
          </cell>
          <cell r="C608">
            <v>23210.9084219251</v>
          </cell>
          <cell r="D608">
            <v>21897.8451041679</v>
          </cell>
          <cell r="E608">
            <v>20306.7564401598</v>
          </cell>
          <cell r="F608">
            <v>19237.0313073178</v>
          </cell>
          <cell r="G608">
            <v>17891.8812468832</v>
          </cell>
          <cell r="H608">
            <v>16827.8635009837</v>
          </cell>
          <cell r="I608">
            <v>16100.2065518054</v>
          </cell>
          <cell r="J608">
            <v>15465.0902230954</v>
          </cell>
          <cell r="K608">
            <v>14656.6715383</v>
          </cell>
          <cell r="L608">
            <v>13951.1732858561</v>
          </cell>
          <cell r="M608">
            <v>13213.2228520418</v>
          </cell>
          <cell r="N608">
            <v>12568.1142999021</v>
          </cell>
          <cell r="O608">
            <v>13590.8184631225</v>
          </cell>
          <cell r="P608">
            <v>14867.6588572433</v>
          </cell>
          <cell r="Q608">
            <v>13347.8514053369</v>
          </cell>
          <cell r="R608">
            <v>9730.01971250621</v>
          </cell>
          <cell r="S608">
            <v>9173.89367127895</v>
          </cell>
          <cell r="T608">
            <v>8617.79496327433</v>
          </cell>
          <cell r="U608">
            <v>8061.72440848904</v>
          </cell>
          <cell r="V608">
            <v>11451.4626519316</v>
          </cell>
          <cell r="W608">
            <v>10895.4509627126</v>
          </cell>
          <cell r="X608">
            <v>10339.4700372765</v>
          </cell>
          <cell r="Y608">
            <v>9783.52079853671</v>
          </cell>
          <cell r="Z608">
            <v>9227.60419709422</v>
          </cell>
        </row>
        <row r="609">
          <cell r="A609">
            <v>-116637.422876587</v>
          </cell>
          <cell r="B609">
            <v>16072.7076918868</v>
          </cell>
          <cell r="C609">
            <v>25120.5215901769</v>
          </cell>
          <cell r="D609">
            <v>23707.2733429301</v>
          </cell>
          <cell r="E609">
            <v>22021.6084452228</v>
          </cell>
          <cell r="F609">
            <v>20852.5005143901</v>
          </cell>
          <cell r="G609">
            <v>19383.6909100395</v>
          </cell>
          <cell r="H609">
            <v>18221.3985160188</v>
          </cell>
          <cell r="I609">
            <v>17426.533824386</v>
          </cell>
          <cell r="J609">
            <v>16732.1583141998</v>
          </cell>
          <cell r="K609">
            <v>15849.671245575</v>
          </cell>
          <cell r="L609">
            <v>15079.0118689146</v>
          </cell>
          <cell r="M609">
            <v>14272.9029673554</v>
          </cell>
          <cell r="N609">
            <v>13567.5924604521</v>
          </cell>
          <cell r="O609">
            <v>14685.3740078676</v>
          </cell>
          <cell r="P609">
            <v>16080.1457437566</v>
          </cell>
          <cell r="Q609">
            <v>14419.9660629813</v>
          </cell>
          <cell r="R609">
            <v>10467.98473971</v>
          </cell>
          <cell r="S609">
            <v>9860.49386812798</v>
          </cell>
          <cell r="T609">
            <v>9253.03285431559</v>
          </cell>
          <cell r="U609">
            <v>8645.60259400596</v>
          </cell>
          <cell r="V609">
            <v>12348.4233347856</v>
          </cell>
          <cell r="W609">
            <v>11741.0573769749</v>
          </cell>
          <cell r="X609">
            <v>11133.725024347</v>
          </cell>
          <cell r="Y609">
            <v>10526.4272850574</v>
          </cell>
          <cell r="Z609">
            <v>9919.16519750621</v>
          </cell>
        </row>
        <row r="610">
          <cell r="A610">
            <v>-103904.491859518</v>
          </cell>
          <cell r="B610">
            <v>14551.8287362707</v>
          </cell>
          <cell r="C610">
            <v>22692.0502679743</v>
          </cell>
          <cell r="D610">
            <v>21360.9875901066</v>
          </cell>
          <cell r="E610">
            <v>19807.5401406082</v>
          </cell>
          <cell r="F610">
            <v>18766.7466663033</v>
          </cell>
          <cell r="G610">
            <v>17457.5955490636</v>
          </cell>
          <cell r="H610">
            <v>16422.1868644883</v>
          </cell>
          <cell r="I610">
            <v>15714.094985876</v>
          </cell>
          <cell r="J610">
            <v>15096.2297955755</v>
          </cell>
          <cell r="K610">
            <v>14309.3734055903</v>
          </cell>
          <cell r="L610">
            <v>13622.8444258357</v>
          </cell>
          <cell r="M610">
            <v>12904.7358314049</v>
          </cell>
          <cell r="N610">
            <v>12277.1528715576</v>
          </cell>
          <cell r="O610">
            <v>13272.1787396431</v>
          </cell>
          <cell r="P610">
            <v>14514.6877466442</v>
          </cell>
          <cell r="Q610">
            <v>13035.7445235161</v>
          </cell>
          <cell r="R610">
            <v>9515.18824658875</v>
          </cell>
          <cell r="S610">
            <v>8974.01519282694</v>
          </cell>
          <cell r="T610">
            <v>8432.86873735845</v>
          </cell>
          <cell r="U610">
            <v>7891.74967813207</v>
          </cell>
          <cell r="V610">
            <v>11190.3454292117</v>
          </cell>
          <cell r="W610">
            <v>10649.283652788</v>
          </cell>
          <cell r="X610">
            <v>10108.2518129777</v>
          </cell>
          <cell r="Y610">
            <v>9567.25080787935</v>
          </cell>
          <cell r="Z610">
            <v>9026.28156253417</v>
          </cell>
        </row>
        <row r="611">
          <cell r="A611">
            <v>-91122.7618358733</v>
          </cell>
          <cell r="B611">
            <v>13101.7731028801</v>
          </cell>
          <cell r="C611">
            <v>20134.9615003795</v>
          </cell>
          <cell r="D611">
            <v>18979.2860089046</v>
          </cell>
          <cell r="E611">
            <v>17584.9864107908</v>
          </cell>
          <cell r="F611">
            <v>16672.9991586567</v>
          </cell>
          <cell r="G611">
            <v>15524.1184202873</v>
          </cell>
          <cell r="H611">
            <v>14616.0797274566</v>
          </cell>
          <cell r="I611">
            <v>13995.093219001</v>
          </cell>
          <cell r="J611">
            <v>13454.0315746783</v>
          </cell>
          <cell r="K611">
            <v>12763.1723682725</v>
          </cell>
          <cell r="L611">
            <v>12161.09621549</v>
          </cell>
          <cell r="M611">
            <v>11531.3251896994</v>
          </cell>
          <cell r="N611">
            <v>10981.7676680281</v>
          </cell>
          <cell r="O611">
            <v>11853.5673951754</v>
          </cell>
          <cell r="P611">
            <v>12943.2301258009</v>
          </cell>
          <cell r="Q611">
            <v>11646.2179497336</v>
          </cell>
          <cell r="R611">
            <v>8558.74015728185</v>
          </cell>
          <cell r="S611">
            <v>8084.13908462945</v>
          </cell>
          <cell r="T611">
            <v>7609.56133830206</v>
          </cell>
          <cell r="U611">
            <v>7135.00761808945</v>
          </cell>
          <cell r="V611">
            <v>10027.8291856579</v>
          </cell>
          <cell r="W611">
            <v>9553.32570164863</v>
          </cell>
          <cell r="X611">
            <v>9078.84847162367</v>
          </cell>
          <cell r="Y611">
            <v>8604.39828320255</v>
          </cell>
          <cell r="Z611">
            <v>8129.97594763338</v>
          </cell>
        </row>
        <row r="612">
          <cell r="A612">
            <v>-117236.880546962</v>
          </cell>
          <cell r="B612">
            <v>16147.3531984058</v>
          </cell>
          <cell r="C612">
            <v>25286.3353988588</v>
          </cell>
          <cell r="D612">
            <v>23816.3985391644</v>
          </cell>
          <cell r="E612">
            <v>22125.8452643931</v>
          </cell>
          <cell r="F612">
            <v>20950.696376841</v>
          </cell>
          <cell r="G612">
            <v>19474.3701602814</v>
          </cell>
          <cell r="H612">
            <v>18306.1041681339</v>
          </cell>
          <cell r="I612">
            <v>17507.1542719025</v>
          </cell>
          <cell r="J612">
            <v>16809.1767082647</v>
          </cell>
          <cell r="K612">
            <v>15922.1874127954</v>
          </cell>
          <cell r="L612">
            <v>15147.5672346771</v>
          </cell>
          <cell r="M612">
            <v>14337.3153389375</v>
          </cell>
          <cell r="N612">
            <v>13628.3454723612</v>
          </cell>
          <cell r="O612">
            <v>14751.9062730734</v>
          </cell>
          <cell r="P612">
            <v>16153.8464339402</v>
          </cell>
          <cell r="Q612">
            <v>14485.1342648837</v>
          </cell>
          <cell r="R612">
            <v>10512.8417459517</v>
          </cell>
          <cell r="S612">
            <v>9902.22867693361</v>
          </cell>
          <cell r="T612">
            <v>9291.64561913909</v>
          </cell>
          <cell r="U612">
            <v>8681.09347290486</v>
          </cell>
          <cell r="V612">
            <v>12402.9448493102</v>
          </cell>
          <cell r="W612">
            <v>11792.4573360573</v>
          </cell>
          <cell r="X612">
            <v>11182.0036007011</v>
          </cell>
          <cell r="Y612">
            <v>10571.5846565782</v>
          </cell>
          <cell r="Z612">
            <v>9961.20154742582</v>
          </cell>
        </row>
        <row r="613">
          <cell r="A613">
            <v>-92897.783665793</v>
          </cell>
          <cell r="B613">
            <v>13304.1985965749</v>
          </cell>
          <cell r="C613">
            <v>20426.5436308745</v>
          </cell>
          <cell r="D613">
            <v>19328.2956599615</v>
          </cell>
          <cell r="E613">
            <v>17893.6364433997</v>
          </cell>
          <cell r="F613">
            <v>16963.7616395992</v>
          </cell>
          <cell r="G613">
            <v>15792.6238655502</v>
          </cell>
          <cell r="H613">
            <v>14866.8970729548</v>
          </cell>
          <cell r="I613">
            <v>14233.8140851302</v>
          </cell>
          <cell r="J613">
            <v>13682.0865942849</v>
          </cell>
          <cell r="K613">
            <v>12977.8960863925</v>
          </cell>
          <cell r="L613">
            <v>12364.0918176823</v>
          </cell>
          <cell r="M613">
            <v>11722.0531949038</v>
          </cell>
          <cell r="N613">
            <v>11161.6601403434</v>
          </cell>
          <cell r="O613">
            <v>12050.5725032433</v>
          </cell>
          <cell r="P613">
            <v>13161.4612710864</v>
          </cell>
          <cell r="Q613">
            <v>11839.1840034019</v>
          </cell>
          <cell r="R613">
            <v>8691.56382313648</v>
          </cell>
          <cell r="S613">
            <v>8207.71777977107</v>
          </cell>
          <cell r="T613">
            <v>7723.8955171148</v>
          </cell>
          <cell r="U613">
            <v>7240.09774858893</v>
          </cell>
          <cell r="V613">
            <v>10189.2699066031</v>
          </cell>
          <cell r="W613">
            <v>9705.52335285452</v>
          </cell>
          <cell r="X613">
            <v>9221.80356450356</v>
          </cell>
          <cell r="Y613">
            <v>8738.11134451217</v>
          </cell>
          <cell r="Z613">
            <v>8254.44751993113</v>
          </cell>
        </row>
        <row r="614">
          <cell r="A614">
            <v>-112988.020999023</v>
          </cell>
          <cell r="B614">
            <v>15706.2461851353</v>
          </cell>
          <cell r="C614">
            <v>24491.2359968509</v>
          </cell>
          <cell r="D614">
            <v>22983.787658556</v>
          </cell>
          <cell r="E614">
            <v>21387.0314560689</v>
          </cell>
          <cell r="F614">
            <v>20254.6998980873</v>
          </cell>
          <cell r="G614">
            <v>18831.6502198567</v>
          </cell>
          <cell r="H614">
            <v>17705.7241304096</v>
          </cell>
          <cell r="I614">
            <v>16935.7295072893</v>
          </cell>
          <cell r="J614">
            <v>16263.2827191443</v>
          </cell>
          <cell r="K614">
            <v>15408.2044833885</v>
          </cell>
          <cell r="L614">
            <v>14661.6578289299</v>
          </cell>
          <cell r="M614">
            <v>13880.7708095619</v>
          </cell>
          <cell r="N614">
            <v>13197.7378957583</v>
          </cell>
          <cell r="O614">
            <v>14280.3362786669</v>
          </cell>
          <cell r="P614">
            <v>15631.4677962949</v>
          </cell>
          <cell r="Q614">
            <v>14023.2325317686</v>
          </cell>
          <cell r="R614">
            <v>10194.9025007289</v>
          </cell>
          <cell r="S614">
            <v>9606.41906494814</v>
          </cell>
          <cell r="T614">
            <v>9017.9645527343</v>
          </cell>
          <cell r="U614">
            <v>8429.53983179438</v>
          </cell>
          <cell r="V614">
            <v>12016.5051238645</v>
          </cell>
          <cell r="W614">
            <v>11428.1426934993</v>
          </cell>
          <cell r="X614">
            <v>10839.8128168634</v>
          </cell>
          <cell r="Y614">
            <v>10251.5164705688</v>
          </cell>
          <cell r="Z614">
            <v>9663.25466052574</v>
          </cell>
        </row>
        <row r="615">
          <cell r="A615">
            <v>-115526.889432409</v>
          </cell>
          <cell r="B615">
            <v>15984.6203523602</v>
          </cell>
          <cell r="C615">
            <v>24922.5941190961</v>
          </cell>
          <cell r="D615">
            <v>23562.8339352697</v>
          </cell>
          <cell r="E615">
            <v>21828.5031109778</v>
          </cell>
          <cell r="F615">
            <v>20670.5864365145</v>
          </cell>
          <cell r="G615">
            <v>19215.7018341407</v>
          </cell>
          <cell r="H615">
            <v>18064.4759104144</v>
          </cell>
          <cell r="I615">
            <v>17277.1793200127</v>
          </cell>
          <cell r="J615">
            <v>16589.4768428416</v>
          </cell>
          <cell r="K615">
            <v>15715.3304356699</v>
          </cell>
          <cell r="L615">
            <v>14952.0086955137</v>
          </cell>
          <cell r="M615">
            <v>14153.5749540597</v>
          </cell>
          <cell r="N615">
            <v>13455.04364359</v>
          </cell>
          <cell r="O615">
            <v>14562.1187568643</v>
          </cell>
          <cell r="P615">
            <v>15943.6105297576</v>
          </cell>
          <cell r="Q615">
            <v>14299.237825966</v>
          </cell>
          <cell r="R615">
            <v>10384.8842839164</v>
          </cell>
          <cell r="S615">
            <v>9783.17748157467</v>
          </cell>
          <cell r="T615">
            <v>9181.50025271941</v>
          </cell>
          <cell r="U615">
            <v>8579.85348455529</v>
          </cell>
          <cell r="V615">
            <v>12247.4187629883</v>
          </cell>
          <cell r="W615">
            <v>11645.8356850833</v>
          </cell>
          <cell r="X615">
            <v>11044.2858923979</v>
          </cell>
          <cell r="Y615">
            <v>10442.7703834887</v>
          </cell>
          <cell r="Z615">
            <v>9841.29018686911</v>
          </cell>
        </row>
        <row r="616">
          <cell r="A616">
            <v>-92147.3700676151</v>
          </cell>
          <cell r="B616">
            <v>13179.2425618772</v>
          </cell>
          <cell r="C616">
            <v>20416.8486342221</v>
          </cell>
          <cell r="D616">
            <v>19124.24060157</v>
          </cell>
          <cell r="E616">
            <v>17763.1506219615</v>
          </cell>
          <cell r="F616">
            <v>16840.8380136126</v>
          </cell>
          <cell r="G616">
            <v>15679.109691294</v>
          </cell>
          <cell r="H616">
            <v>14760.8607732608</v>
          </cell>
          <cell r="I616">
            <v>14132.8917296456</v>
          </cell>
          <cell r="J616">
            <v>13585.6733643398</v>
          </cell>
          <cell r="K616">
            <v>12887.1188377906</v>
          </cell>
          <cell r="L616">
            <v>12278.2727828469</v>
          </cell>
          <cell r="M616">
            <v>11641.42044648</v>
          </cell>
          <cell r="N616">
            <v>11085.6082545808</v>
          </cell>
          <cell r="O616">
            <v>11967.2860278249</v>
          </cell>
          <cell r="P616">
            <v>13069.2012119661</v>
          </cell>
          <cell r="Q616">
            <v>11757.6050908395</v>
          </cell>
          <cell r="R616">
            <v>8635.41088837418</v>
          </cell>
          <cell r="S616">
            <v>8155.47327679303</v>
          </cell>
          <cell r="T616">
            <v>7675.55925382421</v>
          </cell>
          <cell r="U616">
            <v>7195.66952712608</v>
          </cell>
          <cell r="V616">
            <v>10121.0187390654</v>
          </cell>
          <cell r="W616">
            <v>9641.17981343969</v>
          </cell>
          <cell r="X616">
            <v>9161.36743700496</v>
          </cell>
          <cell r="Y616">
            <v>8681.58240623694</v>
          </cell>
          <cell r="Z616">
            <v>8201.82554150566</v>
          </cell>
        </row>
        <row r="617">
          <cell r="A617">
            <v>-90602.7174944916</v>
          </cell>
          <cell r="B617">
            <v>12915.1997289943</v>
          </cell>
          <cell r="C617">
            <v>19989.3568283263</v>
          </cell>
          <cell r="D617">
            <v>18873.4394040825</v>
          </cell>
          <cell r="E617">
            <v>17494.5583945152</v>
          </cell>
          <cell r="F617">
            <v>16587.8118216046</v>
          </cell>
          <cell r="G617">
            <v>15445.4519300586</v>
          </cell>
          <cell r="H617">
            <v>14542.5954812079</v>
          </cell>
          <cell r="I617">
            <v>13925.1529886852</v>
          </cell>
          <cell r="J617">
            <v>13387.2162147368</v>
          </cell>
          <cell r="K617">
            <v>12700.2628013666</v>
          </cell>
          <cell r="L617">
            <v>12101.6227417185</v>
          </cell>
          <cell r="M617">
            <v>11475.445865751</v>
          </cell>
          <cell r="N617">
            <v>10929.0629290171</v>
          </cell>
          <cell r="O617">
            <v>11795.8490111268</v>
          </cell>
          <cell r="P617">
            <v>12879.2929559554</v>
          </cell>
          <cell r="Q617">
            <v>11589.682924306</v>
          </cell>
          <cell r="R617">
            <v>8519.82559597057</v>
          </cell>
          <cell r="S617">
            <v>8047.93310674205</v>
          </cell>
          <cell r="T617">
            <v>7576.06381071348</v>
          </cell>
          <cell r="U617">
            <v>7104.21840368087</v>
          </cell>
          <cell r="V617">
            <v>9980.53042460551</v>
          </cell>
          <cell r="W617">
            <v>9508.73496707452</v>
          </cell>
          <cell r="X617">
            <v>9036.96561369441</v>
          </cell>
          <cell r="Y617">
            <v>8565.2231475897</v>
          </cell>
          <cell r="Z617">
            <v>8093.50837537865</v>
          </cell>
        </row>
        <row r="618">
          <cell r="A618">
            <v>-115521.110744806</v>
          </cell>
          <cell r="B618">
            <v>15960.8095747721</v>
          </cell>
          <cell r="C618">
            <v>24927.1830307546</v>
          </cell>
          <cell r="D618">
            <v>23482.2722474798</v>
          </cell>
          <cell r="E618">
            <v>21827.4982827063</v>
          </cell>
          <cell r="F618">
            <v>20669.6398422159</v>
          </cell>
          <cell r="G618">
            <v>19214.8276989263</v>
          </cell>
          <cell r="H618">
            <v>18063.6593598454</v>
          </cell>
          <cell r="I618">
            <v>17276.4021502413</v>
          </cell>
          <cell r="J618">
            <v>16588.7343963588</v>
          </cell>
          <cell r="K618">
            <v>15714.6313900204</v>
          </cell>
          <cell r="L618">
            <v>14951.347831433</v>
          </cell>
          <cell r="M618">
            <v>14152.95402786</v>
          </cell>
          <cell r="N618">
            <v>13454.4579931027</v>
          </cell>
          <cell r="O618">
            <v>14561.4773951883</v>
          </cell>
          <cell r="P618">
            <v>15942.9000654734</v>
          </cell>
          <cell r="Q618">
            <v>14298.6096136683</v>
          </cell>
          <cell r="R618">
            <v>10384.4518686873</v>
          </cell>
          <cell r="S618">
            <v>9782.77516388955</v>
          </cell>
          <cell r="T618">
            <v>9181.12803109904</v>
          </cell>
          <cell r="U618">
            <v>8579.51135747601</v>
          </cell>
          <cell r="V618">
            <v>12246.893183259</v>
          </cell>
          <cell r="W618">
            <v>11645.3401967093</v>
          </cell>
          <cell r="X618">
            <v>11043.8204937143</v>
          </cell>
          <cell r="Y618">
            <v>10442.3350727806</v>
          </cell>
          <cell r="Z618">
            <v>9840.88496237007</v>
          </cell>
        </row>
        <row r="619">
          <cell r="A619">
            <v>-109261.807523122</v>
          </cell>
          <cell r="B619">
            <v>15251.4129268073</v>
          </cell>
          <cell r="C619">
            <v>23731.2624980415</v>
          </cell>
          <cell r="D619">
            <v>22410.0124174613</v>
          </cell>
          <cell r="E619">
            <v>20739.0980664856</v>
          </cell>
          <cell r="F619">
            <v>19644.3169402488</v>
          </cell>
          <cell r="G619">
            <v>18267.9903303687</v>
          </cell>
          <cell r="H619">
            <v>17179.1959733856</v>
          </cell>
          <cell r="I619">
            <v>16434.5948770806</v>
          </cell>
          <cell r="J619">
            <v>15784.5383606351</v>
          </cell>
          <cell r="K619">
            <v>14957.4458512592</v>
          </cell>
          <cell r="L619">
            <v>14235.51943689</v>
          </cell>
          <cell r="M619">
            <v>13480.3851628927</v>
          </cell>
          <cell r="N619">
            <v>12820.0987347883</v>
          </cell>
          <cell r="O619">
            <v>13866.7734277036</v>
          </cell>
          <cell r="P619">
            <v>15173.346199863</v>
          </cell>
          <cell r="Q619">
            <v>13618.148663249</v>
          </cell>
          <cell r="R619">
            <v>9916.07250253758</v>
          </cell>
          <cell r="S619">
            <v>9346.99656579399</v>
          </cell>
          <cell r="T619">
            <v>8777.94859875173</v>
          </cell>
          <cell r="U619">
            <v>8208.92944050186</v>
          </cell>
          <cell r="V619">
            <v>11677.6007905176</v>
          </cell>
          <cell r="W619">
            <v>11108.6418685717</v>
          </cell>
          <cell r="X619">
            <v>10539.7144267711</v>
          </cell>
          <cell r="Y619">
            <v>9970.81940952007</v>
          </cell>
          <cell r="Z619">
            <v>9401.95778955518</v>
          </cell>
        </row>
        <row r="620">
          <cell r="A620">
            <v>-107019.958587327</v>
          </cell>
          <cell r="B620">
            <v>14940.5995779799</v>
          </cell>
          <cell r="C620">
            <v>23265.9532883555</v>
          </cell>
          <cell r="D620">
            <v>21948.6377672826</v>
          </cell>
          <cell r="E620">
            <v>20349.2737074418</v>
          </cell>
          <cell r="F620">
            <v>19277.0845223243</v>
          </cell>
          <cell r="G620">
            <v>17928.8685029235</v>
          </cell>
          <cell r="H620">
            <v>16862.4141797164</v>
          </cell>
          <cell r="I620">
            <v>16133.0909120798</v>
          </cell>
          <cell r="J620">
            <v>15496.5053379479</v>
          </cell>
          <cell r="K620">
            <v>14686.2502350458</v>
          </cell>
          <cell r="L620">
            <v>13979.1364070731</v>
          </cell>
          <cell r="M620">
            <v>13239.4960829465</v>
          </cell>
          <cell r="N620">
            <v>12592.894910689</v>
          </cell>
          <cell r="O620">
            <v>13617.956379697</v>
          </cell>
          <cell r="P620">
            <v>14897.7207103231</v>
          </cell>
          <cell r="Q620">
            <v>13374.4329326765</v>
          </cell>
          <cell r="R620">
            <v>9748.31648459723</v>
          </cell>
          <cell r="S620">
            <v>9190.91692692968</v>
          </cell>
          <cell r="T620">
            <v>8633.54476507727</v>
          </cell>
          <cell r="U620">
            <v>8076.20082091442</v>
          </cell>
          <cell r="V620">
            <v>11473.701490608</v>
          </cell>
          <cell r="W620">
            <v>10916.4165468122</v>
          </cell>
          <cell r="X620">
            <v>10359.1624372478</v>
          </cell>
          <cell r="Y620">
            <v>9801.94008694161</v>
          </cell>
          <cell r="Z620">
            <v>9244.75044867136</v>
          </cell>
        </row>
        <row r="621">
          <cell r="A621">
            <v>-94157.6569979822</v>
          </cell>
          <cell r="B621">
            <v>13413.1412979819</v>
          </cell>
          <cell r="C621">
            <v>20763.4464288501</v>
          </cell>
          <cell r="D621">
            <v>19565.6455628965</v>
          </cell>
          <cell r="E621">
            <v>18112.7097745039</v>
          </cell>
          <cell r="F621">
            <v>17170.1387610328</v>
          </cell>
          <cell r="G621">
            <v>15983.2034090421</v>
          </cell>
          <cell r="H621">
            <v>15044.9219735601</v>
          </cell>
          <cell r="I621">
            <v>14403.2531579368</v>
          </cell>
          <cell r="J621">
            <v>13843.9552725349</v>
          </cell>
          <cell r="K621">
            <v>13130.3024859579</v>
          </cell>
          <cell r="L621">
            <v>12508.1738461075</v>
          </cell>
          <cell r="M621">
            <v>11857.4279398271</v>
          </cell>
          <cell r="N621">
            <v>11289.3440508798</v>
          </cell>
          <cell r="O621">
            <v>12190.4026043586</v>
          </cell>
          <cell r="P621">
            <v>13316.3571690207</v>
          </cell>
          <cell r="Q621">
            <v>11976.1472682681</v>
          </cell>
          <cell r="R621">
            <v>8785.83928030164</v>
          </cell>
          <cell r="S621">
            <v>8295.43135028118</v>
          </cell>
          <cell r="T621">
            <v>7805.04752348218</v>
          </cell>
          <cell r="U621">
            <v>7314.68852300129</v>
          </cell>
          <cell r="V621">
            <v>10303.8571503315</v>
          </cell>
          <cell r="W621">
            <v>9813.55005919918</v>
          </cell>
          <cell r="X621">
            <v>9323.27009645496</v>
          </cell>
          <cell r="Y621">
            <v>8833.01807595048</v>
          </cell>
          <cell r="Z621">
            <v>8342.79483595297</v>
          </cell>
        </row>
        <row r="622">
          <cell r="A622">
            <v>-99519.5922169629</v>
          </cell>
          <cell r="B622">
            <v>13999.2898940947</v>
          </cell>
          <cell r="C622">
            <v>21751.2574430431</v>
          </cell>
          <cell r="D622">
            <v>20534.3632098729</v>
          </cell>
          <cell r="E622">
            <v>19045.0709727093</v>
          </cell>
          <cell r="F622">
            <v>18048.4657543378</v>
          </cell>
          <cell r="G622">
            <v>16794.2969850056</v>
          </cell>
          <cell r="H622">
            <v>15802.5838432277</v>
          </cell>
          <cell r="I622">
            <v>15124.374328408</v>
          </cell>
          <cell r="J622">
            <v>14532.8573586287</v>
          </cell>
          <cell r="K622">
            <v>13778.9337574901</v>
          </cell>
          <cell r="L622">
            <v>13121.3771602</v>
          </cell>
          <cell r="M622">
            <v>12433.5736475099</v>
          </cell>
          <cell r="N622">
            <v>11832.7580904583</v>
          </cell>
          <cell r="O622">
            <v>12785.5100049903</v>
          </cell>
          <cell r="P622">
            <v>13975.5835763027</v>
          </cell>
          <cell r="Q622">
            <v>12559.0536087942</v>
          </cell>
          <cell r="R622">
            <v>9187.06921441029</v>
          </cell>
          <cell r="S622">
            <v>8668.73434105371</v>
          </cell>
          <cell r="T622">
            <v>8150.42494350916</v>
          </cell>
          <cell r="U622">
            <v>7632.14178605102</v>
          </cell>
          <cell r="V622">
            <v>10791.5326666675</v>
          </cell>
          <cell r="W622">
            <v>10273.304374606</v>
          </cell>
          <cell r="X622">
            <v>9755.10475579545</v>
          </cell>
          <cell r="Y622">
            <v>9236.93467043328</v>
          </cell>
          <cell r="Z622">
            <v>8718.79500452298</v>
          </cell>
        </row>
        <row r="623">
          <cell r="A623">
            <v>-92055.2133518424</v>
          </cell>
          <cell r="B623">
            <v>13136.6265431841</v>
          </cell>
          <cell r="C623">
            <v>20291.0157781542</v>
          </cell>
          <cell r="D623">
            <v>19146.1320030956</v>
          </cell>
          <cell r="E623">
            <v>17747.1259326597</v>
          </cell>
          <cell r="F623">
            <v>16825.7420216299</v>
          </cell>
          <cell r="G623">
            <v>15665.169254289</v>
          </cell>
          <cell r="H623">
            <v>14747.8386783038</v>
          </cell>
          <cell r="I623">
            <v>14120.4976674216</v>
          </cell>
          <cell r="J623">
            <v>13573.8330583401</v>
          </cell>
          <cell r="K623">
            <v>12875.9706748064</v>
          </cell>
          <cell r="L623">
            <v>12267.7335276676</v>
          </cell>
          <cell r="M623">
            <v>11631.5181082274</v>
          </cell>
          <cell r="N623">
            <v>11076.2684824375</v>
          </cell>
          <cell r="O623">
            <v>11957.0577909413</v>
          </cell>
          <cell r="P623">
            <v>13057.8709481407</v>
          </cell>
          <cell r="Q623">
            <v>11747.586556159</v>
          </cell>
          <cell r="R623">
            <v>8628.5148645531</v>
          </cell>
          <cell r="S623">
            <v>8149.05723925942</v>
          </cell>
          <cell r="T623">
            <v>7669.62317898707</v>
          </cell>
          <cell r="U623">
            <v>7190.21339068668</v>
          </cell>
          <cell r="V623">
            <v>10112.6369567214</v>
          </cell>
          <cell r="W623">
            <v>9633.27791868717</v>
          </cell>
          <cell r="X623">
            <v>9153.94540329206</v>
          </cell>
          <cell r="Y623">
            <v>8674.64020621523</v>
          </cell>
          <cell r="Z623">
            <v>8195.36314700623</v>
          </cell>
        </row>
        <row r="624">
          <cell r="A624">
            <v>-111030.382787376</v>
          </cell>
          <cell r="B624">
            <v>15439.3356201031</v>
          </cell>
          <cell r="C624">
            <v>24057.7463305253</v>
          </cell>
          <cell r="D624">
            <v>22670.5141610696</v>
          </cell>
          <cell r="E624">
            <v>21046.6271367099</v>
          </cell>
          <cell r="F624">
            <v>19934.023423234</v>
          </cell>
          <cell r="G624">
            <v>18535.5206112954</v>
          </cell>
          <cell r="H624">
            <v>17429.1023946007</v>
          </cell>
          <cell r="I624">
            <v>16672.4487512024</v>
          </cell>
          <cell r="J624">
            <v>16011.7651247044</v>
          </cell>
          <cell r="K624">
            <v>15171.3897307735</v>
          </cell>
          <cell r="L624">
            <v>14437.7777949216</v>
          </cell>
          <cell r="M624">
            <v>13670.420477681</v>
          </cell>
          <cell r="N624">
            <v>12999.3378694285</v>
          </cell>
          <cell r="O624">
            <v>14063.0630480269</v>
          </cell>
          <cell r="P624">
            <v>15390.7847681871</v>
          </cell>
          <cell r="Q624">
            <v>13810.4138983048</v>
          </cell>
          <cell r="R624">
            <v>10048.4137763058</v>
          </cell>
          <cell r="S624">
            <v>9470.12644494941</v>
          </cell>
          <cell r="T624">
            <v>8891.8675360282</v>
          </cell>
          <cell r="U624">
            <v>8313.63790221527</v>
          </cell>
          <cell r="V624">
            <v>11838.4551872885</v>
          </cell>
          <cell r="W624">
            <v>11260.2867647995</v>
          </cell>
          <cell r="X624">
            <v>10682.1503320117</v>
          </cell>
          <cell r="Y624">
            <v>10104.0468486162</v>
          </cell>
          <cell r="Z624">
            <v>9525.97730309466</v>
          </cell>
        </row>
        <row r="625">
          <cell r="A625">
            <v>-100353.819986219</v>
          </cell>
          <cell r="B625">
            <v>14135.7907593955</v>
          </cell>
          <cell r="C625">
            <v>21912.3177907064</v>
          </cell>
          <cell r="D625">
            <v>20750.9649651386</v>
          </cell>
          <cell r="E625">
            <v>19190.130838365</v>
          </cell>
          <cell r="F625">
            <v>18185.1187981321</v>
          </cell>
          <cell r="G625">
            <v>16920.4896294334</v>
          </cell>
          <cell r="H625">
            <v>15920.4634045371</v>
          </cell>
          <cell r="I625">
            <v>15236.5687658334</v>
          </cell>
          <cell r="J625">
            <v>14640.039043421</v>
          </cell>
          <cell r="K625">
            <v>13879.849974606</v>
          </cell>
          <cell r="L625">
            <v>13216.7813775066</v>
          </cell>
          <cell r="M625">
            <v>12523.2123187839</v>
          </cell>
          <cell r="N625">
            <v>11917.3042596129</v>
          </cell>
          <cell r="O625">
            <v>12878.0987997111</v>
          </cell>
          <cell r="P625">
            <v>14078.1482199848</v>
          </cell>
          <cell r="Q625">
            <v>12649.7441218799</v>
          </cell>
          <cell r="R625">
            <v>9249.4939060972</v>
          </cell>
          <cell r="S625">
            <v>8726.81406572965</v>
          </cell>
          <cell r="T625">
            <v>8204.15991472637</v>
          </cell>
          <cell r="U625">
            <v>7681.53222376826</v>
          </cell>
          <cell r="V625">
            <v>10867.4068504274</v>
          </cell>
          <cell r="W625">
            <v>10344.8344847778</v>
          </cell>
          <cell r="X625">
            <v>9822.29103273398</v>
          </cell>
          <cell r="Y625">
            <v>9299.77736170413</v>
          </cell>
          <cell r="Z625">
            <v>8777.29436511867</v>
          </cell>
        </row>
        <row r="626">
          <cell r="A626">
            <v>-112193.643700836</v>
          </cell>
          <cell r="B626">
            <v>15586.4147774081</v>
          </cell>
          <cell r="C626">
            <v>24331.4532546431</v>
          </cell>
          <cell r="D626">
            <v>22839.9460153137</v>
          </cell>
          <cell r="E626">
            <v>21248.9009976958</v>
          </cell>
          <cell r="F626">
            <v>20124.5746736355</v>
          </cell>
          <cell r="G626">
            <v>18711.485708885</v>
          </cell>
          <cell r="H626">
            <v>17593.4755924498</v>
          </cell>
          <cell r="I626">
            <v>16828.8945188627</v>
          </cell>
          <cell r="J626">
            <v>16161.2210276995</v>
          </cell>
          <cell r="K626">
            <v>15312.1089626566</v>
          </cell>
          <cell r="L626">
            <v>14570.8110036711</v>
          </cell>
          <cell r="M626">
            <v>13795.4141142757</v>
          </cell>
          <cell r="N626">
            <v>13117.2304373636</v>
          </cell>
          <cell r="O626">
            <v>14192.1703852463</v>
          </cell>
          <cell r="P626">
            <v>15533.802593169</v>
          </cell>
          <cell r="Q626">
            <v>13936.8742404107</v>
          </cell>
          <cell r="R626">
            <v>10135.4597924544</v>
          </cell>
          <cell r="S626">
            <v>9551.11376768066</v>
          </cell>
          <cell r="T626">
            <v>8966.79646312285</v>
          </cell>
          <cell r="U626">
            <v>8382.50874038746</v>
          </cell>
          <cell r="V626">
            <v>11944.2553962499</v>
          </cell>
          <cell r="W626">
            <v>11360.029526147</v>
          </cell>
          <cell r="X626">
            <v>10775.8359809002</v>
          </cell>
          <cell r="Y626">
            <v>10191.6757302551</v>
          </cell>
          <cell r="Z626">
            <v>9607.54977304987</v>
          </cell>
        </row>
        <row r="627">
          <cell r="A627">
            <v>-101174.513928525</v>
          </cell>
          <cell r="B627">
            <v>14237.8241284779</v>
          </cell>
          <cell r="C627">
            <v>22084.172690472</v>
          </cell>
          <cell r="D627">
            <v>20834.2482696345</v>
          </cell>
          <cell r="E627">
            <v>19332.8373717635</v>
          </cell>
          <cell r="F627">
            <v>18319.5548950505</v>
          </cell>
          <cell r="G627">
            <v>17044.6350279232</v>
          </cell>
          <cell r="H627">
            <v>16036.4305845492</v>
          </cell>
          <cell r="I627">
            <v>15346.9430527475</v>
          </cell>
          <cell r="J627">
            <v>14745.4819004883</v>
          </cell>
          <cell r="K627">
            <v>13979.1290098044</v>
          </cell>
          <cell r="L627">
            <v>13310.6378350588</v>
          </cell>
          <cell r="M627">
            <v>12611.3967657923</v>
          </cell>
          <cell r="N627">
            <v>12000.4788210786</v>
          </cell>
          <cell r="O627">
            <v>12969.1855097838</v>
          </cell>
          <cell r="P627">
            <v>14179.0489390292</v>
          </cell>
          <cell r="Q627">
            <v>12738.9633464815</v>
          </cell>
          <cell r="R627">
            <v>9310.90587079777</v>
          </cell>
          <cell r="S627">
            <v>8783.95155259955</v>
          </cell>
          <cell r="T627">
            <v>8257.0231338533</v>
          </cell>
          <cell r="U627">
            <v>7730.12139154259</v>
          </cell>
          <cell r="V627">
            <v>10942.0501136752</v>
          </cell>
          <cell r="W627">
            <v>10415.2041491236</v>
          </cell>
          <cell r="X627">
            <v>9888.38733463334</v>
          </cell>
          <cell r="Y627">
            <v>9361.60054470631</v>
          </cell>
          <cell r="Z627">
            <v>8834.84468007942</v>
          </cell>
        </row>
        <row r="628">
          <cell r="A628">
            <v>-112199.261511897</v>
          </cell>
          <cell r="B628">
            <v>15584.6355689687</v>
          </cell>
          <cell r="C628">
            <v>24313.464193415</v>
          </cell>
          <cell r="D628">
            <v>22917.7839591622</v>
          </cell>
          <cell r="E628">
            <v>21249.877851917</v>
          </cell>
          <cell r="F628">
            <v>20125.4949150962</v>
          </cell>
          <cell r="G628">
            <v>18712.3355084959</v>
          </cell>
          <cell r="H628">
            <v>17594.2694105506</v>
          </cell>
          <cell r="I628">
            <v>16829.6500525128</v>
          </cell>
          <cell r="J628">
            <v>16161.9428047448</v>
          </cell>
          <cell r="K628">
            <v>15312.7885471318</v>
          </cell>
          <cell r="L628">
            <v>14571.4534695383</v>
          </cell>
          <cell r="M628">
            <v>13796.0177541179</v>
          </cell>
          <cell r="N628">
            <v>13117.7997835563</v>
          </cell>
          <cell r="O628">
            <v>14192.7938916486</v>
          </cell>
          <cell r="P628">
            <v>15534.4932783882</v>
          </cell>
          <cell r="Q628">
            <v>13937.4849635085</v>
          </cell>
          <cell r="R628">
            <v>10135.8801694022</v>
          </cell>
          <cell r="S628">
            <v>9551.50488498904</v>
          </cell>
          <cell r="T628">
            <v>8967.15832222989</v>
          </cell>
          <cell r="U628">
            <v>8382.84134277441</v>
          </cell>
          <cell r="V628">
            <v>11944.7663440323</v>
          </cell>
          <cell r="W628">
            <v>11360.5112203065</v>
          </cell>
          <cell r="X628">
            <v>10776.2884230552</v>
          </cell>
          <cell r="Y628">
            <v>10192.0989220729</v>
          </cell>
          <cell r="Z628">
            <v>9607.94371624753</v>
          </cell>
        </row>
        <row r="629">
          <cell r="A629">
            <v>-95908.9649339528</v>
          </cell>
          <cell r="B629">
            <v>13606.4846815339</v>
          </cell>
          <cell r="C629">
            <v>21038.0686981402</v>
          </cell>
          <cell r="D629">
            <v>19862.5183812445</v>
          </cell>
          <cell r="E629">
            <v>18417.2363118309</v>
          </cell>
          <cell r="F629">
            <v>17457.0167203761</v>
          </cell>
          <cell r="G629">
            <v>16248.1216817156</v>
          </cell>
          <cell r="H629">
            <v>15292.3884555187</v>
          </cell>
          <cell r="I629">
            <v>14638.7847667806</v>
          </cell>
          <cell r="J629">
            <v>14068.9635281759</v>
          </cell>
          <cell r="K629">
            <v>13342.1575433133</v>
          </cell>
          <cell r="L629">
            <v>12708.4574725363</v>
          </cell>
          <cell r="M629">
            <v>12045.6078616152</v>
          </cell>
          <cell r="N629">
            <v>11466.8332000703</v>
          </cell>
          <cell r="O629">
            <v>12384.7757683222</v>
          </cell>
          <cell r="P629">
            <v>13531.6727951005</v>
          </cell>
          <cell r="Q629">
            <v>12166.5353386941</v>
          </cell>
          <cell r="R629">
            <v>8916.88845174</v>
          </cell>
          <cell r="S629">
            <v>8417.35906174388</v>
          </cell>
          <cell r="T629">
            <v>7917.8542232829</v>
          </cell>
          <cell r="U629">
            <v>7418.37467290308</v>
          </cell>
          <cell r="V629">
            <v>10463.1410594162</v>
          </cell>
          <cell r="W629">
            <v>9963.71438388528</v>
          </cell>
          <cell r="X629">
            <v>9464.31534132347</v>
          </cell>
          <cell r="Y629">
            <v>8964.94476071981</v>
          </cell>
          <cell r="Z629">
            <v>8465.60349593305</v>
          </cell>
        </row>
        <row r="630">
          <cell r="A630">
            <v>-98113.2667424076</v>
          </cell>
          <cell r="B630">
            <v>13853.5191443881</v>
          </cell>
          <cell r="C630">
            <v>21499.647287264</v>
          </cell>
          <cell r="D630">
            <v>20276.51998937</v>
          </cell>
          <cell r="E630">
            <v>18800.5317809858</v>
          </cell>
          <cell r="F630">
            <v>17818.0986247049</v>
          </cell>
          <cell r="G630">
            <v>16581.5637997766</v>
          </cell>
          <cell r="H630">
            <v>15603.8646970805</v>
          </cell>
          <cell r="I630">
            <v>14935.2390571192</v>
          </cell>
          <cell r="J630">
            <v>14352.1724913967</v>
          </cell>
          <cell r="K630">
            <v>13608.8110977609</v>
          </cell>
          <cell r="L630">
            <v>12960.546526022</v>
          </cell>
          <cell r="M630">
            <v>12282.4624623352</v>
          </cell>
          <cell r="N630">
            <v>11690.2317495236</v>
          </cell>
          <cell r="O630">
            <v>12629.4255572256</v>
          </cell>
          <cell r="P630">
            <v>13802.6820300888</v>
          </cell>
          <cell r="Q630">
            <v>12406.1692484871</v>
          </cell>
          <cell r="R630">
            <v>9081.83484389912</v>
          </cell>
          <cell r="S630">
            <v>8570.82463416418</v>
          </cell>
          <cell r="T630">
            <v>8059.83954023895</v>
          </cell>
          <cell r="U630">
            <v>7548.88031559776</v>
          </cell>
          <cell r="V630">
            <v>10663.625395518</v>
          </cell>
          <cell r="W630">
            <v>10152.7202609628</v>
          </cell>
          <cell r="X630">
            <v>9641.84339447265</v>
          </cell>
          <cell r="Y630">
            <v>9130.99564408959</v>
          </cell>
          <cell r="Z630">
            <v>8620.17788329681</v>
          </cell>
        </row>
        <row r="631">
          <cell r="A631">
            <v>-91127.0883361048</v>
          </cell>
          <cell r="B631">
            <v>13063.5199888675</v>
          </cell>
          <cell r="C631">
            <v>20154.9684127242</v>
          </cell>
          <cell r="D631">
            <v>19033.8266895788</v>
          </cell>
          <cell r="E631">
            <v>17585.7387251652</v>
          </cell>
          <cell r="F631">
            <v>16673.7078732877</v>
          </cell>
          <cell r="G631">
            <v>15524.7728848418</v>
          </cell>
          <cell r="H631">
            <v>14616.6910784187</v>
          </cell>
          <cell r="I631">
            <v>13995.6750855815</v>
          </cell>
          <cell r="J631">
            <v>13454.5874439518</v>
          </cell>
          <cell r="K631">
            <v>12763.695743366</v>
          </cell>
          <cell r="L631">
            <v>12161.5910040639</v>
          </cell>
          <cell r="M631">
            <v>11531.7900768038</v>
          </cell>
          <cell r="N631">
            <v>10982.206144226</v>
          </cell>
          <cell r="O631">
            <v>11854.0475823097</v>
          </cell>
          <cell r="P631">
            <v>12943.7620500199</v>
          </cell>
          <cell r="Q631">
            <v>11646.6882919354</v>
          </cell>
          <cell r="R631">
            <v>8559.06390632617</v>
          </cell>
          <cell r="S631">
            <v>8084.44029965911</v>
          </cell>
          <cell r="T631">
            <v>7609.84002042461</v>
          </cell>
          <cell r="U631">
            <v>7135.26376844562</v>
          </cell>
          <cell r="V631">
            <v>10028.2226869122</v>
          </cell>
          <cell r="W631">
            <v>9553.69667352182</v>
          </cell>
          <cell r="X631">
            <v>9079.19691536224</v>
          </cell>
          <cell r="Y631">
            <v>8604.72420009043</v>
          </cell>
          <cell r="Z631">
            <v>8130.27933899302</v>
          </cell>
        </row>
        <row r="632">
          <cell r="A632">
            <v>-100763.795881856</v>
          </cell>
          <cell r="B632">
            <v>14186.4869355447</v>
          </cell>
          <cell r="C632">
            <v>22040.6595148232</v>
          </cell>
          <cell r="D632">
            <v>20797.6859584119</v>
          </cell>
          <cell r="E632">
            <v>19261.4195805227</v>
          </cell>
          <cell r="F632">
            <v>18252.276061515</v>
          </cell>
          <cell r="G632">
            <v>16982.5061965256</v>
          </cell>
          <cell r="H632">
            <v>15978.3945601595</v>
          </cell>
          <cell r="I632">
            <v>15291.7060037249</v>
          </cell>
          <cell r="J632">
            <v>14692.7127961275</v>
          </cell>
          <cell r="K632">
            <v>13929.4446033408</v>
          </cell>
          <cell r="L632">
            <v>13263.6671692285</v>
          </cell>
          <cell r="M632">
            <v>12567.2646698248</v>
          </cell>
          <cell r="N632">
            <v>11958.8539330946</v>
          </cell>
          <cell r="O632">
            <v>12923.6009700303</v>
          </cell>
          <cell r="P632">
            <v>14128.5529574007</v>
          </cell>
          <cell r="Q632">
            <v>12694.3133938443</v>
          </cell>
          <cell r="R632">
            <v>9280.17212112127</v>
          </cell>
          <cell r="S632">
            <v>8755.35697453702</v>
          </cell>
          <cell r="T632">
            <v>8230.56762226589</v>
          </cell>
          <cell r="U632">
            <v>7705.8048381373</v>
          </cell>
          <cell r="V632">
            <v>10904.6947322136</v>
          </cell>
          <cell r="W632">
            <v>10379.9874994142</v>
          </cell>
          <cell r="X632">
            <v>9855.30929834152</v>
          </cell>
          <cell r="Y632">
            <v>9330.66099994728</v>
          </cell>
          <cell r="Z632">
            <v>8806.04350131187</v>
          </cell>
        </row>
        <row r="633">
          <cell r="A633">
            <v>-95874.5914294734</v>
          </cell>
          <cell r="B633">
            <v>13550.9481744364</v>
          </cell>
          <cell r="C633">
            <v>21092.9541541987</v>
          </cell>
          <cell r="D633">
            <v>19823.2613354526</v>
          </cell>
          <cell r="E633">
            <v>18411.2592679999</v>
          </cell>
          <cell r="F633">
            <v>17451.3860710666</v>
          </cell>
          <cell r="G633">
            <v>16242.9220424943</v>
          </cell>
          <cell r="H633">
            <v>15287.5313484096</v>
          </cell>
          <cell r="I633">
            <v>14634.1619094034</v>
          </cell>
          <cell r="J633">
            <v>14064.5472161588</v>
          </cell>
          <cell r="K633">
            <v>13337.9993935023</v>
          </cell>
          <cell r="L633">
            <v>12704.5264390562</v>
          </cell>
          <cell r="M633">
            <v>12041.9143915796</v>
          </cell>
          <cell r="N633">
            <v>11463.3495613913</v>
          </cell>
          <cell r="O633">
            <v>12380.9607414586</v>
          </cell>
          <cell r="P633">
            <v>13527.4467235539</v>
          </cell>
          <cell r="Q633">
            <v>12162.7985285894</v>
          </cell>
          <cell r="R633">
            <v>8914.31630598029</v>
          </cell>
          <cell r="S633">
            <v>8414.96594591883</v>
          </cell>
          <cell r="T633">
            <v>7915.64012859328</v>
          </cell>
          <cell r="U633">
            <v>7416.33959028575</v>
          </cell>
          <cell r="V633">
            <v>10460.0147410515</v>
          </cell>
          <cell r="W633">
            <v>9960.76705864269</v>
          </cell>
          <cell r="X633">
            <v>9461.54699929938</v>
          </cell>
          <cell r="Y633">
            <v>8962.35539171353</v>
          </cell>
          <cell r="Z633">
            <v>8463.19308943788</v>
          </cell>
        </row>
        <row r="634">
          <cell r="A634">
            <v>-92958.0503441272</v>
          </cell>
          <cell r="B634">
            <v>13234.0025954348</v>
          </cell>
          <cell r="C634">
            <v>20474.7409802308</v>
          </cell>
          <cell r="D634">
            <v>19343.6444483182</v>
          </cell>
          <cell r="E634">
            <v>17904.1159270429</v>
          </cell>
          <cell r="F634">
            <v>16973.6337936287</v>
          </cell>
          <cell r="G634">
            <v>15801.7403344453</v>
          </cell>
          <cell r="H634">
            <v>14875.4129841548</v>
          </cell>
          <cell r="I634">
            <v>14241.9192889131</v>
          </cell>
          <cell r="J634">
            <v>13689.8296644136</v>
          </cell>
          <cell r="K634">
            <v>12985.1865236326</v>
          </cell>
          <cell r="L634">
            <v>12370.9840544167</v>
          </cell>
          <cell r="M634">
            <v>11728.5289143261</v>
          </cell>
          <cell r="N634">
            <v>11167.7679648113</v>
          </cell>
          <cell r="O634">
            <v>12057.2613468834</v>
          </cell>
          <cell r="P634">
            <v>13168.8707947406</v>
          </cell>
          <cell r="Q634">
            <v>11845.7357104795</v>
          </cell>
          <cell r="R634">
            <v>8696.07353733284</v>
          </cell>
          <cell r="S634">
            <v>8211.91360279901</v>
          </cell>
          <cell r="T634">
            <v>7727.77746440186</v>
          </cell>
          <cell r="U634">
            <v>7243.66583602548</v>
          </cell>
          <cell r="V634">
            <v>10194.7512453874</v>
          </cell>
          <cell r="W634">
            <v>9710.69086501344</v>
          </cell>
          <cell r="X634">
            <v>9226.65726740096</v>
          </cell>
          <cell r="Y634">
            <v>8742.65125603281</v>
          </cell>
          <cell r="Z634">
            <v>8258.6736584963</v>
          </cell>
        </row>
        <row r="635">
          <cell r="A635">
            <v>-93073.0040939524</v>
          </cell>
          <cell r="B635">
            <v>13227.3931376782</v>
          </cell>
          <cell r="C635">
            <v>20471.8088222261</v>
          </cell>
          <cell r="D635">
            <v>19312.6507701287</v>
          </cell>
          <cell r="E635">
            <v>17924.1046832565</v>
          </cell>
          <cell r="F635">
            <v>16992.4641183771</v>
          </cell>
          <cell r="G635">
            <v>15819.1292517314</v>
          </cell>
          <cell r="H635">
            <v>14891.6563868557</v>
          </cell>
          <cell r="I635">
            <v>14257.3793008749</v>
          </cell>
          <cell r="J635">
            <v>13704.5989361083</v>
          </cell>
          <cell r="K635">
            <v>12999.0924351871</v>
          </cell>
          <cell r="L635">
            <v>12384.1304311411</v>
          </cell>
          <cell r="M635">
            <v>11740.8808184128</v>
          </cell>
          <cell r="N635">
            <v>11179.4181394228</v>
          </cell>
          <cell r="O635">
            <v>12070.0197679492</v>
          </cell>
          <cell r="P635">
            <v>13183.0038538705</v>
          </cell>
          <cell r="Q635">
            <v>11858.232554791</v>
          </cell>
          <cell r="R635">
            <v>8704.67544757312</v>
          </cell>
          <cell r="S635">
            <v>8219.91679136016</v>
          </cell>
          <cell r="T635">
            <v>7735.18196071066</v>
          </cell>
          <cell r="U635">
            <v>7250.4716703915</v>
          </cell>
          <cell r="V635">
            <v>10205.2064499005</v>
          </cell>
          <cell r="W635">
            <v>9720.54747095809</v>
          </cell>
          <cell r="X635">
            <v>9235.91530789722</v>
          </cell>
          <cell r="Y635">
            <v>8751.31076519435</v>
          </cell>
          <cell r="Z635">
            <v>8266.73467146023</v>
          </cell>
        </row>
        <row r="636">
          <cell r="A636">
            <v>-116808.224648722</v>
          </cell>
          <cell r="B636">
            <v>16119.3485787097</v>
          </cell>
          <cell r="C636">
            <v>25173.6531421013</v>
          </cell>
          <cell r="D636">
            <v>23713.3943746471</v>
          </cell>
          <cell r="E636">
            <v>22051.3083461764</v>
          </cell>
          <cell r="F636">
            <v>20880.4791826962</v>
          </cell>
          <cell r="G636">
            <v>19409.5278913689</v>
          </cell>
          <cell r="H636">
            <v>18245.5334569931</v>
          </cell>
          <cell r="I636">
            <v>17449.5047796122</v>
          </cell>
          <cell r="J636">
            <v>16754.1029465623</v>
          </cell>
          <cell r="K636">
            <v>15870.3330712248</v>
          </cell>
          <cell r="L636">
            <v>15098.5451546498</v>
          </cell>
          <cell r="M636">
            <v>14291.255801521</v>
          </cell>
          <cell r="N636">
            <v>13584.9026436551</v>
          </cell>
          <cell r="O636">
            <v>14704.3308573049</v>
          </cell>
          <cell r="P636">
            <v>16101.1450721713</v>
          </cell>
          <cell r="Q636">
            <v>14438.5342537341</v>
          </cell>
          <cell r="R636">
            <v>10480.7657191476</v>
          </cell>
          <cell r="S636">
            <v>9872.38524871414</v>
          </cell>
          <cell r="T636">
            <v>9264.03467977353</v>
          </cell>
          <cell r="U636">
            <v>8655.71490937057</v>
          </cell>
          <cell r="V636">
            <v>12363.9579951303</v>
          </cell>
          <cell r="W636">
            <v>11755.7026213897</v>
          </cell>
          <cell r="X636">
            <v>11147.4809020427</v>
          </cell>
          <cell r="Y636">
            <v>10539.2938467212</v>
          </cell>
          <cell r="Z636">
            <v>9931.14249534589</v>
          </cell>
        </row>
        <row r="637">
          <cell r="A637">
            <v>-110864.908195946</v>
          </cell>
          <cell r="B637">
            <v>15402.5940353508</v>
          </cell>
          <cell r="C637">
            <v>24013.6137093128</v>
          </cell>
          <cell r="D637">
            <v>22672.4664419524</v>
          </cell>
          <cell r="E637">
            <v>21017.8535536589</v>
          </cell>
          <cell r="F637">
            <v>19906.9173888596</v>
          </cell>
          <cell r="G637">
            <v>18510.489466268</v>
          </cell>
          <cell r="H637">
            <v>17405.7202045509</v>
          </cell>
          <cell r="I637">
            <v>16650.1942430479</v>
          </cell>
          <cell r="J637">
            <v>15990.5049291639</v>
          </cell>
          <cell r="K637">
            <v>15151.372332155</v>
          </cell>
          <cell r="L637">
            <v>14418.8537378939</v>
          </cell>
          <cell r="M637">
            <v>13652.6400548133</v>
          </cell>
          <cell r="N637">
            <v>12982.5675780124</v>
          </cell>
          <cell r="O637">
            <v>14044.6974486762</v>
          </cell>
          <cell r="P637">
            <v>15370.4403932647</v>
          </cell>
          <cell r="Q637">
            <v>13792.4248356621</v>
          </cell>
          <cell r="R637">
            <v>10036.031426146</v>
          </cell>
          <cell r="S637">
            <v>9458.60594771198</v>
          </cell>
          <cell r="T637">
            <v>8881.20884935371</v>
          </cell>
          <cell r="U637">
            <v>8303.84098247344</v>
          </cell>
          <cell r="V637">
            <v>11823.4050414885</v>
          </cell>
          <cell r="W637">
            <v>11246.0982947056</v>
          </cell>
          <cell r="X637">
            <v>10668.8234899479</v>
          </cell>
          <cell r="Y637">
            <v>10091.5815854763</v>
          </cell>
          <cell r="Z637">
            <v>9514.37356829918</v>
          </cell>
        </row>
        <row r="638">
          <cell r="A638">
            <v>-114603.368679339</v>
          </cell>
          <cell r="B638">
            <v>15803.1210606392</v>
          </cell>
          <cell r="C638">
            <v>24720.8121524324</v>
          </cell>
          <cell r="D638">
            <v>23271.3512368278</v>
          </cell>
          <cell r="E638">
            <v>21667.9165166356</v>
          </cell>
          <cell r="F638">
            <v>20519.3065024662</v>
          </cell>
          <cell r="G638">
            <v>19076.0019460421</v>
          </cell>
          <cell r="H638">
            <v>17933.9789103815</v>
          </cell>
          <cell r="I638">
            <v>17152.9759607385</v>
          </cell>
          <cell r="J638">
            <v>16470.8227846784</v>
          </cell>
          <cell r="K638">
            <v>15603.6124801397</v>
          </cell>
          <cell r="L638">
            <v>14846.3927260386</v>
          </cell>
          <cell r="M638">
            <v>14054.341655613</v>
          </cell>
          <cell r="N638">
            <v>13361.4479318619</v>
          </cell>
          <cell r="O638">
            <v>14459.6195635053</v>
          </cell>
          <cell r="P638">
            <v>15830.0677055285</v>
          </cell>
          <cell r="Q638">
            <v>14198.8401000356</v>
          </cell>
          <cell r="R638">
            <v>10315.7778595064</v>
          </cell>
          <cell r="S638">
            <v>9718.88109508701</v>
          </cell>
          <cell r="T638">
            <v>9122.013667744</v>
          </cell>
          <cell r="U638">
            <v>8525.17645758968</v>
          </cell>
          <cell r="V638">
            <v>12163.423257316</v>
          </cell>
          <cell r="W638">
            <v>11566.6492282815</v>
          </cell>
          <cell r="X638">
            <v>10969.908218385</v>
          </cell>
          <cell r="Y638">
            <v>10373.2012182005</v>
          </cell>
          <cell r="Z638">
            <v>9776.52924801947</v>
          </cell>
        </row>
        <row r="639">
          <cell r="A639">
            <v>-93341.598620177</v>
          </cell>
          <cell r="B639">
            <v>13299.8959069529</v>
          </cell>
          <cell r="C639">
            <v>20535.9448922179</v>
          </cell>
          <cell r="D639">
            <v>19375.0587468746</v>
          </cell>
          <cell r="E639">
            <v>17970.8092971831</v>
          </cell>
          <cell r="F639">
            <v>17036.4620058938</v>
          </cell>
          <cell r="G639">
            <v>15859.7592268919</v>
          </cell>
          <cell r="H639">
            <v>14929.6098164685</v>
          </cell>
          <cell r="I639">
            <v>14293.5023033401</v>
          </cell>
          <cell r="J639">
            <v>13739.1079933559</v>
          </cell>
          <cell r="K639">
            <v>13031.5842132405</v>
          </cell>
          <cell r="L639">
            <v>12414.847522434</v>
          </cell>
          <cell r="M639">
            <v>11769.7415892113</v>
          </cell>
          <cell r="N639">
            <v>11206.6392882326</v>
          </cell>
          <cell r="O639">
            <v>12099.8303836686</v>
          </cell>
          <cell r="P639">
            <v>13216.0263722911</v>
          </cell>
          <cell r="Q639">
            <v>11887.4319848425</v>
          </cell>
          <cell r="R639">
            <v>8724.77419171264</v>
          </cell>
          <cell r="S639">
            <v>8238.61659578708</v>
          </cell>
          <cell r="T639">
            <v>7752.48289418191</v>
          </cell>
          <cell r="U639">
            <v>7266.37380372675</v>
          </cell>
          <cell r="V639">
            <v>10229.6354981661</v>
          </cell>
          <cell r="W639">
            <v>9743.57786716453</v>
          </cell>
          <cell r="X639">
            <v>9257.54712943103</v>
          </cell>
          <cell r="Y639">
            <v>8771.5440917637</v>
          </cell>
          <cell r="Z639">
            <v>8285.56958516449</v>
          </cell>
        </row>
        <row r="640">
          <cell r="A640">
            <v>-108307.022300849</v>
          </cell>
          <cell r="B640">
            <v>15068.0562467848</v>
          </cell>
          <cell r="C640">
            <v>23527.2125304967</v>
          </cell>
          <cell r="D640">
            <v>22219.1829260876</v>
          </cell>
          <cell r="E640">
            <v>20573.0750435449</v>
          </cell>
          <cell r="F640">
            <v>19487.9156412247</v>
          </cell>
          <cell r="G640">
            <v>18123.5611031246</v>
          </cell>
          <cell r="H640">
            <v>17044.2811847701</v>
          </cell>
          <cell r="I640">
            <v>16306.186791396</v>
          </cell>
          <cell r="J640">
            <v>15661.8674396835</v>
          </cell>
          <cell r="K640">
            <v>14841.9458447371</v>
          </cell>
          <cell r="L640">
            <v>14126.3279904003</v>
          </cell>
          <cell r="M640">
            <v>13377.7924635955</v>
          </cell>
          <cell r="N640">
            <v>12723.3344746143</v>
          </cell>
          <cell r="O640">
            <v>13760.8042713108</v>
          </cell>
          <cell r="P640">
            <v>15055.9595463322</v>
          </cell>
          <cell r="Q640">
            <v>13514.3521164475</v>
          </cell>
          <cell r="R640">
            <v>9844.62657934471</v>
          </cell>
          <cell r="S640">
            <v>9280.52351745163</v>
          </cell>
          <cell r="T640">
            <v>8716.44818084642</v>
          </cell>
          <cell r="U640">
            <v>8152.40140128772</v>
          </cell>
          <cell r="V640">
            <v>11590.7617375925</v>
          </cell>
          <cell r="W640">
            <v>11026.7746679623</v>
          </cell>
          <cell r="X640">
            <v>10462.8188033879</v>
          </cell>
          <cell r="Y640">
            <v>9898.89508002093</v>
          </cell>
          <cell r="Z640">
            <v>9335.0044620976</v>
          </cell>
        </row>
        <row r="641">
          <cell r="A641">
            <v>-115131.026337414</v>
          </cell>
          <cell r="B641">
            <v>15929.0163149237</v>
          </cell>
          <cell r="C641">
            <v>24807.5657481266</v>
          </cell>
          <cell r="D641">
            <v>23358.7806554087</v>
          </cell>
          <cell r="E641">
            <v>21759.6683760357</v>
          </cell>
          <cell r="F641">
            <v>20605.740960434</v>
          </cell>
          <cell r="G641">
            <v>19155.8200936499</v>
          </cell>
          <cell r="H641">
            <v>18008.5389472775</v>
          </cell>
          <cell r="I641">
            <v>17223.940098211</v>
          </cell>
          <cell r="J641">
            <v>16538.6163044702</v>
          </cell>
          <cell r="K641">
            <v>15667.4430270808</v>
          </cell>
          <cell r="L641">
            <v>14906.736876317</v>
          </cell>
          <cell r="M641">
            <v>14111.0390386304</v>
          </cell>
          <cell r="N641">
            <v>13414.9242548271</v>
          </cell>
          <cell r="O641">
            <v>14518.1829299944</v>
          </cell>
          <cell r="P641">
            <v>15894.9408992545</v>
          </cell>
          <cell r="Q641">
            <v>14256.2027838349</v>
          </cell>
          <cell r="R641">
            <v>10355.262120083</v>
          </cell>
          <cell r="S641">
            <v>9755.6171192683</v>
          </cell>
          <cell r="T641">
            <v>9156.001590604</v>
          </cell>
          <cell r="U641">
            <v>8556.41641825458</v>
          </cell>
          <cell r="V641">
            <v>12211.4144601823</v>
          </cell>
          <cell r="W641">
            <v>11611.8927598517</v>
          </cell>
          <cell r="X641">
            <v>11012.4042306859</v>
          </cell>
          <cell r="Y641">
            <v>10412.9498678201</v>
          </cell>
          <cell r="Z641">
            <v>9813.53069624302</v>
          </cell>
        </row>
        <row r="642">
          <cell r="A642">
            <v>-113320.895492602</v>
          </cell>
          <cell r="B642">
            <v>15744.4969961282</v>
          </cell>
          <cell r="C642">
            <v>24536.3618477197</v>
          </cell>
          <cell r="D642">
            <v>23104.4070140792</v>
          </cell>
          <cell r="E642">
            <v>21444.9134052179</v>
          </cell>
          <cell r="F642">
            <v>20309.2273478145</v>
          </cell>
          <cell r="G642">
            <v>18882.0037493787</v>
          </cell>
          <cell r="H642">
            <v>17752.7605642473</v>
          </cell>
          <cell r="I642">
            <v>16980.4974566632</v>
          </cell>
          <cell r="J642">
            <v>16306.0504743798</v>
          </cell>
          <cell r="K642">
            <v>15448.4721847339</v>
          </cell>
          <cell r="L642">
            <v>14699.7261259726</v>
          </cell>
          <cell r="M642">
            <v>13916.5385320054</v>
          </cell>
          <cell r="N642">
            <v>13231.4736023346</v>
          </cell>
          <cell r="O642">
            <v>14317.2811626538</v>
          </cell>
          <cell r="P642">
            <v>15672.3932546446</v>
          </cell>
          <cell r="Q642">
            <v>14059.4199613033</v>
          </cell>
          <cell r="R642">
            <v>10219.811270729</v>
          </cell>
          <cell r="S642">
            <v>9629.5941013725</v>
          </cell>
          <cell r="T642">
            <v>9039.40594079475</v>
          </cell>
          <cell r="U642">
            <v>8449.2476592591</v>
          </cell>
          <cell r="V642">
            <v>12046.7805251705</v>
          </cell>
          <cell r="W642">
            <v>11456.684717724</v>
          </cell>
          <cell r="X642">
            <v>10866.6215599137</v>
          </cell>
          <cell r="Y642">
            <v>10276.5920312285</v>
          </cell>
          <cell r="Z642">
            <v>9686.59714054216</v>
          </cell>
        </row>
        <row r="643">
          <cell r="A643">
            <v>-94076.1601958384</v>
          </cell>
          <cell r="B643">
            <v>13373.4464459561</v>
          </cell>
          <cell r="C643">
            <v>20673.1133882446</v>
          </cell>
          <cell r="D643">
            <v>19549.4294093118</v>
          </cell>
          <cell r="E643">
            <v>18098.5386864557</v>
          </cell>
          <cell r="F643">
            <v>17156.7889464104</v>
          </cell>
          <cell r="G643">
            <v>15970.8754845184</v>
          </cell>
          <cell r="H643">
            <v>15033.4061650017</v>
          </cell>
          <cell r="I643">
            <v>14392.2927365682</v>
          </cell>
          <cell r="J643">
            <v>13833.4845535288</v>
          </cell>
          <cell r="K643">
            <v>13120.4438486858</v>
          </cell>
          <cell r="L643">
            <v>12498.8536833078</v>
          </cell>
          <cell r="M643">
            <v>11848.671020762</v>
          </cell>
          <cell r="N643">
            <v>11281.0846250089</v>
          </cell>
          <cell r="O643">
            <v>12181.3574838746</v>
          </cell>
          <cell r="P643">
            <v>13306.3374948008</v>
          </cell>
          <cell r="Q643">
            <v>11967.2875934004</v>
          </cell>
          <cell r="R643">
            <v>8779.74093050467</v>
          </cell>
          <cell r="S643">
            <v>8289.75746599574</v>
          </cell>
          <cell r="T643">
            <v>7799.79808384608</v>
          </cell>
          <cell r="U643">
            <v>7309.86350652648</v>
          </cell>
          <cell r="V643">
            <v>10296.4449020588</v>
          </cell>
          <cell r="W643">
            <v>9806.5621891584</v>
          </cell>
          <cell r="X643">
            <v>9316.70658116548</v>
          </cell>
          <cell r="Y643">
            <v>8826.87889122731</v>
          </cell>
          <cell r="Z643">
            <v>8337.07995688555</v>
          </cell>
        </row>
        <row r="644">
          <cell r="A644">
            <v>-111901.920605652</v>
          </cell>
          <cell r="B644">
            <v>15545.8565382821</v>
          </cell>
          <cell r="C644">
            <v>24210.3119710296</v>
          </cell>
          <cell r="D644">
            <v>22778.6006764408</v>
          </cell>
          <cell r="E644">
            <v>21198.1746678425</v>
          </cell>
          <cell r="F644">
            <v>20076.788145338</v>
          </cell>
          <cell r="G644">
            <v>18667.3571025515</v>
          </cell>
          <cell r="H644">
            <v>17552.254007948</v>
          </cell>
          <cell r="I644">
            <v>16789.6609788698</v>
          </cell>
          <cell r="J644">
            <v>16123.7404091119</v>
          </cell>
          <cell r="K644">
            <v>15276.8193303807</v>
          </cell>
          <cell r="L644">
            <v>14537.4488757343</v>
          </cell>
          <cell r="M644">
            <v>13764.0681538606</v>
          </cell>
          <cell r="N644">
            <v>13087.6652861415</v>
          </cell>
          <cell r="O644">
            <v>14159.7927891379</v>
          </cell>
          <cell r="P644">
            <v>15497.9365186817</v>
          </cell>
          <cell r="Q644">
            <v>13905.1604589277</v>
          </cell>
          <cell r="R644">
            <v>10113.630353366</v>
          </cell>
          <cell r="S644">
            <v>9530.80373045298</v>
          </cell>
          <cell r="T644">
            <v>8948.00575307837</v>
          </cell>
          <cell r="U644">
            <v>8365.23728060827</v>
          </cell>
          <cell r="V644">
            <v>11917.7227722511</v>
          </cell>
          <cell r="W644">
            <v>11335.0159915858</v>
          </cell>
          <cell r="X644">
            <v>10752.3414517263</v>
          </cell>
          <cell r="Y644">
            <v>10169.7001198968</v>
          </cell>
          <cell r="Z644">
            <v>9587.09299233814</v>
          </cell>
        </row>
        <row r="645">
          <cell r="A645">
            <v>-106686.60344804</v>
          </cell>
          <cell r="B645">
            <v>14868.1984168086</v>
          </cell>
          <cell r="C645">
            <v>23171.5563679422</v>
          </cell>
          <cell r="D645">
            <v>21843.5342507141</v>
          </cell>
          <cell r="E645">
            <v>20291.3081811159</v>
          </cell>
          <cell r="F645">
            <v>19222.4783390649</v>
          </cell>
          <cell r="G645">
            <v>17878.4422666957</v>
          </cell>
          <cell r="H645">
            <v>16815.3098288094</v>
          </cell>
          <cell r="I645">
            <v>16088.2583211574</v>
          </cell>
          <cell r="J645">
            <v>15453.6758292936</v>
          </cell>
          <cell r="K645">
            <v>14645.9243901713</v>
          </cell>
          <cell r="L645">
            <v>13941.0131422756</v>
          </cell>
          <cell r="M645">
            <v>13203.6767146045</v>
          </cell>
          <cell r="N645">
            <v>12559.1104922923</v>
          </cell>
          <cell r="O645">
            <v>13580.9581500791</v>
          </cell>
          <cell r="P645">
            <v>14856.7361586927</v>
          </cell>
          <cell r="Q645">
            <v>13338.193251218</v>
          </cell>
          <cell r="R645">
            <v>9723.37174820848</v>
          </cell>
          <cell r="S645">
            <v>9167.70842749746</v>
          </cell>
          <cell r="T645">
            <v>8612.07241726668</v>
          </cell>
          <cell r="U645">
            <v>8056.46453683055</v>
          </cell>
          <cell r="V645">
            <v>11443.3823739018</v>
          </cell>
          <cell r="W645">
            <v>10887.8333100533</v>
          </cell>
          <cell r="X645">
            <v>10332.3149843909</v>
          </cell>
          <cell r="Y645">
            <v>9776.8283190602</v>
          </cell>
          <cell r="Z645">
            <v>9221.37426387115</v>
          </cell>
        </row>
        <row r="646">
          <cell r="A646">
            <v>-99939.1059133807</v>
          </cell>
          <cell r="B646">
            <v>14053.4700259418</v>
          </cell>
          <cell r="C646">
            <v>21889.9191175183</v>
          </cell>
          <cell r="D646">
            <v>20623.3138859647</v>
          </cell>
          <cell r="E646">
            <v>19118.0181972993</v>
          </cell>
          <cell r="F646">
            <v>18117.1853842058</v>
          </cell>
          <cell r="G646">
            <v>16857.7563239004</v>
          </cell>
          <cell r="H646">
            <v>15861.8627264291</v>
          </cell>
          <cell r="I646">
            <v>15180.794295348</v>
          </cell>
          <cell r="J646">
            <v>14586.7565291341</v>
          </cell>
          <cell r="K646">
            <v>13829.6821703709</v>
          </cell>
          <cell r="L646">
            <v>13169.3537168805</v>
          </cell>
          <cell r="M646">
            <v>12478.6508455055</v>
          </cell>
          <cell r="N646">
            <v>11875.2743878619</v>
          </cell>
          <cell r="O646">
            <v>12832.0707512897</v>
          </cell>
          <cell r="P646">
            <v>14027.1609444731</v>
          </cell>
          <cell r="Q646">
            <v>12604.6597535148</v>
          </cell>
          <cell r="R646">
            <v>9218.46113652371</v>
          </cell>
          <cell r="S646">
            <v>8697.94128055355</v>
          </cell>
          <cell r="T646">
            <v>8177.44700778586</v>
          </cell>
          <cell r="U646">
            <v>7656.97908571673</v>
          </cell>
          <cell r="V646">
            <v>10829.6880247902</v>
          </cell>
          <cell r="W646">
            <v>10309.2751993966</v>
          </cell>
          <cell r="X646">
            <v>9788.89116812285</v>
          </cell>
          <cell r="Y646">
            <v>9268.53679479244</v>
          </cell>
          <cell r="Z646">
            <v>8748.2129691437</v>
          </cell>
        </row>
        <row r="647">
          <cell r="A647">
            <v>-112525.918871776</v>
          </cell>
          <cell r="B647">
            <v>15549.1190136755</v>
          </cell>
          <cell r="C647">
            <v>24325.7158417297</v>
          </cell>
          <cell r="D647">
            <v>22925.8369589975</v>
          </cell>
          <cell r="E647">
            <v>21306.6787335055</v>
          </cell>
          <cell r="F647">
            <v>20179.0039496192</v>
          </cell>
          <cell r="G647">
            <v>18761.7485795827</v>
          </cell>
          <cell r="H647">
            <v>17640.4273397158</v>
          </cell>
          <cell r="I647">
            <v>16873.5818659492</v>
          </cell>
          <cell r="J647">
            <v>16203.9117818897</v>
          </cell>
          <cell r="K647">
            <v>15352.3041641693</v>
          </cell>
          <cell r="L647">
            <v>14608.8107607904</v>
          </cell>
          <cell r="M647">
            <v>13831.1174388568</v>
          </cell>
          <cell r="N647">
            <v>13150.9054046129</v>
          </cell>
          <cell r="O647">
            <v>14229.0487519547</v>
          </cell>
          <cell r="P647">
            <v>15574.6543674298</v>
          </cell>
          <cell r="Q647">
            <v>13972.996516423</v>
          </cell>
          <cell r="R647">
            <v>10160.3237155525</v>
          </cell>
          <cell r="S647">
            <v>9574.24707869715</v>
          </cell>
          <cell r="T647">
            <v>8988.19924711615</v>
          </cell>
          <cell r="U647">
            <v>8402.18108496776</v>
          </cell>
          <cell r="V647">
            <v>11974.4762883225</v>
          </cell>
          <cell r="W647">
            <v>11388.5201619908</v>
          </cell>
          <cell r="X647">
            <v>10802.5964562491</v>
          </cell>
          <cell r="Y647">
            <v>10216.7061437151</v>
          </cell>
          <cell r="Z647">
            <v>9630.85022618523</v>
          </cell>
        </row>
        <row r="648">
          <cell r="A648">
            <v>-108313.106856408</v>
          </cell>
          <cell r="B648">
            <v>15051.4587221767</v>
          </cell>
          <cell r="C648">
            <v>23492.5046892</v>
          </cell>
          <cell r="D648">
            <v>22169.0256500986</v>
          </cell>
          <cell r="E648">
            <v>20574.1330577281</v>
          </cell>
          <cell r="F648">
            <v>19488.9123390905</v>
          </cell>
          <cell r="G648">
            <v>18124.4815066215</v>
          </cell>
          <cell r="H648">
            <v>17045.1409556462</v>
          </cell>
          <cell r="I648">
            <v>16307.0050970351</v>
          </cell>
          <cell r="J648">
            <v>15662.6491841183</v>
          </cell>
          <cell r="K648">
            <v>14842.6818911173</v>
          </cell>
          <cell r="L648">
            <v>14127.023834248</v>
          </cell>
          <cell r="M648">
            <v>13378.4462556361</v>
          </cell>
          <cell r="N648">
            <v>12723.9511237867</v>
          </cell>
          <cell r="O648">
            <v>13761.4795804845</v>
          </cell>
          <cell r="P648">
            <v>15056.7076157394</v>
          </cell>
          <cell r="Q648">
            <v>13515.0135802418</v>
          </cell>
          <cell r="R648">
            <v>9845.08188246309</v>
          </cell>
          <cell r="S648">
            <v>9280.94712995247</v>
          </cell>
          <cell r="T648">
            <v>8716.84010428728</v>
          </cell>
          <cell r="U648">
            <v>8152.76163727291</v>
          </cell>
          <cell r="V648">
            <v>11591.3151364406</v>
          </cell>
          <cell r="W648">
            <v>11027.2963827092</v>
          </cell>
          <cell r="X648">
            <v>10463.3088357866</v>
          </cell>
          <cell r="Y648">
            <v>9899.35343187705</v>
          </cell>
          <cell r="Z648">
            <v>9335.43113527102</v>
          </cell>
        </row>
        <row r="649">
          <cell r="A649">
            <v>-90739.2945698491</v>
          </cell>
          <cell r="B649">
            <v>12975.0981613158</v>
          </cell>
          <cell r="C649">
            <v>20031.1344596573</v>
          </cell>
          <cell r="D649">
            <v>18934.568906046</v>
          </cell>
          <cell r="E649">
            <v>17518.3071270954</v>
          </cell>
          <cell r="F649">
            <v>16610.1842164684</v>
          </cell>
          <cell r="G649">
            <v>15466.1117821311</v>
          </cell>
          <cell r="H649">
            <v>14561.8943421682</v>
          </cell>
          <cell r="I649">
            <v>13943.5210995293</v>
          </cell>
          <cell r="J649">
            <v>13404.7636539139</v>
          </cell>
          <cell r="K649">
            <v>12716.7844784167</v>
          </cell>
          <cell r="L649">
            <v>12117.2420119667</v>
          </cell>
          <cell r="M649">
            <v>11490.1212194286</v>
          </cell>
          <cell r="N649">
            <v>10942.9045546994</v>
          </cell>
          <cell r="O649">
            <v>11811.0073494846</v>
          </cell>
          <cell r="P649">
            <v>12896.0845080775</v>
          </cell>
          <cell r="Q649">
            <v>11604.530482127</v>
          </cell>
          <cell r="R649">
            <v>8530.04556482666</v>
          </cell>
          <cell r="S649">
            <v>8057.44173163579</v>
          </cell>
          <cell r="T649">
            <v>7584.86112660696</v>
          </cell>
          <cell r="U649">
            <v>7112.30444658501</v>
          </cell>
          <cell r="V649">
            <v>9992.95230085438</v>
          </cell>
          <cell r="W649">
            <v>9520.44564562933</v>
          </cell>
          <cell r="X649">
            <v>9047.96513390531</v>
          </cell>
          <cell r="Y649">
            <v>8575.51154998731</v>
          </cell>
          <cell r="Z649">
            <v>8103.08570170952</v>
          </cell>
        </row>
        <row r="650">
          <cell r="A650">
            <v>-101453.418151567</v>
          </cell>
          <cell r="B650">
            <v>14264.8762845351</v>
          </cell>
          <cell r="C650">
            <v>22152.8689553192</v>
          </cell>
          <cell r="D650">
            <v>20948.7742471528</v>
          </cell>
          <cell r="E650">
            <v>19381.3346894222</v>
          </cell>
          <cell r="F650">
            <v>18365.2415916704</v>
          </cell>
          <cell r="G650">
            <v>17086.8245386838</v>
          </cell>
          <cell r="H650">
            <v>16075.8408135912</v>
          </cell>
          <cell r="I650">
            <v>15384.452595768</v>
          </cell>
          <cell r="J650">
            <v>14781.3155488311</v>
          </cell>
          <cell r="K650">
            <v>14012.8679479749</v>
          </cell>
          <cell r="L650">
            <v>13342.5339671266</v>
          </cell>
          <cell r="M650">
            <v>12641.3653246051</v>
          </cell>
          <cell r="N650">
            <v>12028.7448228689</v>
          </cell>
          <cell r="O650">
            <v>13000.1403722395</v>
          </cell>
          <cell r="P650">
            <v>14213.338989435</v>
          </cell>
          <cell r="Q650">
            <v>12769.2835635993</v>
          </cell>
          <cell r="R650">
            <v>9331.77608247765</v>
          </cell>
          <cell r="S650">
            <v>8803.36912784966</v>
          </cell>
          <cell r="T650">
            <v>8274.98814406976</v>
          </cell>
          <cell r="U650">
            <v>7746.6339102634</v>
          </cell>
          <cell r="V650">
            <v>10967.4168433028</v>
          </cell>
          <cell r="W650">
            <v>10439.1185410161</v>
          </cell>
          <cell r="X650">
            <v>9910.84946914771</v>
          </cell>
          <cell r="Y650">
            <v>9382.61050461022</v>
          </cell>
          <cell r="Z650">
            <v>8854.40255062355</v>
          </cell>
        </row>
        <row r="651">
          <cell r="A651">
            <v>-106280.014115902</v>
          </cell>
          <cell r="B651">
            <v>14798.0928552311</v>
          </cell>
          <cell r="C651">
            <v>23122.0410252146</v>
          </cell>
          <cell r="D651">
            <v>21801.2316895119</v>
          </cell>
          <cell r="E651">
            <v>20220.6083122424</v>
          </cell>
          <cell r="F651">
            <v>19155.8758213129</v>
          </cell>
          <cell r="G651">
            <v>17816.9379810443</v>
          </cell>
          <cell r="H651">
            <v>16757.8572075087</v>
          </cell>
          <cell r="I651">
            <v>16033.576538719</v>
          </cell>
          <cell r="J651">
            <v>15401.4371826755</v>
          </cell>
          <cell r="K651">
            <v>14596.7394327397</v>
          </cell>
          <cell r="L651">
            <v>13894.5146457888</v>
          </cell>
          <cell r="M651">
            <v>13159.9882534549</v>
          </cell>
          <cell r="N651">
            <v>12517.9040355927</v>
          </cell>
          <cell r="O651">
            <v>13535.8318457334</v>
          </cell>
          <cell r="P651">
            <v>14806.747784399</v>
          </cell>
          <cell r="Q651">
            <v>13293.9921391167</v>
          </cell>
          <cell r="R651">
            <v>9692.94694740789</v>
          </cell>
          <cell r="S651">
            <v>9139.40129443732</v>
          </cell>
          <cell r="T651">
            <v>8585.88284786507</v>
          </cell>
          <cell r="U651">
            <v>8032.39242388303</v>
          </cell>
          <cell r="V651">
            <v>11406.402504808</v>
          </cell>
          <cell r="W651">
            <v>10852.9706732599</v>
          </cell>
          <cell r="X651">
            <v>10299.5694627527</v>
          </cell>
          <cell r="Y651">
            <v>9746.19979191778</v>
          </cell>
          <cell r="Z651">
            <v>9192.86260694518</v>
          </cell>
        </row>
        <row r="652">
          <cell r="A652">
            <v>-97384.8516922189</v>
          </cell>
          <cell r="B652">
            <v>13773.0448253142</v>
          </cell>
          <cell r="C652">
            <v>21278.246071311</v>
          </cell>
          <cell r="D652">
            <v>20219.3905188711</v>
          </cell>
          <cell r="E652">
            <v>18673.8711815476</v>
          </cell>
          <cell r="F652">
            <v>17698.7785332115</v>
          </cell>
          <cell r="G652">
            <v>16471.3773197624</v>
          </cell>
          <cell r="H652">
            <v>15500.9368760082</v>
          </cell>
          <cell r="I652">
            <v>14837.2752638005</v>
          </cell>
          <cell r="J652">
            <v>14258.5856375607</v>
          </cell>
          <cell r="K652">
            <v>13520.6950051728</v>
          </cell>
          <cell r="L652">
            <v>12877.2432960185</v>
          </cell>
          <cell r="M652">
            <v>12204.193481559</v>
          </cell>
          <cell r="N652">
            <v>11616.4093423614</v>
          </cell>
          <cell r="O652">
            <v>12548.5806440748</v>
          </cell>
          <cell r="P652">
            <v>13713.1265959153</v>
          </cell>
          <cell r="Q652">
            <v>12326.9818405926</v>
          </cell>
          <cell r="R652">
            <v>9027.32804539168</v>
          </cell>
          <cell r="S652">
            <v>8520.11169086032</v>
          </cell>
          <cell r="T652">
            <v>8012.92026567324</v>
          </cell>
          <cell r="U652">
            <v>7505.75451771077</v>
          </cell>
          <cell r="V652">
            <v>10597.3750267239</v>
          </cell>
          <cell r="W652">
            <v>10090.2629672704</v>
          </cell>
          <cell r="X652">
            <v>9583.17896601346</v>
          </cell>
          <cell r="Y652">
            <v>9076.12386469906</v>
          </cell>
          <cell r="Z652">
            <v>8569.09853032546</v>
          </cell>
        </row>
        <row r="653">
          <cell r="A653">
            <v>-102108.231074594</v>
          </cell>
          <cell r="B653">
            <v>14333.5453501135</v>
          </cell>
          <cell r="C653">
            <v>22339.3180749441</v>
          </cell>
          <cell r="D653">
            <v>21000.9310613333</v>
          </cell>
          <cell r="E653">
            <v>19495.1969679803</v>
          </cell>
          <cell r="F653">
            <v>18472.5050781489</v>
          </cell>
          <cell r="G653">
            <v>17185.8773122878</v>
          </cell>
          <cell r="H653">
            <v>16168.3683737503</v>
          </cell>
          <cell r="I653">
            <v>15472.5177144628</v>
          </cell>
          <cell r="J653">
            <v>14865.4459924586</v>
          </cell>
          <cell r="K653">
            <v>14092.0804191319</v>
          </cell>
          <cell r="L653">
            <v>13417.4198876222</v>
          </cell>
          <cell r="M653">
            <v>12711.7256776362</v>
          </cell>
          <cell r="N653">
            <v>12095.1079028275</v>
          </cell>
          <cell r="O653">
            <v>13072.8163745797</v>
          </cell>
          <cell r="P653">
            <v>14293.8453650363</v>
          </cell>
          <cell r="Q653">
            <v>12840.4695420012</v>
          </cell>
          <cell r="R653">
            <v>9380.77528430121</v>
          </cell>
          <cell r="S653">
            <v>8848.95782159165</v>
          </cell>
          <cell r="T653">
            <v>8317.16649735438</v>
          </cell>
          <cell r="U653">
            <v>7785.40209574356</v>
          </cell>
          <cell r="V653">
            <v>11026.9729955685</v>
          </cell>
          <cell r="W653">
            <v>10495.2648864774</v>
          </cell>
          <cell r="X653">
            <v>9963.58619646702</v>
          </cell>
          <cell r="Y653">
            <v>9431.93780810993</v>
          </cell>
          <cell r="Z653">
            <v>8900.3206304557</v>
          </cell>
        </row>
        <row r="654">
          <cell r="A654">
            <v>-112825.82809893</v>
          </cell>
          <cell r="B654">
            <v>15592.5807825858</v>
          </cell>
          <cell r="C654">
            <v>24388.6576612582</v>
          </cell>
          <cell r="D654">
            <v>22962.7647868462</v>
          </cell>
          <cell r="E654">
            <v>21358.8285105847</v>
          </cell>
          <cell r="F654">
            <v>20228.1314304622</v>
          </cell>
          <cell r="G654">
            <v>18807.1154923825</v>
          </cell>
          <cell r="H654">
            <v>17682.8056558454</v>
          </cell>
          <cell r="I654">
            <v>16913.9163504383</v>
          </cell>
          <cell r="J654">
            <v>16242.444155704</v>
          </cell>
          <cell r="K654">
            <v>15388.5840697275</v>
          </cell>
          <cell r="L654">
            <v>14643.1090737143</v>
          </cell>
          <cell r="M654">
            <v>13863.3430079588</v>
          </cell>
          <cell r="N654">
            <v>13181.3001926846</v>
          </cell>
          <cell r="O654">
            <v>14262.3349057981</v>
          </cell>
          <cell r="P654">
            <v>15611.5268909225</v>
          </cell>
          <cell r="Q654">
            <v>14005.6002281336</v>
          </cell>
          <cell r="R654">
            <v>10182.7657172805</v>
          </cell>
          <cell r="S654">
            <v>9595.127042159</v>
          </cell>
          <cell r="T654">
            <v>9007.51724908498</v>
          </cell>
          <cell r="U654">
            <v>8419.93720451987</v>
          </cell>
          <cell r="V654">
            <v>12001.7534524869</v>
          </cell>
          <cell r="W654">
            <v>11414.2356090791</v>
          </cell>
          <cell r="X654">
            <v>10826.7502726702</v>
          </cell>
          <cell r="Y654">
            <v>10239.2984184702</v>
          </cell>
          <cell r="Z654">
            <v>9651.88105094542</v>
          </cell>
        </row>
        <row r="655">
          <cell r="A655">
            <v>-99578.6134901488</v>
          </cell>
          <cell r="B655">
            <v>14083.4224420593</v>
          </cell>
          <cell r="C655">
            <v>21748.1581678834</v>
          </cell>
          <cell r="D655">
            <v>20543.2875907446</v>
          </cell>
          <cell r="E655">
            <v>19055.3338988246</v>
          </cell>
          <cell r="F655">
            <v>18058.1339012477</v>
          </cell>
          <cell r="G655">
            <v>16803.2250629423</v>
          </cell>
          <cell r="H655">
            <v>15810.9237739367</v>
          </cell>
          <cell r="I655">
            <v>15132.3120389294</v>
          </cell>
          <cell r="J655">
            <v>14540.4404189532</v>
          </cell>
          <cell r="K655">
            <v>13786.0735385413</v>
          </cell>
          <cell r="L655">
            <v>13128.126969521</v>
          </cell>
          <cell r="M655">
            <v>12439.9155468092</v>
          </cell>
          <cell r="N655">
            <v>11838.7396973173</v>
          </cell>
          <cell r="O655">
            <v>12792.0606243158</v>
          </cell>
          <cell r="P655">
            <v>13982.8399828586</v>
          </cell>
          <cell r="Q655">
            <v>12565.4699254711</v>
          </cell>
          <cell r="R655">
            <v>9191.48573579378</v>
          </cell>
          <cell r="S655">
            <v>8672.84345779978</v>
          </cell>
          <cell r="T655">
            <v>8154.22667072653</v>
          </cell>
          <cell r="U655">
            <v>7635.6361393017</v>
          </cell>
          <cell r="V655">
            <v>10796.9007341097</v>
          </cell>
          <cell r="W655">
            <v>10278.36510062</v>
          </cell>
          <cell r="X655">
            <v>9759.85815738635</v>
          </cell>
          <cell r="Y655">
            <v>9241.38076511622</v>
          </cell>
          <cell r="Z655">
            <v>8722.93381033859</v>
          </cell>
        </row>
        <row r="656">
          <cell r="A656">
            <v>-92180.0764463879</v>
          </cell>
          <cell r="B656">
            <v>13125.8850357538</v>
          </cell>
          <cell r="C656">
            <v>20341.126342389</v>
          </cell>
          <cell r="D656">
            <v>19218.3604471182</v>
          </cell>
          <cell r="E656">
            <v>17768.8377772993</v>
          </cell>
          <cell r="F656">
            <v>16846.1955746715</v>
          </cell>
          <cell r="G656">
            <v>15684.0571463885</v>
          </cell>
          <cell r="H656">
            <v>14765.4823091576</v>
          </cell>
          <cell r="I656">
            <v>14137.2903769957</v>
          </cell>
          <cell r="J656">
            <v>13589.8754838442</v>
          </cell>
          <cell r="K656">
            <v>12891.0753160366</v>
          </cell>
          <cell r="L656">
            <v>12282.013159975</v>
          </cell>
          <cell r="M656">
            <v>11644.9347820648</v>
          </cell>
          <cell r="N656">
            <v>11088.9229356955</v>
          </cell>
          <cell r="O656">
            <v>11970.9160246937</v>
          </cell>
          <cell r="P656">
            <v>13073.2223177224</v>
          </cell>
          <cell r="Q656">
            <v>11761.1606644866</v>
          </cell>
          <cell r="R656">
            <v>8637.85828426092</v>
          </cell>
          <cell r="S656">
            <v>8157.75032575288</v>
          </cell>
          <cell r="T656">
            <v>7677.66596422962</v>
          </cell>
          <cell r="U656">
            <v>7197.60590760064</v>
          </cell>
          <cell r="V656">
            <v>10123.9934300126</v>
          </cell>
          <cell r="W656">
            <v>9643.98419248718</v>
          </cell>
          <cell r="X656">
            <v>9164.00151357597</v>
          </cell>
          <cell r="Y656">
            <v>8684.04619003743</v>
          </cell>
          <cell r="Z656">
            <v>8204.11904253273</v>
          </cell>
        </row>
        <row r="657">
          <cell r="A657">
            <v>-113324.508029986</v>
          </cell>
          <cell r="B657">
            <v>15679.9388222173</v>
          </cell>
          <cell r="C657">
            <v>24422.4912730463</v>
          </cell>
          <cell r="D657">
            <v>23089.2174617517</v>
          </cell>
          <cell r="E657">
            <v>21445.541572017</v>
          </cell>
          <cell r="F657">
            <v>20309.8191097379</v>
          </cell>
          <cell r="G657">
            <v>18882.5502136206</v>
          </cell>
          <cell r="H657">
            <v>17753.2710295396</v>
          </cell>
          <cell r="I657">
            <v>16980.9833031124</v>
          </cell>
          <cell r="J657">
            <v>16306.5146136202</v>
          </cell>
          <cell r="K657">
            <v>15448.9091920122</v>
          </cell>
          <cell r="L657">
            <v>14700.1392641038</v>
          </cell>
          <cell r="M657">
            <v>13916.9267030337</v>
          </cell>
          <cell r="N657">
            <v>13231.8397208072</v>
          </cell>
          <cell r="O657">
            <v>14317.6821088876</v>
          </cell>
          <cell r="P657">
            <v>15672.8374002643</v>
          </cell>
          <cell r="Q657">
            <v>14059.8126872242</v>
          </cell>
          <cell r="R657">
            <v>10220.0815944233</v>
          </cell>
          <cell r="S657">
            <v>9629.84560963486</v>
          </cell>
          <cell r="T657">
            <v>9039.63863454998</v>
          </cell>
          <cell r="U657">
            <v>8449.46153945975</v>
          </cell>
          <cell r="V657">
            <v>12047.1090905041</v>
          </cell>
          <cell r="W657">
            <v>11456.9944714947</v>
          </cell>
          <cell r="X657">
            <v>10866.9125031621</v>
          </cell>
          <cell r="Y657">
            <v>10276.8641650268</v>
          </cell>
          <cell r="Z657">
            <v>9686.85046599461</v>
          </cell>
        </row>
        <row r="658">
          <cell r="A658">
            <v>-91442.1368491004</v>
          </cell>
          <cell r="B658">
            <v>12993.118230327</v>
          </cell>
          <cell r="C658">
            <v>20221.1835154661</v>
          </cell>
          <cell r="D658">
            <v>19065.9777585674</v>
          </cell>
          <cell r="E658">
            <v>17640.5210000479</v>
          </cell>
          <cell r="F658">
            <v>16725.3152877497</v>
          </cell>
          <cell r="G658">
            <v>15572.4298994404</v>
          </cell>
          <cell r="H658">
            <v>14661.2086333021</v>
          </cell>
          <cell r="I658">
            <v>14038.0456371022</v>
          </cell>
          <cell r="J658">
            <v>13495.0649150438</v>
          </cell>
          <cell r="K658">
            <v>12801.8070425953</v>
          </cell>
          <cell r="L658">
            <v>12197.6206807345</v>
          </cell>
          <cell r="M658">
            <v>11565.6423784563</v>
          </cell>
          <cell r="N658">
            <v>11014.1352478273</v>
          </cell>
          <cell r="O658">
            <v>11889.0140065548</v>
          </cell>
          <cell r="P658">
            <v>12982.4958822763</v>
          </cell>
          <cell r="Q658">
            <v>11680.9378246691</v>
          </cell>
          <cell r="R658">
            <v>8582.63877042798</v>
          </cell>
          <cell r="S658">
            <v>8106.37427449033</v>
          </cell>
          <cell r="T658">
            <v>7630.13318663381</v>
          </cell>
          <cell r="U658">
            <v>7153.91620910088</v>
          </cell>
          <cell r="V658">
            <v>10056.8767903229</v>
          </cell>
          <cell r="W658">
            <v>9580.71022506558</v>
          </cell>
          <cell r="X658">
            <v>9104.57000580981</v>
          </cell>
          <cell r="Y658">
            <v>8628.45692293565</v>
          </cell>
          <cell r="Z658">
            <v>8152.37179053454</v>
          </cell>
        </row>
        <row r="659">
          <cell r="A659">
            <v>-98757.3695614106</v>
          </cell>
          <cell r="B659">
            <v>13888.7814005439</v>
          </cell>
          <cell r="C659">
            <v>21625.9600643695</v>
          </cell>
          <cell r="D659">
            <v>20394.6062560967</v>
          </cell>
          <cell r="E659">
            <v>18912.5317309232</v>
          </cell>
          <cell r="F659">
            <v>17923.6077122432</v>
          </cell>
          <cell r="G659">
            <v>16678.9964686578</v>
          </cell>
          <cell r="H659">
            <v>15694.8788787469</v>
          </cell>
          <cell r="I659">
            <v>15021.8637849039</v>
          </cell>
          <cell r="J659">
            <v>14434.9268995625</v>
          </cell>
          <cell r="K659">
            <v>13686.7279716926</v>
          </cell>
          <cell r="L659">
            <v>13034.2076142483</v>
          </cell>
          <cell r="M659">
            <v>12351.6720031669</v>
          </cell>
          <cell r="N659">
            <v>11755.5093965827</v>
          </cell>
          <cell r="O659">
            <v>12700.9128726634</v>
          </cell>
          <cell r="P659">
            <v>13881.8716453957</v>
          </cell>
          <cell r="Q659">
            <v>12476.1909107815</v>
          </cell>
          <cell r="R659">
            <v>9130.03261598576</v>
          </cell>
          <cell r="S659">
            <v>8615.66768035535</v>
          </cell>
          <cell r="T659">
            <v>8101.32802541719</v>
          </cell>
          <cell r="U659">
            <v>7587.01440959206</v>
          </cell>
          <cell r="V659">
            <v>10722.2074488257</v>
          </cell>
          <cell r="W659">
            <v>10207.948278182</v>
          </cell>
          <cell r="X659">
            <v>9693.71756118018</v>
          </cell>
          <cell r="Y659">
            <v>9179.51615142945</v>
          </cell>
          <cell r="Z659">
            <v>8665.34492814738</v>
          </cell>
        </row>
        <row r="660">
          <cell r="A660">
            <v>-95502.1634740313</v>
          </cell>
          <cell r="B660">
            <v>13558.8147708052</v>
          </cell>
          <cell r="C660">
            <v>21014.9894398753</v>
          </cell>
          <cell r="D660">
            <v>19734.9429868265</v>
          </cell>
          <cell r="E660">
            <v>18346.4995570747</v>
          </cell>
          <cell r="F660">
            <v>17390.3794544316</v>
          </cell>
          <cell r="G660">
            <v>16186.5853077462</v>
          </cell>
          <cell r="H660">
            <v>15234.9058597543</v>
          </cell>
          <cell r="I660">
            <v>14584.0744554942</v>
          </cell>
          <cell r="J660">
            <v>14016.6976273545</v>
          </cell>
          <cell r="K660">
            <v>13292.9469248642</v>
          </cell>
          <cell r="L660">
            <v>12661.9347166256</v>
          </cell>
          <cell r="M660">
            <v>12001.8966071071</v>
          </cell>
          <cell r="N660">
            <v>11425.6052449358</v>
          </cell>
          <cell r="O660">
            <v>12339.6259204595</v>
          </cell>
          <cell r="P660">
            <v>13481.6583406267</v>
          </cell>
          <cell r="Q660">
            <v>12122.3111657716</v>
          </cell>
          <cell r="R660">
            <v>8886.44777756292</v>
          </cell>
          <cell r="S660">
            <v>8389.03716014729</v>
          </cell>
          <cell r="T660">
            <v>7891.65099013051</v>
          </cell>
          <cell r="U660">
            <v>7394.29000093458</v>
          </cell>
          <cell r="V660">
            <v>10426.1418970035</v>
          </cell>
          <cell r="W660">
            <v>9928.83355838581</v>
          </cell>
          <cell r="X660">
            <v>9431.55273553097</v>
          </cell>
          <cell r="Y660">
            <v>8934.30025391182</v>
          </cell>
          <cell r="Z660">
            <v>8437.07696376542</v>
          </cell>
        </row>
        <row r="661">
          <cell r="A661">
            <v>-108963.114424533</v>
          </cell>
          <cell r="B661">
            <v>15223.4552415549</v>
          </cell>
          <cell r="C661">
            <v>23651.5356428385</v>
          </cell>
          <cell r="D661">
            <v>22279.470058105</v>
          </cell>
          <cell r="E661">
            <v>20687.1597561699</v>
          </cell>
          <cell r="F661">
            <v>19595.3886707919</v>
          </cell>
          <cell r="G661">
            <v>18222.8073798936</v>
          </cell>
          <cell r="H661">
            <v>17136.9895008545</v>
          </cell>
          <cell r="I661">
            <v>16394.4239484756</v>
          </cell>
          <cell r="J661">
            <v>15746.1622351662</v>
          </cell>
          <cell r="K661">
            <v>14921.3130603128</v>
          </cell>
          <cell r="L661">
            <v>14201.3602032419</v>
          </cell>
          <cell r="M661">
            <v>13448.2902681134</v>
          </cell>
          <cell r="N661">
            <v>12789.8271972427</v>
          </cell>
          <cell r="O661">
            <v>13833.6222488422</v>
          </cell>
          <cell r="P661">
            <v>15136.6231940412</v>
          </cell>
          <cell r="Q661">
            <v>13585.6771592252</v>
          </cell>
          <cell r="R661">
            <v>9893.72150287587</v>
          </cell>
          <cell r="S661">
            <v>9326.20127035072</v>
          </cell>
          <cell r="T661">
            <v>8758.70893106507</v>
          </cell>
          <cell r="U661">
            <v>8191.24532181614</v>
          </cell>
          <cell r="V661">
            <v>11650.4342349492</v>
          </cell>
          <cell r="W661">
            <v>11083.030697334</v>
          </cell>
          <cell r="X661">
            <v>10515.6585538057</v>
          </cell>
          <cell r="Y661">
            <v>9948.3187461867</v>
          </cell>
          <cell r="Z661">
            <v>9381.01224455445</v>
          </cell>
        </row>
        <row r="662">
          <cell r="A662">
            <v>-102806.555074778</v>
          </cell>
          <cell r="B662">
            <v>14440.1213894533</v>
          </cell>
          <cell r="C662">
            <v>22421.9773097021</v>
          </cell>
          <cell r="D662">
            <v>21155.6461515406</v>
          </cell>
          <cell r="E662">
            <v>19616.6251790564</v>
          </cell>
          <cell r="F662">
            <v>18586.8960199236</v>
          </cell>
          <cell r="G662">
            <v>17291.5119548857</v>
          </cell>
          <cell r="H662">
            <v>16267.0442148422</v>
          </cell>
          <cell r="I662">
            <v>15566.4345933161</v>
          </cell>
          <cell r="J662">
            <v>14955.166744547</v>
          </cell>
          <cell r="K662">
            <v>14176.5564088039</v>
          </cell>
          <cell r="L662">
            <v>13497.2818355449</v>
          </cell>
          <cell r="M662">
            <v>12786.7613427172</v>
          </cell>
          <cell r="N662">
            <v>12165.8806836197</v>
          </cell>
          <cell r="O662">
            <v>13150.3215594758</v>
          </cell>
          <cell r="P662">
            <v>14379.7012366497</v>
          </cell>
          <cell r="Q662">
            <v>12916.3856936936</v>
          </cell>
          <cell r="R662">
            <v>9433.03039017948</v>
          </cell>
          <cell r="S662">
            <v>8897.57579759294</v>
          </cell>
          <cell r="T662">
            <v>8362.14752224121</v>
          </cell>
          <cell r="U662">
            <v>7826.74635364127</v>
          </cell>
          <cell r="V662">
            <v>11090.4865412291</v>
          </cell>
          <cell r="W662">
            <v>10555.1420501365</v>
          </cell>
          <cell r="X662">
            <v>10019.8271793236</v>
          </cell>
          <cell r="Y662">
            <v>9484.54281739863</v>
          </cell>
          <cell r="Z662">
            <v>8949.2898796283</v>
          </cell>
        </row>
        <row r="663">
          <cell r="A663">
            <v>-97109.6388811175</v>
          </cell>
          <cell r="B663">
            <v>13737.1958560658</v>
          </cell>
          <cell r="C663">
            <v>21268.2135948412</v>
          </cell>
          <cell r="D663">
            <v>20051.4033033278</v>
          </cell>
          <cell r="E663">
            <v>18626.0157458065</v>
          </cell>
          <cell r="F663">
            <v>17653.6965187854</v>
          </cell>
          <cell r="G663">
            <v>16429.7462045045</v>
          </cell>
          <cell r="H663">
            <v>15462.0482575338</v>
          </cell>
          <cell r="I663">
            <v>14800.2621749874</v>
          </cell>
          <cell r="J663">
            <v>14223.2262622708</v>
          </cell>
          <cell r="K663">
            <v>13487.4026157059</v>
          </cell>
          <cell r="L663">
            <v>12845.7693223586</v>
          </cell>
          <cell r="M663">
            <v>12174.6215689305</v>
          </cell>
          <cell r="N663">
            <v>11588.517452714</v>
          </cell>
          <cell r="O663">
            <v>12518.0354819372</v>
          </cell>
          <cell r="P663">
            <v>13679.2903884099</v>
          </cell>
          <cell r="Q663">
            <v>12297.0629240012</v>
          </cell>
          <cell r="R663">
            <v>9006.734059535</v>
          </cell>
          <cell r="S663">
            <v>8500.95111519364</v>
          </cell>
          <cell r="T663">
            <v>7995.1930297454</v>
          </cell>
          <cell r="U663">
            <v>7489.46054895709</v>
          </cell>
          <cell r="V663">
            <v>10572.3440361813</v>
          </cell>
          <cell r="W663">
            <v>10066.6650921765</v>
          </cell>
          <cell r="X663">
            <v>9561.01412707481</v>
          </cell>
          <cell r="Y663">
            <v>9055.39198024349</v>
          </cell>
          <cell r="Z663">
            <v>8549.7995162306</v>
          </cell>
        </row>
        <row r="664">
          <cell r="A664">
            <v>-90115.6392874986</v>
          </cell>
          <cell r="B664">
            <v>12924.73083086</v>
          </cell>
          <cell r="C664">
            <v>19985.5875600643</v>
          </cell>
          <cell r="D664">
            <v>18794.3392156914</v>
          </cell>
          <cell r="E664">
            <v>17409.8627012356</v>
          </cell>
          <cell r="F664">
            <v>16508.0245956161</v>
          </cell>
          <cell r="G664">
            <v>15371.7721878481</v>
          </cell>
          <cell r="H664">
            <v>14473.7694753139</v>
          </cell>
          <cell r="I664">
            <v>13859.6463399859</v>
          </cell>
          <cell r="J664">
            <v>13324.6363477327</v>
          </cell>
          <cell r="K664">
            <v>12641.3411352452</v>
          </cell>
          <cell r="L664">
            <v>12045.9193513282</v>
          </cell>
          <cell r="M664">
            <v>11423.1087884079</v>
          </cell>
          <cell r="N664">
            <v>10879.699196476</v>
          </cell>
          <cell r="O664">
            <v>11741.7894535548</v>
          </cell>
          <cell r="P664">
            <v>12819.4088276793</v>
          </cell>
          <cell r="Q664">
            <v>11536.7317110606</v>
          </cell>
          <cell r="R664">
            <v>8483.37786788056</v>
          </cell>
          <cell r="S664">
            <v>8014.02226224564</v>
          </cell>
          <cell r="T664">
            <v>7544.68972512454</v>
          </cell>
          <cell r="U664">
            <v>7075.38094857267</v>
          </cell>
          <cell r="V664">
            <v>9936.22997963734</v>
          </cell>
          <cell r="W664">
            <v>9466.97088405968</v>
          </cell>
          <cell r="X664">
            <v>8997.73775229756</v>
          </cell>
          <cell r="Y664">
            <v>8528.53136326545</v>
          </cell>
          <cell r="Z664">
            <v>8059.35251924523</v>
          </cell>
        </row>
        <row r="665">
          <cell r="A665">
            <v>-115665.059346729</v>
          </cell>
          <cell r="B665">
            <v>15978.4408391695</v>
          </cell>
          <cell r="C665">
            <v>24987.0942953428</v>
          </cell>
          <cell r="D665">
            <v>23517.5849193901</v>
          </cell>
          <cell r="E665">
            <v>21852.5288146855</v>
          </cell>
          <cell r="F665">
            <v>20693.2197508783</v>
          </cell>
          <cell r="G665">
            <v>19236.6026330723</v>
          </cell>
          <cell r="H665">
            <v>18083.999845587</v>
          </cell>
          <cell r="I665">
            <v>17295.7616501358</v>
          </cell>
          <cell r="J665">
            <v>16607.2289301614</v>
          </cell>
          <cell r="K665">
            <v>15732.0447978456</v>
          </cell>
          <cell r="L665">
            <v>14967.8101265099</v>
          </cell>
          <cell r="M665">
            <v>14168.4214599974</v>
          </cell>
          <cell r="N665">
            <v>13469.0466981257</v>
          </cell>
          <cell r="O665">
            <v>14577.4538803222</v>
          </cell>
          <cell r="P665">
            <v>15960.5979144409</v>
          </cell>
          <cell r="Q665">
            <v>14314.258544389</v>
          </cell>
          <cell r="R665">
            <v>10395.2234438194</v>
          </cell>
          <cell r="S665">
            <v>9792.79700142038</v>
          </cell>
          <cell r="T665">
            <v>9190.4001678777</v>
          </cell>
          <cell r="U665">
            <v>8588.03383145708</v>
          </cell>
          <cell r="V665">
            <v>12259.9855101712</v>
          </cell>
          <cell r="W665">
            <v>11657.6829401831</v>
          </cell>
          <cell r="X665">
            <v>11055.4136952237</v>
          </cell>
          <cell r="Y665">
            <v>10453.1787750438</v>
          </cell>
          <cell r="Z665">
            <v>9850.97920938687</v>
          </cell>
        </row>
        <row r="666">
          <cell r="A666">
            <v>-97889.1807086137</v>
          </cell>
          <cell r="B666">
            <v>13824.3063898664</v>
          </cell>
          <cell r="C666">
            <v>21449.0248503315</v>
          </cell>
          <cell r="D666">
            <v>20242.0942042466</v>
          </cell>
          <cell r="E666">
            <v>18761.5665353354</v>
          </cell>
          <cell r="F666">
            <v>17781.3915769197</v>
          </cell>
          <cell r="G666">
            <v>16547.6665714344</v>
          </cell>
          <cell r="H666">
            <v>15572.2004869778</v>
          </cell>
          <cell r="I666">
            <v>14905.1019561704</v>
          </cell>
          <cell r="J666">
            <v>14323.3818906452</v>
          </cell>
          <cell r="K666">
            <v>13581.7034951703</v>
          </cell>
          <cell r="L666">
            <v>12934.9195288741</v>
          </cell>
          <cell r="M666">
            <v>12258.384176931</v>
          </cell>
          <cell r="N666">
            <v>11667.5213862193</v>
          </cell>
          <cell r="O666">
            <v>12604.5548246183</v>
          </cell>
          <cell r="P666">
            <v>13775.1316355117</v>
          </cell>
          <cell r="Q666">
            <v>12381.8084226683</v>
          </cell>
          <cell r="R666">
            <v>9065.06663971502</v>
          </cell>
          <cell r="S666">
            <v>8555.22355298933</v>
          </cell>
          <cell r="T666">
            <v>8045.40552471004</v>
          </cell>
          <cell r="U666">
            <v>7535.61330663057</v>
          </cell>
          <cell r="V666">
            <v>10643.244456963</v>
          </cell>
          <cell r="W666">
            <v>10133.5062054303</v>
          </cell>
          <cell r="X666">
            <v>9623.79615739978</v>
          </cell>
          <cell r="Y666">
            <v>9114.11515897653</v>
          </cell>
          <cell r="Z666">
            <v>8604.46408164878</v>
          </cell>
        </row>
        <row r="667">
          <cell r="A667">
            <v>-98255.5710612467</v>
          </cell>
          <cell r="B667">
            <v>13824.6454763772</v>
          </cell>
          <cell r="C667">
            <v>21537.0402052091</v>
          </cell>
          <cell r="D667">
            <v>20273.2378637523</v>
          </cell>
          <cell r="E667">
            <v>18825.2763964659</v>
          </cell>
          <cell r="F667">
            <v>17841.4091869171</v>
          </cell>
          <cell r="G667">
            <v>16603.0900051723</v>
          </cell>
          <cell r="H667">
            <v>15623.9728393593</v>
          </cell>
          <cell r="I667">
            <v>14954.3774190676</v>
          </cell>
          <cell r="J667">
            <v>14370.4557675096</v>
          </cell>
          <cell r="K667">
            <v>13626.0255972845</v>
          </cell>
          <cell r="L667">
            <v>12976.8207770821</v>
          </cell>
          <cell r="M667">
            <v>12297.7532144864</v>
          </cell>
          <cell r="N667">
            <v>11704.6538120051</v>
          </cell>
          <cell r="O667">
            <v>12645.2195476086</v>
          </cell>
          <cell r="P667">
            <v>13820.1777216662</v>
          </cell>
          <cell r="Q667">
            <v>12421.6394260159</v>
          </cell>
          <cell r="R667">
            <v>9092.48337845603</v>
          </cell>
          <cell r="S667">
            <v>8580.73199515476</v>
          </cell>
          <cell r="T667">
            <v>8069.00576409139</v>
          </cell>
          <cell r="U667">
            <v>7557.30543983306</v>
          </cell>
          <cell r="V667">
            <v>10676.5681725812</v>
          </cell>
          <cell r="W667">
            <v>10164.9220168616</v>
          </cell>
          <cell r="X667">
            <v>9653.30417020733</v>
          </cell>
          <cell r="Y667">
            <v>9141.71548189036</v>
          </cell>
          <cell r="Z667">
            <v>8630.15682666084</v>
          </cell>
        </row>
        <row r="668">
          <cell r="A668">
            <v>-117433.759611656</v>
          </cell>
          <cell r="B668">
            <v>16204.9512639098</v>
          </cell>
          <cell r="C668">
            <v>25344.3986700064</v>
          </cell>
          <cell r="D668">
            <v>23844.4219665931</v>
          </cell>
          <cell r="E668">
            <v>22160.0796206774</v>
          </cell>
          <cell r="F668">
            <v>20982.9467099531</v>
          </cell>
          <cell r="G668">
            <v>19504.1518227025</v>
          </cell>
          <cell r="H668">
            <v>18333.9239298734</v>
          </cell>
          <cell r="I668">
            <v>17533.6323354701</v>
          </cell>
          <cell r="J668">
            <v>16834.4717543324</v>
          </cell>
          <cell r="K668">
            <v>15946.0037986441</v>
          </cell>
          <cell r="L668">
            <v>15170.0827799076</v>
          </cell>
          <cell r="M668">
            <v>14358.4702062426</v>
          </cell>
          <cell r="N668">
            <v>13648.2985011624</v>
          </cell>
          <cell r="O668">
            <v>14773.7573741487</v>
          </cell>
          <cell r="P668">
            <v>16178.0518510493</v>
          </cell>
          <cell r="Q668">
            <v>14506.5373685096</v>
          </cell>
          <cell r="R668">
            <v>10527.5740713023</v>
          </cell>
          <cell r="S668">
            <v>9915.93558324066</v>
          </cell>
          <cell r="T668">
            <v>9304.32715680126</v>
          </cell>
          <cell r="U668">
            <v>8692.74969383276</v>
          </cell>
          <cell r="V668">
            <v>12420.8512759284</v>
          </cell>
          <cell r="W668">
            <v>11809.3385544813</v>
          </cell>
          <cell r="X668">
            <v>11197.8596676548</v>
          </cell>
          <cell r="Y668">
            <v>10586.4156304876</v>
          </cell>
          <cell r="Z668">
            <v>9975.00748846946</v>
          </cell>
        </row>
        <row r="669">
          <cell r="A669">
            <v>-98214.6097057589</v>
          </cell>
          <cell r="B669">
            <v>13901.8487951867</v>
          </cell>
          <cell r="C669">
            <v>21529.6944379108</v>
          </cell>
          <cell r="D669">
            <v>20213.0806131861</v>
          </cell>
          <cell r="E669">
            <v>18818.1538228198</v>
          </cell>
          <cell r="F669">
            <v>17834.6993960043</v>
          </cell>
          <cell r="G669">
            <v>16596.8938295487</v>
          </cell>
          <cell r="H669">
            <v>15618.1848438101</v>
          </cell>
          <cell r="I669">
            <v>14948.8685683622</v>
          </cell>
          <cell r="J669">
            <v>14365.1930475974</v>
          </cell>
          <cell r="K669">
            <v>13621.0705176335</v>
          </cell>
          <cell r="L669">
            <v>12972.1363417227</v>
          </cell>
          <cell r="M669">
            <v>12293.3518727728</v>
          </cell>
          <cell r="N669">
            <v>11700.5025168583</v>
          </cell>
          <cell r="O669">
            <v>12640.6733521036</v>
          </cell>
          <cell r="P669">
            <v>13815.1417027452</v>
          </cell>
          <cell r="Q669">
            <v>12417.1864378959</v>
          </cell>
          <cell r="R669">
            <v>9089.41826832465</v>
          </cell>
          <cell r="S669">
            <v>8577.88022692457</v>
          </cell>
          <cell r="T669">
            <v>8066.36732727678</v>
          </cell>
          <cell r="U669">
            <v>7554.88032363385</v>
          </cell>
          <cell r="V669">
            <v>10672.8426799426</v>
          </cell>
          <cell r="W669">
            <v>10161.4098222562</v>
          </cell>
          <cell r="X669">
            <v>9650.0052618336</v>
          </cell>
          <cell r="Y669">
            <v>9138.62984759259</v>
          </cell>
          <cell r="Z669">
            <v>8627.28445391865</v>
          </cell>
        </row>
        <row r="670">
          <cell r="A670">
            <v>-104127.371656787</v>
          </cell>
          <cell r="B670">
            <v>14557.2503793536</v>
          </cell>
          <cell r="C670">
            <v>22641.1537906566</v>
          </cell>
          <cell r="D670">
            <v>21370.4994098817</v>
          </cell>
          <cell r="E670">
            <v>19846.2956395746</v>
          </cell>
          <cell r="F670">
            <v>18803.2561230961</v>
          </cell>
          <cell r="G670">
            <v>17491.3103114383</v>
          </cell>
          <cell r="H670">
            <v>16453.6806287754</v>
          </cell>
          <cell r="I670">
            <v>15744.0698613112</v>
          </cell>
          <cell r="J670">
            <v>15124.8654189121</v>
          </cell>
          <cell r="K670">
            <v>14336.3350902055</v>
          </cell>
          <cell r="L670">
            <v>13648.3334749845</v>
          </cell>
          <cell r="M670">
            <v>12928.6845053969</v>
          </cell>
          <cell r="N670">
            <v>12299.7409868607</v>
          </cell>
          <cell r="O670">
            <v>13296.9155951606</v>
          </cell>
          <cell r="P670">
            <v>14542.0898397335</v>
          </cell>
          <cell r="Q670">
            <v>13059.9742170311</v>
          </cell>
          <cell r="R670">
            <v>9531.86618892113</v>
          </cell>
          <cell r="S670">
            <v>8989.53229467638</v>
          </cell>
          <cell r="T670">
            <v>8447.22505577949</v>
          </cell>
          <cell r="U670">
            <v>7904.94527189088</v>
          </cell>
          <cell r="V670">
            <v>11210.6166588657</v>
          </cell>
          <cell r="W670">
            <v>10668.3942806539</v>
          </cell>
          <cell r="X670">
            <v>10126.201903271</v>
          </cell>
          <cell r="Y670">
            <v>9584.04042674177</v>
          </cell>
          <cell r="Z670">
            <v>9041.91077809185</v>
          </cell>
        </row>
        <row r="671">
          <cell r="A671">
            <v>-89770.335982295</v>
          </cell>
          <cell r="B671">
            <v>12832.6832056461</v>
          </cell>
          <cell r="C671">
            <v>19854.5113240155</v>
          </cell>
          <cell r="D671">
            <v>18739.3752196608</v>
          </cell>
          <cell r="E671">
            <v>17349.8195656445</v>
          </cell>
          <cell r="F671">
            <v>16451.4612091797</v>
          </cell>
          <cell r="G671">
            <v>15319.5385667446</v>
          </cell>
          <cell r="H671">
            <v>14424.9768030532</v>
          </cell>
          <cell r="I671">
            <v>13813.2068524788</v>
          </cell>
          <cell r="J671">
            <v>13280.271737275</v>
          </cell>
          <cell r="K671">
            <v>12599.5699252675</v>
          </cell>
          <cell r="L671">
            <v>12006.4296666397</v>
          </cell>
          <cell r="M671">
            <v>11386.0055767843</v>
          </cell>
          <cell r="N671">
            <v>10844.703871785</v>
          </cell>
          <cell r="O671">
            <v>11703.465127729</v>
          </cell>
          <cell r="P671">
            <v>12776.9553014774</v>
          </cell>
          <cell r="Q671">
            <v>11499.1931213933</v>
          </cell>
          <cell r="R671">
            <v>8457.53905843283</v>
          </cell>
          <cell r="S671">
            <v>7989.98192022513</v>
          </cell>
          <cell r="T671">
            <v>7522.44776213777</v>
          </cell>
          <cell r="U671">
            <v>7054.93727357438</v>
          </cell>
          <cell r="V671">
            <v>9904.8241605104</v>
          </cell>
          <cell r="W671">
            <v>9437.36316255465</v>
          </cell>
          <cell r="X671">
            <v>8969.92802892681</v>
          </cell>
          <cell r="Y671">
            <v>8502.51953555672</v>
          </cell>
          <cell r="Z671">
            <v>8035.1384816521</v>
          </cell>
        </row>
        <row r="672">
          <cell r="A672">
            <v>-93568.024631315</v>
          </cell>
          <cell r="B672">
            <v>13341.6440358291</v>
          </cell>
          <cell r="C672">
            <v>20564.0791113777</v>
          </cell>
          <cell r="D672">
            <v>19419.5716924641</v>
          </cell>
          <cell r="E672">
            <v>18010.1814302709</v>
          </cell>
          <cell r="F672">
            <v>17073.5523602989</v>
          </cell>
          <cell r="G672">
            <v>15894.0104208293</v>
          </cell>
          <cell r="H672">
            <v>14961.6046742827</v>
          </cell>
          <cell r="I672">
            <v>14323.954105443</v>
          </cell>
          <cell r="J672">
            <v>13768.1992346799</v>
          </cell>
          <cell r="K672">
            <v>13058.9748820036</v>
          </cell>
          <cell r="L672">
            <v>12440.7421248035</v>
          </cell>
          <cell r="M672">
            <v>11794.0713076986</v>
          </cell>
          <cell r="N672">
            <v>11229.5868003441</v>
          </cell>
          <cell r="O672">
            <v>12124.9608243436</v>
          </cell>
          <cell r="P672">
            <v>13243.864456815</v>
          </cell>
          <cell r="Q672">
            <v>11912.0471941209</v>
          </cell>
          <cell r="R672">
            <v>8741.71749479618</v>
          </cell>
          <cell r="S672">
            <v>8254.38058839322</v>
          </cell>
          <cell r="T672">
            <v>7767.06763427298</v>
          </cell>
          <cell r="U672">
            <v>7279.77935100394</v>
          </cell>
          <cell r="V672">
            <v>10250.2292609372</v>
          </cell>
          <cell r="W672">
            <v>9762.99256195097</v>
          </cell>
          <cell r="X672">
            <v>9275.78282146991</v>
          </cell>
          <cell r="Y672">
            <v>8788.60084824922</v>
          </cell>
          <cell r="Z672">
            <v>8301.44747530671</v>
          </cell>
        </row>
        <row r="673">
          <cell r="A673">
            <v>-102133.800966093</v>
          </cell>
          <cell r="B673">
            <v>14325.3865038101</v>
          </cell>
          <cell r="C673">
            <v>22240.7670513714</v>
          </cell>
          <cell r="D673">
            <v>21017.3440081348</v>
          </cell>
          <cell r="E673">
            <v>19499.6431937743</v>
          </cell>
          <cell r="F673">
            <v>18476.6936266864</v>
          </cell>
          <cell r="G673">
            <v>17189.7452394235</v>
          </cell>
          <cell r="H673">
            <v>16171.981496813</v>
          </cell>
          <cell r="I673">
            <v>15475.9565829559</v>
          </cell>
          <cell r="J673">
            <v>14868.7312152141</v>
          </cell>
          <cell r="K673">
            <v>14095.1735992168</v>
          </cell>
          <cell r="L673">
            <v>13420.3441195586</v>
          </cell>
          <cell r="M673">
            <v>12714.4731899861</v>
          </cell>
          <cell r="N673">
            <v>12097.6993250405</v>
          </cell>
          <cell r="O673">
            <v>13075.654311079</v>
          </cell>
          <cell r="P673">
            <v>14296.9890709968</v>
          </cell>
          <cell r="Q673">
            <v>12843.2492943243</v>
          </cell>
          <cell r="R673">
            <v>9382.68866174096</v>
          </cell>
          <cell r="S673">
            <v>8850.7380215718</v>
          </cell>
          <cell r="T673">
            <v>8318.81352642052</v>
          </cell>
          <cell r="U673">
            <v>7786.91596063762</v>
          </cell>
          <cell r="V673">
            <v>11029.2986130052</v>
          </cell>
          <cell r="W673">
            <v>10497.4573538387</v>
          </cell>
          <cell r="X673">
            <v>9965.64552112015</v>
          </cell>
          <cell r="Y673">
            <v>9433.86399764298</v>
          </cell>
          <cell r="Z673">
            <v>8902.11369268442</v>
          </cell>
        </row>
        <row r="674">
          <cell r="A674">
            <v>-94225.1697337825</v>
          </cell>
          <cell r="B674">
            <v>13397.3394879996</v>
          </cell>
          <cell r="C674">
            <v>20657.729998436</v>
          </cell>
          <cell r="D674">
            <v>19603.7159825512</v>
          </cell>
          <cell r="E674">
            <v>18124.4492403262</v>
          </cell>
          <cell r="F674">
            <v>17181.1978760396</v>
          </cell>
          <cell r="G674">
            <v>15993.415980449</v>
          </cell>
          <cell r="H674">
            <v>15054.4617802798</v>
          </cell>
          <cell r="I674">
            <v>14412.3328765597</v>
          </cell>
          <cell r="J674">
            <v>13852.6293170042</v>
          </cell>
          <cell r="K674">
            <v>13138.4694760237</v>
          </cell>
          <cell r="L674">
            <v>12515.8947587343</v>
          </cell>
          <cell r="M674">
            <v>11864.6822559195</v>
          </cell>
          <cell r="N674">
            <v>11296.1862388186</v>
          </cell>
          <cell r="O674">
            <v>12197.8956692822</v>
          </cell>
          <cell r="P674">
            <v>13324.657563645</v>
          </cell>
          <cell r="Q674">
            <v>11983.4867082571</v>
          </cell>
          <cell r="R674">
            <v>8790.89121200735</v>
          </cell>
          <cell r="S674">
            <v>8300.13165066906</v>
          </cell>
          <cell r="T674">
            <v>7809.39620983467</v>
          </cell>
          <cell r="U674">
            <v>7318.68561311932</v>
          </cell>
          <cell r="V674">
            <v>10309.9975281888</v>
          </cell>
          <cell r="W674">
            <v>9819.33887804192</v>
          </cell>
          <cell r="X674">
            <v>9328.70737573471</v>
          </cell>
          <cell r="Y674">
            <v>8838.10383570234</v>
          </cell>
          <cell r="Z674">
            <v>8347.52909681307</v>
          </cell>
        </row>
        <row r="675">
          <cell r="A675">
            <v>-105481.271148861</v>
          </cell>
          <cell r="B675">
            <v>14821.458388789</v>
          </cell>
          <cell r="C675">
            <v>22961.9482604431</v>
          </cell>
          <cell r="D675">
            <v>21632.4656515067</v>
          </cell>
          <cell r="E675">
            <v>20081.718728651</v>
          </cell>
          <cell r="F675">
            <v>19025.0354661029</v>
          </cell>
          <cell r="G675">
            <v>17696.113080527</v>
          </cell>
          <cell r="H675">
            <v>16644.9917839113</v>
          </cell>
          <cell r="I675">
            <v>15926.1544159639</v>
          </cell>
          <cell r="J675">
            <v>15298.8145895678</v>
          </cell>
          <cell r="K675">
            <v>14500.1157987008</v>
          </cell>
          <cell r="L675">
            <v>13803.1685525418</v>
          </cell>
          <cell r="M675">
            <v>13074.1624623537</v>
          </cell>
          <cell r="N675">
            <v>12436.9541313924</v>
          </cell>
          <cell r="O675">
            <v>13447.1814179539</v>
          </cell>
          <cell r="P675">
            <v>14708.5458414438</v>
          </cell>
          <cell r="Q675">
            <v>13207.1592474603</v>
          </cell>
          <cell r="R675">
            <v>9633.17755912787</v>
          </cell>
          <cell r="S675">
            <v>9083.79205518368</v>
          </cell>
          <cell r="T675">
            <v>8534.43355316924</v>
          </cell>
          <cell r="U675">
            <v>7985.10286314245</v>
          </cell>
          <cell r="V675">
            <v>11333.7557134979</v>
          </cell>
          <cell r="W675">
            <v>10784.4831755561</v>
          </cell>
          <cell r="X675">
            <v>10235.241028524</v>
          </cell>
          <cell r="Y675">
            <v>9686.03018412914</v>
          </cell>
          <cell r="Z675">
            <v>9136.85158145044</v>
          </cell>
        </row>
        <row r="676">
          <cell r="A676">
            <v>-113769.383981492</v>
          </cell>
          <cell r="B676">
            <v>15726.8154648361</v>
          </cell>
          <cell r="C676">
            <v>24637.2705822933</v>
          </cell>
          <cell r="D676">
            <v>23182.2988630545</v>
          </cell>
          <cell r="E676">
            <v>21522.8989175014</v>
          </cell>
          <cell r="F676">
            <v>20382.6932756728</v>
          </cell>
          <cell r="G676">
            <v>18949.8460707377</v>
          </cell>
          <cell r="H676">
            <v>17816.1336959879</v>
          </cell>
          <cell r="I676">
            <v>17040.8142137375</v>
          </cell>
          <cell r="J676">
            <v>16363.67232973</v>
          </cell>
          <cell r="K676">
            <v>15502.72566728</v>
          </cell>
          <cell r="L676">
            <v>14751.0163069404</v>
          </cell>
          <cell r="M676">
            <v>13964.7291026234</v>
          </cell>
          <cell r="N676">
            <v>13276.9263971743</v>
          </cell>
          <cell r="O676">
            <v>14367.057746655</v>
          </cell>
          <cell r="P676">
            <v>15727.5329464095</v>
          </cell>
          <cell r="Q676">
            <v>14108.1760117124</v>
          </cell>
          <cell r="R676">
            <v>10253.3713566862</v>
          </cell>
          <cell r="S676">
            <v>9660.81829327192</v>
          </cell>
          <cell r="T676">
            <v>9068.29435344402</v>
          </cell>
          <cell r="U676">
            <v>8475.80041091011</v>
          </cell>
          <cell r="V676">
            <v>12087.5711812411</v>
          </cell>
          <cell r="W676">
            <v>11495.1399600492</v>
          </cell>
          <cell r="X676">
            <v>10902.7415177103</v>
          </cell>
          <cell r="Y676">
            <v>10310.3768375901</v>
          </cell>
          <cell r="Z676">
            <v>9718.04693255519</v>
          </cell>
        </row>
        <row r="677">
          <cell r="A677">
            <v>-97608.6525514346</v>
          </cell>
          <cell r="B677">
            <v>13798.673794367</v>
          </cell>
          <cell r="C677">
            <v>21397.4508331773</v>
          </cell>
          <cell r="D677">
            <v>20120.695442287</v>
          </cell>
          <cell r="E677">
            <v>18712.7868395584</v>
          </cell>
          <cell r="F677">
            <v>17735.4388671667</v>
          </cell>
          <cell r="G677">
            <v>16505.2314100846</v>
          </cell>
          <cell r="H677">
            <v>15532.5607898568</v>
          </cell>
          <cell r="I677">
            <v>14867.3740119127</v>
          </cell>
          <cell r="J677">
            <v>14287.3395990478</v>
          </cell>
          <cell r="K677">
            <v>13547.7681103026</v>
          </cell>
          <cell r="L677">
            <v>12902.8376799421</v>
          </cell>
          <cell r="M677">
            <v>12228.2411246481</v>
          </cell>
          <cell r="N677">
            <v>11639.0908041846</v>
          </cell>
          <cell r="O677">
            <v>12573.419725889</v>
          </cell>
          <cell r="P677">
            <v>13740.6419295294</v>
          </cell>
          <cell r="Q677">
            <v>12351.311664532</v>
          </cell>
          <cell r="R677">
            <v>9044.07491015773</v>
          </cell>
          <cell r="S677">
            <v>8535.69291791189</v>
          </cell>
          <cell r="T677">
            <v>8027.33591230062</v>
          </cell>
          <cell r="U677">
            <v>7519.00464292301</v>
          </cell>
          <cell r="V677">
            <v>10617.7300282517</v>
          </cell>
          <cell r="W677">
            <v>10109.452570765</v>
          </cell>
          <cell r="X677">
            <v>9601.20323595567</v>
          </cell>
          <cell r="Y677">
            <v>9092.98286750402</v>
          </cell>
          <cell r="Z677">
            <v>8584.79233440078</v>
          </cell>
        </row>
        <row r="678">
          <cell r="A678">
            <v>-98956.7893512523</v>
          </cell>
          <cell r="B678">
            <v>14008.6653300111</v>
          </cell>
          <cell r="C678">
            <v>21678.1373283656</v>
          </cell>
          <cell r="D678">
            <v>20419.3130163058</v>
          </cell>
          <cell r="E678">
            <v>18947.2078817175</v>
          </cell>
          <cell r="F678">
            <v>17956.274236038</v>
          </cell>
          <cell r="G678">
            <v>16709.162463556</v>
          </cell>
          <cell r="H678">
            <v>15723.0576546272</v>
          </cell>
          <cell r="I678">
            <v>15048.6835479918</v>
          </cell>
          <cell r="J678">
            <v>14460.5483783047</v>
          </cell>
          <cell r="K678">
            <v>13710.8517080995</v>
          </cell>
          <cell r="L678">
            <v>13057.0137226835</v>
          </cell>
          <cell r="M678">
            <v>12373.0998741225</v>
          </cell>
          <cell r="N678">
            <v>11775.7199193033</v>
          </cell>
          <cell r="O678">
            <v>12723.0459622888</v>
          </cell>
          <cell r="P678">
            <v>13906.3894335131</v>
          </cell>
          <cell r="Q678">
            <v>12497.8702215485</v>
          </cell>
          <cell r="R678">
            <v>9144.95506205615</v>
          </cell>
          <cell r="S678">
            <v>8629.55147434518</v>
          </cell>
          <cell r="T678">
            <v>8114.17321837552</v>
          </cell>
          <cell r="U678">
            <v>7598.82105409941</v>
          </cell>
          <cell r="V678">
            <v>10740.3449579539</v>
          </cell>
          <cell r="W678">
            <v>10225.0473487998</v>
          </cell>
          <cell r="X678">
            <v>9709.77825074376</v>
          </cell>
          <cell r="Y678">
            <v>9194.53851911868</v>
          </cell>
          <cell r="Z678">
            <v>8679.3290349175</v>
          </cell>
        </row>
        <row r="679">
          <cell r="A679">
            <v>-104367.60387042</v>
          </cell>
          <cell r="B679">
            <v>14666.6080404887</v>
          </cell>
          <cell r="C679">
            <v>22766.2223153072</v>
          </cell>
          <cell r="D679">
            <v>21443.5461739413</v>
          </cell>
          <cell r="E679">
            <v>19888.0684669965</v>
          </cell>
          <cell r="F679">
            <v>18842.6080416251</v>
          </cell>
          <cell r="G679">
            <v>17527.6499532391</v>
          </cell>
          <cell r="H679">
            <v>16487.6263555889</v>
          </cell>
          <cell r="I679">
            <v>15776.3784454333</v>
          </cell>
          <cell r="J679">
            <v>15155.7304828041</v>
          </cell>
          <cell r="K679">
            <v>14365.3958900525</v>
          </cell>
          <cell r="L679">
            <v>13675.8069866058</v>
          </cell>
          <cell r="M679">
            <v>12954.497715195</v>
          </cell>
          <cell r="N679">
            <v>12324.0877110034</v>
          </cell>
          <cell r="O679">
            <v>13323.5783507449</v>
          </cell>
          <cell r="P679">
            <v>14571.6253362732</v>
          </cell>
          <cell r="Q679">
            <v>13086.0903252655</v>
          </cell>
          <cell r="R679">
            <v>9549.84260066617</v>
          </cell>
          <cell r="S679">
            <v>9006.25748813108</v>
          </cell>
          <cell r="T679">
            <v>8462.69909244039</v>
          </cell>
          <cell r="U679">
            <v>7919.16821509942</v>
          </cell>
          <cell r="V679">
            <v>11232.4661150861</v>
          </cell>
          <cell r="W679">
            <v>10688.9927758626</v>
          </cell>
          <cell r="X679">
            <v>10145.5495066828</v>
          </cell>
          <cell r="Y679">
            <v>9602.13720964808</v>
          </cell>
          <cell r="Z679">
            <v>9058.75681392274</v>
          </cell>
        </row>
        <row r="680">
          <cell r="A680">
            <v>-108826.295159509</v>
          </cell>
          <cell r="B680">
            <v>15195.9668857916</v>
          </cell>
          <cell r="C680">
            <v>23605.3264584061</v>
          </cell>
          <cell r="D680">
            <v>22308.2050376897</v>
          </cell>
          <cell r="E680">
            <v>20663.3689103902</v>
          </cell>
          <cell r="F680">
            <v>19572.9766033634</v>
          </cell>
          <cell r="G680">
            <v>18202.1108920777</v>
          </cell>
          <cell r="H680">
            <v>17117.6564175718</v>
          </cell>
          <cell r="I680">
            <v>16376.0232657915</v>
          </cell>
          <cell r="J680">
            <v>15728.5836794315</v>
          </cell>
          <cell r="K680">
            <v>14904.7620856705</v>
          </cell>
          <cell r="L680">
            <v>14185.7132356233</v>
          </cell>
          <cell r="M680">
            <v>13433.5888908955</v>
          </cell>
          <cell r="N680">
            <v>12775.961026455</v>
          </cell>
          <cell r="O680">
            <v>13818.4370304761</v>
          </cell>
          <cell r="P680">
            <v>15119.8018657623</v>
          </cell>
          <cell r="Q680">
            <v>13570.8032724974</v>
          </cell>
          <cell r="R680">
            <v>9883.48341113316</v>
          </cell>
          <cell r="S680">
            <v>9316.6757839838</v>
          </cell>
          <cell r="T680">
            <v>8749.89601504985</v>
          </cell>
          <cell r="U680">
            <v>8183.14494007783</v>
          </cell>
          <cell r="V680">
            <v>11637.9903312111</v>
          </cell>
          <cell r="W680">
            <v>11071.299252444</v>
          </cell>
          <cell r="X680">
            <v>10504.6395283438</v>
          </cell>
          <cell r="Y680">
            <v>9938.01209955053</v>
          </cell>
          <cell r="Z680">
            <v>9371.41793492339</v>
          </cell>
        </row>
        <row r="681">
          <cell r="A681">
            <v>-115729.323277405</v>
          </cell>
          <cell r="B681">
            <v>15984.5779598884</v>
          </cell>
          <cell r="C681">
            <v>24954.779421223</v>
          </cell>
          <cell r="D681">
            <v>23512.5830913413</v>
          </cell>
          <cell r="E681">
            <v>21863.7033613668</v>
          </cell>
          <cell r="F681">
            <v>20703.7466861551</v>
          </cell>
          <cell r="G681">
            <v>19246.3237615844</v>
          </cell>
          <cell r="H681">
            <v>18093.0805837682</v>
          </cell>
          <cell r="I681">
            <v>17304.4044402882</v>
          </cell>
          <cell r="J681">
            <v>16615.4855677549</v>
          </cell>
          <cell r="K681">
            <v>15739.8187811866</v>
          </cell>
          <cell r="L681">
            <v>14975.159498268</v>
          </cell>
          <cell r="M681">
            <v>14175.3266884841</v>
          </cell>
          <cell r="N681">
            <v>13475.559630629</v>
          </cell>
          <cell r="O681">
            <v>14584.5863687199</v>
          </cell>
          <cell r="P681">
            <v>15968.4988827307</v>
          </cell>
          <cell r="Q681">
            <v>14321.244800494</v>
          </cell>
          <cell r="R681">
            <v>10400.0322696663</v>
          </cell>
          <cell r="S681">
            <v>9797.2711169291</v>
          </cell>
          <cell r="T681">
            <v>9194.53958949902</v>
          </cell>
          <cell r="U681">
            <v>8591.83857613529</v>
          </cell>
          <cell r="V681">
            <v>12265.8304046532</v>
          </cell>
          <cell r="W681">
            <v>11663.1931931508</v>
          </cell>
          <cell r="X681">
            <v>11060.5893251927</v>
          </cell>
          <cell r="Y681">
            <v>10458.0198010851</v>
          </cell>
          <cell r="Z681">
            <v>9855.48565114349</v>
          </cell>
        </row>
        <row r="682">
          <cell r="A682">
            <v>-94588.507909707</v>
          </cell>
          <cell r="B682">
            <v>13462.8758086667</v>
          </cell>
          <cell r="C682">
            <v>20764.422865654</v>
          </cell>
          <cell r="D682">
            <v>19645.9149436074</v>
          </cell>
          <cell r="E682">
            <v>18187.6283730877</v>
          </cell>
          <cell r="F682">
            <v>17240.7155155819</v>
          </cell>
          <cell r="G682">
            <v>16048.3777150391</v>
          </cell>
          <cell r="H682">
            <v>15105.8028484669</v>
          </cell>
          <cell r="I682">
            <v>14461.1978553404</v>
          </cell>
          <cell r="J682">
            <v>13899.3110498356</v>
          </cell>
          <cell r="K682">
            <v>13182.4223574781</v>
          </cell>
          <cell r="L682">
            <v>12557.4469529541</v>
          </cell>
          <cell r="M682">
            <v>11903.7233338041</v>
          </cell>
          <cell r="N682">
            <v>11333.0093367951</v>
          </cell>
          <cell r="O682">
            <v>12238.2216390289</v>
          </cell>
          <cell r="P682">
            <v>13369.328398066</v>
          </cell>
          <cell r="Q682">
            <v>12022.9859035759</v>
          </cell>
          <cell r="R682">
            <v>8818.07955845906</v>
          </cell>
          <cell r="S682">
            <v>8325.42759741125</v>
          </cell>
          <cell r="T682">
            <v>7832.79984987751</v>
          </cell>
          <cell r="U682">
            <v>7340.1970422633</v>
          </cell>
          <cell r="V682">
            <v>10343.0436440615</v>
          </cell>
          <cell r="W682">
            <v>9850.49298332502</v>
          </cell>
          <cell r="X682">
            <v>9357.96957511195</v>
          </cell>
          <cell r="Y682">
            <v>8865.47423699802</v>
          </cell>
          <cell r="Z682">
            <v>8373.0078110862</v>
          </cell>
        </row>
        <row r="683">
          <cell r="A683">
            <v>-95305.3461588157</v>
          </cell>
          <cell r="B683">
            <v>13563.2981901881</v>
          </cell>
          <cell r="C683">
            <v>20918.2121960713</v>
          </cell>
          <cell r="D683">
            <v>19710.7105986175</v>
          </cell>
          <cell r="E683">
            <v>18312.275938111</v>
          </cell>
          <cell r="F683">
            <v>17358.1392363678</v>
          </cell>
          <cell r="G683">
            <v>16156.8129860955</v>
          </cell>
          <cell r="H683">
            <v>15207.0948234513</v>
          </cell>
          <cell r="I683">
            <v>14557.6046965507</v>
          </cell>
          <cell r="J683">
            <v>13991.4105148673</v>
          </cell>
          <cell r="K683">
            <v>13269.1380088266</v>
          </cell>
          <cell r="L683">
            <v>12639.4262332083</v>
          </cell>
          <cell r="M683">
            <v>11980.7483748498</v>
          </cell>
          <cell r="N683">
            <v>11405.658474236</v>
          </cell>
          <cell r="O683">
            <v>12317.7816728</v>
          </cell>
          <cell r="P683">
            <v>13457.4605153451</v>
          </cell>
          <cell r="Q683">
            <v>12100.9147750509</v>
          </cell>
          <cell r="R683">
            <v>8871.72007288347</v>
          </cell>
          <cell r="S683">
            <v>8375.33455289725</v>
          </cell>
          <cell r="T683">
            <v>7878.97342992702</v>
          </cell>
          <cell r="U683">
            <v>7382.6374358833</v>
          </cell>
          <cell r="V683">
            <v>10408.2410865867</v>
          </cell>
          <cell r="W683">
            <v>9911.95763461544</v>
          </cell>
          <cell r="X683">
            <v>9415.70164170058</v>
          </cell>
          <cell r="Y683">
            <v>8919.47393161389</v>
          </cell>
          <cell r="Z683">
            <v>8423.27535284021</v>
          </cell>
        </row>
        <row r="684">
          <cell r="A684">
            <v>-92419.404599157</v>
          </cell>
          <cell r="B684">
            <v>13197.9056290415</v>
          </cell>
          <cell r="C684">
            <v>20370.3666767065</v>
          </cell>
          <cell r="D684">
            <v>19230.4822552022</v>
          </cell>
          <cell r="E684">
            <v>17810.4534019137</v>
          </cell>
          <cell r="F684">
            <v>16885.3994009487</v>
          </cell>
          <cell r="G684">
            <v>15720.2600319756</v>
          </cell>
          <cell r="H684">
            <v>14799.3002887277</v>
          </cell>
          <cell r="I684">
            <v>14169.477374899</v>
          </cell>
          <cell r="J684">
            <v>13620.624393887</v>
          </cell>
          <cell r="K684">
            <v>12920.0267519835</v>
          </cell>
          <cell r="L684">
            <v>12309.3832811049</v>
          </cell>
          <cell r="M684">
            <v>11670.6508495506</v>
          </cell>
          <cell r="N684">
            <v>11113.1780363205</v>
          </cell>
          <cell r="O684">
            <v>11997.4784408878</v>
          </cell>
          <cell r="P684">
            <v>13102.6466639459</v>
          </cell>
          <cell r="Q684">
            <v>11787.1784905174</v>
          </cell>
          <cell r="R684">
            <v>8655.76704575173</v>
          </cell>
          <cell r="S684">
            <v>8174.41257763698</v>
          </cell>
          <cell r="T684">
            <v>7693.08176777208</v>
          </cell>
          <cell r="U684">
            <v>7211.77532590457</v>
          </cell>
          <cell r="V684">
            <v>10145.7606606316</v>
          </cell>
          <cell r="W684">
            <v>9664.50516980979</v>
          </cell>
          <cell r="X684">
            <v>9183.27630655665</v>
          </cell>
          <cell r="Y684">
            <v>8702.07486969924</v>
          </cell>
          <cell r="Z684">
            <v>8220.90168202943</v>
          </cell>
        </row>
        <row r="685">
          <cell r="A685">
            <v>-111139.789320591</v>
          </cell>
          <cell r="B685">
            <v>15429.0669055473</v>
          </cell>
          <cell r="C685">
            <v>24085.5521672579</v>
          </cell>
          <cell r="D685">
            <v>22707.9924347838</v>
          </cell>
          <cell r="E685">
            <v>21065.6513140328</v>
          </cell>
          <cell r="F685">
            <v>19951.9450704457</v>
          </cell>
          <cell r="G685">
            <v>18552.0704077094</v>
          </cell>
          <cell r="H685">
            <v>17444.5619544656</v>
          </cell>
          <cell r="I685">
            <v>16687.1627236895</v>
          </cell>
          <cell r="J685">
            <v>16025.8216893375</v>
          </cell>
          <cell r="K685">
            <v>15184.6245976369</v>
          </cell>
          <cell r="L685">
            <v>14450.2897791233</v>
          </cell>
          <cell r="M685">
            <v>13682.1763273752</v>
          </cell>
          <cell r="N685">
            <v>13010.4258523568</v>
          </cell>
          <cell r="O685">
            <v>14075.2057977869</v>
          </cell>
          <cell r="P685">
            <v>15404.2358213758</v>
          </cell>
          <cell r="Q685">
            <v>13822.3076939777</v>
          </cell>
          <cell r="R685">
            <v>10056.6005921326</v>
          </cell>
          <cell r="S685">
            <v>9477.74343105448</v>
          </cell>
          <cell r="T685">
            <v>8898.9147204183</v>
          </cell>
          <cell r="U685">
            <v>8320.11531373735</v>
          </cell>
          <cell r="V685">
            <v>11848.4058646834</v>
          </cell>
          <cell r="W685">
            <v>11269.6677296424</v>
          </cell>
          <cell r="X685">
            <v>10690.9616158245</v>
          </cell>
          <cell r="Y685">
            <v>10112.2884838664</v>
          </cell>
          <cell r="Z685">
            <v>9533.64932322387</v>
          </cell>
        </row>
        <row r="686">
          <cell r="A686">
            <v>-101825.416133899</v>
          </cell>
          <cell r="B686">
            <v>14260.9497418676</v>
          </cell>
          <cell r="C686">
            <v>22208.1332388724</v>
          </cell>
          <cell r="D686">
            <v>21004.8196937205</v>
          </cell>
          <cell r="E686">
            <v>19446.0196343856</v>
          </cell>
          <cell r="F686">
            <v>18426.1777753416</v>
          </cell>
          <cell r="G686">
            <v>17143.0962319099</v>
          </cell>
          <cell r="H686">
            <v>16128.4055454083</v>
          </cell>
          <cell r="I686">
            <v>15434.4822230344</v>
          </cell>
          <cell r="J686">
            <v>14829.1098946382</v>
          </cell>
          <cell r="K686">
            <v>14057.8684029288</v>
          </cell>
          <cell r="L686">
            <v>13385.0765168378</v>
          </cell>
          <cell r="M686">
            <v>12681.3369080044</v>
          </cell>
          <cell r="N686">
            <v>12066.4455630006</v>
          </cell>
          <cell r="O686">
            <v>13041.4274716289</v>
          </cell>
          <cell r="P686">
            <v>14259.074509055</v>
          </cell>
          <cell r="Q686">
            <v>12809.7241832093</v>
          </cell>
          <cell r="R686">
            <v>9359.61243630215</v>
          </cell>
          <cell r="S686">
            <v>8829.26797848745</v>
          </cell>
          <cell r="T686">
            <v>8298.94958674783</v>
          </cell>
          <cell r="U686">
            <v>7768.65804306552</v>
          </cell>
          <cell r="V686">
            <v>11001.2505806944</v>
          </cell>
          <cell r="W686">
            <v>10471.0151736151</v>
          </cell>
          <cell r="X686">
            <v>9940.80910413305</v>
          </cell>
          <cell r="Y686">
            <v>9410.63325237601</v>
          </cell>
          <cell r="Z686">
            <v>8880.48852487579</v>
          </cell>
        </row>
        <row r="687">
          <cell r="A687">
            <v>-92919.4978382826</v>
          </cell>
          <cell r="B687">
            <v>13292.4167750873</v>
          </cell>
          <cell r="C687">
            <v>20470.0657398969</v>
          </cell>
          <cell r="D687">
            <v>19276.0131082042</v>
          </cell>
          <cell r="E687">
            <v>17897.4122167079</v>
          </cell>
          <cell r="F687">
            <v>16967.3185911579</v>
          </cell>
          <cell r="G687">
            <v>15795.908542648</v>
          </cell>
          <cell r="H687">
            <v>14869.9653682353</v>
          </cell>
          <cell r="I687">
            <v>14236.7344019266</v>
          </cell>
          <cell r="J687">
            <v>13684.8764337952</v>
          </cell>
          <cell r="K687">
            <v>12980.52284161</v>
          </cell>
          <cell r="L687">
            <v>12366.5751006743</v>
          </cell>
          <cell r="M687">
            <v>11724.3864060981</v>
          </cell>
          <cell r="N687">
            <v>11163.8607984466</v>
          </cell>
          <cell r="O687">
            <v>12052.9825034054</v>
          </cell>
          <cell r="P687">
            <v>13164.1309333134</v>
          </cell>
          <cell r="Q687">
            <v>11841.5445930597</v>
          </cell>
          <cell r="R687">
            <v>8693.18867976778</v>
          </cell>
          <cell r="S687">
            <v>8209.22954095456</v>
          </cell>
          <cell r="T687">
            <v>7725.29418840905</v>
          </cell>
          <cell r="U687">
            <v>7241.38333571927</v>
          </cell>
          <cell r="V687">
            <v>10191.2448409968</v>
          </cell>
          <cell r="W687">
            <v>9707.38521505535</v>
          </cell>
          <cell r="X687">
            <v>9223.55236076776</v>
          </cell>
          <cell r="Y687">
            <v>8739.74708128365</v>
          </cell>
          <cell r="Z687">
            <v>8255.9702038471</v>
          </cell>
        </row>
        <row r="688">
          <cell r="A688">
            <v>-91898.0900260852</v>
          </cell>
          <cell r="B688">
            <v>13110.271340842</v>
          </cell>
          <cell r="C688">
            <v>20274.4272517831</v>
          </cell>
          <cell r="D688">
            <v>19103.5580439785</v>
          </cell>
          <cell r="E688">
            <v>17719.8045111419</v>
          </cell>
          <cell r="F688">
            <v>16800.0039899949</v>
          </cell>
          <cell r="G688">
            <v>15641.4013953069</v>
          </cell>
          <cell r="H688">
            <v>14725.6365539029</v>
          </cell>
          <cell r="I688">
            <v>14099.3663124255</v>
          </cell>
          <cell r="J688">
            <v>13553.6458344242</v>
          </cell>
          <cell r="K688">
            <v>12856.9635256314</v>
          </cell>
          <cell r="L688">
            <v>12249.7645406992</v>
          </cell>
          <cell r="M688">
            <v>11614.6350378406</v>
          </cell>
          <cell r="N688">
            <v>11060.3445636144</v>
          </cell>
          <cell r="O688">
            <v>11939.6190770906</v>
          </cell>
          <cell r="P688">
            <v>13038.5533246878</v>
          </cell>
          <cell r="Q688">
            <v>11730.5053757478</v>
          </cell>
          <cell r="R688">
            <v>8616.75743387445</v>
          </cell>
          <cell r="S688">
            <v>8138.11816502037</v>
          </cell>
          <cell r="T688">
            <v>7659.50242096595</v>
          </cell>
          <cell r="U688">
            <v>7180.91090745516</v>
          </cell>
          <cell r="V688">
            <v>10098.3463702283</v>
          </cell>
          <cell r="W688">
            <v>9619.80552036122</v>
          </cell>
          <cell r="X688">
            <v>9141.2911478634</v>
          </cell>
          <cell r="Y688">
            <v>8662.80404705592</v>
          </cell>
          <cell r="Z688">
            <v>8184.34503608949</v>
          </cell>
        </row>
        <row r="689">
          <cell r="A689">
            <v>-101394.432437374</v>
          </cell>
          <cell r="B689">
            <v>14235.7825530955</v>
          </cell>
          <cell r="C689">
            <v>22119.2908082793</v>
          </cell>
          <cell r="D689">
            <v>20857.4101309434</v>
          </cell>
          <cell r="E689">
            <v>19371.0779464897</v>
          </cell>
          <cell r="F689">
            <v>18355.579269602</v>
          </cell>
          <cell r="G689">
            <v>17077.9018397137</v>
          </cell>
          <cell r="H689">
            <v>16067.5059075033</v>
          </cell>
          <cell r="I689">
            <v>15376.5196675391</v>
          </cell>
          <cell r="J689">
            <v>14773.7370571303</v>
          </cell>
          <cell r="K689">
            <v>14005.7324684816</v>
          </cell>
          <cell r="L689">
            <v>13335.7882244143</v>
          </cell>
          <cell r="M689">
            <v>12635.0272461578</v>
          </cell>
          <cell r="N689">
            <v>12022.7668197938</v>
          </cell>
          <cell r="O689">
            <v>12993.5936995151</v>
          </cell>
          <cell r="P689">
            <v>14206.0869547012</v>
          </cell>
          <cell r="Q689">
            <v>12762.8711126092</v>
          </cell>
          <cell r="R689">
            <v>9327.3622219492</v>
          </cell>
          <cell r="S689">
            <v>8799.26248675425</v>
          </cell>
          <cell r="T689">
            <v>8271.18870730775</v>
          </cell>
          <cell r="U689">
            <v>7743.14166228217</v>
          </cell>
          <cell r="V689">
            <v>10962.0520100008</v>
          </cell>
          <cell r="W689">
            <v>10434.0608639759</v>
          </cell>
          <cell r="X689">
            <v>9906.09893137462</v>
          </cell>
          <cell r="Y689">
            <v>9378.16708859957</v>
          </cell>
          <cell r="Z689">
            <v>8850.26623834558</v>
          </cell>
        </row>
        <row r="690">
          <cell r="A690">
            <v>-94673.1767227773</v>
          </cell>
          <cell r="B690">
            <v>13446.1903567841</v>
          </cell>
          <cell r="C690">
            <v>20818.3158035899</v>
          </cell>
          <cell r="D690">
            <v>19662.7797012145</v>
          </cell>
          <cell r="E690">
            <v>18202.3510269022</v>
          </cell>
          <cell r="F690">
            <v>17254.5849304431</v>
          </cell>
          <cell r="G690">
            <v>16061.1854658904</v>
          </cell>
          <cell r="H690">
            <v>15117.7668742512</v>
          </cell>
          <cell r="I690">
            <v>14472.5848772066</v>
          </cell>
          <cell r="J690">
            <v>13910.1893091896</v>
          </cell>
          <cell r="K690">
            <v>13192.6647117099</v>
          </cell>
          <cell r="L690">
            <v>12567.1298742604</v>
          </cell>
          <cell r="M690">
            <v>11912.8210888557</v>
          </cell>
          <cell r="N690">
            <v>11341.5902352689</v>
          </cell>
          <cell r="O690">
            <v>12247.6188128483</v>
          </cell>
          <cell r="P690">
            <v>13379.7380571106</v>
          </cell>
          <cell r="Q690">
            <v>12032.190413882</v>
          </cell>
          <cell r="R690">
            <v>8824.41526765767</v>
          </cell>
          <cell r="S690">
            <v>8331.32232009131</v>
          </cell>
          <cell r="T690">
            <v>7838.2536077132</v>
          </cell>
          <cell r="U690">
            <v>7345.20985757905</v>
          </cell>
          <cell r="V690">
            <v>10350.7443911697</v>
          </cell>
          <cell r="W690">
            <v>9857.75283459135</v>
          </cell>
          <cell r="X690">
            <v>9364.78855493095</v>
          </cell>
          <cell r="Y690">
            <v>8871.85237049602</v>
          </cell>
          <cell r="Z690">
            <v>8378.94512414332</v>
          </cell>
        </row>
        <row r="691">
          <cell r="A691">
            <v>-117039.478940048</v>
          </cell>
          <cell r="B691">
            <v>16109.544677693</v>
          </cell>
          <cell r="C691">
            <v>25223.305969183</v>
          </cell>
          <cell r="D691">
            <v>23778.5770503006</v>
          </cell>
          <cell r="E691">
            <v>22091.5200457485</v>
          </cell>
          <cell r="F691">
            <v>20918.3604472198</v>
          </cell>
          <cell r="G691">
            <v>19444.5094535191</v>
          </cell>
          <cell r="H691">
            <v>18278.2105691884</v>
          </cell>
          <cell r="I691">
            <v>17480.6059321675</v>
          </cell>
          <cell r="J691">
            <v>16783.8145259093</v>
          </cell>
          <cell r="K691">
            <v>15898.3078152125</v>
          </cell>
          <cell r="L691">
            <v>15124.9919303097</v>
          </cell>
          <cell r="M691">
            <v>14316.1043239087</v>
          </cell>
          <cell r="N691">
            <v>13608.3394856696</v>
          </cell>
          <cell r="O691">
            <v>14729.997176381</v>
          </cell>
          <cell r="P691">
            <v>16129.5767725581</v>
          </cell>
          <cell r="Q691">
            <v>14463.6743546832</v>
          </cell>
          <cell r="R691">
            <v>10498.0703191253</v>
          </cell>
          <cell r="S691">
            <v>9888.48539074407</v>
          </cell>
          <cell r="T691">
            <v>9278.93042305396</v>
          </cell>
          <cell r="U691">
            <v>8669.40631487575</v>
          </cell>
          <cell r="V691">
            <v>12384.9908967453</v>
          </cell>
          <cell r="W691">
            <v>11775.5313127205</v>
          </cell>
          <cell r="X691">
            <v>11166.1054497176</v>
          </cell>
          <cell r="Y691">
            <v>10556.7143193672</v>
          </cell>
          <cell r="Z691">
            <v>9947.35896364883</v>
          </cell>
        </row>
        <row r="692">
          <cell r="A692">
            <v>-112217.90915182</v>
          </cell>
          <cell r="B692">
            <v>15557.0020776402</v>
          </cell>
          <cell r="C692">
            <v>24308.9548864782</v>
          </cell>
          <cell r="D692">
            <v>22901.8470699967</v>
          </cell>
          <cell r="E692">
            <v>21253.1204005849</v>
          </cell>
          <cell r="F692">
            <v>20128.5495445978</v>
          </cell>
          <cell r="G692">
            <v>18715.1563148523</v>
          </cell>
          <cell r="H692">
            <v>17596.9043930992</v>
          </cell>
          <cell r="I692">
            <v>16832.1579544882</v>
          </cell>
          <cell r="J692">
            <v>16164.3386557797</v>
          </cell>
          <cell r="K692">
            <v>15315.0443450667</v>
          </cell>
          <cell r="L692">
            <v>14573.5860567729</v>
          </cell>
          <cell r="M692">
            <v>13798.0214630888</v>
          </cell>
          <cell r="N692">
            <v>13119.6896589325</v>
          </cell>
          <cell r="O692">
            <v>14194.8635452474</v>
          </cell>
          <cell r="P692">
            <v>15536.7859238919</v>
          </cell>
          <cell r="Q692">
            <v>13939.5121844843</v>
          </cell>
          <cell r="R692">
            <v>10137.2755595052</v>
          </cell>
          <cell r="S692">
            <v>9552.80315128091</v>
          </cell>
          <cell r="T692">
            <v>8968.35946948419</v>
          </cell>
          <cell r="U692">
            <v>8383.94537590794</v>
          </cell>
          <cell r="V692">
            <v>11946.4623729951</v>
          </cell>
          <cell r="W692">
            <v>11362.1101454289</v>
          </cell>
          <cell r="X692">
            <v>10777.7902497101</v>
          </cell>
          <cell r="Y692">
            <v>10193.5036557941</v>
          </cell>
          <cell r="Z692">
            <v>9609.25136273486</v>
          </cell>
        </row>
        <row r="693">
          <cell r="A693">
            <v>-108699.949429946</v>
          </cell>
          <cell r="B693">
            <v>15149.1655220353</v>
          </cell>
          <cell r="C693">
            <v>23637.1146381665</v>
          </cell>
          <cell r="D693">
            <v>22250.0386862845</v>
          </cell>
          <cell r="E693">
            <v>20641.3992574585</v>
          </cell>
          <cell r="F693">
            <v>19552.2801830913</v>
          </cell>
          <cell r="G693">
            <v>18182.998723539</v>
          </cell>
          <cell r="H693">
            <v>17099.8032847428</v>
          </cell>
          <cell r="I693">
            <v>16359.031158154</v>
          </cell>
          <cell r="J693">
            <v>15712.3507648008</v>
          </cell>
          <cell r="K693">
            <v>14889.4780906441</v>
          </cell>
          <cell r="L693">
            <v>14171.2640457459</v>
          </cell>
          <cell r="M693">
            <v>13420.0129063305</v>
          </cell>
          <cell r="N693">
            <v>12763.1563131414</v>
          </cell>
          <cell r="O693">
            <v>13804.4142428761</v>
          </cell>
          <cell r="P693">
            <v>15104.268212711</v>
          </cell>
          <cell r="Q693">
            <v>13557.0679840516</v>
          </cell>
          <cell r="R693">
            <v>9874.02904686411</v>
          </cell>
          <cell r="S693">
            <v>9307.87947504105</v>
          </cell>
          <cell r="T693">
            <v>8741.75772909047</v>
          </cell>
          <cell r="U693">
            <v>8175.66464378851</v>
          </cell>
          <cell r="V693">
            <v>11626.4990101889</v>
          </cell>
          <cell r="W693">
            <v>11060.4658514372</v>
          </cell>
          <cell r="X693">
            <v>10494.4640109501</v>
          </cell>
          <cell r="Y693">
            <v>9928.49442827547</v>
          </cell>
          <cell r="Z693">
            <v>9362.5580711478</v>
          </cell>
        </row>
        <row r="694">
          <cell r="A694">
            <v>-93049.322631568</v>
          </cell>
          <cell r="B694">
            <v>13224.4827152167</v>
          </cell>
          <cell r="C694">
            <v>20493.5724412251</v>
          </cell>
          <cell r="D694">
            <v>19364.7118616355</v>
          </cell>
          <cell r="E694">
            <v>17919.986827344</v>
          </cell>
          <cell r="F694">
            <v>16988.5849093222</v>
          </cell>
          <cell r="G694">
            <v>15815.5469850263</v>
          </cell>
          <cell r="H694">
            <v>14888.3101060198</v>
          </cell>
          <cell r="I694">
            <v>14254.1944052774</v>
          </cell>
          <cell r="J694">
            <v>13701.5563389541</v>
          </cell>
          <cell r="K694">
            <v>12996.2276976566</v>
          </cell>
          <cell r="L694">
            <v>12381.4221643263</v>
          </cell>
          <cell r="M694">
            <v>11738.3362198029</v>
          </cell>
          <cell r="N694">
            <v>11177.0181031278</v>
          </cell>
          <cell r="O694">
            <v>12067.3914233409</v>
          </cell>
          <cell r="P694">
            <v>13180.0923219834</v>
          </cell>
          <cell r="Q694">
            <v>11855.6580972467</v>
          </cell>
          <cell r="R694">
            <v>8702.90337998854</v>
          </cell>
          <cell r="S694">
            <v>8218.26806559736</v>
          </cell>
          <cell r="T694">
            <v>7733.65657070747</v>
          </cell>
          <cell r="U694">
            <v>7249.06960990387</v>
          </cell>
          <cell r="V694">
            <v>10203.0525877362</v>
          </cell>
          <cell r="W694">
            <v>9718.51692525365</v>
          </cell>
          <cell r="X694">
            <v>9234.00807182967</v>
          </cell>
          <cell r="Y694">
            <v>8749.52683173599</v>
          </cell>
          <cell r="Z694">
            <v>8265.07403337251</v>
          </cell>
        </row>
        <row r="695">
          <cell r="A695">
            <v>-89462.0412117564</v>
          </cell>
          <cell r="B695">
            <v>12786.3394533014</v>
          </cell>
          <cell r="C695">
            <v>19742.7820619253</v>
          </cell>
          <cell r="D695">
            <v>18703.8775155549</v>
          </cell>
          <cell r="E695">
            <v>17296.2116666453</v>
          </cell>
          <cell r="F695">
            <v>16400.9601106398</v>
          </cell>
          <cell r="G695">
            <v>15272.9031827508</v>
          </cell>
          <cell r="H695">
            <v>14381.4135777034</v>
          </cell>
          <cell r="I695">
            <v>13771.7446048571</v>
          </cell>
          <cell r="J695">
            <v>13240.6619878315</v>
          </cell>
          <cell r="K695">
            <v>12562.2756237039</v>
          </cell>
          <cell r="L695">
            <v>11971.1723635782</v>
          </cell>
          <cell r="M695">
            <v>11352.8789720245</v>
          </cell>
          <cell r="N695">
            <v>10813.4592371899</v>
          </cell>
          <cell r="O695">
            <v>11669.2482839905</v>
          </cell>
          <cell r="P695">
            <v>12739.0518122211</v>
          </cell>
          <cell r="Q695">
            <v>11465.6778010549</v>
          </cell>
          <cell r="R695">
            <v>8434.46957224596</v>
          </cell>
          <cell r="S695">
            <v>7968.51814731826</v>
          </cell>
          <cell r="T695">
            <v>7502.58962359118</v>
          </cell>
          <cell r="U695">
            <v>7036.68468810074</v>
          </cell>
          <cell r="V695">
            <v>9876.78431943328</v>
          </cell>
          <cell r="W695">
            <v>9410.92870458681</v>
          </cell>
          <cell r="X695">
            <v>8945.0988652434</v>
          </cell>
          <cell r="Y695">
            <v>8479.29557466813</v>
          </cell>
          <cell r="Z695">
            <v>8013.51962932406</v>
          </cell>
        </row>
        <row r="696">
          <cell r="A696">
            <v>-116920.669912084</v>
          </cell>
          <cell r="B696">
            <v>16210.1944494346</v>
          </cell>
          <cell r="C696">
            <v>25266.9627322083</v>
          </cell>
          <cell r="D696">
            <v>23744.5352856604</v>
          </cell>
          <cell r="E696">
            <v>22070.8609137101</v>
          </cell>
          <cell r="F696">
            <v>20898.8985977108</v>
          </cell>
          <cell r="G696">
            <v>19426.5373528851</v>
          </cell>
          <cell r="H696">
            <v>18261.422401002</v>
          </cell>
          <cell r="I696">
            <v>17464.6274278013</v>
          </cell>
          <cell r="J696">
            <v>16768.5499276125</v>
          </cell>
          <cell r="K696">
            <v>15883.9355321224</v>
          </cell>
          <cell r="L696">
            <v>15111.4046550599</v>
          </cell>
          <cell r="M696">
            <v>14303.3381660385</v>
          </cell>
          <cell r="N696">
            <v>13596.298591629</v>
          </cell>
          <cell r="O696">
            <v>14716.8108679092</v>
          </cell>
          <cell r="P696">
            <v>16114.9697238977</v>
          </cell>
          <cell r="Q696">
            <v>14450.7583956342</v>
          </cell>
          <cell r="R696">
            <v>10489.1799210667</v>
          </cell>
          <cell r="S696">
            <v>9880.2137940801</v>
          </cell>
          <cell r="T696">
            <v>9271.277597371</v>
          </cell>
          <cell r="U696">
            <v>8662.37222884773</v>
          </cell>
          <cell r="V696">
            <v>12374.185049287</v>
          </cell>
          <cell r="W696">
            <v>11765.3441394174</v>
          </cell>
          <cell r="X696">
            <v>11156.5369163389</v>
          </cell>
          <cell r="Y696">
            <v>10547.764390655</v>
          </cell>
          <cell r="Z696">
            <v>9939.02760328773</v>
          </cell>
        </row>
        <row r="697">
          <cell r="A697">
            <v>-97623.6959340801</v>
          </cell>
          <cell r="B697">
            <v>13807.3643091674</v>
          </cell>
          <cell r="C697">
            <v>21389.9041015406</v>
          </cell>
          <cell r="D697">
            <v>20173.5240539264</v>
          </cell>
          <cell r="E697">
            <v>18715.4026612153</v>
          </cell>
          <cell r="F697">
            <v>17737.9030910912</v>
          </cell>
          <cell r="G697">
            <v>16507.5070047209</v>
          </cell>
          <cell r="H697">
            <v>15534.6864771238</v>
          </cell>
          <cell r="I697">
            <v>14869.397181022</v>
          </cell>
          <cell r="J697">
            <v>14289.2723746714</v>
          </cell>
          <cell r="K697">
            <v>13549.5879026006</v>
          </cell>
          <cell r="L697">
            <v>12904.5580759776</v>
          </cell>
          <cell r="M697">
            <v>12229.8575522971</v>
          </cell>
          <cell r="N697">
            <v>11640.615400249</v>
          </cell>
          <cell r="O697">
            <v>12575.0893522417</v>
          </cell>
          <cell r="P697">
            <v>13742.4914474161</v>
          </cell>
          <cell r="Q697">
            <v>12352.9470597333</v>
          </cell>
          <cell r="R697">
            <v>9045.20059616121</v>
          </cell>
          <cell r="S697">
            <v>8536.74025241025</v>
          </cell>
          <cell r="T697">
            <v>8028.30489914479</v>
          </cell>
          <cell r="U697">
            <v>7519.89528607944</v>
          </cell>
          <cell r="V697">
            <v>10619.0982449682</v>
          </cell>
          <cell r="W697">
            <v>10110.7424520872</v>
          </cell>
          <cell r="X697">
            <v>9602.41478621778</v>
          </cell>
          <cell r="Y697">
            <v>9094.11609117037</v>
          </cell>
          <cell r="Z697">
            <v>8585.84723606958</v>
          </cell>
        </row>
        <row r="698">
          <cell r="A698">
            <v>-97046.8103433878</v>
          </cell>
          <cell r="B698">
            <v>13742.0224409564</v>
          </cell>
          <cell r="C698">
            <v>21304.2842501435</v>
          </cell>
          <cell r="D698">
            <v>20060.1910228158</v>
          </cell>
          <cell r="E698">
            <v>18615.0907927202</v>
          </cell>
          <cell r="F698">
            <v>17643.4047121178</v>
          </cell>
          <cell r="G698">
            <v>16420.2422061795</v>
          </cell>
          <cell r="H698">
            <v>15453.1703458432</v>
          </cell>
          <cell r="I698">
            <v>14791.8124293608</v>
          </cell>
          <cell r="J698">
            <v>14215.1540441368</v>
          </cell>
          <cell r="K698">
            <v>13479.8022713056</v>
          </cell>
          <cell r="L698">
            <v>12838.584105458</v>
          </cell>
          <cell r="M698">
            <v>12167.8705749602</v>
          </cell>
          <cell r="N698">
            <v>11582.1499924419</v>
          </cell>
          <cell r="O698">
            <v>12511.0623041111</v>
          </cell>
          <cell r="P698">
            <v>13671.5658953843</v>
          </cell>
          <cell r="Q698">
            <v>12290.2327122376</v>
          </cell>
          <cell r="R698">
            <v>9002.03264315755</v>
          </cell>
          <cell r="S698">
            <v>8496.57693309661</v>
          </cell>
          <cell r="T698">
            <v>7991.14606584545</v>
          </cell>
          <cell r="U698">
            <v>7485.74078668838</v>
          </cell>
          <cell r="V698">
            <v>10566.6296926978</v>
          </cell>
          <cell r="W698">
            <v>10061.2779156866</v>
          </cell>
          <cell r="X698">
            <v>9555.95409947671</v>
          </cell>
          <cell r="Y698">
            <v>9050.65908289214</v>
          </cell>
          <cell r="Z698">
            <v>8545.39372992165</v>
          </cell>
        </row>
        <row r="699">
          <cell r="A699">
            <v>-98152.0152015844</v>
          </cell>
          <cell r="B699">
            <v>13887.4002891642</v>
          </cell>
          <cell r="C699">
            <v>21507.6860378029</v>
          </cell>
          <cell r="D699">
            <v>20290.2572934074</v>
          </cell>
          <cell r="E699">
            <v>18807.2695647059</v>
          </cell>
          <cell r="F699">
            <v>17824.4459258665</v>
          </cell>
          <cell r="G699">
            <v>16587.4252332018</v>
          </cell>
          <cell r="H699">
            <v>15609.3400019523</v>
          </cell>
          <cell r="I699">
            <v>14940.4502976685</v>
          </cell>
          <cell r="J699">
            <v>14357.1508981229</v>
          </cell>
          <cell r="K699">
            <v>13613.4984841837</v>
          </cell>
          <cell r="L699">
            <v>12964.9778894408</v>
          </cell>
          <cell r="M699">
            <v>12286.6260259596</v>
          </cell>
          <cell r="N699">
            <v>11694.1587750972</v>
          </cell>
          <cell r="O699">
            <v>12633.72614906</v>
          </cell>
          <cell r="P699">
            <v>13807.4459831184</v>
          </cell>
          <cell r="Q699">
            <v>12410.3816683724</v>
          </cell>
          <cell r="R699">
            <v>9084.7343645176</v>
          </cell>
          <cell r="S699">
            <v>8573.52233846455</v>
          </cell>
          <cell r="T699">
            <v>8062.33543814036</v>
          </cell>
          <cell r="U699">
            <v>7551.17441731691</v>
          </cell>
          <cell r="V699">
            <v>10667.1496221386</v>
          </cell>
          <cell r="W699">
            <v>10156.0427127632</v>
          </cell>
          <cell r="X699">
            <v>9644.96408261699</v>
          </cell>
          <cell r="Y699">
            <v>9133.91458007688</v>
          </cell>
          <cell r="Z699">
            <v>8622.89507897101</v>
          </cell>
        </row>
        <row r="700">
          <cell r="A700">
            <v>-90459.7316857009</v>
          </cell>
          <cell r="B700">
            <v>13015.695486721</v>
          </cell>
          <cell r="C700">
            <v>20008.2439299892</v>
          </cell>
          <cell r="D700">
            <v>18847.7940980359</v>
          </cell>
          <cell r="E700">
            <v>17469.6952780161</v>
          </cell>
          <cell r="F700">
            <v>16564.3896259995</v>
          </cell>
          <cell r="G700">
            <v>15423.8226364869</v>
          </cell>
          <cell r="H700">
            <v>14522.3910418031</v>
          </cell>
          <cell r="I700">
            <v>13905.9229738519</v>
          </cell>
          <cell r="J700">
            <v>13368.8453807124</v>
          </cell>
          <cell r="K700">
            <v>12682.9658622617</v>
          </cell>
          <cell r="L700">
            <v>12085.2705538912</v>
          </cell>
          <cell r="M700">
            <v>11460.0818867714</v>
          </cell>
          <cell r="N700">
            <v>10914.5717998289</v>
          </cell>
          <cell r="O700">
            <v>11779.9793839267</v>
          </cell>
          <cell r="P700">
            <v>12861.7134781788</v>
          </cell>
          <cell r="Q700">
            <v>11574.1386606875</v>
          </cell>
          <cell r="R700">
            <v>8509.12606598809</v>
          </cell>
          <cell r="S700">
            <v>8037.97829977784</v>
          </cell>
          <cell r="T700">
            <v>7566.85369016488</v>
          </cell>
          <cell r="U700">
            <v>7095.75293184716</v>
          </cell>
          <cell r="V700">
            <v>9967.52566507693</v>
          </cell>
          <cell r="W700">
            <v>9496.4747774324</v>
          </cell>
          <cell r="X700">
            <v>9025.44995274217</v>
          </cell>
          <cell r="Y700">
            <v>8554.45197289485</v>
          </cell>
          <cell r="Z700">
            <v>8083.48164323573</v>
          </cell>
        </row>
        <row r="701">
          <cell r="A701">
            <v>-98918.600123019</v>
          </cell>
          <cell r="B701">
            <v>13906.5886632724</v>
          </cell>
          <cell r="C701">
            <v>21652.6347899575</v>
          </cell>
          <cell r="D701">
            <v>20385.5494468223</v>
          </cell>
          <cell r="E701">
            <v>18940.567339984</v>
          </cell>
          <cell r="F701">
            <v>17950.0185412858</v>
          </cell>
          <cell r="G701">
            <v>16703.3856243318</v>
          </cell>
          <cell r="H701">
            <v>15717.6613712178</v>
          </cell>
          <cell r="I701">
            <v>15043.5475178389</v>
          </cell>
          <cell r="J701">
            <v>14455.6418216378</v>
          </cell>
          <cell r="K701">
            <v>13706.231971632</v>
          </cell>
          <cell r="L701">
            <v>13052.646314209</v>
          </cell>
          <cell r="M701">
            <v>12368.9964004646</v>
          </cell>
          <cell r="N701">
            <v>11771.8495698987</v>
          </cell>
          <cell r="O701">
            <v>12718.8074380587</v>
          </cell>
          <cell r="P701">
            <v>13901.6942354742</v>
          </cell>
          <cell r="Q701">
            <v>12493.71859674</v>
          </cell>
          <cell r="R701">
            <v>9142.09738830556</v>
          </cell>
          <cell r="S701">
            <v>8626.89270423094</v>
          </cell>
          <cell r="T701">
            <v>8111.71334212165</v>
          </cell>
          <cell r="U701">
            <v>7596.56006163666</v>
          </cell>
          <cell r="V701">
            <v>10736.8715941707</v>
          </cell>
          <cell r="W701">
            <v>10221.772847754</v>
          </cell>
          <cell r="X701">
            <v>9706.70260143227</v>
          </cell>
          <cell r="Y701">
            <v>9191.66171020849</v>
          </cell>
          <cell r="Z701">
            <v>8676.65105473558</v>
          </cell>
        </row>
        <row r="702">
          <cell r="A702">
            <v>-100567.773580846</v>
          </cell>
          <cell r="B702">
            <v>14222.0510646381</v>
          </cell>
          <cell r="C702">
            <v>21981.733311173</v>
          </cell>
          <cell r="D702">
            <v>20706.0967038464</v>
          </cell>
          <cell r="E702">
            <v>19227.3342027661</v>
          </cell>
          <cell r="F702">
            <v>18220.1660730061</v>
          </cell>
          <cell r="G702">
            <v>16952.85413573</v>
          </cell>
          <cell r="H702">
            <v>15950.6958623918</v>
          </cell>
          <cell r="I702">
            <v>15265.3431654268</v>
          </cell>
          <cell r="J702">
            <v>14667.5278271616</v>
          </cell>
          <cell r="K702">
            <v>13905.7318598702</v>
          </cell>
          <cell r="L702">
            <v>13241.2496054746</v>
          </cell>
          <cell r="M702">
            <v>12546.2018626992</v>
          </cell>
          <cell r="N702">
            <v>11938.9877344015</v>
          </cell>
          <cell r="O702">
            <v>12901.844958953</v>
          </cell>
          <cell r="P702">
            <v>14104.452875627</v>
          </cell>
          <cell r="Q702">
            <v>12673.0034306543</v>
          </cell>
          <cell r="R702">
            <v>9265.50390680941</v>
          </cell>
          <cell r="S702">
            <v>8741.70971692631</v>
          </cell>
          <cell r="T702">
            <v>8217.94127117699</v>
          </cell>
          <cell r="U702">
            <v>7694.19934188549</v>
          </cell>
          <cell r="V702">
            <v>10886.8662294521</v>
          </cell>
          <cell r="W702">
            <v>10363.1797434222</v>
          </cell>
          <cell r="X702">
            <v>9839.52223264172</v>
          </cell>
          <cell r="Y702">
            <v>9315.8945663681</v>
          </cell>
          <cell r="Z702">
            <v>8792.29763993656</v>
          </cell>
        </row>
        <row r="703">
          <cell r="A703">
            <v>-90996.1929429781</v>
          </cell>
          <cell r="B703">
            <v>13014.3613038431</v>
          </cell>
          <cell r="C703">
            <v>20165.7848370233</v>
          </cell>
          <cell r="D703">
            <v>18938.2658004566</v>
          </cell>
          <cell r="E703">
            <v>17562.9779530576</v>
          </cell>
          <cell r="F703">
            <v>16652.2661824826</v>
          </cell>
          <cell r="G703">
            <v>15504.9724940962</v>
          </cell>
          <cell r="H703">
            <v>14598.1950607987</v>
          </cell>
          <cell r="I703">
            <v>13978.0710983557</v>
          </cell>
          <cell r="J703">
            <v>13437.7699879957</v>
          </cell>
          <cell r="K703">
            <v>12747.8613772623</v>
          </cell>
          <cell r="L703">
            <v>12146.6215041377</v>
          </cell>
          <cell r="M703">
            <v>11517.7252259942</v>
          </cell>
          <cell r="N703">
            <v>10968.9403378639</v>
          </cell>
          <cell r="O703">
            <v>11839.519839251</v>
          </cell>
          <cell r="P703">
            <v>12927.6690357971</v>
          </cell>
          <cell r="Q703">
            <v>11632.4584007706</v>
          </cell>
          <cell r="R703">
            <v>8549.2690938537</v>
          </cell>
          <cell r="S703">
            <v>8075.32723884488</v>
          </cell>
          <cell r="T703">
            <v>7601.40867776095</v>
          </cell>
          <cell r="U703">
            <v>7127.51410941967</v>
          </cell>
          <cell r="V703">
            <v>10016.3175676182</v>
          </cell>
          <cell r="W703">
            <v>9542.47316570249</v>
          </cell>
          <cell r="X703">
            <v>9068.65498130454</v>
          </cell>
          <cell r="Y703">
            <v>8594.86380094981</v>
          </cell>
          <cell r="Z703">
            <v>8121.10043475962</v>
          </cell>
        </row>
        <row r="704">
          <cell r="A704">
            <v>-104382.821727719</v>
          </cell>
          <cell r="B704">
            <v>14651.7140815276</v>
          </cell>
          <cell r="C704">
            <v>22730.7772002192</v>
          </cell>
          <cell r="D704">
            <v>21479.9508154374</v>
          </cell>
          <cell r="E704">
            <v>19890.7146272141</v>
          </cell>
          <cell r="F704">
            <v>18845.1008458647</v>
          </cell>
          <cell r="G704">
            <v>17529.9519404492</v>
          </cell>
          <cell r="H704">
            <v>16489.776696789</v>
          </cell>
          <cell r="I704">
            <v>15778.42507946</v>
          </cell>
          <cell r="J704">
            <v>15157.6856749523</v>
          </cell>
          <cell r="K704">
            <v>14367.2367884832</v>
          </cell>
          <cell r="L704">
            <v>13677.5473359663</v>
          </cell>
          <cell r="M704">
            <v>12956.1328903332</v>
          </cell>
          <cell r="N704">
            <v>12325.6299894851</v>
          </cell>
          <cell r="O704">
            <v>13325.2673415907</v>
          </cell>
          <cell r="P704">
            <v>14573.496305053</v>
          </cell>
          <cell r="Q704">
            <v>13087.7446879437</v>
          </cell>
          <cell r="R704">
            <v>9550.98134248832</v>
          </cell>
          <cell r="S704">
            <v>9007.31696971954</v>
          </cell>
          <cell r="T704">
            <v>8463.67931769073</v>
          </cell>
          <cell r="U704">
            <v>7920.06918802412</v>
          </cell>
          <cell r="V704">
            <v>11233.8502005167</v>
          </cell>
          <cell r="W704">
            <v>10690.2976173571</v>
          </cell>
          <cell r="X704">
            <v>10146.7751086258</v>
          </cell>
          <cell r="Y704">
            <v>9603.28357655566</v>
          </cell>
          <cell r="Z704">
            <v>9059.82395044643</v>
          </cell>
        </row>
        <row r="705">
          <cell r="A705">
            <v>-116319.633744828</v>
          </cell>
          <cell r="B705">
            <v>16039.8129718675</v>
          </cell>
          <cell r="C705">
            <v>25128.8560633508</v>
          </cell>
          <cell r="D705">
            <v>23649.8304520402</v>
          </cell>
          <cell r="E705">
            <v>21966.349617288</v>
          </cell>
          <cell r="F705">
            <v>20800.4441651051</v>
          </cell>
          <cell r="G705">
            <v>19335.6193252937</v>
          </cell>
          <cell r="H705">
            <v>18176.4937012653</v>
          </cell>
          <cell r="I705">
            <v>17383.7946898576</v>
          </cell>
          <cell r="J705">
            <v>16691.3287280773</v>
          </cell>
          <cell r="K705">
            <v>15811.2284147325</v>
          </cell>
          <cell r="L705">
            <v>15042.668768743</v>
          </cell>
          <cell r="M705">
            <v>14238.7561832684</v>
          </cell>
          <cell r="N705">
            <v>13535.385604388</v>
          </cell>
          <cell r="O705">
            <v>14650.1034093941</v>
          </cell>
          <cell r="P705">
            <v>16041.074964449</v>
          </cell>
          <cell r="Q705">
            <v>14385.4185922851</v>
          </cell>
          <cell r="R705">
            <v>10444.2047969863</v>
          </cell>
          <cell r="S705">
            <v>9838.36908883179</v>
          </cell>
          <cell r="T705">
            <v>9232.56315709681</v>
          </cell>
          <cell r="U705">
            <v>8626.7878950739</v>
          </cell>
          <cell r="V705">
            <v>12319.5199682608</v>
          </cell>
          <cell r="W705">
            <v>11713.8088335389</v>
          </cell>
          <cell r="X705">
            <v>11108.1312124394</v>
          </cell>
          <cell r="Y705">
            <v>10502.4881103711</v>
          </cell>
          <cell r="Z705">
            <v>9896.8805629049</v>
          </cell>
        </row>
        <row r="706">
          <cell r="A706">
            <v>-105660.299516648</v>
          </cell>
          <cell r="B706">
            <v>14798.5166621725</v>
          </cell>
          <cell r="C706">
            <v>23041.097803243</v>
          </cell>
          <cell r="D706">
            <v>21686.357951548</v>
          </cell>
          <cell r="E706">
            <v>20112.8491128659</v>
          </cell>
          <cell r="F706">
            <v>19054.3617152224</v>
          </cell>
          <cell r="G706">
            <v>17723.1944892156</v>
          </cell>
          <cell r="H706">
            <v>16670.2891741858</v>
          </cell>
          <cell r="I706">
            <v>15950.2317576052</v>
          </cell>
          <cell r="J706">
            <v>15321.8161759357</v>
          </cell>
          <cell r="K706">
            <v>14521.7727925091</v>
          </cell>
          <cell r="L706">
            <v>13823.6426507843</v>
          </cell>
          <cell r="M706">
            <v>13093.3992530722</v>
          </cell>
          <cell r="N706">
            <v>12455.0980523025</v>
          </cell>
          <cell r="O706">
            <v>13467.0513160861</v>
          </cell>
          <cell r="P706">
            <v>14730.556593696</v>
          </cell>
          <cell r="Q706">
            <v>13226.6217673258</v>
          </cell>
          <cell r="R706">
            <v>9646.57412907455</v>
          </cell>
          <cell r="S706">
            <v>9096.25617912374</v>
          </cell>
          <cell r="T706">
            <v>8545.96527693177</v>
          </cell>
          <cell r="U706">
            <v>7995.70223393141</v>
          </cell>
          <cell r="V706">
            <v>11350.0385942366</v>
          </cell>
          <cell r="W706">
            <v>10799.83380202</v>
          </cell>
          <cell r="X706">
            <v>10249.6594522942</v>
          </cell>
          <cell r="Y706">
            <v>9699.51645833407</v>
          </cell>
          <cell r="Z706">
            <v>9149.40576081247</v>
          </cell>
        </row>
        <row r="707">
          <cell r="A707">
            <v>-91178.8575311815</v>
          </cell>
          <cell r="B707">
            <v>13040.3247113015</v>
          </cell>
          <cell r="C707">
            <v>20082.1160507385</v>
          </cell>
          <cell r="D707">
            <v>18990.9628901904</v>
          </cell>
          <cell r="E707">
            <v>17594.7406222006</v>
          </cell>
          <cell r="F707">
            <v>16682.1880729918</v>
          </cell>
          <cell r="G707">
            <v>15532.603949531</v>
          </cell>
          <cell r="H707">
            <v>14624.0062628681</v>
          </cell>
          <cell r="I707">
            <v>14002.6374715529</v>
          </cell>
          <cell r="J707">
            <v>13461.2387564029</v>
          </cell>
          <cell r="K707">
            <v>12769.9582432765</v>
          </cell>
          <cell r="L707">
            <v>12167.5114489578</v>
          </cell>
          <cell r="M707">
            <v>11537.3527325084</v>
          </cell>
          <cell r="N707">
            <v>10987.4527774421</v>
          </cell>
          <cell r="O707">
            <v>11859.793312136</v>
          </cell>
          <cell r="P707">
            <v>12950.126845394</v>
          </cell>
          <cell r="Q707">
            <v>11652.3162211852</v>
          </cell>
          <cell r="R707">
            <v>8562.93775967968</v>
          </cell>
          <cell r="S707">
            <v>8088.04451988236</v>
          </cell>
          <cell r="T707">
            <v>7613.17462076986</v>
          </cell>
          <cell r="U707">
            <v>7138.32876256274</v>
          </cell>
          <cell r="V707">
            <v>10032.9311676954</v>
          </cell>
          <cell r="W707">
            <v>9558.13557661736</v>
          </cell>
          <cell r="X707">
            <v>9083.3662556857</v>
          </cell>
          <cell r="Y707">
            <v>8608.62399300484</v>
          </cell>
          <cell r="Z707">
            <v>8133.9096003223</v>
          </cell>
        </row>
        <row r="708">
          <cell r="A708">
            <v>-96477.7389274091</v>
          </cell>
          <cell r="B708">
            <v>13669.7031141111</v>
          </cell>
          <cell r="C708">
            <v>21094.26254419</v>
          </cell>
          <cell r="D708">
            <v>19955.6767115222</v>
          </cell>
          <cell r="E708">
            <v>18516.1376935876</v>
          </cell>
          <cell r="F708">
            <v>17550.1863561774</v>
          </cell>
          <cell r="G708">
            <v>16334.1594485716</v>
          </cell>
          <cell r="H708">
            <v>15372.7583872133</v>
          </cell>
          <cell r="I708">
            <v>14715.2785980457</v>
          </cell>
          <cell r="J708">
            <v>14142.0396797155</v>
          </cell>
          <cell r="K708">
            <v>13410.9619177645</v>
          </cell>
          <cell r="L708">
            <v>12773.5037820334</v>
          </cell>
          <cell r="M708">
            <v>12106.7232391027</v>
          </cell>
          <cell r="N708">
            <v>11524.4765248717</v>
          </cell>
          <cell r="O708">
            <v>12447.9025311362</v>
          </cell>
          <cell r="P708">
            <v>13601.6010618454</v>
          </cell>
          <cell r="Q708">
            <v>12228.3678587773</v>
          </cell>
          <cell r="R708">
            <v>8959.44941948711</v>
          </cell>
          <cell r="S708">
            <v>8456.95764400189</v>
          </cell>
          <cell r="T708">
            <v>7954.49056565104</v>
          </cell>
          <cell r="U708">
            <v>7452.0489253486</v>
          </cell>
          <cell r="V708">
            <v>10514.8718505595</v>
          </cell>
          <cell r="W708">
            <v>10012.4833986725</v>
          </cell>
          <cell r="X708">
            <v>9510.12274362787</v>
          </cell>
          <cell r="Y708">
            <v>9007.7907193308</v>
          </cell>
          <cell r="Z708">
            <v>8505.48818470378</v>
          </cell>
        </row>
        <row r="709">
          <cell r="A709">
            <v>-100831.911770363</v>
          </cell>
          <cell r="B709">
            <v>14246.5978889706</v>
          </cell>
          <cell r="C709">
            <v>22029.14815335</v>
          </cell>
          <cell r="D709">
            <v>20779.2525067039</v>
          </cell>
          <cell r="E709">
            <v>19273.2639256762</v>
          </cell>
          <cell r="F709">
            <v>18263.4339776599</v>
          </cell>
          <cell r="G709">
            <v>16992.8100061264</v>
          </cell>
          <cell r="H709">
            <v>15988.0195946539</v>
          </cell>
          <cell r="I709">
            <v>15300.8668397367</v>
          </cell>
          <cell r="J709">
            <v>14701.4643337294</v>
          </cell>
          <cell r="K709">
            <v>13937.6845565608</v>
          </cell>
          <cell r="L709">
            <v>13271.4570597938</v>
          </cell>
          <cell r="M709">
            <v>12574.5837953243</v>
          </cell>
          <cell r="N709">
            <v>11965.7572485247</v>
          </cell>
          <cell r="O709">
            <v>12931.1609773215</v>
          </cell>
          <cell r="P709">
            <v>14136.9275070035</v>
          </cell>
          <cell r="Q709">
            <v>12701.7184037296</v>
          </cell>
          <cell r="R709">
            <v>9285.26918633014</v>
          </cell>
          <cell r="S709">
            <v>8760.0992669855</v>
          </cell>
          <cell r="T709">
            <v>8234.95515939085</v>
          </cell>
          <cell r="U709">
            <v>7709.83763789866</v>
          </cell>
          <cell r="V709">
            <v>10910.889967654</v>
          </cell>
          <cell r="W709">
            <v>10385.8280350435</v>
          </cell>
          <cell r="X709">
            <v>9860.79515378498</v>
          </cell>
          <cell r="Y709">
            <v>9335.79219541901</v>
          </cell>
          <cell r="Z709">
            <v>8810.82005763238</v>
          </cell>
        </row>
        <row r="710">
          <cell r="A710">
            <v>-91073.4115478069</v>
          </cell>
          <cell r="B710">
            <v>13028.2828601251</v>
          </cell>
          <cell r="C710">
            <v>20070.2645197026</v>
          </cell>
          <cell r="D710">
            <v>18957.8109370162</v>
          </cell>
          <cell r="E710">
            <v>17576.4051258938</v>
          </cell>
          <cell r="F710">
            <v>16664.9151948701</v>
          </cell>
          <cell r="G710">
            <v>15516.6532607902</v>
          </cell>
          <cell r="H710">
            <v>14609.1063437811</v>
          </cell>
          <cell r="I710">
            <v>13988.4561493535</v>
          </cell>
          <cell r="J710">
            <v>13447.6910436928</v>
          </cell>
          <cell r="K710">
            <v>12757.2024826264</v>
          </cell>
          <cell r="L710">
            <v>12155.4524023968</v>
          </cell>
          <cell r="M710">
            <v>11526.0224481553</v>
          </cell>
          <cell r="N710">
            <v>10976.7661828745</v>
          </cell>
          <cell r="O710">
            <v>11848.0901336174</v>
          </cell>
          <cell r="P710">
            <v>12937.1627244296</v>
          </cell>
          <cell r="Q710">
            <v>11640.8529845398</v>
          </cell>
          <cell r="R710">
            <v>8555.0473090805</v>
          </cell>
          <cell r="S710">
            <v>8080.70327099532</v>
          </cell>
          <cell r="T710">
            <v>7606.38254660207</v>
          </cell>
          <cell r="U710">
            <v>7132.08583531153</v>
          </cell>
          <cell r="V710">
            <v>10023.3407078544</v>
          </cell>
          <cell r="W710">
            <v>9549.09420556028</v>
          </cell>
          <cell r="X710">
            <v>9074.87394303182</v>
          </cell>
          <cell r="Y710">
            <v>8600.68070746199</v>
          </cell>
          <cell r="Z710">
            <v>8126.51530965956</v>
          </cell>
        </row>
        <row r="711">
          <cell r="A711">
            <v>-112352.461100533</v>
          </cell>
          <cell r="B711">
            <v>15581.6286539033</v>
          </cell>
          <cell r="C711">
            <v>24368.9500684966</v>
          </cell>
          <cell r="D711">
            <v>22901.0623338444</v>
          </cell>
          <cell r="E711">
            <v>21276.5169936059</v>
          </cell>
          <cell r="F711">
            <v>20150.5902078528</v>
          </cell>
          <cell r="G711">
            <v>18735.5098284211</v>
          </cell>
          <cell r="H711">
            <v>17615.9170959511</v>
          </cell>
          <cell r="I711">
            <v>16850.2537081261</v>
          </cell>
          <cell r="J711">
            <v>16181.6259064403</v>
          </cell>
          <cell r="K711">
            <v>15331.321043314</v>
          </cell>
          <cell r="L711">
            <v>14588.9737288538</v>
          </cell>
          <cell r="M711">
            <v>13812.4792147298</v>
          </cell>
          <cell r="N711">
            <v>13133.3260448635</v>
          </cell>
          <cell r="O711">
            <v>14209.797120007</v>
          </cell>
          <cell r="P711">
            <v>15553.3284955792</v>
          </cell>
          <cell r="Q711">
            <v>13954.1395868739</v>
          </cell>
          <cell r="R711">
            <v>10147.3439895238</v>
          </cell>
          <cell r="S711">
            <v>9562.17078494628</v>
          </cell>
          <cell r="T711">
            <v>8977.02634124006</v>
          </cell>
          <cell r="U711">
            <v>8391.91152123126</v>
          </cell>
          <cell r="V711">
            <v>11958.7000611399</v>
          </cell>
          <cell r="W711">
            <v>11373.64718132</v>
          </cell>
          <cell r="X711">
            <v>10788.6266721142</v>
          </cell>
          <cell r="Y711">
            <v>10203.6395046407</v>
          </cell>
          <cell r="Z711">
            <v>9618.68667915167</v>
          </cell>
        </row>
        <row r="712">
          <cell r="A712">
            <v>-97770.7788386914</v>
          </cell>
          <cell r="B712">
            <v>13809.6100341237</v>
          </cell>
          <cell r="C712">
            <v>21385.217963032</v>
          </cell>
          <cell r="D712">
            <v>20171.11471482</v>
          </cell>
          <cell r="E712">
            <v>18740.9782020561</v>
          </cell>
          <cell r="F712">
            <v>17761.9964230875</v>
          </cell>
          <cell r="G712">
            <v>16529.7560611142</v>
          </cell>
          <cell r="H712">
            <v>15555.4698517736</v>
          </cell>
          <cell r="I712">
            <v>14889.1782100717</v>
          </cell>
          <cell r="J712">
            <v>14308.1696040629</v>
          </cell>
          <cell r="K712">
            <v>13567.3804658343</v>
          </cell>
          <cell r="L712">
            <v>12921.3788171598</v>
          </cell>
          <cell r="M712">
            <v>12245.6617686303</v>
          </cell>
          <cell r="N712">
            <v>11655.5217562722</v>
          </cell>
          <cell r="O712">
            <v>12591.4137055705</v>
          </cell>
          <cell r="P712">
            <v>13760.574645146</v>
          </cell>
          <cell r="Q712">
            <v>12368.9367265568</v>
          </cell>
          <cell r="R712">
            <v>9056.2067090133</v>
          </cell>
          <cell r="S712">
            <v>8546.98030305253</v>
          </cell>
          <cell r="T712">
            <v>8037.7789252287</v>
          </cell>
          <cell r="U712">
            <v>7528.60332638594</v>
          </cell>
          <cell r="V712">
            <v>10632.4756410987</v>
          </cell>
          <cell r="W712">
            <v>10123.3539435275</v>
          </cell>
          <cell r="X712">
            <v>9614.2604153449</v>
          </cell>
          <cell r="Y712">
            <v>9105.19590163264</v>
          </cell>
          <cell r="Z712">
            <v>8596.1612728248</v>
          </cell>
        </row>
        <row r="713">
          <cell r="A713">
            <v>-107859.641734276</v>
          </cell>
          <cell r="B713">
            <v>15039.5326411398</v>
          </cell>
          <cell r="C713">
            <v>23422.4157204803</v>
          </cell>
          <cell r="D713">
            <v>22043.5529529007</v>
          </cell>
          <cell r="E713">
            <v>20495.2821825594</v>
          </cell>
          <cell r="F713">
            <v>19414.6311997212</v>
          </cell>
          <cell r="G713">
            <v>18055.8863758594</v>
          </cell>
          <cell r="H713">
            <v>16981.0646066731</v>
          </cell>
          <cell r="I713">
            <v>16246.0190376583</v>
          </cell>
          <cell r="J713">
            <v>15604.3879303267</v>
          </cell>
          <cell r="K713">
            <v>14787.8263871339</v>
          </cell>
          <cell r="L713">
            <v>14075.1645139913</v>
          </cell>
          <cell r="M713">
            <v>13329.7209404225</v>
          </cell>
          <cell r="N713">
            <v>12677.9939639626</v>
          </cell>
          <cell r="O713">
            <v>13711.1506527584</v>
          </cell>
          <cell r="P713">
            <v>15000.9560687547</v>
          </cell>
          <cell r="Q713">
            <v>13465.7165104148</v>
          </cell>
          <cell r="R713">
            <v>9811.1493984545</v>
          </cell>
          <cell r="S713">
            <v>9249.37646014966</v>
          </cell>
          <cell r="T713">
            <v>8687.63113260868</v>
          </cell>
          <cell r="U713">
            <v>8125.91424415447</v>
          </cell>
          <cell r="V713">
            <v>11550.0718486081</v>
          </cell>
          <cell r="W713">
            <v>10988.4144234404</v>
          </cell>
          <cell r="X713">
            <v>10426.7880744307</v>
          </cell>
          <cell r="Y713">
            <v>9865.19373386365</v>
          </cell>
          <cell r="Z713">
            <v>9303.63236199263</v>
          </cell>
        </row>
        <row r="714">
          <cell r="A714">
            <v>-115868.358015079</v>
          </cell>
          <cell r="B714">
            <v>15994.4459602313</v>
          </cell>
          <cell r="C714">
            <v>25015.1698120141</v>
          </cell>
          <cell r="D714">
            <v>23576.6025199254</v>
          </cell>
          <cell r="E714">
            <v>21887.8794450597</v>
          </cell>
          <cell r="F714">
            <v>20726.5216653593</v>
          </cell>
          <cell r="G714">
            <v>19267.3553813183</v>
          </cell>
          <cell r="H714">
            <v>18112.7267217749</v>
          </cell>
          <cell r="I714">
            <v>17323.1030796177</v>
          </cell>
          <cell r="J714">
            <v>16633.348767684</v>
          </cell>
          <cell r="K714">
            <v>15756.6377607158</v>
          </cell>
          <cell r="L714">
            <v>14991.0598324633</v>
          </cell>
          <cell r="M714">
            <v>14190.2661206216</v>
          </cell>
          <cell r="N714">
            <v>13489.6503320932</v>
          </cell>
          <cell r="O714">
            <v>14600.0174766979</v>
          </cell>
          <cell r="P714">
            <v>15985.5925936506</v>
          </cell>
          <cell r="Q714">
            <v>14336.3595355354</v>
          </cell>
          <cell r="R714">
            <v>10410.4361437076</v>
          </cell>
          <cell r="S714">
            <v>9806.95084659301</v>
          </cell>
          <cell r="T714">
            <v>9203.49521037674</v>
          </cell>
          <cell r="U714">
            <v>8600.07012488579</v>
          </cell>
          <cell r="V714">
            <v>12278.4758087311</v>
          </cell>
          <cell r="W714">
            <v>11675.1146017518</v>
          </cell>
          <cell r="X714">
            <v>11071.7867783748</v>
          </cell>
          <cell r="Y714">
            <v>10468.4933401083</v>
          </cell>
          <cell r="Z714">
            <v>9865.23531850567</v>
          </cell>
        </row>
        <row r="715">
          <cell r="A715">
            <v>-92411.7914891226</v>
          </cell>
          <cell r="B715">
            <v>13164.6611610238</v>
          </cell>
          <cell r="C715">
            <v>20372.9687490714</v>
          </cell>
          <cell r="D715">
            <v>19195.5055970167</v>
          </cell>
          <cell r="E715">
            <v>17809.129594724</v>
          </cell>
          <cell r="F715">
            <v>16884.1523138853</v>
          </cell>
          <cell r="G715">
            <v>15719.1084058574</v>
          </cell>
          <cell r="H715">
            <v>14798.224527282</v>
          </cell>
          <cell r="I715">
            <v>14168.4534955356</v>
          </cell>
          <cell r="J715">
            <v>13619.6462605881</v>
          </cell>
          <cell r="K715">
            <v>12919.1057969477</v>
          </cell>
          <cell r="L715">
            <v>12308.5126282318</v>
          </cell>
          <cell r="M715">
            <v>11669.8328126872</v>
          </cell>
          <cell r="N715">
            <v>11112.4064733104</v>
          </cell>
          <cell r="O715">
            <v>11996.6334813838</v>
          </cell>
          <cell r="P715">
            <v>13101.7106654731</v>
          </cell>
          <cell r="Q715">
            <v>11786.3508546119</v>
          </cell>
          <cell r="R715">
            <v>8655.1973619505</v>
          </cell>
          <cell r="S715">
            <v>8173.88254573078</v>
          </cell>
          <cell r="T715">
            <v>7692.59138581207</v>
          </cell>
          <cell r="U715">
            <v>7211.3245918834</v>
          </cell>
          <cell r="V715">
            <v>10145.0682376135</v>
          </cell>
          <cell r="W715">
            <v>9663.85239053344</v>
          </cell>
          <cell r="X715">
            <v>9182.66316882856</v>
          </cell>
          <cell r="Y715">
            <v>8701.50137126014</v>
          </cell>
          <cell r="Z715">
            <v>8220.36782055228</v>
          </cell>
        </row>
        <row r="716">
          <cell r="A716">
            <v>-104799.968815435</v>
          </cell>
          <cell r="B716">
            <v>14744.2934565715</v>
          </cell>
          <cell r="C716">
            <v>22852.4988794124</v>
          </cell>
          <cell r="D716">
            <v>21533.8747660292</v>
          </cell>
          <cell r="E716">
            <v>19963.2503335677</v>
          </cell>
          <cell r="F716">
            <v>18913.4328066879</v>
          </cell>
          <cell r="G716">
            <v>17593.0532852549</v>
          </cell>
          <cell r="H716">
            <v>16548.7211691666</v>
          </cell>
          <cell r="I716">
            <v>15834.5267636221</v>
          </cell>
          <cell r="J716">
            <v>15211.2807832853</v>
          </cell>
          <cell r="K716">
            <v>14417.6989136062</v>
          </cell>
          <cell r="L716">
            <v>13725.2532418016</v>
          </cell>
          <cell r="M716">
            <v>13000.9557936779</v>
          </cell>
          <cell r="N716">
            <v>12367.9064390833</v>
          </cell>
          <cell r="O716">
            <v>13371.5654240765</v>
          </cell>
          <cell r="P716">
            <v>14624.7827090681</v>
          </cell>
          <cell r="Q716">
            <v>13133.0935540585</v>
          </cell>
          <cell r="R716">
            <v>9582.19617289611</v>
          </cell>
          <cell r="S716">
            <v>9036.35914368788</v>
          </cell>
          <cell r="T716">
            <v>8490.54894200423</v>
          </cell>
          <cell r="U716">
            <v>7944.7663726709</v>
          </cell>
          <cell r="V716">
            <v>11271.790312264</v>
          </cell>
          <cell r="W716">
            <v>10726.065519412</v>
          </cell>
          <cell r="X716">
            <v>10180.3709211752</v>
          </cell>
          <cell r="Y716">
            <v>9634.70742339223</v>
          </cell>
          <cell r="Z716">
            <v>9089.07595907656</v>
          </cell>
        </row>
        <row r="717">
          <cell r="A717">
            <v>-94363.3630004819</v>
          </cell>
          <cell r="B717">
            <v>13484.001154647</v>
          </cell>
          <cell r="C717">
            <v>20757.2900542211</v>
          </cell>
          <cell r="D717">
            <v>19513.2405441195</v>
          </cell>
          <cell r="E717">
            <v>18148.4790046672</v>
          </cell>
          <cell r="F717">
            <v>17203.8350157061</v>
          </cell>
          <cell r="G717">
            <v>16014.3203118674</v>
          </cell>
          <cell r="H717">
            <v>15073.9890152326</v>
          </cell>
          <cell r="I717">
            <v>14430.9183473204</v>
          </cell>
          <cell r="J717">
            <v>13870.3844046405</v>
          </cell>
          <cell r="K717">
            <v>13155.1866631279</v>
          </cell>
          <cell r="L717">
            <v>12531.6988603626</v>
          </cell>
          <cell r="M717">
            <v>11879.5312710955</v>
          </cell>
          <cell r="N717">
            <v>11310.1916600393</v>
          </cell>
          <cell r="O717">
            <v>12213.2333845607</v>
          </cell>
          <cell r="P717">
            <v>13341.6478194008</v>
          </cell>
          <cell r="Q717">
            <v>11998.5099653625</v>
          </cell>
          <cell r="R717">
            <v>8801.23211935287</v>
          </cell>
          <cell r="S717">
            <v>8309.75279632949</v>
          </cell>
          <cell r="T717">
            <v>7818.29762918582</v>
          </cell>
          <cell r="U717">
            <v>7326.86734259828</v>
          </cell>
          <cell r="V717">
            <v>10322.5663993033</v>
          </cell>
          <cell r="W717">
            <v>9831.18813547053</v>
          </cell>
          <cell r="X717">
            <v>9339.8370592932</v>
          </cell>
          <cell r="Y717">
            <v>8848.51398640095</v>
          </cell>
          <cell r="Z717">
            <v>8357.21975689236</v>
          </cell>
        </row>
        <row r="718">
          <cell r="A718">
            <v>-97630.0805160549</v>
          </cell>
          <cell r="B718">
            <v>13827.9762882815</v>
          </cell>
          <cell r="C718">
            <v>21373.2800552819</v>
          </cell>
          <cell r="D718">
            <v>20175.9505842677</v>
          </cell>
          <cell r="E718">
            <v>18716.512845553</v>
          </cell>
          <cell r="F718">
            <v>17738.9489356343</v>
          </cell>
          <cell r="G718">
            <v>16508.4727928577</v>
          </cell>
          <cell r="H718">
            <v>15535.5886428752</v>
          </cell>
          <cell r="I718">
            <v>14870.2558369062</v>
          </cell>
          <cell r="J718">
            <v>14290.0926665365</v>
          </cell>
          <cell r="K718">
            <v>13550.3602430626</v>
          </cell>
          <cell r="L718">
            <v>12905.2882315401</v>
          </cell>
          <cell r="M718">
            <v>12230.5435824989</v>
          </cell>
          <cell r="N718">
            <v>11641.2624560861</v>
          </cell>
          <cell r="O718">
            <v>12575.7979605758</v>
          </cell>
          <cell r="P718">
            <v>13743.2764037547</v>
          </cell>
          <cell r="Q718">
            <v>12353.6411399791</v>
          </cell>
          <cell r="R718">
            <v>9045.67835005052</v>
          </cell>
          <cell r="S718">
            <v>8537.18475303338</v>
          </cell>
          <cell r="T718">
            <v>8028.71614813614</v>
          </cell>
          <cell r="U718">
            <v>7520.27328512239</v>
          </cell>
          <cell r="V718">
            <v>10619.6789316389</v>
          </cell>
          <cell r="W718">
            <v>10111.2898923294</v>
          </cell>
          <cell r="X718">
            <v>9602.92898187094</v>
          </cell>
          <cell r="Y718">
            <v>9094.59704412917</v>
          </cell>
          <cell r="Z718">
            <v>8586.29494828555</v>
          </cell>
        </row>
        <row r="719">
          <cell r="A719">
            <v>-110984.399802262</v>
          </cell>
          <cell r="B719">
            <v>15396.0599721519</v>
          </cell>
          <cell r="C719">
            <v>24116.056105667</v>
          </cell>
          <cell r="D719">
            <v>22661.3868954931</v>
          </cell>
          <cell r="E719">
            <v>21038.631375973</v>
          </cell>
          <cell r="F719">
            <v>19926.4910500499</v>
          </cell>
          <cell r="G719">
            <v>18528.564819719</v>
          </cell>
          <cell r="H719">
            <v>17422.6048236582</v>
          </cell>
          <cell r="I719">
            <v>16666.2645466769</v>
          </cell>
          <cell r="J719">
            <v>16005.8572252099</v>
          </cell>
          <cell r="K719">
            <v>15165.8271864896</v>
          </cell>
          <cell r="L719">
            <v>14432.5190743828</v>
          </cell>
          <cell r="M719">
            <v>13665.4795564617</v>
          </cell>
          <cell r="N719">
            <v>12994.6776490655</v>
          </cell>
          <cell r="O719">
            <v>14057.9595147638</v>
          </cell>
          <cell r="P719">
            <v>15385.1313619383</v>
          </cell>
          <cell r="Q719">
            <v>13805.4149991229</v>
          </cell>
          <cell r="R719">
            <v>10044.9729010744</v>
          </cell>
          <cell r="S719">
            <v>9466.92506612502</v>
          </cell>
          <cell r="T719">
            <v>8888.90564183976</v>
          </cell>
          <cell r="U719">
            <v>8310.91548053854</v>
          </cell>
          <cell r="V719">
            <v>11834.2729704037</v>
          </cell>
          <cell r="W719">
            <v>11256.3439950759</v>
          </cell>
          <cell r="X719">
            <v>10678.4469962008</v>
          </cell>
          <cell r="Y719">
            <v>10100.5829330721</v>
          </cell>
          <cell r="Z719">
            <v>9522.75279376208</v>
          </cell>
        </row>
        <row r="720">
          <cell r="A720">
            <v>-95504.9988662581</v>
          </cell>
          <cell r="B720">
            <v>13547.2149602807</v>
          </cell>
          <cell r="C720">
            <v>20970.0292218339</v>
          </cell>
          <cell r="D720">
            <v>19793.676289494</v>
          </cell>
          <cell r="E720">
            <v>18346.9925898298</v>
          </cell>
          <cell r="F720">
            <v>17390.8439138902</v>
          </cell>
          <cell r="G720">
            <v>16187.0142141628</v>
          </cell>
          <cell r="H720">
            <v>15235.3065114757</v>
          </cell>
          <cell r="I720">
            <v>14584.4557844879</v>
          </cell>
          <cell r="J720">
            <v>14017.0619188911</v>
          </cell>
          <cell r="K720">
            <v>13293.2899211874</v>
          </cell>
          <cell r="L720">
            <v>12662.2589786391</v>
          </cell>
          <cell r="M720">
            <v>12002.2012730522</v>
          </cell>
          <cell r="N720">
            <v>11425.8926023694</v>
          </cell>
          <cell r="O720">
            <v>12339.9406133509</v>
          </cell>
          <cell r="P720">
            <v>13482.0069396595</v>
          </cell>
          <cell r="Q720">
            <v>12122.6194067405</v>
          </cell>
          <cell r="R720">
            <v>8886.65994801815</v>
          </cell>
          <cell r="S720">
            <v>8389.23456283028</v>
          </cell>
          <cell r="T720">
            <v>7891.8336257671</v>
          </cell>
          <cell r="U720">
            <v>7394.45787027237</v>
          </cell>
          <cell r="V720">
            <v>10426.3997798968</v>
          </cell>
          <cell r="W720">
            <v>9929.07667654351</v>
          </cell>
          <cell r="X720">
            <v>9431.78108976994</v>
          </cell>
          <cell r="Y720">
            <v>8934.5138450735</v>
          </cell>
          <cell r="Z720">
            <v>8437.27579271649</v>
          </cell>
        </row>
        <row r="721">
          <cell r="A721">
            <v>-115786.384672837</v>
          </cell>
          <cell r="B721">
            <v>16001.7012622141</v>
          </cell>
          <cell r="C721">
            <v>25002.3116113957</v>
          </cell>
          <cell r="D721">
            <v>23567.5381773648</v>
          </cell>
          <cell r="E721">
            <v>21873.6254937395</v>
          </cell>
          <cell r="F721">
            <v>20713.0937897357</v>
          </cell>
          <cell r="G721">
            <v>19254.9553711397</v>
          </cell>
          <cell r="H721">
            <v>18101.1435762856</v>
          </cell>
          <cell r="I721">
            <v>17312.0785688598</v>
          </cell>
          <cell r="J721">
            <v>16622.8168227484</v>
          </cell>
          <cell r="K721">
            <v>15746.7214765687</v>
          </cell>
          <cell r="L721">
            <v>14981.6851714358</v>
          </cell>
          <cell r="M721">
            <v>14181.4579968103</v>
          </cell>
          <cell r="N721">
            <v>13481.3426104916</v>
          </cell>
          <cell r="O721">
            <v>14590.9194662539</v>
          </cell>
          <cell r="P721">
            <v>15975.5143309168</v>
          </cell>
          <cell r="Q721">
            <v>14327.4480550726</v>
          </cell>
          <cell r="R721">
            <v>10404.302134742</v>
          </cell>
          <cell r="S721">
            <v>9801.24378513617</v>
          </cell>
          <cell r="T721">
            <v>9198.21507544446</v>
          </cell>
          <cell r="U721">
            <v>8595.21689486436</v>
          </cell>
          <cell r="V721">
            <v>12271.0202184693</v>
          </cell>
          <cell r="W721">
            <v>11668.0858712086</v>
          </cell>
          <cell r="X721">
            <v>11065.1848839325</v>
          </cell>
          <cell r="Y721">
            <v>10462.3182574405</v>
          </cell>
          <cell r="Z721">
            <v>9859.48702255611</v>
          </cell>
        </row>
        <row r="722">
          <cell r="A722">
            <v>-103125.348717077</v>
          </cell>
          <cell r="B722">
            <v>14442.7225449896</v>
          </cell>
          <cell r="C722">
            <v>22433.3267791101</v>
          </cell>
          <cell r="D722">
            <v>21195.0275054994</v>
          </cell>
          <cell r="E722">
            <v>19672.0586765112</v>
          </cell>
          <cell r="F722">
            <v>18639.1169159041</v>
          </cell>
          <cell r="G722">
            <v>17339.7354907485</v>
          </cell>
          <cell r="H722">
            <v>16312.0909707611</v>
          </cell>
          <cell r="I722">
            <v>15609.3088234372</v>
          </cell>
          <cell r="J722">
            <v>14996.1253903052</v>
          </cell>
          <cell r="K722">
            <v>14215.1207549058</v>
          </cell>
          <cell r="L722">
            <v>13533.7398138653</v>
          </cell>
          <cell r="M722">
            <v>12821.0160625425</v>
          </cell>
          <cell r="N722">
            <v>12198.1893434371</v>
          </cell>
          <cell r="O722">
            <v>13185.7036459909</v>
          </cell>
          <cell r="P722">
            <v>14418.8955161205</v>
          </cell>
          <cell r="Q722">
            <v>12951.0423666719</v>
          </cell>
          <cell r="R722">
            <v>9456.88549973785</v>
          </cell>
          <cell r="S722">
            <v>8919.77051186104</v>
          </cell>
          <cell r="T722">
            <v>8382.68192282633</v>
          </cell>
          <cell r="U722">
            <v>7845.62052459897</v>
          </cell>
          <cell r="V722">
            <v>11119.481269394</v>
          </cell>
          <cell r="W722">
            <v>10582.4767244258</v>
          </cell>
          <cell r="X722">
            <v>10045.5018915869</v>
          </cell>
          <cell r="Y722">
            <v>9508.55766224125</v>
          </cell>
          <cell r="Z722">
            <v>8971.64495449362</v>
          </cell>
        </row>
        <row r="723">
          <cell r="A723">
            <v>-91690.6554377217</v>
          </cell>
          <cell r="B723">
            <v>13106.9668033392</v>
          </cell>
          <cell r="C723">
            <v>20276.1783104421</v>
          </cell>
          <cell r="D723">
            <v>19104.2078249396</v>
          </cell>
          <cell r="E723">
            <v>17683.7347054734</v>
          </cell>
          <cell r="F723">
            <v>16766.0245794158</v>
          </cell>
          <cell r="G723">
            <v>15610.0230113498</v>
          </cell>
          <cell r="H723">
            <v>14696.3252564637</v>
          </cell>
          <cell r="I723">
            <v>14071.4686473012</v>
          </cell>
          <cell r="J723">
            <v>13526.9946133976</v>
          </cell>
          <cell r="K723">
            <v>12831.8702420845</v>
          </cell>
          <cell r="L723">
            <v>12226.0418413664</v>
          </cell>
          <cell r="M723">
            <v>11592.3459681615</v>
          </cell>
          <cell r="N723">
            <v>11039.321768111</v>
          </cell>
          <cell r="O723">
            <v>11916.596445589</v>
          </cell>
          <cell r="P723">
            <v>13013.0501522607</v>
          </cell>
          <cell r="Q723">
            <v>11707.9547607435</v>
          </cell>
          <cell r="R723">
            <v>8601.23524592889</v>
          </cell>
          <cell r="S723">
            <v>8123.67637319274</v>
          </cell>
          <cell r="T723">
            <v>7646.14097215551</v>
          </cell>
          <cell r="U723">
            <v>7168.62974696813</v>
          </cell>
          <cell r="V723">
            <v>10079.4799039517</v>
          </cell>
          <cell r="W723">
            <v>9602.01922804885</v>
          </cell>
          <cell r="X723">
            <v>9124.5849697499</v>
          </cell>
          <cell r="Y723">
            <v>8647.17792158296</v>
          </cell>
          <cell r="Z723">
            <v>8169.79889985199</v>
          </cell>
        </row>
        <row r="724">
          <cell r="A724">
            <v>-107349.709069798</v>
          </cell>
          <cell r="B724">
            <v>14961.5993363499</v>
          </cell>
          <cell r="C724">
            <v>23280.2965014212</v>
          </cell>
          <cell r="D724">
            <v>21991.3434764901</v>
          </cell>
          <cell r="E724">
            <v>20406.6124372826</v>
          </cell>
          <cell r="F724">
            <v>19331.1002345589</v>
          </cell>
          <cell r="G724">
            <v>17978.7494669933</v>
          </cell>
          <cell r="H724">
            <v>16909.0091788854</v>
          </cell>
          <cell r="I724">
            <v>16177.4387164026</v>
          </cell>
          <cell r="J724">
            <v>15538.871719858</v>
          </cell>
          <cell r="K724">
            <v>14726.1400259512</v>
          </cell>
          <cell r="L724">
            <v>14016.8474349794</v>
          </cell>
          <cell r="M724">
            <v>13274.9281270355</v>
          </cell>
          <cell r="N724">
            <v>12626.314009282</v>
          </cell>
          <cell r="O724">
            <v>13654.554537725</v>
          </cell>
          <cell r="P724">
            <v>14938.2620852149</v>
          </cell>
          <cell r="Q724">
            <v>13410.2807449259</v>
          </cell>
          <cell r="R724">
            <v>9772.99148698915</v>
          </cell>
          <cell r="S724">
            <v>9213.87446675207</v>
          </cell>
          <cell r="T724">
            <v>8654.78492674221</v>
          </cell>
          <cell r="U724">
            <v>8095.72369136645</v>
          </cell>
          <cell r="V724">
            <v>11503.6927587291</v>
          </cell>
          <cell r="W724">
            <v>10944.6907055127</v>
          </cell>
          <cell r="X724">
            <v>10385.7195815342</v>
          </cell>
          <cell r="Y724">
            <v>9826.78031467075</v>
          </cell>
          <cell r="Z724">
            <v>9267.87386063574</v>
          </cell>
        </row>
        <row r="725">
          <cell r="A725">
            <v>-117685.125895557</v>
          </cell>
          <cell r="B725">
            <v>16260.2322066227</v>
          </cell>
          <cell r="C725">
            <v>25379.4337624343</v>
          </cell>
          <cell r="D725">
            <v>23913.8123207098</v>
          </cell>
          <cell r="E725">
            <v>22203.7884981769</v>
          </cell>
          <cell r="F725">
            <v>21024.1224764144</v>
          </cell>
          <cell r="G725">
            <v>19542.1757020967</v>
          </cell>
          <cell r="H725">
            <v>18369.4429432247</v>
          </cell>
          <cell r="I725">
            <v>17567.4383292878</v>
          </cell>
          <cell r="J725">
            <v>16866.7673249204</v>
          </cell>
          <cell r="K725">
            <v>15976.4114827522</v>
          </cell>
          <cell r="L725">
            <v>15198.8296095585</v>
          </cell>
          <cell r="M725">
            <v>14385.4797838692</v>
          </cell>
          <cell r="N725">
            <v>13673.7736257527</v>
          </cell>
          <cell r="O725">
            <v>14801.6558715586</v>
          </cell>
          <cell r="P725">
            <v>16208.9562326729</v>
          </cell>
          <cell r="Q725">
            <v>14533.8638830415</v>
          </cell>
          <cell r="R725">
            <v>10546.3836378875</v>
          </cell>
          <cell r="S725">
            <v>9933.43594117627</v>
          </cell>
          <cell r="T725">
            <v>9320.51837043402</v>
          </cell>
          <cell r="U725">
            <v>8707.63182943982</v>
          </cell>
          <cell r="V725">
            <v>12443.7133914305</v>
          </cell>
          <cell r="W725">
            <v>11830.8917305365</v>
          </cell>
          <cell r="X725">
            <v>11218.103976686</v>
          </cell>
          <cell r="Y725">
            <v>10605.3511470902</v>
          </cell>
          <cell r="Z725">
            <v>9992.6342894769</v>
          </cell>
        </row>
        <row r="726">
          <cell r="A726">
            <v>-117360.796912608</v>
          </cell>
          <cell r="B726">
            <v>16199.3204241244</v>
          </cell>
          <cell r="C726">
            <v>25284.0278400814</v>
          </cell>
          <cell r="D726">
            <v>23829.2640459245</v>
          </cell>
          <cell r="E726">
            <v>22147.3924868851</v>
          </cell>
          <cell r="F726">
            <v>20970.9948482724</v>
          </cell>
          <cell r="G726">
            <v>19493.1148418241</v>
          </cell>
          <cell r="H726">
            <v>18323.6140225882</v>
          </cell>
          <cell r="I726">
            <v>17523.8196568775</v>
          </cell>
          <cell r="J726">
            <v>16825.0974979252</v>
          </cell>
          <cell r="K726">
            <v>15937.1775285895</v>
          </cell>
          <cell r="L726">
            <v>15161.7385968777</v>
          </cell>
          <cell r="M726">
            <v>14350.6302857361</v>
          </cell>
          <cell r="N726">
            <v>13640.9039778403</v>
          </cell>
          <cell r="O726">
            <v>14765.65943182</v>
          </cell>
          <cell r="P726">
            <v>16169.0814073578</v>
          </cell>
          <cell r="Q726">
            <v>14498.605452483</v>
          </cell>
          <cell r="R726">
            <v>10522.1143225855</v>
          </cell>
          <cell r="S726">
            <v>9910.85585126754</v>
          </cell>
          <cell r="T726">
            <v>9299.62742289428</v>
          </cell>
          <cell r="U726">
            <v>8688.42993875404</v>
          </cell>
          <cell r="V726">
            <v>12414.2152162823</v>
          </cell>
          <cell r="W726">
            <v>11803.0824334389</v>
          </cell>
          <cell r="X726">
            <v>11191.9834641944</v>
          </cell>
          <cell r="Y726">
            <v>10580.9193229567</v>
          </cell>
          <cell r="Z726">
            <v>9969.89105456619</v>
          </cell>
        </row>
        <row r="727">
          <cell r="A727">
            <v>-101301.059069501</v>
          </cell>
          <cell r="B727">
            <v>14269.775185363</v>
          </cell>
          <cell r="C727">
            <v>22160.4937134144</v>
          </cell>
          <cell r="D727">
            <v>20848.5480390371</v>
          </cell>
          <cell r="E727">
            <v>19354.8416993895</v>
          </cell>
          <cell r="F727">
            <v>18340.2839804743</v>
          </cell>
          <cell r="G727">
            <v>17063.7773611897</v>
          </cell>
          <cell r="H727">
            <v>16054.3118949705</v>
          </cell>
          <cell r="I727">
            <v>15363.9619790216</v>
          </cell>
          <cell r="J727">
            <v>14761.7404355215</v>
          </cell>
          <cell r="K727">
            <v>13994.4371275539</v>
          </cell>
          <cell r="L727">
            <v>13325.1098300866</v>
          </cell>
          <cell r="M727">
            <v>12624.9941773283</v>
          </cell>
          <cell r="N727">
            <v>12013.303744066</v>
          </cell>
          <cell r="O727">
            <v>12983.2304295438</v>
          </cell>
          <cell r="P727">
            <v>14194.6071088387</v>
          </cell>
          <cell r="Q727">
            <v>12752.7203133275</v>
          </cell>
          <cell r="R727">
            <v>9320.3751568861</v>
          </cell>
          <cell r="S727">
            <v>8792.76174475311</v>
          </cell>
          <cell r="T727">
            <v>8265.1742644661</v>
          </cell>
          <cell r="U727">
            <v>7737.61349398049</v>
          </cell>
          <cell r="V727">
            <v>10953.5595714447</v>
          </cell>
          <cell r="W727">
            <v>10426.0546484828</v>
          </cell>
          <cell r="X727">
            <v>9898.57891204203</v>
          </cell>
          <cell r="Y727">
            <v>9371.13323771807</v>
          </cell>
          <cell r="Z727">
            <v>8843.71852737439</v>
          </cell>
        </row>
        <row r="728">
          <cell r="A728">
            <v>-93897.169674062</v>
          </cell>
          <cell r="B728">
            <v>13352.8012527232</v>
          </cell>
          <cell r="C728">
            <v>20606.7722042401</v>
          </cell>
          <cell r="D728">
            <v>19474.8558854513</v>
          </cell>
          <cell r="E728">
            <v>18067.414883102</v>
          </cell>
          <cell r="F728">
            <v>17127.4688967639</v>
          </cell>
          <cell r="G728">
            <v>15943.7998007508</v>
          </cell>
          <cell r="H728">
            <v>15008.1141225126</v>
          </cell>
          <cell r="I728">
            <v>14368.220484798</v>
          </cell>
          <cell r="J728">
            <v>13810.487829621</v>
          </cell>
          <cell r="K728">
            <v>13098.791433095</v>
          </cell>
          <cell r="L728">
            <v>12478.3839132225</v>
          </cell>
          <cell r="M728">
            <v>11829.438296638</v>
          </cell>
          <cell r="N728">
            <v>11262.9445396642</v>
          </cell>
          <cell r="O728">
            <v>12161.4917861737</v>
          </cell>
          <cell r="P728">
            <v>13284.3313955495</v>
          </cell>
          <cell r="Q728">
            <v>11947.8291878478</v>
          </cell>
          <cell r="R728">
            <v>8766.34719254896</v>
          </cell>
          <cell r="S728">
            <v>8277.29597693062</v>
          </cell>
          <cell r="T728">
            <v>7788.26879785215</v>
          </cell>
          <cell r="U728">
            <v>7299.26637640974</v>
          </cell>
          <cell r="V728">
            <v>10280.1654634678</v>
          </cell>
          <cell r="W728">
            <v>9791.21480776661</v>
          </cell>
          <cell r="X728">
            <v>9302.29120540283</v>
          </cell>
          <cell r="Y728">
            <v>8813.39546797654</v>
          </cell>
          <cell r="Z728">
            <v>8324.52843143588</v>
          </cell>
        </row>
        <row r="729">
          <cell r="A729">
            <v>-114924.128509356</v>
          </cell>
          <cell r="B729">
            <v>15931.6454218504</v>
          </cell>
          <cell r="C729">
            <v>24836.9873553504</v>
          </cell>
          <cell r="D729">
            <v>23372.0734674174</v>
          </cell>
          <cell r="E729">
            <v>21723.6919050423</v>
          </cell>
          <cell r="F729">
            <v>20571.8494753977</v>
          </cell>
          <cell r="G729">
            <v>19124.5229047871</v>
          </cell>
          <cell r="H729">
            <v>17979.3034961139</v>
          </cell>
          <cell r="I729">
            <v>17196.11462143</v>
          </cell>
          <cell r="J729">
            <v>16512.0340464726</v>
          </cell>
          <cell r="K729">
            <v>15642.4146752247</v>
          </cell>
          <cell r="L729">
            <v>14883.0755621343</v>
          </cell>
          <cell r="M729">
            <v>14088.8076444236</v>
          </cell>
          <cell r="N729">
            <v>13393.9558581693</v>
          </cell>
          <cell r="O729">
            <v>14495.2198721387</v>
          </cell>
          <cell r="P729">
            <v>15869.5037191517</v>
          </cell>
          <cell r="Q729">
            <v>14233.7105210807</v>
          </cell>
          <cell r="R729">
            <v>10339.7800975428</v>
          </cell>
          <cell r="S729">
            <v>9741.21269719976</v>
          </cell>
          <cell r="T729">
            <v>9142.67471604369</v>
          </cell>
          <cell r="U729">
            <v>8544.16703665027</v>
          </cell>
          <cell r="V729">
            <v>12192.5968130071</v>
          </cell>
          <cell r="W729">
            <v>11594.1524915692</v>
          </cell>
          <cell r="X729">
            <v>10995.7412816855</v>
          </cell>
          <cell r="Y729">
            <v>10397.3641767026</v>
          </cell>
          <cell r="Z729">
            <v>9799.02219976749</v>
          </cell>
        </row>
        <row r="730">
          <cell r="A730">
            <v>-92489.8575166832</v>
          </cell>
          <cell r="B730">
            <v>13144.2533085317</v>
          </cell>
          <cell r="C730">
            <v>20312.8774644449</v>
          </cell>
          <cell r="D730">
            <v>19213.9450133705</v>
          </cell>
          <cell r="E730">
            <v>17822.7041218347</v>
          </cell>
          <cell r="F730">
            <v>16896.940140755</v>
          </cell>
          <cell r="G730">
            <v>15730.9173611822</v>
          </cell>
          <cell r="H730">
            <v>14809.2555543242</v>
          </cell>
          <cell r="I730">
            <v>14178.9525155478</v>
          </cell>
          <cell r="J730">
            <v>13629.6761932604</v>
          </cell>
          <cell r="K730">
            <v>12928.5494147185</v>
          </cell>
          <cell r="L730">
            <v>12317.4404397146</v>
          </cell>
          <cell r="M730">
            <v>11678.2210913325</v>
          </cell>
          <cell r="N730">
            <v>11120.3182017551</v>
          </cell>
          <cell r="O730">
            <v>12005.2978290198</v>
          </cell>
          <cell r="P730">
            <v>13111.308541012</v>
          </cell>
          <cell r="Q730">
            <v>11794.8375633441</v>
          </cell>
          <cell r="R730">
            <v>8661.03898923897</v>
          </cell>
          <cell r="S730">
            <v>8179.31757625163</v>
          </cell>
          <cell r="T730">
            <v>7697.61983954929</v>
          </cell>
          <cell r="U730">
            <v>7215.94648942044</v>
          </cell>
          <cell r="V730">
            <v>10152.1684521339</v>
          </cell>
          <cell r="W730">
            <v>9670.5460918916</v>
          </cell>
          <cell r="X730">
            <v>9188.95037951666</v>
          </cell>
          <cell r="Y730">
            <v>8707.38211444507</v>
          </cell>
          <cell r="Z730">
            <v>8225.84212009592</v>
          </cell>
        </row>
        <row r="731">
          <cell r="A731">
            <v>-112727.967368061</v>
          </cell>
          <cell r="B731">
            <v>15581.7978567505</v>
          </cell>
          <cell r="C731">
            <v>24423.1794830558</v>
          </cell>
          <cell r="D731">
            <v>23076.8471397578</v>
          </cell>
          <cell r="E731">
            <v>21341.8119774555</v>
          </cell>
          <cell r="F731">
            <v>20212.1010761224</v>
          </cell>
          <cell r="G731">
            <v>18792.3122157844</v>
          </cell>
          <cell r="H731">
            <v>17668.9775618291</v>
          </cell>
          <cell r="I731">
            <v>16900.7551610718</v>
          </cell>
          <cell r="J731">
            <v>16229.8709971541</v>
          </cell>
          <cell r="K731">
            <v>15376.7458941986</v>
          </cell>
          <cell r="L731">
            <v>14631.9174941748</v>
          </cell>
          <cell r="M731">
            <v>13852.8277671477</v>
          </cell>
          <cell r="N731">
            <v>13171.3823378605</v>
          </cell>
          <cell r="O731">
            <v>14251.473594948</v>
          </cell>
          <cell r="P731">
            <v>15599.4953434699</v>
          </cell>
          <cell r="Q731">
            <v>13994.961598948</v>
          </cell>
          <cell r="R731">
            <v>10175.4428659228</v>
          </cell>
          <cell r="S731">
            <v>9588.31388571069</v>
          </cell>
          <cell r="T731">
            <v>9001.21376249494</v>
          </cell>
          <cell r="U731">
            <v>8414.1433619854</v>
          </cell>
          <cell r="V731">
            <v>11992.8528819826</v>
          </cell>
          <cell r="W731">
            <v>11405.8446286796</v>
          </cell>
          <cell r="X731">
            <v>10818.8688541801</v>
          </cell>
          <cell r="Y731">
            <v>10231.9265328484</v>
          </cell>
          <cell r="Z731">
            <v>9645.01866827937</v>
          </cell>
        </row>
        <row r="732">
          <cell r="A732">
            <v>-106222.840766818</v>
          </cell>
          <cell r="B732">
            <v>14841.7540050191</v>
          </cell>
          <cell r="C732">
            <v>23088.8415061307</v>
          </cell>
          <cell r="D732">
            <v>21783.3919713985</v>
          </cell>
          <cell r="E732">
            <v>20210.6667127862</v>
          </cell>
          <cell r="F732">
            <v>19146.5103788473</v>
          </cell>
          <cell r="G732">
            <v>17808.2894363931</v>
          </cell>
          <cell r="H732">
            <v>16749.778395514</v>
          </cell>
          <cell r="I732">
            <v>16025.8873536157</v>
          </cell>
          <cell r="J732">
            <v>15394.0915438634</v>
          </cell>
          <cell r="K732">
            <v>14589.823194367</v>
          </cell>
          <cell r="L732">
            <v>13887.9761693425</v>
          </cell>
          <cell r="M732">
            <v>13153.8449155884</v>
          </cell>
          <cell r="N732">
            <v>12512.1097096053</v>
          </cell>
          <cell r="O732">
            <v>13529.4863227516</v>
          </cell>
          <cell r="P732">
            <v>14799.7185720029</v>
          </cell>
          <cell r="Q732">
            <v>13287.7767138404</v>
          </cell>
          <cell r="R732">
            <v>9688.66870491729</v>
          </cell>
          <cell r="S732">
            <v>9135.42083191143</v>
          </cell>
          <cell r="T732">
            <v>8582.20015066817</v>
          </cell>
          <cell r="U732">
            <v>8029.00747694039</v>
          </cell>
          <cell r="V732">
            <v>11401.2025086506</v>
          </cell>
          <cell r="W732">
            <v>10848.0683958369</v>
          </cell>
          <cell r="X732">
            <v>10294.9648875916</v>
          </cell>
          <cell r="Y732">
            <v>9741.89290205173</v>
          </cell>
          <cell r="Z732">
            <v>9188.85338489843</v>
          </cell>
        </row>
        <row r="733">
          <cell r="A733">
            <v>-110760.557721618</v>
          </cell>
          <cell r="B733">
            <v>15424.5880602881</v>
          </cell>
          <cell r="C733">
            <v>24089.042898688</v>
          </cell>
          <cell r="D733">
            <v>22576.6235355618</v>
          </cell>
          <cell r="E733">
            <v>20999.7085501658</v>
          </cell>
          <cell r="F733">
            <v>19889.8239637018</v>
          </cell>
          <cell r="G733">
            <v>18494.7044938803</v>
          </cell>
          <cell r="H733">
            <v>17390.9750850649</v>
          </cell>
          <cell r="I733">
            <v>16636.1602547371</v>
          </cell>
          <cell r="J733">
            <v>15977.0979675887</v>
          </cell>
          <cell r="K733">
            <v>15138.7490948192</v>
          </cell>
          <cell r="L733">
            <v>14406.9199762814</v>
          </cell>
          <cell r="M733">
            <v>13641.4274840859</v>
          </cell>
          <cell r="N733">
            <v>12971.9920095897</v>
          </cell>
          <cell r="O733">
            <v>14033.1158578893</v>
          </cell>
          <cell r="P733">
            <v>15357.6109603305</v>
          </cell>
          <cell r="Q733">
            <v>13781.0806939225</v>
          </cell>
          <cell r="R733">
            <v>10028.2229517372</v>
          </cell>
          <cell r="S733">
            <v>9451.34096919877</v>
          </cell>
          <cell r="T733">
            <v>8874.48734002358</v>
          </cell>
          <cell r="U733">
            <v>8297.66291481255</v>
          </cell>
          <cell r="V733">
            <v>11813.9142197293</v>
          </cell>
          <cell r="W733">
            <v>11237.1508570869</v>
          </cell>
          <cell r="X733">
            <v>10660.4194064047</v>
          </cell>
          <cell r="Y733">
            <v>10083.7208250415</v>
          </cell>
          <cell r="Z733">
            <v>9507.05609907673</v>
          </cell>
        </row>
        <row r="734">
          <cell r="A734">
            <v>-91126.8369294812</v>
          </cell>
          <cell r="B734">
            <v>13072.8410442955</v>
          </cell>
          <cell r="C734">
            <v>20080.762984465</v>
          </cell>
          <cell r="D734">
            <v>18950.3934466913</v>
          </cell>
          <cell r="E734">
            <v>17585.6950092732</v>
          </cell>
          <cell r="F734">
            <v>16673.6666909132</v>
          </cell>
          <cell r="G734">
            <v>15524.7348548602</v>
          </cell>
          <cell r="H734">
            <v>14616.6555537052</v>
          </cell>
          <cell r="I734">
            <v>13995.6412741625</v>
          </cell>
          <cell r="J734">
            <v>13454.5551431984</v>
          </cell>
          <cell r="K734">
            <v>12763.665330802</v>
          </cell>
          <cell r="L734">
            <v>12161.5622526209</v>
          </cell>
          <cell r="M734">
            <v>11531.7630628916</v>
          </cell>
          <cell r="N734">
            <v>10982.1806650131</v>
          </cell>
          <cell r="O734">
            <v>11854.019679335</v>
          </cell>
          <cell r="P734">
            <v>12943.7311406787</v>
          </cell>
          <cell r="Q734">
            <v>11646.6609610355</v>
          </cell>
          <cell r="R734">
            <v>8559.04509374097</v>
          </cell>
          <cell r="S734">
            <v>8084.42279649268</v>
          </cell>
          <cell r="T734">
            <v>7609.82382661256</v>
          </cell>
          <cell r="U734">
            <v>7135.24888392168</v>
          </cell>
          <cell r="V734">
            <v>10028.1998211278</v>
          </cell>
          <cell r="W734">
            <v>9553.67511688686</v>
          </cell>
          <cell r="X734">
            <v>9079.17666780435</v>
          </cell>
          <cell r="Y734">
            <v>8604.70526153501</v>
          </cell>
          <cell r="Z734">
            <v>8130.26170936322</v>
          </cell>
        </row>
        <row r="735">
          <cell r="A735">
            <v>-118127.564823015</v>
          </cell>
          <cell r="B735">
            <v>16303.1799447136</v>
          </cell>
          <cell r="C735">
            <v>25474.0847827755</v>
          </cell>
          <cell r="D735">
            <v>23991.4584894615</v>
          </cell>
          <cell r="E735">
            <v>22280.722081238</v>
          </cell>
          <cell r="F735">
            <v>21096.5974387189</v>
          </cell>
          <cell r="G735">
            <v>19609.1029134787</v>
          </cell>
          <cell r="H735">
            <v>18431.9612488926</v>
          </cell>
          <cell r="I735">
            <v>17626.9414870472</v>
          </cell>
          <cell r="J735">
            <v>16923.6119318854</v>
          </cell>
          <cell r="K735">
            <v>16029.9331521444</v>
          </cell>
          <cell r="L735">
            <v>15249.4279486881</v>
          </cell>
          <cell r="M735">
            <v>14433.0203226031</v>
          </cell>
          <cell r="N735">
            <v>13718.6133179566</v>
          </cell>
          <cell r="O735">
            <v>14850.7610302942</v>
          </cell>
          <cell r="P735">
            <v>16263.3521574049</v>
          </cell>
          <cell r="Q735">
            <v>14581.9622739355</v>
          </cell>
          <cell r="R735">
            <v>10579.4910393127</v>
          </cell>
          <cell r="S735">
            <v>9964.23895689893</v>
          </cell>
          <cell r="T735">
            <v>9349.01711371312</v>
          </cell>
          <cell r="U735">
            <v>8733.82641693213</v>
          </cell>
          <cell r="V735">
            <v>12483.9538314178</v>
          </cell>
          <cell r="W735">
            <v>11868.8282586547</v>
          </cell>
          <cell r="X735">
            <v>11253.736720409</v>
          </cell>
          <cell r="Y735">
            <v>10638.6802377164</v>
          </cell>
          <cell r="Z735">
            <v>10023.6598622435</v>
          </cell>
        </row>
        <row r="736">
          <cell r="A736">
            <v>-103184.00508694</v>
          </cell>
          <cell r="B736">
            <v>14484.9433715453</v>
          </cell>
          <cell r="C736">
            <v>22503.0677054906</v>
          </cell>
          <cell r="D736">
            <v>21175.3124361964</v>
          </cell>
          <cell r="E736">
            <v>19682.2581513379</v>
          </cell>
          <cell r="F736">
            <v>18648.7252887911</v>
          </cell>
          <cell r="G736">
            <v>17348.6083701927</v>
          </cell>
          <cell r="H736">
            <v>16320.3793392406</v>
          </cell>
          <cell r="I736">
            <v>15617.1974584849</v>
          </cell>
          <cell r="J736">
            <v>15003.6615678066</v>
          </cell>
          <cell r="K736">
            <v>14222.2163937403</v>
          </cell>
          <cell r="L736">
            <v>13540.4478919982</v>
          </cell>
          <cell r="M736">
            <v>12827.3187525872</v>
          </cell>
          <cell r="N736">
            <v>12204.1339685758</v>
          </cell>
          <cell r="O736">
            <v>13192.2137656351</v>
          </cell>
          <cell r="P736">
            <v>14426.107059414</v>
          </cell>
          <cell r="Q736">
            <v>12957.4190140034</v>
          </cell>
          <cell r="R736">
            <v>9461.274715656</v>
          </cell>
          <cell r="S736">
            <v>8923.85422369333</v>
          </cell>
          <cell r="T736">
            <v>8386.46014558809</v>
          </cell>
          <cell r="U736">
            <v>7849.09327375598</v>
          </cell>
          <cell r="V736">
            <v>11124.816148368</v>
          </cell>
          <cell r="W736">
            <v>10587.5061621324</v>
          </cell>
          <cell r="X736">
            <v>10050.225904926</v>
          </cell>
          <cell r="Y736">
            <v>9512.97626861978</v>
          </cell>
          <cell r="Z736">
            <v>8975.75817184063</v>
          </cell>
        </row>
        <row r="737">
          <cell r="A737">
            <v>-105179.026711278</v>
          </cell>
          <cell r="B737">
            <v>14712.6875610242</v>
          </cell>
          <cell r="C737">
            <v>22869.4422461738</v>
          </cell>
          <cell r="D737">
            <v>21567.2435943887</v>
          </cell>
          <cell r="E737">
            <v>20029.1628930307</v>
          </cell>
          <cell r="F737">
            <v>18975.5254594983</v>
          </cell>
          <cell r="G737">
            <v>17650.3929232178</v>
          </cell>
          <cell r="H737">
            <v>16602.2834936535</v>
          </cell>
          <cell r="I737">
            <v>15885.5058714186</v>
          </cell>
          <cell r="J737">
            <v>15259.9821876351</v>
          </cell>
          <cell r="K737">
            <v>14463.5534036221</v>
          </cell>
          <cell r="L737">
            <v>13768.6031795519</v>
          </cell>
          <cell r="M737">
            <v>13041.685972379</v>
          </cell>
          <cell r="N737">
            <v>12406.3226776245</v>
          </cell>
          <cell r="O737">
            <v>13413.6360851106</v>
          </cell>
          <cell r="P737">
            <v>14671.3862140758</v>
          </cell>
          <cell r="Q737">
            <v>13174.3016705108</v>
          </cell>
          <cell r="R737">
            <v>9610.56081520551</v>
          </cell>
          <cell r="S737">
            <v>9062.74951216777</v>
          </cell>
          <cell r="T737">
            <v>8514.96513368886</v>
          </cell>
          <cell r="U737">
            <v>7967.20848750554</v>
          </cell>
          <cell r="V737">
            <v>11306.2661586753</v>
          </cell>
          <cell r="W737">
            <v>10758.5674979488</v>
          </cell>
          <cell r="X737">
            <v>10210.8991410505</v>
          </cell>
          <cell r="Y737">
            <v>9663.26199709518</v>
          </cell>
          <cell r="Z737">
            <v>9115.65700247118</v>
          </cell>
        </row>
        <row r="738">
          <cell r="A738">
            <v>-108615.028411174</v>
          </cell>
          <cell r="B738">
            <v>15118.2532080722</v>
          </cell>
          <cell r="C738">
            <v>23586.7315225864</v>
          </cell>
          <cell r="D738">
            <v>22223.2056024071</v>
          </cell>
          <cell r="E738">
            <v>20626.6327488041</v>
          </cell>
          <cell r="F738">
            <v>19538.3694549604</v>
          </cell>
          <cell r="G738">
            <v>18170.1528218305</v>
          </cell>
          <cell r="H738">
            <v>17087.8036213322</v>
          </cell>
          <cell r="I738">
            <v>16347.6102174015</v>
          </cell>
          <cell r="J738">
            <v>15701.4401020277</v>
          </cell>
          <cell r="K738">
            <v>14879.2052271841</v>
          </cell>
          <cell r="L738">
            <v>14161.5522816121</v>
          </cell>
          <cell r="M738">
            <v>13410.8880515048</v>
          </cell>
          <cell r="N738">
            <v>12754.5498544709</v>
          </cell>
          <cell r="O738">
            <v>13794.9890773945</v>
          </cell>
          <cell r="P738">
            <v>15093.827546082</v>
          </cell>
          <cell r="Q738">
            <v>13547.8360559762</v>
          </cell>
          <cell r="R738">
            <v>9867.67446528582</v>
          </cell>
          <cell r="S738">
            <v>9301.96719356198</v>
          </cell>
          <cell r="T738">
            <v>8736.28772597185</v>
          </cell>
          <cell r="U738">
            <v>8170.63689663943</v>
          </cell>
          <cell r="V738">
            <v>11618.775324619</v>
          </cell>
          <cell r="W738">
            <v>11053.1843750196</v>
          </cell>
          <cell r="X738">
            <v>10487.6247192177</v>
          </cell>
          <cell r="Y738">
            <v>9922.09729602719</v>
          </cell>
          <cell r="Z738">
            <v>9356.60307242635</v>
          </cell>
        </row>
        <row r="739">
          <cell r="A739">
            <v>-117526.032593348</v>
          </cell>
          <cell r="B739">
            <v>16216.8759719346</v>
          </cell>
          <cell r="C739">
            <v>25329.3227275182</v>
          </cell>
          <cell r="D739">
            <v>23885.1337861643</v>
          </cell>
          <cell r="E739">
            <v>22176.1245269023</v>
          </cell>
          <cell r="F739">
            <v>20998.0617472042</v>
          </cell>
          <cell r="G739">
            <v>19518.1098471151</v>
          </cell>
          <cell r="H739">
            <v>18346.9624536476</v>
          </cell>
          <cell r="I739">
            <v>17546.0420341784</v>
          </cell>
          <cell r="J739">
            <v>16846.3269981914</v>
          </cell>
          <cell r="K739">
            <v>15957.1660262725</v>
          </cell>
          <cell r="L739">
            <v>15180.6353315263</v>
          </cell>
          <cell r="M739">
            <v>14368.3850373932</v>
          </cell>
          <cell r="N739">
            <v>13657.6500564642</v>
          </cell>
          <cell r="O739">
            <v>14783.9985150877</v>
          </cell>
          <cell r="P739">
            <v>16189.3964092593</v>
          </cell>
          <cell r="Q739">
            <v>14516.5685426829</v>
          </cell>
          <cell r="R739">
            <v>10534.4787952224</v>
          </cell>
          <cell r="S739">
            <v>9922.35971531729</v>
          </cell>
          <cell r="T739">
            <v>9310.27072065523</v>
          </cell>
          <cell r="U739">
            <v>8698.21271379348</v>
          </cell>
          <cell r="V739">
            <v>12429.2436328206</v>
          </cell>
          <cell r="W739">
            <v>11817.2504183505</v>
          </cell>
          <cell r="X739">
            <v>11205.2910650865</v>
          </cell>
          <cell r="Y739">
            <v>10593.3665888647</v>
          </cell>
          <cell r="Z739">
            <v>9981.47803599637</v>
          </cell>
        </row>
        <row r="740">
          <cell r="A740">
            <v>-111384.957717561</v>
          </cell>
          <cell r="B740">
            <v>15490.6701063553</v>
          </cell>
          <cell r="C740">
            <v>24124.1729910805</v>
          </cell>
          <cell r="D740">
            <v>22702.819708966</v>
          </cell>
          <cell r="E740">
            <v>21108.2824707003</v>
          </cell>
          <cell r="F740">
            <v>19992.1055744745</v>
          </cell>
          <cell r="G740">
            <v>18589.1567401044</v>
          </cell>
          <cell r="H740">
            <v>17479.2051827863</v>
          </cell>
          <cell r="I740">
            <v>16720.135170048</v>
          </cell>
          <cell r="J740">
            <v>16057.3209546623</v>
          </cell>
          <cell r="K740">
            <v>15214.2825257117</v>
          </cell>
          <cell r="L740">
            <v>14478.3278040888</v>
          </cell>
          <cell r="M740">
            <v>13708.5199353833</v>
          </cell>
          <cell r="N740">
            <v>13035.2728420225</v>
          </cell>
          <cell r="O740">
            <v>14102.4164076655</v>
          </cell>
          <cell r="P740">
            <v>15434.3781999971</v>
          </cell>
          <cell r="Q740">
            <v>13848.9604242428</v>
          </cell>
          <cell r="R740">
            <v>10074.9463750905</v>
          </cell>
          <cell r="S740">
            <v>9494.81228625209</v>
          </cell>
          <cell r="T740">
            <v>8914.70671061577</v>
          </cell>
          <cell r="U740">
            <v>8334.63050357762</v>
          </cell>
          <cell r="V740">
            <v>11870.7042736903</v>
          </cell>
          <cell r="W740">
            <v>11290.6894734541</v>
          </cell>
          <cell r="X740">
            <v>10710.7067650781</v>
          </cell>
          <cell r="Y740">
            <v>10130.757111318</v>
          </cell>
          <cell r="Z740">
            <v>9550.8415038124</v>
          </cell>
        </row>
        <row r="741">
          <cell r="A741">
            <v>-97646.6196496267</v>
          </cell>
          <cell r="B741">
            <v>13822.8319493485</v>
          </cell>
          <cell r="C741">
            <v>21484.6147806221</v>
          </cell>
          <cell r="D741">
            <v>20212.5829346615</v>
          </cell>
          <cell r="E741">
            <v>18719.3887561645</v>
          </cell>
          <cell r="F741">
            <v>17741.6581752779</v>
          </cell>
          <cell r="G741">
            <v>16510.9746479612</v>
          </cell>
          <cell r="H741">
            <v>15537.9256854453</v>
          </cell>
          <cell r="I741">
            <v>14872.4801680241</v>
          </cell>
          <cell r="J741">
            <v>14292.2176164202</v>
          </cell>
          <cell r="K741">
            <v>13552.3609757833</v>
          </cell>
          <cell r="L741">
            <v>12907.1796851113</v>
          </cell>
          <cell r="M741">
            <v>12232.3207301941</v>
          </cell>
          <cell r="N741">
            <v>11642.9386414592</v>
          </cell>
          <cell r="O741">
            <v>12577.6335964771</v>
          </cell>
          <cell r="P741">
            <v>13745.3098176545</v>
          </cell>
          <cell r="Q741">
            <v>12355.4391411544</v>
          </cell>
          <cell r="R741">
            <v>9046.91596206972</v>
          </cell>
          <cell r="S741">
            <v>8538.336223123</v>
          </cell>
          <cell r="T741">
            <v>8029.78148052999</v>
          </cell>
          <cell r="U741">
            <v>7521.2524841813</v>
          </cell>
          <cell r="V741">
            <v>10621.1831889966</v>
          </cell>
          <cell r="W741">
            <v>10112.7080254701</v>
          </cell>
          <cell r="X741">
            <v>9604.26099556005</v>
          </cell>
          <cell r="Y741">
            <v>9095.84294327475</v>
          </cell>
          <cell r="Z741">
            <v>8587.45473794302</v>
          </cell>
        </row>
        <row r="742">
          <cell r="A742">
            <v>-113028.405461177</v>
          </cell>
          <cell r="B742">
            <v>15686.2692356195</v>
          </cell>
          <cell r="C742">
            <v>24450.8473022766</v>
          </cell>
          <cell r="D742">
            <v>23028.8823774413</v>
          </cell>
          <cell r="E742">
            <v>21394.0537165001</v>
          </cell>
          <cell r="F742">
            <v>20261.3151893528</v>
          </cell>
          <cell r="G742">
            <v>18837.7591295104</v>
          </cell>
          <cell r="H742">
            <v>17711.4306087335</v>
          </cell>
          <cell r="I742">
            <v>16941.1607722017</v>
          </cell>
          <cell r="J742">
            <v>16268.4713197311</v>
          </cell>
          <cell r="K742">
            <v>15413.0897764716</v>
          </cell>
          <cell r="L742">
            <v>14666.2762894333</v>
          </cell>
          <cell r="M742">
            <v>13885.1101634662</v>
          </cell>
          <cell r="N742">
            <v>13201.8307247126</v>
          </cell>
          <cell r="O742">
            <v>14284.8184462644</v>
          </cell>
          <cell r="P742">
            <v>15636.4328887118</v>
          </cell>
          <cell r="Q742">
            <v>14027.6228046994</v>
          </cell>
          <cell r="R742">
            <v>10197.9244423278</v>
          </cell>
          <cell r="S742">
            <v>9609.23066931991</v>
          </cell>
          <cell r="T742">
            <v>9020.56583021682</v>
          </cell>
          <cell r="U742">
            <v>8431.93079303574</v>
          </cell>
          <cell r="V742">
            <v>12020.1781472467</v>
          </cell>
          <cell r="W742">
            <v>11431.6054229043</v>
          </cell>
          <cell r="X742">
            <v>10843.0652639268</v>
          </cell>
          <cell r="Y742">
            <v>10254.558647275</v>
          </cell>
          <cell r="Z742">
            <v>9666.08657921878</v>
          </cell>
        </row>
        <row r="743">
          <cell r="A743">
            <v>-94515.2215425414</v>
          </cell>
          <cell r="B743">
            <v>13412.2237793262</v>
          </cell>
          <cell r="C743">
            <v>20771.4570091425</v>
          </cell>
          <cell r="D743">
            <v>19605.3467835928</v>
          </cell>
          <cell r="E743">
            <v>18174.8849581989</v>
          </cell>
          <cell r="F743">
            <v>17228.7106345279</v>
          </cell>
          <cell r="G743">
            <v>16037.2917732688</v>
          </cell>
          <cell r="H743">
            <v>15095.4472056439</v>
          </cell>
          <cell r="I743">
            <v>14451.3416469545</v>
          </cell>
          <cell r="J743">
            <v>13889.8952085095</v>
          </cell>
          <cell r="K743">
            <v>13173.5569334139</v>
          </cell>
          <cell r="L743">
            <v>12549.0657544897</v>
          </cell>
          <cell r="M743">
            <v>11895.8486348102</v>
          </cell>
          <cell r="N743">
            <v>11325.5820108016</v>
          </cell>
          <cell r="O743">
            <v>12230.0877736082</v>
          </cell>
          <cell r="P743">
            <v>13360.3181607997</v>
          </cell>
          <cell r="Q743">
            <v>12015.0188009627</v>
          </cell>
          <cell r="R743">
            <v>8812.59558987907</v>
          </cell>
          <cell r="S743">
            <v>8320.32533135833</v>
          </cell>
          <cell r="T743">
            <v>7828.07926759126</v>
          </cell>
          <cell r="U743">
            <v>7335.85812442048</v>
          </cell>
          <cell r="V743">
            <v>10336.3781463469</v>
          </cell>
          <cell r="W743">
            <v>9844.2091096509</v>
          </cell>
          <cell r="X743">
            <v>9352.06730436329</v>
          </cell>
          <cell r="Y743">
            <v>8859.95354742633</v>
          </cell>
          <cell r="Z743">
            <v>8367.86868029056</v>
          </cell>
        </row>
        <row r="744">
          <cell r="A744">
            <v>-98383.1685610312</v>
          </cell>
          <cell r="B744">
            <v>13919.1721237444</v>
          </cell>
          <cell r="C744">
            <v>21557.1393941229</v>
          </cell>
          <cell r="D744">
            <v>20308.3921935505</v>
          </cell>
          <cell r="E744">
            <v>18847.4637137177</v>
          </cell>
          <cell r="F744">
            <v>17862.3106569577</v>
          </cell>
          <cell r="G744">
            <v>16622.3915275066</v>
          </cell>
          <cell r="H744">
            <v>15642.0028520886</v>
          </cell>
          <cell r="I744">
            <v>14971.5378759989</v>
          </cell>
          <cell r="J744">
            <v>14386.8495097299</v>
          </cell>
          <cell r="K744">
            <v>13641.4610184803</v>
          </cell>
          <cell r="L744">
            <v>12991.4131222975</v>
          </cell>
          <cell r="M744">
            <v>12311.4637031084</v>
          </cell>
          <cell r="N744">
            <v>11717.5853880063</v>
          </cell>
          <cell r="O744">
            <v>12659.3812659664</v>
          </cell>
          <cell r="P744">
            <v>13835.8652743735</v>
          </cell>
          <cell r="Q744">
            <v>12435.5107968218</v>
          </cell>
          <cell r="R744">
            <v>9102.03141183205</v>
          </cell>
          <cell r="S744">
            <v>8589.61545352179</v>
          </cell>
          <cell r="T744">
            <v>8077.22468011285</v>
          </cell>
          <cell r="U744">
            <v>7564.85984715229</v>
          </cell>
          <cell r="V744">
            <v>10688.1733438579</v>
          </cell>
          <cell r="W744">
            <v>10175.8627497808</v>
          </cell>
          <cell r="X744">
            <v>9663.58050153207</v>
          </cell>
          <cell r="Y744">
            <v>9151.32744948649</v>
          </cell>
          <cell r="Z744">
            <v>8639.10446953018</v>
          </cell>
        </row>
        <row r="745">
          <cell r="A745">
            <v>-108618.833939789</v>
          </cell>
          <cell r="B745">
            <v>15146.5027956064</v>
          </cell>
          <cell r="C745">
            <v>23506.4783399883</v>
          </cell>
          <cell r="D745">
            <v>22274.9154420495</v>
          </cell>
          <cell r="E745">
            <v>20627.2944739227</v>
          </cell>
          <cell r="F745">
            <v>19538.9928303593</v>
          </cell>
          <cell r="G745">
            <v>18170.7284796268</v>
          </cell>
          <cell r="H745">
            <v>17088.3413570205</v>
          </cell>
          <cell r="I745">
            <v>16348.1220190434</v>
          </cell>
          <cell r="J745">
            <v>15701.9290368049</v>
          </cell>
          <cell r="K745">
            <v>14879.6655805385</v>
          </cell>
          <cell r="L745">
            <v>14161.9874906669</v>
          </cell>
          <cell r="M745">
            <v>13411.2969596485</v>
          </cell>
          <cell r="N745">
            <v>12754.9355319535</v>
          </cell>
          <cell r="O745">
            <v>13795.4114432287</v>
          </cell>
          <cell r="P745">
            <v>15094.2954191267</v>
          </cell>
          <cell r="Q745">
            <v>13548.2497623468</v>
          </cell>
          <cell r="R745">
            <v>9867.95923038142</v>
          </cell>
          <cell r="S745">
            <v>9302.23213805595</v>
          </cell>
          <cell r="T745">
            <v>8736.53285083834</v>
          </cell>
          <cell r="U745">
            <v>8170.86220288184</v>
          </cell>
          <cell r="V745">
            <v>11619.1214427753</v>
          </cell>
          <cell r="W745">
            <v>11053.5106766498</v>
          </cell>
          <cell r="X745">
            <v>10487.9312054183</v>
          </cell>
          <cell r="Y745">
            <v>9922.38396792742</v>
          </cell>
          <cell r="Z745">
            <v>9356.86993118948</v>
          </cell>
        </row>
        <row r="746">
          <cell r="A746">
            <v>-109799.229451841</v>
          </cell>
          <cell r="B746">
            <v>15250.301823961</v>
          </cell>
          <cell r="C746">
            <v>23791.8115414381</v>
          </cell>
          <cell r="D746">
            <v>22397.2680723335</v>
          </cell>
          <cell r="E746">
            <v>20832.5477880764</v>
          </cell>
          <cell r="F746">
            <v>19732.3508622395</v>
          </cell>
          <cell r="G746">
            <v>18349.2855076067</v>
          </cell>
          <cell r="H746">
            <v>17255.135738915</v>
          </cell>
          <cell r="I746">
            <v>16506.8722013016</v>
          </cell>
          <cell r="J746">
            <v>15853.5863951015</v>
          </cell>
          <cell r="K746">
            <v>15022.4575783199</v>
          </cell>
          <cell r="L746">
            <v>14296.9802517446</v>
          </cell>
          <cell r="M746">
            <v>13538.1317272953</v>
          </cell>
          <cell r="N746">
            <v>12874.5646336319</v>
          </cell>
          <cell r="O746">
            <v>13926.4205054807</v>
          </cell>
          <cell r="P746">
            <v>15239.4198678196</v>
          </cell>
          <cell r="Q746">
            <v>13676.5728397812</v>
          </cell>
          <cell r="R746">
            <v>9956.28741678811</v>
          </cell>
          <cell r="S746">
            <v>9384.4123877135</v>
          </cell>
          <cell r="T746">
            <v>8812.56546591372</v>
          </cell>
          <cell r="U746">
            <v>8240.74749460705</v>
          </cell>
          <cell r="V746">
            <v>11726.4800674716</v>
          </cell>
          <cell r="W746">
            <v>11154.7226287509</v>
          </cell>
          <cell r="X746">
            <v>10582.9968250158</v>
          </cell>
          <cell r="Y746">
            <v>10011.3036053156</v>
          </cell>
          <cell r="Z746">
            <v>9439.64394717156</v>
          </cell>
        </row>
        <row r="747">
          <cell r="A747">
            <v>-108051.621139031</v>
          </cell>
          <cell r="B747">
            <v>15040.8622810919</v>
          </cell>
          <cell r="C747">
            <v>23436.9106159376</v>
          </cell>
          <cell r="D747">
            <v>22052.6974240987</v>
          </cell>
          <cell r="E747">
            <v>20528.6645604766</v>
          </cell>
          <cell r="F747">
            <v>19446.0789301522</v>
          </cell>
          <cell r="G747">
            <v>18084.9268725373</v>
          </cell>
          <cell r="H747">
            <v>17008.1920278006</v>
          </cell>
          <cell r="I747">
            <v>16271.8381509839</v>
          </cell>
          <cell r="J747">
            <v>15629.0534674922</v>
          </cell>
          <cell r="K747">
            <v>14811.0500629764</v>
          </cell>
          <cell r="L747">
            <v>14097.119722778</v>
          </cell>
          <cell r="M747">
            <v>13350.349333996</v>
          </cell>
          <cell r="N747">
            <v>12697.4504287637</v>
          </cell>
          <cell r="O747">
            <v>13732.4579531774</v>
          </cell>
          <cell r="P747">
            <v>15024.5590941737</v>
          </cell>
          <cell r="Q747">
            <v>13486.5869625392</v>
          </cell>
          <cell r="R747">
            <v>9825.51508561298</v>
          </cell>
          <cell r="S747">
            <v>9262.74224750717</v>
          </cell>
          <cell r="T747">
            <v>8699.99706930962</v>
          </cell>
          <cell r="U747">
            <v>8137.28038081758</v>
          </cell>
          <cell r="V747">
            <v>11567.532644294</v>
          </cell>
          <cell r="W747">
            <v>11004.8755249272</v>
          </cell>
          <cell r="X747">
            <v>10442.2495370308</v>
          </cell>
          <cell r="Y747">
            <v>9879.65561454897</v>
          </cell>
          <cell r="Z747">
            <v>9317.09471944413</v>
          </cell>
        </row>
        <row r="748">
          <cell r="A748">
            <v>-89960.781335465</v>
          </cell>
          <cell r="B748">
            <v>12865.7554444784</v>
          </cell>
          <cell r="C748">
            <v>19878.7328067416</v>
          </cell>
          <cell r="D748">
            <v>18792.8700929328</v>
          </cell>
          <cell r="E748">
            <v>17382.9351946894</v>
          </cell>
          <cell r="F748">
            <v>16482.6576499436</v>
          </cell>
          <cell r="G748">
            <v>15348.3470092602</v>
          </cell>
          <cell r="H748">
            <v>14451.8874568487</v>
          </cell>
          <cell r="I748">
            <v>13838.8196527794</v>
          </cell>
          <cell r="J748">
            <v>13304.7401793071</v>
          </cell>
          <cell r="K748">
            <v>12622.6080274712</v>
          </cell>
          <cell r="L748">
            <v>12028.2094377387</v>
          </cell>
          <cell r="M748">
            <v>11406.4691348647</v>
          </cell>
          <cell r="N748">
            <v>10864.0048656348</v>
          </cell>
          <cell r="O748">
            <v>11724.6021677078</v>
          </cell>
          <cell r="P748">
            <v>12800.3697219854</v>
          </cell>
          <cell r="Q748">
            <v>11519.8968038051</v>
          </cell>
          <cell r="R748">
            <v>8471.78995356359</v>
          </cell>
          <cell r="S748">
            <v>8003.24090546341</v>
          </cell>
          <cell r="T748">
            <v>7534.71488623527</v>
          </cell>
          <cell r="U748">
            <v>7066.21258674534</v>
          </cell>
          <cell r="V748">
            <v>9922.14543205657</v>
          </cell>
          <cell r="W748">
            <v>9453.69272816729</v>
          </cell>
          <cell r="X748">
            <v>8985.2659434764</v>
          </cell>
          <cell r="Y748">
            <v>8516.86585555983</v>
          </cell>
          <cell r="Z748">
            <v>8048.49326532084</v>
          </cell>
        </row>
        <row r="749">
          <cell r="A749">
            <v>-92546.2406873644</v>
          </cell>
          <cell r="B749">
            <v>13241.4903395653</v>
          </cell>
          <cell r="C749">
            <v>20398.8758173341</v>
          </cell>
          <cell r="D749">
            <v>19316.0953308665</v>
          </cell>
          <cell r="E749">
            <v>17832.5083209583</v>
          </cell>
          <cell r="F749">
            <v>16906.1761458082</v>
          </cell>
          <cell r="G749">
            <v>15739.4463764844</v>
          </cell>
          <cell r="H749">
            <v>14817.2227111009</v>
          </cell>
          <cell r="I749">
            <v>14186.535430368</v>
          </cell>
          <cell r="J749">
            <v>13636.9203098557</v>
          </cell>
          <cell r="K749">
            <v>12935.3700655094</v>
          </cell>
          <cell r="L749">
            <v>12323.8885495311</v>
          </cell>
          <cell r="M749">
            <v>11684.2795236796</v>
          </cell>
          <cell r="N749">
            <v>11126.032445828</v>
          </cell>
          <cell r="O749">
            <v>12011.5556521328</v>
          </cell>
          <cell r="P749">
            <v>13118.2406044408</v>
          </cell>
          <cell r="Q749">
            <v>11800.9670867991</v>
          </cell>
          <cell r="R749">
            <v>8665.25810322178</v>
          </cell>
          <cell r="S749">
            <v>8183.24302581136</v>
          </cell>
          <cell r="T749">
            <v>7701.25163911932</v>
          </cell>
          <cell r="U749">
            <v>7219.28465386721</v>
          </cell>
          <cell r="V749">
            <v>10157.2965804591</v>
          </cell>
          <cell r="W749">
            <v>9675.38061617776</v>
          </cell>
          <cell r="X749">
            <v>9193.49131600867</v>
          </cell>
          <cell r="Y749">
            <v>8711.62947987521</v>
          </cell>
          <cell r="Z749">
            <v>8229.79593169843</v>
          </cell>
        </row>
        <row r="750">
          <cell r="A750">
            <v>-118176.390529834</v>
          </cell>
          <cell r="B750">
            <v>16333.2001505427</v>
          </cell>
          <cell r="C750">
            <v>25513.2423014784</v>
          </cell>
          <cell r="D750">
            <v>24025.3146055697</v>
          </cell>
          <cell r="E750">
            <v>22289.2121492179</v>
          </cell>
          <cell r="F750">
            <v>21104.5954719877</v>
          </cell>
          <cell r="G750">
            <v>19616.4887201932</v>
          </cell>
          <cell r="H750">
            <v>18438.8605072398</v>
          </cell>
          <cell r="I750">
            <v>17633.5080063005</v>
          </cell>
          <cell r="J750">
            <v>16929.8850646088</v>
          </cell>
          <cell r="K750">
            <v>16035.8395793958</v>
          </cell>
          <cell r="L750">
            <v>15255.0117694565</v>
          </cell>
          <cell r="M750">
            <v>14438.2666973279</v>
          </cell>
          <cell r="N750">
            <v>13723.5616385712</v>
          </cell>
          <cell r="O750">
            <v>14856.1800699286</v>
          </cell>
          <cell r="P750">
            <v>16269.3550638137</v>
          </cell>
          <cell r="Q750">
            <v>14587.2702108879</v>
          </cell>
          <cell r="R750">
            <v>10583.1446334592</v>
          </cell>
          <cell r="S750">
            <v>9967.63824869152</v>
          </cell>
          <cell r="T750">
            <v>9352.16211565059</v>
          </cell>
          <cell r="U750">
            <v>8736.71714188823</v>
          </cell>
          <cell r="V750">
            <v>12488.3945978223</v>
          </cell>
          <cell r="W750">
            <v>11873.0147749955</v>
          </cell>
          <cell r="X750">
            <v>11257.6690007538</v>
          </cell>
          <cell r="Y750">
            <v>10642.3582965546</v>
          </cell>
          <cell r="Z750">
            <v>10027.0837144992</v>
          </cell>
        </row>
        <row r="751">
          <cell r="A751">
            <v>-90010.2104705342</v>
          </cell>
          <cell r="B751">
            <v>12866.0305461791</v>
          </cell>
          <cell r="C751">
            <v>19855.0163403818</v>
          </cell>
          <cell r="D751">
            <v>18770.3854879571</v>
          </cell>
          <cell r="E751">
            <v>17391.5301899136</v>
          </cell>
          <cell r="F751">
            <v>16490.7545294869</v>
          </cell>
          <cell r="G751">
            <v>15355.8240958498</v>
          </cell>
          <cell r="H751">
            <v>14458.871981906</v>
          </cell>
          <cell r="I751">
            <v>13845.4673264795</v>
          </cell>
          <cell r="J751">
            <v>13311.0908405651</v>
          </cell>
          <cell r="K751">
            <v>12628.5874512093</v>
          </cell>
          <cell r="L751">
            <v>12033.8622679576</v>
          </cell>
          <cell r="M751">
            <v>11411.780348604</v>
          </cell>
          <cell r="N751">
            <v>10869.0143416661</v>
          </cell>
          <cell r="O751">
            <v>11730.0881802919</v>
          </cell>
          <cell r="P751">
            <v>12806.4468172497</v>
          </cell>
          <cell r="Q751">
            <v>11525.2703406089</v>
          </cell>
          <cell r="R751">
            <v>8475.48870183209</v>
          </cell>
          <cell r="S751">
            <v>8006.68220850031</v>
          </cell>
          <cell r="T751">
            <v>7537.89875669384</v>
          </cell>
          <cell r="U751">
            <v>7069.13903765845</v>
          </cell>
          <cell r="V751">
            <v>9926.64108110538</v>
          </cell>
          <cell r="W751">
            <v>9457.93098492103</v>
          </cell>
          <cell r="X751">
            <v>8989.24682217643</v>
          </cell>
          <cell r="Y751">
            <v>8520.58937087475</v>
          </cell>
          <cell r="Z751">
            <v>8051.9594323593</v>
          </cell>
        </row>
        <row r="752">
          <cell r="A752">
            <v>-94369.9774828473</v>
          </cell>
          <cell r="B752">
            <v>13420.5109469818</v>
          </cell>
          <cell r="C752">
            <v>20773.6195698065</v>
          </cell>
          <cell r="D752">
            <v>19622.108863907</v>
          </cell>
          <cell r="E752">
            <v>18149.6291652812</v>
          </cell>
          <cell r="F752">
            <v>17204.9185197342</v>
          </cell>
          <cell r="G752">
            <v>16015.3208767634</v>
          </cell>
          <cell r="H752">
            <v>15074.923666785</v>
          </cell>
          <cell r="I752">
            <v>14431.8079222725</v>
          </cell>
          <cell r="J752">
            <v>13871.2342341356</v>
          </cell>
          <cell r="K752">
            <v>13155.9868145531</v>
          </cell>
          <cell r="L752">
            <v>12532.4553078656</v>
          </cell>
          <cell r="M752">
            <v>11880.2420043416</v>
          </cell>
          <cell r="N752">
            <v>11310.8620155052</v>
          </cell>
          <cell r="O752">
            <v>12213.9675089479</v>
          </cell>
          <cell r="P752">
            <v>13342.4610409837</v>
          </cell>
          <cell r="Q752">
            <v>11999.229038524</v>
          </cell>
          <cell r="R752">
            <v>8801.7270765307</v>
          </cell>
          <cell r="S752">
            <v>8310.2133028348</v>
          </cell>
          <cell r="T752">
            <v>7818.72368671187</v>
          </cell>
          <cell r="U752">
            <v>7327.25895288906</v>
          </cell>
          <cell r="V752">
            <v>10323.1679957365</v>
          </cell>
          <cell r="W752">
            <v>9831.75528831507</v>
          </cell>
          <cell r="X752">
            <v>9340.3697704548</v>
          </cell>
          <cell r="Y752">
            <v>8849.01225784254</v>
          </cell>
          <cell r="Z752">
            <v>8357.68359063574</v>
          </cell>
        </row>
        <row r="753">
          <cell r="A753">
            <v>-117666.622530632</v>
          </cell>
          <cell r="B753">
            <v>16224.0779816306</v>
          </cell>
          <cell r="C753">
            <v>25409.5180762134</v>
          </cell>
          <cell r="D753">
            <v>23907.4332369402</v>
          </cell>
          <cell r="E753">
            <v>22200.5710367964</v>
          </cell>
          <cell r="F753">
            <v>21021.0914802877</v>
          </cell>
          <cell r="G753">
            <v>19539.376720048</v>
          </cell>
          <cell r="H753">
            <v>18366.8283472828</v>
          </cell>
          <cell r="I753">
            <v>17564.949830709</v>
          </cell>
          <cell r="J753">
            <v>16864.3900103547</v>
          </cell>
          <cell r="K753">
            <v>15974.1731377092</v>
          </cell>
          <cell r="L753">
            <v>15196.7135219464</v>
          </cell>
          <cell r="M753">
            <v>14383.491577402</v>
          </cell>
          <cell r="N753">
            <v>13671.8983721606</v>
          </cell>
          <cell r="O753">
            <v>14799.6022306708</v>
          </cell>
          <cell r="P753">
            <v>16206.6813251471</v>
          </cell>
          <cell r="Q753">
            <v>14531.8523464795</v>
          </cell>
          <cell r="R753">
            <v>10544.9990437836</v>
          </cell>
          <cell r="S753">
            <v>9932.14771944591</v>
          </cell>
          <cell r="T753">
            <v>9319.32651634055</v>
          </cell>
          <cell r="U753">
            <v>8706.53633810451</v>
          </cell>
          <cell r="V753">
            <v>12442.0304844808</v>
          </cell>
          <cell r="W753">
            <v>11829.305176144</v>
          </cell>
          <cell r="X753">
            <v>11216.6137695196</v>
          </cell>
          <cell r="Y753">
            <v>10603.9572816588</v>
          </cell>
          <cell r="Z753">
            <v>9991.33676012474</v>
          </cell>
        </row>
        <row r="754">
          <cell r="A754">
            <v>-101337.080811125</v>
          </cell>
          <cell r="B754">
            <v>14209.7810805118</v>
          </cell>
          <cell r="C754">
            <v>22110.7765110928</v>
          </cell>
          <cell r="D754">
            <v>20859.4986978663</v>
          </cell>
          <cell r="E754">
            <v>19361.1053472722</v>
          </cell>
          <cell r="F754">
            <v>18346.1846239401</v>
          </cell>
          <cell r="G754">
            <v>17069.2263272874</v>
          </cell>
          <cell r="H754">
            <v>16059.4019042661</v>
          </cell>
          <cell r="I754">
            <v>15368.8065061226</v>
          </cell>
          <cell r="J754">
            <v>14766.3685132464</v>
          </cell>
          <cell r="K754">
            <v>13998.7946639877</v>
          </cell>
          <cell r="L754">
            <v>13329.229359779</v>
          </cell>
          <cell r="M754">
            <v>12628.8647522182</v>
          </cell>
          <cell r="N754">
            <v>12016.9544260174</v>
          </cell>
          <cell r="O754">
            <v>12987.2283900093</v>
          </cell>
          <cell r="P754">
            <v>14199.0358239098</v>
          </cell>
          <cell r="Q754">
            <v>12756.6363064777</v>
          </cell>
          <cell r="R754">
            <v>9323.07063910063</v>
          </cell>
          <cell r="S754">
            <v>8795.26961240383</v>
          </cell>
          <cell r="T754">
            <v>8267.49452677417</v>
          </cell>
          <cell r="U754">
            <v>7739.74616044366</v>
          </cell>
          <cell r="V754">
            <v>10956.8357992856</v>
          </cell>
          <cell r="W754">
            <v>10429.1433003377</v>
          </cell>
          <cell r="X754">
            <v>9901.47999828938</v>
          </cell>
          <cell r="Y754">
            <v>9373.84676904767</v>
          </cell>
          <cell r="Z754">
            <v>8846.24451479676</v>
          </cell>
        </row>
        <row r="755">
          <cell r="A755">
            <v>-98188.3130386016</v>
          </cell>
          <cell r="B755">
            <v>13892.0878534145</v>
          </cell>
          <cell r="C755">
            <v>21570.5873346787</v>
          </cell>
          <cell r="D755">
            <v>20280.0643612845</v>
          </cell>
          <cell r="E755">
            <v>18813.5812214924</v>
          </cell>
          <cell r="F755">
            <v>17830.3917959206</v>
          </cell>
          <cell r="G755">
            <v>16592.9159639219</v>
          </cell>
          <cell r="H755">
            <v>15614.4690245786</v>
          </cell>
          <cell r="I755">
            <v>14945.3319565559</v>
          </cell>
          <cell r="J755">
            <v>14361.8144486174</v>
          </cell>
          <cell r="K755">
            <v>13617.8894197726</v>
          </cell>
          <cell r="L755">
            <v>12969.128994041</v>
          </cell>
          <cell r="M755">
            <v>12290.5262675966</v>
          </cell>
          <cell r="N755">
            <v>11697.8374383849</v>
          </cell>
          <cell r="O755">
            <v>12637.7547526431</v>
          </cell>
          <cell r="P755">
            <v>13811.9086429067</v>
          </cell>
          <cell r="Q755">
            <v>12414.3276763864</v>
          </cell>
          <cell r="R755">
            <v>9087.45050676099</v>
          </cell>
          <cell r="S755">
            <v>8576.04942813714</v>
          </cell>
          <cell r="T755">
            <v>8064.67348453397</v>
          </cell>
          <cell r="U755">
            <v>7553.32343000208</v>
          </cell>
          <cell r="V755">
            <v>10670.4509612421</v>
          </cell>
          <cell r="W755">
            <v>10159.1550381694</v>
          </cell>
          <cell r="X755">
            <v>9647.88740478388</v>
          </cell>
          <cell r="Y755">
            <v>9136.64890977618</v>
          </cell>
          <cell r="Z755">
            <v>8625.44042729764</v>
          </cell>
        </row>
        <row r="756">
          <cell r="A756">
            <v>-107369.550284985</v>
          </cell>
          <cell r="B756">
            <v>15066.2856935774</v>
          </cell>
          <cell r="C756">
            <v>23331.3427230515</v>
          </cell>
          <cell r="D756">
            <v>21953.6398546169</v>
          </cell>
          <cell r="E756">
            <v>20410.0625310287</v>
          </cell>
          <cell r="F756">
            <v>19334.3503810392</v>
          </cell>
          <cell r="G756">
            <v>17981.7508240632</v>
          </cell>
          <cell r="H756">
            <v>16911.8128181651</v>
          </cell>
          <cell r="I756">
            <v>16180.1071410916</v>
          </cell>
          <cell r="J756">
            <v>15541.4209215873</v>
          </cell>
          <cell r="K756">
            <v>14728.5402102336</v>
          </cell>
          <cell r="L756">
            <v>14019.116522242</v>
          </cell>
          <cell r="M756">
            <v>13277.0600869527</v>
          </cell>
          <cell r="N756">
            <v>12628.3248494833</v>
          </cell>
          <cell r="O756">
            <v>13656.7566631728</v>
          </cell>
          <cell r="P756">
            <v>14940.70147556</v>
          </cell>
          <cell r="Q756">
            <v>13412.4377217756</v>
          </cell>
          <cell r="R756">
            <v>9774.47619151042</v>
          </cell>
          <cell r="S756">
            <v>9215.25583088041</v>
          </cell>
          <cell r="T756">
            <v>8656.06295555677</v>
          </cell>
          <cell r="U756">
            <v>8096.8983900987</v>
          </cell>
          <cell r="V756">
            <v>11505.4973450335</v>
          </cell>
          <cell r="W756">
            <v>10946.3919726733</v>
          </cell>
          <cell r="X756">
            <v>10387.3175352676</v>
          </cell>
          <cell r="Y756">
            <v>9828.27496086502</v>
          </cell>
          <cell r="Z756">
            <v>9269.2652053556</v>
          </cell>
        </row>
        <row r="757">
          <cell r="A757">
            <v>-102274.140984693</v>
          </cell>
          <cell r="B757">
            <v>14359.9309002518</v>
          </cell>
          <cell r="C757">
            <v>22349.2719111942</v>
          </cell>
          <cell r="D757">
            <v>21097.0783056592</v>
          </cell>
          <cell r="E757">
            <v>19524.046246507</v>
          </cell>
          <cell r="F757">
            <v>18499.6824211315</v>
          </cell>
          <cell r="G757">
            <v>17210.9743074537</v>
          </cell>
          <cell r="H757">
            <v>16191.8120759862</v>
          </cell>
          <cell r="I757">
            <v>15494.8307681789</v>
          </cell>
          <cell r="J757">
            <v>14886.7621177945</v>
          </cell>
          <cell r="K757">
            <v>14112.1504780849</v>
          </cell>
          <cell r="L757">
            <v>13436.3937286998</v>
          </cell>
          <cell r="M757">
            <v>12729.5528759633</v>
          </cell>
          <cell r="N757">
            <v>12111.9223123217</v>
          </cell>
          <cell r="O757">
            <v>13091.2302888301</v>
          </cell>
          <cell r="P757">
            <v>14314.243260479</v>
          </cell>
          <cell r="Q757">
            <v>12858.5059289778</v>
          </cell>
          <cell r="R757">
            <v>9393.1902090585</v>
          </cell>
          <cell r="S757">
            <v>8860.50862612575</v>
          </cell>
          <cell r="T757">
            <v>8327.85322413621</v>
          </cell>
          <cell r="U757">
            <v>7795.22478851816</v>
          </cell>
          <cell r="V757">
            <v>11042.0627342111</v>
          </cell>
          <cell r="W757">
            <v>10509.4906825793</v>
          </cell>
          <cell r="X757">
            <v>9976.94809782967</v>
          </cell>
          <cell r="Y757">
            <v>9444.43586396877</v>
          </cell>
          <cell r="Z757">
            <v>8911.95489152323</v>
          </cell>
        </row>
        <row r="758">
          <cell r="A758">
            <v>-92715.4469064261</v>
          </cell>
          <cell r="B758">
            <v>13218.0398753452</v>
          </cell>
          <cell r="C758">
            <v>20374.9704980705</v>
          </cell>
          <cell r="D758">
            <v>19257.0331976487</v>
          </cell>
          <cell r="E758">
            <v>17861.9307788407</v>
          </cell>
          <cell r="F758">
            <v>16933.8934500216</v>
          </cell>
          <cell r="G758">
            <v>15765.0420003943</v>
          </cell>
          <cell r="H758">
            <v>14841.1321943486</v>
          </cell>
          <cell r="I758">
            <v>14209.291801297</v>
          </cell>
          <cell r="J758">
            <v>13658.6599453662</v>
          </cell>
          <cell r="K758">
            <v>12955.8388777085</v>
          </cell>
          <cell r="L758">
            <v>12343.2393641262</v>
          </cell>
          <cell r="M758">
            <v>11702.4609139508</v>
          </cell>
          <cell r="N758">
            <v>11143.1809251115</v>
          </cell>
          <cell r="O758">
            <v>12030.3354152377</v>
          </cell>
          <cell r="P758">
            <v>13139.0437666064</v>
          </cell>
          <cell r="Q758">
            <v>11819.3618218937</v>
          </cell>
          <cell r="R758">
            <v>8677.91968851743</v>
          </cell>
          <cell r="S758">
            <v>8195.0233224866</v>
          </cell>
          <cell r="T758">
            <v>7712.1506904889</v>
          </cell>
          <cell r="U758">
            <v>7229.30250454531</v>
          </cell>
          <cell r="V758">
            <v>10172.6861230176</v>
          </cell>
          <cell r="W758">
            <v>9689.88905132855</v>
          </cell>
          <cell r="X758">
            <v>9207.11869250291</v>
          </cell>
          <cell r="Y758">
            <v>8724.37584792657</v>
          </cell>
          <cell r="Z758">
            <v>8241.66134302698</v>
          </cell>
        </row>
        <row r="759">
          <cell r="A759">
            <v>-110467.973550482</v>
          </cell>
          <cell r="B759">
            <v>15374.4377536987</v>
          </cell>
          <cell r="C759">
            <v>23959.3607709962</v>
          </cell>
          <cell r="D759">
            <v>22571.7559207223</v>
          </cell>
          <cell r="E759">
            <v>20948.832491945</v>
          </cell>
          <cell r="F759">
            <v>19841.8963844179</v>
          </cell>
          <cell r="G759">
            <v>18450.4456336096</v>
          </cell>
          <cell r="H759">
            <v>17349.6318272512</v>
          </cell>
          <cell r="I759">
            <v>16596.8109095222</v>
          </cell>
          <cell r="J759">
            <v>15939.5067178585</v>
          </cell>
          <cell r="K759">
            <v>15103.3552985117</v>
          </cell>
          <cell r="L759">
            <v>14373.459373707</v>
          </cell>
          <cell r="M759">
            <v>13609.9890001334</v>
          </cell>
          <cell r="N759">
            <v>12942.3395912257</v>
          </cell>
          <cell r="O759">
            <v>14000.6426931754</v>
          </cell>
          <cell r="P759">
            <v>15321.6390203333</v>
          </cell>
          <cell r="Q759">
            <v>13749.2733032085</v>
          </cell>
          <cell r="R759">
            <v>10006.329078926</v>
          </cell>
          <cell r="S759">
            <v>9430.97098305059</v>
          </cell>
          <cell r="T759">
            <v>8855.64116564044</v>
          </cell>
          <cell r="U759">
            <v>8280.34047504952</v>
          </cell>
          <cell r="V759">
            <v>11787.3032796669</v>
          </cell>
          <cell r="W759">
            <v>11212.0634903422</v>
          </cell>
          <cell r="X759">
            <v>10636.8555286794</v>
          </cell>
          <cell r="Y759">
            <v>10061.6803495082</v>
          </cell>
          <cell r="Z759">
            <v>9486.53893630331</v>
          </cell>
        </row>
        <row r="760">
          <cell r="A760">
            <v>-99862.6275858808</v>
          </cell>
          <cell r="B760">
            <v>14106.1728004519</v>
          </cell>
          <cell r="C760">
            <v>21869.4463929082</v>
          </cell>
          <cell r="D760">
            <v>20563.9161187316</v>
          </cell>
          <cell r="E760">
            <v>19104.7197477373</v>
          </cell>
          <cell r="F760">
            <v>18104.6576350439</v>
          </cell>
          <cell r="G760">
            <v>16846.1875380792</v>
          </cell>
          <cell r="H760">
            <v>15851.0560474529</v>
          </cell>
          <cell r="I760">
            <v>15170.5088034892</v>
          </cell>
          <cell r="J760">
            <v>14576.9305843579</v>
          </cell>
          <cell r="K760">
            <v>13820.4306160747</v>
          </cell>
          <cell r="L760">
            <v>13160.6074784491</v>
          </cell>
          <cell r="M760">
            <v>12470.4331669398</v>
          </cell>
          <cell r="N760">
            <v>11867.5235674604</v>
          </cell>
          <cell r="O760">
            <v>12823.5826184003</v>
          </cell>
          <cell r="P760">
            <v>14017.7582696899</v>
          </cell>
          <cell r="Q760">
            <v>12596.3456467246</v>
          </cell>
          <cell r="R760">
            <v>9212.7383157416</v>
          </cell>
          <cell r="S760">
            <v>8692.61678720946</v>
          </cell>
          <cell r="T760">
            <v>8172.52082230225</v>
          </cell>
          <cell r="U760">
            <v>7652.45118792875</v>
          </cell>
          <cell r="V760">
            <v>10822.7322138136</v>
          </cell>
          <cell r="W760">
            <v>10302.717633953</v>
          </cell>
          <cell r="X760">
            <v>9782.73182617745</v>
          </cell>
          <cell r="Y760">
            <v>9262.77565364957</v>
          </cell>
          <cell r="Z760">
            <v>8742.85000542678</v>
          </cell>
        </row>
        <row r="761">
          <cell r="A761">
            <v>-109961.070399193</v>
          </cell>
          <cell r="B761">
            <v>15319.475078192</v>
          </cell>
          <cell r="C761">
            <v>23825.9092955376</v>
          </cell>
          <cell r="D761">
            <v>22558.2402665485</v>
          </cell>
          <cell r="E761">
            <v>20860.6895341866</v>
          </cell>
          <cell r="F761">
            <v>19758.8616772486</v>
          </cell>
          <cell r="G761">
            <v>18373.7669956076</v>
          </cell>
          <cell r="H761">
            <v>17278.0044812164</v>
          </cell>
          <cell r="I761">
            <v>16528.6380243894</v>
          </cell>
          <cell r="J761">
            <v>15874.379739611</v>
          </cell>
          <cell r="K761">
            <v>15042.0354163914</v>
          </cell>
          <cell r="L761">
            <v>14315.4887568308</v>
          </cell>
          <cell r="M761">
            <v>13555.5217111978</v>
          </cell>
          <cell r="N761">
            <v>12890.9666674831</v>
          </cell>
          <cell r="O761">
            <v>13944.3828160199</v>
          </cell>
          <cell r="P761">
            <v>15259.3175021469</v>
          </cell>
          <cell r="Q761">
            <v>13694.1668819535</v>
          </cell>
          <cell r="R761">
            <v>9968.39786385439</v>
          </cell>
          <cell r="S761">
            <v>9395.67990722067</v>
          </cell>
          <cell r="T761">
            <v>8822.99009929113</v>
          </cell>
          <cell r="U761">
            <v>8250.3292845269</v>
          </cell>
          <cell r="V761">
            <v>11741.1997282547</v>
          </cell>
          <cell r="W761">
            <v>11168.5995352998</v>
          </cell>
          <cell r="X761">
            <v>10596.0310239594</v>
          </cell>
          <cell r="Y761">
            <v>10023.495144682</v>
          </cell>
          <cell r="Z761">
            <v>9450.99287642952</v>
          </cell>
        </row>
        <row r="762">
          <cell r="A762">
            <v>-105475.280388584</v>
          </cell>
          <cell r="B762">
            <v>14702.5109953504</v>
          </cell>
          <cell r="C762">
            <v>22943.660375525</v>
          </cell>
          <cell r="D762">
            <v>21602.5235266628</v>
          </cell>
          <cell r="E762">
            <v>20080.6770240794</v>
          </cell>
          <cell r="F762">
            <v>19024.0541326389</v>
          </cell>
          <cell r="G762">
            <v>17695.2068653309</v>
          </cell>
          <cell r="H762">
            <v>16644.1452666657</v>
          </cell>
          <cell r="I762">
            <v>15925.348724756</v>
          </cell>
          <cell r="J762">
            <v>15298.0448959621</v>
          </cell>
          <cell r="K762">
            <v>14499.3910987003</v>
          </cell>
          <cell r="L762">
            <v>13802.4834353395</v>
          </cell>
          <cell r="M762">
            <v>13073.518748717</v>
          </cell>
          <cell r="N762">
            <v>12436.3469880552</v>
          </cell>
          <cell r="O762">
            <v>13446.5165188772</v>
          </cell>
          <cell r="P762">
            <v>14707.8093037548</v>
          </cell>
          <cell r="Q762">
            <v>13206.5079803323</v>
          </cell>
          <cell r="R762">
            <v>9632.729274646</v>
          </cell>
          <cell r="S762">
            <v>9083.37497279881</v>
          </cell>
          <cell r="T762">
            <v>8534.0476713478</v>
          </cell>
          <cell r="U762">
            <v>7984.74818030487</v>
          </cell>
          <cell r="V762">
            <v>11333.210845462</v>
          </cell>
          <cell r="W762">
            <v>10783.9695032013</v>
          </cell>
          <cell r="X762">
            <v>10234.7585501244</v>
          </cell>
          <cell r="Y762">
            <v>9685.57889790674</v>
          </cell>
          <cell r="Z762">
            <v>9136.43148557418</v>
          </cell>
        </row>
        <row r="763">
          <cell r="A763">
            <v>-90267.3125535676</v>
          </cell>
          <cell r="B763">
            <v>12904.9205082182</v>
          </cell>
          <cell r="C763">
            <v>19887.9443440778</v>
          </cell>
          <cell r="D763">
            <v>18802.7610790586</v>
          </cell>
          <cell r="E763">
            <v>17436.236438014</v>
          </cell>
          <cell r="F763">
            <v>16532.8698647792</v>
          </cell>
          <cell r="G763">
            <v>15394.7156227703</v>
          </cell>
          <cell r="H763">
            <v>14495.201485522</v>
          </cell>
          <cell r="I763">
            <v>13880.044722042</v>
          </cell>
          <cell r="J763">
            <v>13344.1233473201</v>
          </cell>
          <cell r="K763">
            <v>12659.6889927649</v>
          </cell>
          <cell r="L763">
            <v>12063.2650568645</v>
          </cell>
          <cell r="M763">
            <v>11439.406244018</v>
          </cell>
          <cell r="N763">
            <v>10895.0707701419</v>
          </cell>
          <cell r="O763">
            <v>11758.6232792967</v>
          </cell>
          <cell r="P763">
            <v>12838.0563902082</v>
          </cell>
          <cell r="Q763">
            <v>11553.2204049499</v>
          </cell>
          <cell r="R763">
            <v>8494.72747433152</v>
          </cell>
          <cell r="S763">
            <v>8024.58189818519</v>
          </cell>
          <cell r="T763">
            <v>7554.45942937919</v>
          </cell>
          <cell r="U763">
            <v>7084.36076113376</v>
          </cell>
          <cell r="V763">
            <v>9950.02487557021</v>
          </cell>
          <cell r="W763">
            <v>9479.97597191683</v>
          </cell>
          <cell r="X763">
            <v>9009.95307577857</v>
          </cell>
          <cell r="Y763">
            <v>8539.9569673809</v>
          </cell>
          <cell r="Z763">
            <v>8069.98845035602</v>
          </cell>
        </row>
        <row r="764">
          <cell r="A764">
            <v>-103143.243101534</v>
          </cell>
          <cell r="B764">
            <v>14458.3460419334</v>
          </cell>
          <cell r="C764">
            <v>22514.1728895328</v>
          </cell>
          <cell r="D764">
            <v>21225.7032962542</v>
          </cell>
          <cell r="E764">
            <v>19675.1702451991</v>
          </cell>
          <cell r="F764">
            <v>18642.0481562596</v>
          </cell>
          <cell r="G764">
            <v>17342.4423530448</v>
          </cell>
          <cell r="H764">
            <v>16314.6195154432</v>
          </cell>
          <cell r="I764">
            <v>15611.7154208573</v>
          </cell>
          <cell r="J764">
            <v>14998.4244629867</v>
          </cell>
          <cell r="K764">
            <v>14217.2854318125</v>
          </cell>
          <cell r="L764">
            <v>13535.7862570625</v>
          </cell>
          <cell r="M764">
            <v>12822.9388334033</v>
          </cell>
          <cell r="N764">
            <v>12200.0028789139</v>
          </cell>
          <cell r="O764">
            <v>13187.6896977027</v>
          </cell>
          <cell r="P764">
            <v>14421.0955521698</v>
          </cell>
          <cell r="Q764">
            <v>12952.9876997902</v>
          </cell>
          <cell r="R764">
            <v>9458.2245242511</v>
          </cell>
          <cell r="S764">
            <v>8921.01633579644</v>
          </cell>
          <cell r="T764">
            <v>8383.83455076463</v>
          </cell>
          <cell r="U764">
            <v>7846.67996125834</v>
          </cell>
          <cell r="V764">
            <v>11121.1087887174</v>
          </cell>
          <cell r="W764">
            <v>10584.0110623355</v>
          </cell>
          <cell r="X764">
            <v>10046.9430532385</v>
          </cell>
          <cell r="Y764">
            <v>9509.90565294518</v>
          </cell>
          <cell r="Z764">
            <v>8972.8997797195</v>
          </cell>
        </row>
        <row r="765">
          <cell r="A765">
            <v>-113595.762674705</v>
          </cell>
          <cell r="B765">
            <v>15739.7057170994</v>
          </cell>
          <cell r="C765">
            <v>24568.4224948735</v>
          </cell>
          <cell r="D765">
            <v>23202.8908753711</v>
          </cell>
          <cell r="E765">
            <v>21492.7087411902</v>
          </cell>
          <cell r="F765">
            <v>20354.252745503</v>
          </cell>
          <cell r="G765">
            <v>18923.5825817483</v>
          </cell>
          <cell r="H765">
            <v>17791.6003440278</v>
          </cell>
          <cell r="I765">
            <v>17017.4640621867</v>
          </cell>
          <cell r="J765">
            <v>16341.365443214</v>
          </cell>
          <cell r="K765">
            <v>15481.7227635918</v>
          </cell>
          <cell r="L765">
            <v>14731.1605727007</v>
          </cell>
          <cell r="M765">
            <v>13946.0733064262</v>
          </cell>
          <cell r="N765">
            <v>13259.3304636493</v>
          </cell>
          <cell r="O765">
            <v>14347.7879643177</v>
          </cell>
          <cell r="P765">
            <v>15706.1869685813</v>
          </cell>
          <cell r="Q765">
            <v>14089.3013038983</v>
          </cell>
          <cell r="R765">
            <v>10240.3793934049</v>
          </cell>
          <cell r="S765">
            <v>9648.73061402207</v>
          </cell>
          <cell r="T765">
            <v>9057.11091378075</v>
          </cell>
          <cell r="U765">
            <v>8465.5211650551</v>
          </cell>
          <cell r="V765">
            <v>12071.7800802717</v>
          </cell>
          <cell r="W765">
            <v>11480.2529571702</v>
          </cell>
          <cell r="X765">
            <v>10888.7585628985</v>
          </cell>
          <cell r="Y765">
            <v>10297.2978793217</v>
          </cell>
          <cell r="Z765">
            <v>9705.8719177605</v>
          </cell>
        </row>
        <row r="766">
          <cell r="A766">
            <v>-109207.960958201</v>
          </cell>
          <cell r="B766">
            <v>15161.1360410711</v>
          </cell>
          <cell r="C766">
            <v>23732.4127026026</v>
          </cell>
          <cell r="D766">
            <v>22299.138363236</v>
          </cell>
          <cell r="E766">
            <v>20729.7349455714</v>
          </cell>
          <cell r="F766">
            <v>19635.4964510903</v>
          </cell>
          <cell r="G766">
            <v>18259.8450244089</v>
          </cell>
          <cell r="H766">
            <v>17171.5872486646</v>
          </cell>
          <cell r="I766">
            <v>16427.3531077686</v>
          </cell>
          <cell r="J766">
            <v>15777.6201474549</v>
          </cell>
          <cell r="K766">
            <v>14950.9320527059</v>
          </cell>
          <cell r="L766">
            <v>14229.3614191756</v>
          </cell>
          <cell r="M766">
            <v>13474.5992915634</v>
          </cell>
          <cell r="N766">
            <v>12814.641567149</v>
          </cell>
          <cell r="O766">
            <v>13860.7971359406</v>
          </cell>
          <cell r="P766">
            <v>15166.7260009819</v>
          </cell>
          <cell r="Q766">
            <v>13612.2948991086</v>
          </cell>
          <cell r="R766">
            <v>9912.04320102369</v>
          </cell>
          <cell r="S766">
            <v>9343.24771712147</v>
          </cell>
          <cell r="T766">
            <v>8774.48018913651</v>
          </cell>
          <cell r="U766">
            <v>8205.74145574634</v>
          </cell>
          <cell r="V766">
            <v>11672.7033700382</v>
          </cell>
          <cell r="W766">
            <v>11104.0248432662</v>
          </cell>
          <cell r="X766">
            <v>10535.3777811255</v>
          </cell>
          <cell r="Y766">
            <v>9966.76312755483</v>
          </cell>
          <cell r="Z766">
            <v>9398.18185481141</v>
          </cell>
        </row>
        <row r="767">
          <cell r="A767">
            <v>-112021.379422195</v>
          </cell>
          <cell r="B767">
            <v>15606.2913681675</v>
          </cell>
          <cell r="C767">
            <v>24222.9827469804</v>
          </cell>
          <cell r="D767">
            <v>22824.0426002784</v>
          </cell>
          <cell r="E767">
            <v>21218.9467885004</v>
          </cell>
          <cell r="F767">
            <v>20096.3564353067</v>
          </cell>
          <cell r="G767">
            <v>18685.4274959325</v>
          </cell>
          <cell r="H767">
            <v>17569.1339937356</v>
          </cell>
          <cell r="I767">
            <v>16805.7268726359</v>
          </cell>
          <cell r="J767">
            <v>16139.088492324</v>
          </cell>
          <cell r="K767">
            <v>15291.270218149</v>
          </cell>
          <cell r="L767">
            <v>14551.110462309</v>
          </cell>
          <cell r="M767">
            <v>13776.9041322127</v>
          </cell>
          <cell r="N767">
            <v>13099.7720340617</v>
          </cell>
          <cell r="O767">
            <v>14173.0512159731</v>
          </cell>
          <cell r="P767">
            <v>15512.6234559967</v>
          </cell>
          <cell r="Q767">
            <v>13918.147057749</v>
          </cell>
          <cell r="R767">
            <v>10122.5693746583</v>
          </cell>
          <cell r="S767">
            <v>9539.12056601116</v>
          </cell>
          <cell r="T767">
            <v>8955.70043348242</v>
          </cell>
          <cell r="U767">
            <v>8372.30983735561</v>
          </cell>
          <cell r="V767">
            <v>11928.5877188906</v>
          </cell>
          <cell r="W767">
            <v>11345.2588804265</v>
          </cell>
          <cell r="X767">
            <v>10761.9623171864</v>
          </cell>
          <cell r="Y767">
            <v>10178.6989974268</v>
          </cell>
          <cell r="Z767">
            <v>9595.46991845216</v>
          </cell>
        </row>
        <row r="768">
          <cell r="A768">
            <v>-99081.6160601723</v>
          </cell>
          <cell r="B768">
            <v>14053.1923729285</v>
          </cell>
          <cell r="C768">
            <v>21670.8263520473</v>
          </cell>
          <cell r="D768">
            <v>20453.6247089508</v>
          </cell>
          <cell r="E768">
            <v>18968.9133994352</v>
          </cell>
          <cell r="F768">
            <v>17976.7218288291</v>
          </cell>
          <cell r="G768">
            <v>16728.0448516452</v>
          </cell>
          <cell r="H768">
            <v>15740.6961440535</v>
          </cell>
          <cell r="I768">
            <v>15065.4713641004</v>
          </cell>
          <cell r="J768">
            <v>14476.5861289793</v>
          </cell>
          <cell r="K768">
            <v>13725.9519477745</v>
          </cell>
          <cell r="L768">
            <v>13071.2891938466</v>
          </cell>
          <cell r="M768">
            <v>12386.5126382853</v>
          </cell>
          <cell r="N768">
            <v>11788.370685001</v>
          </cell>
          <cell r="O768">
            <v>12736.9001576942</v>
          </cell>
          <cell r="P768">
            <v>13921.7363296418</v>
          </cell>
          <cell r="Q768">
            <v>12511.4403743245</v>
          </cell>
          <cell r="R768">
            <v>9154.29575905259</v>
          </cell>
          <cell r="S768">
            <v>8638.24202763708</v>
          </cell>
          <cell r="T768">
            <v>8122.21365991699</v>
          </cell>
          <cell r="U768">
            <v>7606.21141680322</v>
          </cell>
          <cell r="V768">
            <v>10751.6981219215</v>
          </cell>
          <cell r="W768">
            <v>10235.7505027471</v>
          </cell>
          <cell r="X768">
            <v>9719.83143063529</v>
          </cell>
          <cell r="Y768">
            <v>9203.94176199806</v>
          </cell>
          <cell r="Z768">
            <v>8688.08237893962</v>
          </cell>
        </row>
        <row r="769">
          <cell r="A769">
            <v>-100035.22156706</v>
          </cell>
          <cell r="B769">
            <v>14083.2414287195</v>
          </cell>
          <cell r="C769">
            <v>21913.0786208648</v>
          </cell>
          <cell r="D769">
            <v>20659.8950568051</v>
          </cell>
          <cell r="E769">
            <v>19134.7312873257</v>
          </cell>
          <cell r="F769">
            <v>18132.9298812312</v>
          </cell>
          <cell r="G769">
            <v>16872.2956247433</v>
          </cell>
          <cell r="H769">
            <v>15875.4442343915</v>
          </cell>
          <cell r="I769">
            <v>15193.7207910722</v>
          </cell>
          <cell r="J769">
            <v>14599.1054799553</v>
          </cell>
          <cell r="K769">
            <v>13841.3092445734</v>
          </cell>
          <cell r="L769">
            <v>13180.345725356</v>
          </cell>
          <cell r="M769">
            <v>12488.9785758951</v>
          </cell>
          <cell r="N769">
            <v>11885.0153850018</v>
          </cell>
          <cell r="O769">
            <v>12842.7383805102</v>
          </cell>
          <cell r="P769">
            <v>14038.9779423424</v>
          </cell>
          <cell r="Q769">
            <v>12615.1086719864</v>
          </cell>
          <cell r="R769">
            <v>9225.65340495245</v>
          </cell>
          <cell r="S769">
            <v>8704.6329430808</v>
          </cell>
          <cell r="T769">
            <v>8183.63808901608</v>
          </cell>
          <cell r="U769">
            <v>7662.66961099249</v>
          </cell>
          <cell r="V769">
            <v>10838.4298780804</v>
          </cell>
          <cell r="W769">
            <v>10317.5165497212</v>
          </cell>
          <cell r="X769">
            <v>9796.63204317424</v>
          </cell>
          <cell r="Y769">
            <v>9275.77722309397</v>
          </cell>
          <cell r="Z769">
            <v>8754.95298007437</v>
          </cell>
        </row>
        <row r="770">
          <cell r="A770">
            <v>-99281.4250563444</v>
          </cell>
          <cell r="B770">
            <v>14010.1631720226</v>
          </cell>
          <cell r="C770">
            <v>21724.762654608</v>
          </cell>
          <cell r="D770">
            <v>20499.2200140908</v>
          </cell>
          <cell r="E770">
            <v>19003.6572274516</v>
          </cell>
          <cell r="F770">
            <v>18009.4521076698</v>
          </cell>
          <cell r="G770">
            <v>16758.269721323</v>
          </cell>
          <cell r="H770">
            <v>15768.9299162707</v>
          </cell>
          <cell r="I770">
            <v>15092.3434711487</v>
          </cell>
          <cell r="J770">
            <v>14502.2576129979</v>
          </cell>
          <cell r="K770">
            <v>13750.1227663237</v>
          </cell>
          <cell r="L770">
            <v>13094.139812818</v>
          </cell>
          <cell r="M770">
            <v>12407.9823298798</v>
          </cell>
          <cell r="N770">
            <v>11808.6206524698</v>
          </cell>
          <cell r="O770">
            <v>12759.0764443292</v>
          </cell>
          <cell r="P770">
            <v>13946.3019689697</v>
          </cell>
          <cell r="Q770">
            <v>12533.1619964639</v>
          </cell>
          <cell r="R770">
            <v>9169.24732916565</v>
          </cell>
          <cell r="S770">
            <v>8652.15291853895</v>
          </cell>
          <cell r="T770">
            <v>8135.08392275635</v>
          </cell>
          <cell r="U770">
            <v>7618.04110426322</v>
          </cell>
          <cell r="V770">
            <v>10769.8710299104</v>
          </cell>
          <cell r="W770">
            <v>10252.8829455118</v>
          </cell>
          <cell r="X770">
            <v>9735.92346574411</v>
          </cell>
          <cell r="Y770">
            <v>9218.99344874635</v>
          </cell>
          <cell r="Z770">
            <v>8702.09377840159</v>
          </cell>
        </row>
        <row r="771">
          <cell r="A771">
            <v>-89455.0516447062</v>
          </cell>
          <cell r="B771">
            <v>12800.5237249906</v>
          </cell>
          <cell r="C771">
            <v>19755.6582772754</v>
          </cell>
          <cell r="D771">
            <v>18697.6538222311</v>
          </cell>
          <cell r="E771">
            <v>17294.9962843544</v>
          </cell>
          <cell r="F771">
            <v>16399.8151648019</v>
          </cell>
          <cell r="G771">
            <v>15271.8458792398</v>
          </cell>
          <cell r="H771">
            <v>14380.4259252565</v>
          </cell>
          <cell r="I771">
            <v>13770.8045851503</v>
          </cell>
          <cell r="J771">
            <v>13239.7639674107</v>
          </cell>
          <cell r="K771">
            <v>12561.4300984266</v>
          </cell>
          <cell r="L771">
            <v>11970.3730205231</v>
          </cell>
          <cell r="M771">
            <v>11352.1279355255</v>
          </cell>
          <cell r="N771">
            <v>10812.750868157</v>
          </cell>
          <cell r="O771">
            <v>11668.4725299188</v>
          </cell>
          <cell r="P771">
            <v>12738.1924756221</v>
          </cell>
          <cell r="Q771">
            <v>11464.9179517123</v>
          </cell>
          <cell r="R771">
            <v>8433.94654773847</v>
          </cell>
          <cell r="S771">
            <v>7968.03152706316</v>
          </cell>
          <cell r="T771">
            <v>7502.13940579921</v>
          </cell>
          <cell r="U771">
            <v>7036.27087092898</v>
          </cell>
          <cell r="V771">
            <v>9876.14860852275</v>
          </cell>
          <cell r="W771">
            <v>9410.32939044314</v>
          </cell>
          <cell r="X771">
            <v>8944.53594585276</v>
          </cell>
          <cell r="Y771">
            <v>8478.7690479563</v>
          </cell>
          <cell r="Z771">
            <v>8013.02949315458</v>
          </cell>
        </row>
        <row r="772">
          <cell r="A772">
            <v>-112560.824658965</v>
          </cell>
          <cell r="B772">
            <v>15660.709045408</v>
          </cell>
          <cell r="C772">
            <v>24378.2709178325</v>
          </cell>
          <cell r="D772">
            <v>22927.3573238408</v>
          </cell>
          <cell r="E772">
            <v>21312.7483334241</v>
          </cell>
          <cell r="F772">
            <v>20184.7217910066</v>
          </cell>
          <cell r="G772">
            <v>18767.0287365778</v>
          </cell>
          <cell r="H772">
            <v>17645.3596603993</v>
          </cell>
          <cell r="I772">
            <v>16878.2763094825</v>
          </cell>
          <cell r="J772">
            <v>16208.3964816539</v>
          </cell>
          <cell r="K772">
            <v>15356.5267040181</v>
          </cell>
          <cell r="L772">
            <v>14612.8026673524</v>
          </cell>
          <cell r="M772">
            <v>13834.8681032422</v>
          </cell>
          <cell r="N772">
            <v>13154.4429883484</v>
          </cell>
          <cell r="O772">
            <v>14232.9228555075</v>
          </cell>
          <cell r="P772">
            <v>15578.9458808</v>
          </cell>
          <cell r="Q772">
            <v>13976.7911920099</v>
          </cell>
          <cell r="R772">
            <v>10162.9356916623</v>
          </cell>
          <cell r="S772">
            <v>9576.67725254689</v>
          </cell>
          <cell r="T772">
            <v>8990.44762764133</v>
          </cell>
          <cell r="U772">
            <v>8404.24768137189</v>
          </cell>
          <cell r="V772">
            <v>11977.6510185451</v>
          </cell>
          <cell r="W772">
            <v>11391.5131273359</v>
          </cell>
          <cell r="X772">
            <v>10805.4076667737</v>
          </cell>
          <cell r="Y772">
            <v>10219.335609778</v>
          </cell>
          <cell r="Z772">
            <v>9633.29795845566</v>
          </cell>
        </row>
        <row r="773">
          <cell r="A773">
            <v>-104474.247617332</v>
          </cell>
          <cell r="B773">
            <v>14648.6196874855</v>
          </cell>
          <cell r="C773">
            <v>22776.1350489775</v>
          </cell>
          <cell r="D773">
            <v>21398.7029229124</v>
          </cell>
          <cell r="E773">
            <v>19906.6122366602</v>
          </cell>
          <cell r="F773">
            <v>18860.0771227973</v>
          </cell>
          <cell r="G773">
            <v>17543.7818262486</v>
          </cell>
          <cell r="H773">
            <v>16502.6955232261</v>
          </cell>
          <cell r="I773">
            <v>15790.720853623</v>
          </cell>
          <cell r="J773">
            <v>15169.4320843186</v>
          </cell>
          <cell r="K773">
            <v>14378.2965437038</v>
          </cell>
          <cell r="L773">
            <v>13688.0030121756</v>
          </cell>
          <cell r="M773">
            <v>12965.9567005288</v>
          </cell>
          <cell r="N773">
            <v>12334.8956948634</v>
          </cell>
          <cell r="O773">
            <v>13335.4144659584</v>
          </cell>
          <cell r="P773">
            <v>14584.736717009</v>
          </cell>
          <cell r="Q773">
            <v>13097.6837731</v>
          </cell>
          <cell r="R773">
            <v>9557.82267908924</v>
          </cell>
          <cell r="S773">
            <v>9013.68212644613</v>
          </cell>
          <cell r="T773">
            <v>8469.56831794694</v>
          </cell>
          <cell r="U773">
            <v>7925.48205591596</v>
          </cell>
          <cell r="V773">
            <v>11242.1655131981</v>
          </cell>
          <cell r="W773">
            <v>10698.1368480776</v>
          </cell>
          <cell r="X773">
            <v>10154.1382837266</v>
          </cell>
          <cell r="Y773">
            <v>9610.17072316822</v>
          </cell>
          <cell r="Z773">
            <v>9066.23509651634</v>
          </cell>
        </row>
        <row r="774">
          <cell r="A774">
            <v>-101271.402015553</v>
          </cell>
          <cell r="B774">
            <v>14276.4234839994</v>
          </cell>
          <cell r="C774">
            <v>22127.2223577747</v>
          </cell>
          <cell r="D774">
            <v>20801.2893737317</v>
          </cell>
          <cell r="E774">
            <v>19349.6847765203</v>
          </cell>
          <cell r="F774">
            <v>18335.4259227096</v>
          </cell>
          <cell r="G774">
            <v>17059.2911738419</v>
          </cell>
          <cell r="H774">
            <v>16050.121240286</v>
          </cell>
          <cell r="I774">
            <v>15359.973432241</v>
          </cell>
          <cell r="J774">
            <v>14757.9300936397</v>
          </cell>
          <cell r="K774">
            <v>13990.8495249764</v>
          </cell>
          <cell r="L774">
            <v>13321.7181807988</v>
          </cell>
          <cell r="M774">
            <v>12621.8074949763</v>
          </cell>
          <cell r="N774">
            <v>12010.2981017317</v>
          </cell>
          <cell r="O774">
            <v>12979.9388693954</v>
          </cell>
          <cell r="P774">
            <v>14190.9609041894</v>
          </cell>
          <cell r="Q774">
            <v>12749.4962376754</v>
          </cell>
          <cell r="R774">
            <v>9318.15593988417</v>
          </cell>
          <cell r="S774">
            <v>8790.69699266566</v>
          </cell>
          <cell r="T774">
            <v>8263.26396970131</v>
          </cell>
          <cell r="U774">
            <v>7735.85764871874</v>
          </cell>
          <cell r="V774">
            <v>10950.8622208602</v>
          </cell>
          <cell r="W774">
            <v>10423.5117310513</v>
          </cell>
          <cell r="X774">
            <v>9896.19041921892</v>
          </cell>
          <cell r="Y774">
            <v>9368.89916070227</v>
          </cell>
          <cell r="Z774">
            <v>8841.63885710085</v>
          </cell>
        </row>
        <row r="775">
          <cell r="A775">
            <v>-107583.139692705</v>
          </cell>
          <cell r="B775">
            <v>15008.1473842319</v>
          </cell>
          <cell r="C775">
            <v>23374.6571454981</v>
          </cell>
          <cell r="D775">
            <v>22060.2035271798</v>
          </cell>
          <cell r="E775">
            <v>20447.2025687153</v>
          </cell>
          <cell r="F775">
            <v>19369.3379992446</v>
          </cell>
          <cell r="G775">
            <v>18014.0602402385</v>
          </cell>
          <cell r="H775">
            <v>16941.9938150226</v>
          </cell>
          <cell r="I775">
            <v>16208.8325615611</v>
          </cell>
          <cell r="J775">
            <v>15568.8629145501</v>
          </cell>
          <cell r="K775">
            <v>14754.3780399456</v>
          </cell>
          <cell r="L775">
            <v>14043.5431009529</v>
          </cell>
          <cell r="M775">
            <v>13300.010498593</v>
          </cell>
          <cell r="N775">
            <v>12649.9714151578</v>
          </cell>
          <cell r="O775">
            <v>13680.4624022464</v>
          </cell>
          <cell r="P775">
            <v>14966.96135602</v>
          </cell>
          <cell r="Q775">
            <v>13435.6574390874</v>
          </cell>
          <cell r="R775">
            <v>9790.45894036617</v>
          </cell>
          <cell r="S775">
            <v>9230.12612704083</v>
          </cell>
          <cell r="T775">
            <v>8669.82085369817</v>
          </cell>
          <cell r="U775">
            <v>8109.54394653765</v>
          </cell>
          <cell r="V775">
            <v>11524.923600749</v>
          </cell>
          <cell r="W775">
            <v>10964.7060044387</v>
          </cell>
          <cell r="X775">
            <v>10404.5194046216</v>
          </cell>
          <cell r="Y775">
            <v>9844.36473119243</v>
          </cell>
          <cell r="Z775">
            <v>9284.24294194279</v>
          </cell>
        </row>
        <row r="776">
          <cell r="A776">
            <v>-102244.524160214</v>
          </cell>
          <cell r="B776">
            <v>14373.4102694858</v>
          </cell>
          <cell r="C776">
            <v>22301.9297110754</v>
          </cell>
          <cell r="D776">
            <v>21014.3922897075</v>
          </cell>
          <cell r="E776">
            <v>19518.8963189471</v>
          </cell>
          <cell r="F776">
            <v>18494.8309532689</v>
          </cell>
          <cell r="G776">
            <v>17206.4942055698</v>
          </cell>
          <cell r="H776">
            <v>16187.6271058789</v>
          </cell>
          <cell r="I776">
            <v>15490.8476318183</v>
          </cell>
          <cell r="J776">
            <v>14882.9569445998</v>
          </cell>
          <cell r="K776">
            <v>14108.567742051</v>
          </cell>
          <cell r="L776">
            <v>13433.0066801471</v>
          </cell>
          <cell r="M776">
            <v>12726.370516311</v>
          </cell>
          <cell r="N776">
            <v>12108.9207471083</v>
          </cell>
          <cell r="O776">
            <v>13087.9431936469</v>
          </cell>
          <cell r="P776">
            <v>14310.6020018664</v>
          </cell>
          <cell r="Q776">
            <v>12855.286226749</v>
          </cell>
          <cell r="R776">
            <v>9390.97400240008</v>
          </cell>
          <cell r="S776">
            <v>8858.44667485186</v>
          </cell>
          <cell r="T776">
            <v>8325.94552066529</v>
          </cell>
          <cell r="U776">
            <v>7793.47132504124</v>
          </cell>
          <cell r="V776">
            <v>11039.3690425531</v>
          </cell>
          <cell r="W776">
            <v>10506.9512145874</v>
          </cell>
          <cell r="X776">
            <v>9974.56284497088</v>
          </cell>
          <cell r="Y776">
            <v>9442.20481745394</v>
          </cell>
          <cell r="Z776">
            <v>8909.8780422996</v>
          </cell>
        </row>
        <row r="777">
          <cell r="A777">
            <v>-109952.649021272</v>
          </cell>
          <cell r="B777">
            <v>15298.4095713706</v>
          </cell>
          <cell r="C777">
            <v>23897.6582261785</v>
          </cell>
          <cell r="D777">
            <v>22454.0298442264</v>
          </cell>
          <cell r="E777">
            <v>20859.2251811708</v>
          </cell>
          <cell r="F777">
            <v>19757.4821895737</v>
          </cell>
          <cell r="G777">
            <v>18372.4931037657</v>
          </cell>
          <cell r="H777">
            <v>17276.8145084398</v>
          </cell>
          <cell r="I777">
            <v>16527.5054419066</v>
          </cell>
          <cell r="J777">
            <v>15873.2977599562</v>
          </cell>
          <cell r="K777">
            <v>15041.0166854957</v>
          </cell>
          <cell r="L777">
            <v>14314.5256685727</v>
          </cell>
          <cell r="M777">
            <v>13554.6168250805</v>
          </cell>
          <cell r="N777">
            <v>12890.1131892504</v>
          </cell>
          <cell r="O777">
            <v>13943.4481489418</v>
          </cell>
          <cell r="P777">
            <v>15258.2821306841</v>
          </cell>
          <cell r="Q777">
            <v>13693.251377684</v>
          </cell>
          <cell r="R777">
            <v>9967.7676979217</v>
          </cell>
          <cell r="S777">
            <v>9395.09360294136</v>
          </cell>
          <cell r="T777">
            <v>8822.44765450943</v>
          </cell>
          <cell r="U777">
            <v>8249.83069702235</v>
          </cell>
          <cell r="V777">
            <v>11740.4337921406</v>
          </cell>
          <cell r="W777">
            <v>11167.8774518201</v>
          </cell>
          <cell r="X777">
            <v>10595.3527906878</v>
          </cell>
          <cell r="Y777">
            <v>10022.8607591194</v>
          </cell>
          <cell r="Z777">
            <v>9450.40233600177</v>
          </cell>
        </row>
        <row r="778">
          <cell r="A778">
            <v>-105815.01637622</v>
          </cell>
          <cell r="B778">
            <v>14790.9245051639</v>
          </cell>
          <cell r="C778">
            <v>23018.096153798</v>
          </cell>
          <cell r="D778">
            <v>21681.8579699852</v>
          </cell>
          <cell r="E778">
            <v>20139.7520855208</v>
          </cell>
          <cell r="F778">
            <v>19079.7055488444</v>
          </cell>
          <cell r="G778">
            <v>17746.5983249144</v>
          </cell>
          <cell r="H778">
            <v>16692.1512557487</v>
          </cell>
          <cell r="I778">
            <v>15971.0394694313</v>
          </cell>
          <cell r="J778">
            <v>15341.6942167848</v>
          </cell>
          <cell r="K778">
            <v>14540.4888323816</v>
          </cell>
          <cell r="L778">
            <v>13841.3364287135</v>
          </cell>
          <cell r="M778">
            <v>13110.0237460787</v>
          </cell>
          <cell r="N778">
            <v>12470.7780838988</v>
          </cell>
          <cell r="O778">
            <v>13484.2229424437</v>
          </cell>
          <cell r="P778">
            <v>14749.5783526909</v>
          </cell>
          <cell r="Q778">
            <v>13243.4413361471</v>
          </cell>
          <cell r="R778">
            <v>9658.15148553942</v>
          </cell>
          <cell r="S778">
            <v>9107.02771291564</v>
          </cell>
          <cell r="T778">
            <v>8555.93102765634</v>
          </cell>
          <cell r="U778">
            <v>8004.86224238248</v>
          </cell>
          <cell r="V778">
            <v>11364.1103092604</v>
          </cell>
          <cell r="W778">
            <v>10813.0998600661</v>
          </cell>
          <cell r="X778">
            <v>10262.1198979391</v>
          </cell>
          <cell r="Y778">
            <v>9711.17133749154</v>
          </cell>
          <cell r="Z778">
            <v>9160.25512077374</v>
          </cell>
        </row>
        <row r="779">
          <cell r="A779">
            <v>-111802.884636991</v>
          </cell>
          <cell r="B779">
            <v>15526.5154248776</v>
          </cell>
          <cell r="C779">
            <v>24227.7297599024</v>
          </cell>
          <cell r="D779">
            <v>22871.3781089734</v>
          </cell>
          <cell r="E779">
            <v>21180.9537782504</v>
          </cell>
          <cell r="F779">
            <v>20060.5652778415</v>
          </cell>
          <cell r="G779">
            <v>18652.3760491278</v>
          </cell>
          <cell r="H779">
            <v>17538.2598483554</v>
          </cell>
          <cell r="I779">
            <v>16776.3417329778</v>
          </cell>
          <cell r="J779">
            <v>16111.0162558683</v>
          </cell>
          <cell r="K779">
            <v>15264.8389867816</v>
          </cell>
          <cell r="L779">
            <v>14526.1228932827</v>
          </cell>
          <cell r="M779">
            <v>13753.4266324845</v>
          </cell>
          <cell r="N779">
            <v>13077.6283249333</v>
          </cell>
          <cell r="O779">
            <v>14148.8010416677</v>
          </cell>
          <cell r="P779">
            <v>15485.7604808996</v>
          </cell>
          <cell r="Q779">
            <v>13894.3940673704</v>
          </cell>
          <cell r="R779">
            <v>10106.2195597705</v>
          </cell>
          <cell r="S779">
            <v>9523.90875284038</v>
          </cell>
          <cell r="T779">
            <v>8941.62656609662</v>
          </cell>
          <cell r="U779">
            <v>8359.37385814479</v>
          </cell>
          <cell r="V779">
            <v>11908.715312224</v>
          </cell>
          <cell r="W779">
            <v>11326.5242414783</v>
          </cell>
          <cell r="X779">
            <v>10744.3653830044</v>
          </cell>
          <cell r="Y779">
            <v>10162.2397031706</v>
          </cell>
          <cell r="Z779">
            <v>9580.14819733594</v>
          </cell>
        </row>
        <row r="780">
          <cell r="A780">
            <v>-102895.862993093</v>
          </cell>
          <cell r="B780">
            <v>14439.6813778309</v>
          </cell>
          <cell r="C780">
            <v>22460.6921376488</v>
          </cell>
          <cell r="D780">
            <v>21129.8611340718</v>
          </cell>
          <cell r="E780">
            <v>19632.1545046319</v>
          </cell>
          <cell r="F780">
            <v>18601.5253565658</v>
          </cell>
          <cell r="G780">
            <v>17305.0214576809</v>
          </cell>
          <cell r="H780">
            <v>16279.6637638676</v>
          </cell>
          <cell r="I780">
            <v>15578.4455236907</v>
          </cell>
          <cell r="J780">
            <v>14966.6410367044</v>
          </cell>
          <cell r="K780">
            <v>14187.3599538392</v>
          </cell>
          <cell r="L780">
            <v>13507.4952956575</v>
          </cell>
          <cell r="M780">
            <v>12796.3575746183</v>
          </cell>
          <cell r="N780">
            <v>12174.9317397545</v>
          </cell>
          <cell r="O780">
            <v>13160.2336156559</v>
          </cell>
          <cell r="P780">
            <v>14390.6812533281</v>
          </cell>
          <cell r="Q780">
            <v>12926.0945300967</v>
          </cell>
          <cell r="R780">
            <v>9439.71324044111</v>
          </cell>
          <cell r="S780">
            <v>8903.79349915874</v>
          </cell>
          <cell r="T780">
            <v>8367.9000979729</v>
          </cell>
          <cell r="U780">
            <v>7832.03382708649</v>
          </cell>
          <cell r="V780">
            <v>11098.6092214553</v>
          </cell>
          <cell r="W780">
            <v>10562.7996773119</v>
          </cell>
          <cell r="X780">
            <v>10027.0197791792</v>
          </cell>
          <cell r="Y780">
            <v>9491.2704164376</v>
          </cell>
          <cell r="Z780">
            <v>8955.55250514871</v>
          </cell>
        </row>
        <row r="781">
          <cell r="A781">
            <v>-111018.287067484</v>
          </cell>
          <cell r="B781">
            <v>15484.0630696399</v>
          </cell>
          <cell r="C781">
            <v>24079.4318409978</v>
          </cell>
          <cell r="D781">
            <v>22659.67472059</v>
          </cell>
          <cell r="E781">
            <v>21044.5238699917</v>
          </cell>
          <cell r="F781">
            <v>19932.04204956</v>
          </cell>
          <cell r="G781">
            <v>18533.6909061049</v>
          </cell>
          <cell r="H781">
            <v>17427.3932233083</v>
          </cell>
          <cell r="I781">
            <v>16670.8220102349</v>
          </cell>
          <cell r="J781">
            <v>16010.2110651483</v>
          </cell>
          <cell r="K781">
            <v>15169.9265161219</v>
          </cell>
          <cell r="L781">
            <v>14436.3945004167</v>
          </cell>
          <cell r="M781">
            <v>13669.120779566</v>
          </cell>
          <cell r="N781">
            <v>12998.1120090367</v>
          </cell>
          <cell r="O781">
            <v>14061.7205751827</v>
          </cell>
          <cell r="P781">
            <v>15389.2976525018</v>
          </cell>
          <cell r="Q781">
            <v>13809.0989492182</v>
          </cell>
          <cell r="R781">
            <v>10047.5086618841</v>
          </cell>
          <cell r="S781">
            <v>9469.28432951406</v>
          </cell>
          <cell r="T781">
            <v>8891.08841648291</v>
          </cell>
          <cell r="U781">
            <v>8312.92177537077</v>
          </cell>
          <cell r="V781">
            <v>11837.3550646271</v>
          </cell>
          <cell r="W781">
            <v>11259.2496281704</v>
          </cell>
          <cell r="X781">
            <v>10681.17617793</v>
          </cell>
          <cell r="Y781">
            <v>10103.1356734924</v>
          </cell>
          <cell r="Z781">
            <v>9525.12910323162</v>
          </cell>
        </row>
        <row r="782">
          <cell r="A782">
            <v>-109402.385060913</v>
          </cell>
          <cell r="B782">
            <v>15239.9203450016</v>
          </cell>
          <cell r="C782">
            <v>23720.0590467209</v>
          </cell>
          <cell r="D782">
            <v>22357.2211899275</v>
          </cell>
          <cell r="E782">
            <v>20763.5424202912</v>
          </cell>
          <cell r="F782">
            <v>19667.344642198</v>
          </cell>
          <cell r="G782">
            <v>18289.2553276449</v>
          </cell>
          <cell r="H782">
            <v>17199.0601149252</v>
          </cell>
          <cell r="I782">
            <v>16453.501006016</v>
          </cell>
          <cell r="J782">
            <v>15802.5997797099</v>
          </cell>
          <cell r="K782">
            <v>14974.4514627338</v>
          </cell>
          <cell r="L782">
            <v>14251.5962092753</v>
          </cell>
          <cell r="M782">
            <v>13495.4903705625</v>
          </cell>
          <cell r="N782">
            <v>12834.3457938379</v>
          </cell>
          <cell r="O782">
            <v>13882.3757670989</v>
          </cell>
          <cell r="P782">
            <v>15190.6295912875</v>
          </cell>
          <cell r="Q782">
            <v>13633.4311190727</v>
          </cell>
          <cell r="R782">
            <v>9926.59182325322</v>
          </cell>
          <cell r="S782">
            <v>9356.78370665816</v>
          </cell>
          <cell r="T782">
            <v>8787.00359575058</v>
          </cell>
          <cell r="U782">
            <v>8217.25233070112</v>
          </cell>
          <cell r="V782">
            <v>11690.3865144265</v>
          </cell>
          <cell r="W782">
            <v>11120.6955631817</v>
          </cell>
          <cell r="X782">
            <v>10551.036132585</v>
          </cell>
          <cell r="Y782">
            <v>9981.40916825572</v>
          </cell>
          <cell r="Z782">
            <v>9411.81564418188</v>
          </cell>
        </row>
        <row r="783">
          <cell r="A783">
            <v>-91621.9537558011</v>
          </cell>
          <cell r="B783">
            <v>13093.6329488104</v>
          </cell>
          <cell r="C783">
            <v>20204.1660457653</v>
          </cell>
          <cell r="D783">
            <v>19054.8929467244</v>
          </cell>
          <cell r="E783">
            <v>17671.7884995126</v>
          </cell>
          <cell r="F783">
            <v>16754.7707057206</v>
          </cell>
          <cell r="G783">
            <v>15599.6305894745</v>
          </cell>
          <cell r="H783">
            <v>14686.6174471285</v>
          </cell>
          <cell r="I783">
            <v>14062.2290285337</v>
          </cell>
          <cell r="J783">
            <v>13518.1678129868</v>
          </cell>
          <cell r="K783">
            <v>12823.5594256572</v>
          </cell>
          <cell r="L783">
            <v>12218.1849581112</v>
          </cell>
          <cell r="M783">
            <v>11584.9638985294</v>
          </cell>
          <cell r="N783">
            <v>11032.3590844952</v>
          </cell>
          <cell r="O783">
            <v>11908.9714225932</v>
          </cell>
          <cell r="P783">
            <v>13004.6035819279</v>
          </cell>
          <cell r="Q783">
            <v>11700.486068124</v>
          </cell>
          <cell r="R783">
            <v>8596.09434620065</v>
          </cell>
          <cell r="S783">
            <v>8118.89329725382</v>
          </cell>
          <cell r="T783">
            <v>7641.71570241909</v>
          </cell>
          <cell r="U783">
            <v>7164.56226531983</v>
          </cell>
          <cell r="V783">
            <v>10073.23138978</v>
          </cell>
          <cell r="W783">
            <v>9596.12846408982</v>
          </cell>
          <cell r="X783">
            <v>9119.05193620946</v>
          </cell>
          <cell r="Y783">
            <v>8642.0025980732</v>
          </cell>
          <cell r="Z783">
            <v>8164.98126537337</v>
          </cell>
        </row>
        <row r="784">
          <cell r="A784">
            <v>-88983.044677888</v>
          </cell>
          <cell r="B784">
            <v>12759.223305283</v>
          </cell>
          <cell r="C784">
            <v>19753.1539609839</v>
          </cell>
          <cell r="D784">
            <v>18550.9503334927</v>
          </cell>
          <cell r="E784">
            <v>17212.9212567438</v>
          </cell>
          <cell r="F784">
            <v>16322.4967260194</v>
          </cell>
          <cell r="G784">
            <v>15200.445945641</v>
          </cell>
          <cell r="H784">
            <v>14313.7295430045</v>
          </cell>
          <cell r="I784">
            <v>13707.3248520909</v>
          </cell>
          <cell r="J784">
            <v>13179.1204551689</v>
          </cell>
          <cell r="K784">
            <v>12504.3315945178</v>
          </cell>
          <cell r="L784">
            <v>11916.3932120198</v>
          </cell>
          <cell r="M784">
            <v>11301.4102791528</v>
          </cell>
          <cell r="N784">
            <v>10764.9145549468</v>
          </cell>
          <cell r="O784">
            <v>11616.0856905349</v>
          </cell>
          <cell r="P784">
            <v>12680.1612901937</v>
          </cell>
          <cell r="Q784">
            <v>11413.6051621141</v>
          </cell>
          <cell r="R784">
            <v>8398.62659021179</v>
          </cell>
          <cell r="S784">
            <v>7935.16995653264</v>
          </cell>
          <cell r="T784">
            <v>7471.73610143677</v>
          </cell>
          <cell r="U784">
            <v>7008.32570828171</v>
          </cell>
          <cell r="V784">
            <v>9833.21891395233</v>
          </cell>
          <cell r="W784">
            <v>9369.85757736928</v>
          </cell>
          <cell r="X784">
            <v>8906.52187828241</v>
          </cell>
          <cell r="Y784">
            <v>8443.21258581659</v>
          </cell>
          <cell r="Z784">
            <v>7979.93049217048</v>
          </cell>
        </row>
        <row r="785">
          <cell r="A785">
            <v>-96778.7652387295</v>
          </cell>
          <cell r="B785">
            <v>13722.1963490747</v>
          </cell>
          <cell r="C785">
            <v>21243.9735889769</v>
          </cell>
          <cell r="D785">
            <v>20036.2449502283</v>
          </cell>
          <cell r="E785">
            <v>18568.4817150746</v>
          </cell>
          <cell r="F785">
            <v>17599.4968241577</v>
          </cell>
          <cell r="G785">
            <v>16379.6953413671</v>
          </cell>
          <cell r="H785">
            <v>15415.2945515905</v>
          </cell>
          <cell r="I785">
            <v>14755.7633180388</v>
          </cell>
          <cell r="J785">
            <v>14180.7155766386</v>
          </cell>
          <cell r="K785">
            <v>13447.3769565709</v>
          </cell>
          <cell r="L785">
            <v>12807.9298472863</v>
          </cell>
          <cell r="M785">
            <v>12139.0688401</v>
          </cell>
          <cell r="N785">
            <v>11554.9845256537</v>
          </cell>
          <cell r="O785">
            <v>12481.3126672784</v>
          </cell>
          <cell r="P785">
            <v>13638.6109259345</v>
          </cell>
          <cell r="Q785">
            <v>12261.0930108665</v>
          </cell>
          <cell r="R785">
            <v>8981.97501185691</v>
          </cell>
          <cell r="S785">
            <v>8477.9153799177</v>
          </cell>
          <cell r="T785">
            <v>7973.88052217196</v>
          </cell>
          <cell r="U785">
            <v>7469.87118184551</v>
          </cell>
          <cell r="V785">
            <v>10542.2506150929</v>
          </cell>
          <cell r="W785">
            <v>10038.2946291385</v>
          </cell>
          <cell r="X785">
            <v>9534.36652675702</v>
          </cell>
          <cell r="Y785">
            <v>9030.46714445579</v>
          </cell>
          <cell r="Z785">
            <v>8526.59734383718</v>
          </cell>
        </row>
        <row r="786">
          <cell r="A786">
            <v>-102292.815476409</v>
          </cell>
          <cell r="B786">
            <v>14371.476261351</v>
          </cell>
          <cell r="C786">
            <v>22314.6314690985</v>
          </cell>
          <cell r="D786">
            <v>21021.1924889144</v>
          </cell>
          <cell r="E786">
            <v>19527.2934643044</v>
          </cell>
          <cell r="F786">
            <v>18502.7414491671</v>
          </cell>
          <cell r="G786">
            <v>17213.7991756488</v>
          </cell>
          <cell r="H786">
            <v>16194.4508527954</v>
          </cell>
          <cell r="I786">
            <v>15497.3422814244</v>
          </cell>
          <cell r="J786">
            <v>14889.161418751</v>
          </cell>
          <cell r="K786">
            <v>14114.409524271</v>
          </cell>
          <cell r="L786">
            <v>13438.5293867675</v>
          </cell>
          <cell r="M786">
            <v>12731.5594701882</v>
          </cell>
          <cell r="N786">
            <v>12113.8149090364</v>
          </cell>
          <cell r="O786">
            <v>13093.3029226402</v>
          </cell>
          <cell r="P786">
            <v>14316.5392072927</v>
          </cell>
          <cell r="Q786">
            <v>12860.5360690639</v>
          </cell>
          <cell r="R786">
            <v>9394.58760846271</v>
          </cell>
          <cell r="S786">
            <v>8861.80876186476</v>
          </cell>
          <cell r="T786">
            <v>8329.05610099045</v>
          </cell>
          <cell r="U786">
            <v>7796.33041141152</v>
          </cell>
          <cell r="V786">
            <v>11043.761205382</v>
          </cell>
          <cell r="W786">
            <v>10511.0919100846</v>
          </cell>
          <cell r="X786">
            <v>9978.45208704977</v>
          </cell>
          <cell r="Y786">
            <v>9445.84262044554</v>
          </cell>
          <cell r="Z786">
            <v>8913.26442096477</v>
          </cell>
        </row>
        <row r="787">
          <cell r="A787">
            <v>-108413.769624866</v>
          </cell>
          <cell r="B787">
            <v>15098.7070271273</v>
          </cell>
          <cell r="C787">
            <v>23532.3744216054</v>
          </cell>
          <cell r="D787">
            <v>22184.8708727749</v>
          </cell>
          <cell r="E787">
            <v>20591.6368237344</v>
          </cell>
          <cell r="F787">
            <v>19505.401689138</v>
          </cell>
          <cell r="G787">
            <v>18139.7086441196</v>
          </cell>
          <cell r="H787">
            <v>17059.3649882466</v>
          </cell>
          <cell r="I787">
            <v>16320.5431295642</v>
          </cell>
          <cell r="J787">
            <v>15675.5823487968</v>
          </cell>
          <cell r="K787">
            <v>14854.8590280715</v>
          </cell>
          <cell r="L787">
            <v>14138.5358612873</v>
          </cell>
          <cell r="M787">
            <v>13389.2625784005</v>
          </cell>
          <cell r="N787">
            <v>12734.1529556644</v>
          </cell>
          <cell r="O787">
            <v>13772.6518822806</v>
          </cell>
          <cell r="P787">
            <v>15069.0836614184</v>
          </cell>
          <cell r="Q787">
            <v>13525.9568243491</v>
          </cell>
          <cell r="R787">
            <v>9852.61440837141</v>
          </cell>
          <cell r="S787">
            <v>9287.95536690243</v>
          </cell>
          <cell r="T787">
            <v>8723.32407804734</v>
          </cell>
          <cell r="U787">
            <v>8158.72137438455</v>
          </cell>
          <cell r="V787">
            <v>11600.4705561871</v>
          </cell>
          <cell r="W787">
            <v>11035.927621303</v>
          </cell>
          <cell r="X787">
            <v>10471.4159222302</v>
          </cell>
          <cell r="Y787">
            <v>9906.93639604324</v>
          </cell>
          <cell r="Z787">
            <v>9342.49000792862</v>
          </cell>
        </row>
        <row r="788">
          <cell r="A788">
            <v>-101379.022732352</v>
          </cell>
          <cell r="B788">
            <v>14245.7615987289</v>
          </cell>
          <cell r="C788">
            <v>22120.2883515453</v>
          </cell>
          <cell r="D788">
            <v>21006.5260166666</v>
          </cell>
          <cell r="E788">
            <v>19368.3984267918</v>
          </cell>
          <cell r="F788">
            <v>18353.0550392027</v>
          </cell>
          <cell r="G788">
            <v>17075.5708319265</v>
          </cell>
          <cell r="H788">
            <v>16065.3284574894</v>
          </cell>
          <cell r="I788">
            <v>15374.447232109</v>
          </cell>
          <cell r="J788">
            <v>14771.7572163635</v>
          </cell>
          <cell r="K788">
            <v>14003.8683623047</v>
          </cell>
          <cell r="L788">
            <v>13334.0259349046</v>
          </cell>
          <cell r="M788">
            <v>12633.3714567755</v>
          </cell>
          <cell r="N788">
            <v>12021.2050981929</v>
          </cell>
          <cell r="O788">
            <v>12991.883415984</v>
          </cell>
          <cell r="P788">
            <v>14204.1923990858</v>
          </cell>
          <cell r="Q788">
            <v>12761.1958937944</v>
          </cell>
          <cell r="R788">
            <v>9326.20912429363</v>
          </cell>
          <cell r="S788">
            <v>8798.18964854632</v>
          </cell>
          <cell r="T788">
            <v>8270.19612460276</v>
          </cell>
          <cell r="U788">
            <v>7742.22933101708</v>
          </cell>
          <cell r="V788">
            <v>10960.6504757514</v>
          </cell>
          <cell r="W788">
            <v>10432.739572671</v>
          </cell>
          <cell r="X788">
            <v>9904.85787857435</v>
          </cell>
          <cell r="Y788">
            <v>9377.00626973101</v>
          </cell>
          <cell r="Z788">
            <v>8849.18564869856</v>
          </cell>
        </row>
        <row r="789">
          <cell r="A789">
            <v>-103022.618016166</v>
          </cell>
          <cell r="B789">
            <v>14455.056446467</v>
          </cell>
          <cell r="C789">
            <v>22428.1413334326</v>
          </cell>
          <cell r="D789">
            <v>21144.8213989712</v>
          </cell>
          <cell r="E789">
            <v>19654.195327649</v>
          </cell>
          <cell r="F789">
            <v>18622.2888223212</v>
          </cell>
          <cell r="G789">
            <v>17324.1955395631</v>
          </cell>
          <cell r="H789">
            <v>16297.5747314286</v>
          </cell>
          <cell r="I789">
            <v>15595.4926767928</v>
          </cell>
          <cell r="J789">
            <v>14982.9265374148</v>
          </cell>
          <cell r="K789">
            <v>14202.6934609465</v>
          </cell>
          <cell r="L789">
            <v>13521.9912932875</v>
          </cell>
          <cell r="M789">
            <v>12809.9775382113</v>
          </cell>
          <cell r="N789">
            <v>12187.7779335841</v>
          </cell>
          <cell r="O789">
            <v>13174.3018296901</v>
          </cell>
          <cell r="P789">
            <v>14406.2652272205</v>
          </cell>
          <cell r="Q789">
            <v>12939.874313631</v>
          </cell>
          <cell r="R789">
            <v>9449.19823186276</v>
          </cell>
          <cell r="S789">
            <v>8912.61830350197</v>
          </cell>
          <cell r="T789">
            <v>8376.06474768546</v>
          </cell>
          <cell r="U789">
            <v>7839.53835558956</v>
          </cell>
          <cell r="V789">
            <v>11110.1377682953</v>
          </cell>
          <cell r="W789">
            <v>10573.6681728228</v>
          </cell>
          <cell r="X789">
            <v>10037.2282598813</v>
          </cell>
          <cell r="Y789">
            <v>9500.81891994655</v>
          </cell>
          <cell r="Z789">
            <v>8964.44107020892</v>
          </cell>
        </row>
        <row r="790">
          <cell r="A790">
            <v>-113452.254420135</v>
          </cell>
          <cell r="B790">
            <v>15717.4644547811</v>
          </cell>
          <cell r="C790">
            <v>24496.0937262337</v>
          </cell>
          <cell r="D790">
            <v>23058.4557261993</v>
          </cell>
          <cell r="E790">
            <v>21467.7547791003</v>
          </cell>
          <cell r="F790">
            <v>20330.7449691866</v>
          </cell>
          <cell r="G790">
            <v>18901.8742584237</v>
          </cell>
          <cell r="H790">
            <v>17771.3220810445</v>
          </cell>
          <cell r="I790">
            <v>16998.1637841562</v>
          </cell>
          <cell r="J790">
            <v>16322.9274852926</v>
          </cell>
          <cell r="K790">
            <v>15464.3626244191</v>
          </cell>
          <cell r="L790">
            <v>14714.7486367657</v>
          </cell>
          <cell r="M790">
            <v>13930.6531900856</v>
          </cell>
          <cell r="N790">
            <v>13244.7863863445</v>
          </cell>
          <cell r="O790">
            <v>14331.8603522041</v>
          </cell>
          <cell r="P790">
            <v>15688.5432583887</v>
          </cell>
          <cell r="Q790">
            <v>14073.7002441894</v>
          </cell>
          <cell r="R790">
            <v>10229.6407691632</v>
          </cell>
          <cell r="S790">
            <v>9638.73943388963</v>
          </cell>
          <cell r="T790">
            <v>9047.86714102119</v>
          </cell>
          <cell r="U790">
            <v>8457.02476182995</v>
          </cell>
          <cell r="V790">
            <v>12058.7278035679</v>
          </cell>
          <cell r="W790">
            <v>11467.9479708844</v>
          </cell>
          <cell r="X790">
            <v>10877.2008256836</v>
          </cell>
          <cell r="Y790">
            <v>10286.4873485901</v>
          </cell>
          <cell r="Z790">
            <v>9695.80854964701</v>
          </cell>
        </row>
        <row r="791">
          <cell r="A791">
            <v>-89275.6079214346</v>
          </cell>
          <cell r="B791">
            <v>12861.9371920759</v>
          </cell>
          <cell r="C791">
            <v>19776.3850485419</v>
          </cell>
          <cell r="D791">
            <v>18596.9669825237</v>
          </cell>
          <cell r="E791">
            <v>17263.7936759664</v>
          </cell>
          <cell r="F791">
            <v>16370.4208772002</v>
          </cell>
          <cell r="G791">
            <v>15244.70164022</v>
          </cell>
          <cell r="H791">
            <v>14355.06984367</v>
          </cell>
          <cell r="I791">
            <v>13746.6713827757</v>
          </cell>
          <cell r="J791">
            <v>13216.7090161199</v>
          </cell>
          <cell r="K791">
            <v>12539.7228592227</v>
          </cell>
          <cell r="L791">
            <v>11949.8514212666</v>
          </cell>
          <cell r="M791">
            <v>11332.8465144133</v>
          </cell>
          <cell r="N791">
            <v>10794.5648523702</v>
          </cell>
          <cell r="O791">
            <v>11648.5565325494</v>
          </cell>
          <cell r="P791">
            <v>12716.1306572355</v>
          </cell>
          <cell r="Q791">
            <v>11445.4102777493</v>
          </cell>
          <cell r="R791">
            <v>8420.51889702581</v>
          </cell>
          <cell r="S791">
            <v>7955.53848568224</v>
          </cell>
          <cell r="T791">
            <v>7490.5809278146</v>
          </cell>
          <cell r="U791">
            <v>7025.6469090272</v>
          </cell>
          <cell r="V791">
            <v>9859.82795062112</v>
          </cell>
          <cell r="W791">
            <v>9394.94314969657</v>
          </cell>
          <cell r="X791">
            <v>8930.08407056053</v>
          </cell>
          <cell r="Y791">
            <v>8465.25148486667</v>
          </cell>
          <cell r="Z791">
            <v>8000.44618741825</v>
          </cell>
        </row>
        <row r="792">
          <cell r="A792">
            <v>-91636.6545128809</v>
          </cell>
          <cell r="B792">
            <v>13143.2733402322</v>
          </cell>
          <cell r="C792">
            <v>20184.6316625685</v>
          </cell>
          <cell r="D792">
            <v>19018.5018123634</v>
          </cell>
          <cell r="E792">
            <v>17674.3447436531</v>
          </cell>
          <cell r="F792">
            <v>16757.1788048933</v>
          </cell>
          <cell r="G792">
            <v>15601.8543555482</v>
          </cell>
          <cell r="H792">
            <v>14688.6947200981</v>
          </cell>
          <cell r="I792">
            <v>14064.2061182819</v>
          </cell>
          <cell r="J792">
            <v>13520.0565680362</v>
          </cell>
          <cell r="K792">
            <v>12825.3377706702</v>
          </cell>
          <cell r="L792">
            <v>12219.8661706945</v>
          </cell>
          <cell r="M792">
            <v>11586.5435106928</v>
          </cell>
          <cell r="N792">
            <v>11033.8489566147</v>
          </cell>
          <cell r="O792">
            <v>11910.6030218154</v>
          </cell>
          <cell r="P792">
            <v>13006.4109755047</v>
          </cell>
          <cell r="Q792">
            <v>11702.0842158378</v>
          </cell>
          <cell r="R792">
            <v>8597.19439376809</v>
          </cell>
          <cell r="S792">
            <v>8119.91677783692</v>
          </cell>
          <cell r="T792">
            <v>7642.66261978105</v>
          </cell>
          <cell r="U792">
            <v>7165.43262333678</v>
          </cell>
          <cell r="V792">
            <v>10074.5684442214</v>
          </cell>
          <cell r="W792">
            <v>9597.38896729083</v>
          </cell>
          <cell r="X792">
            <v>9120.23589240555</v>
          </cell>
          <cell r="Y792">
            <v>8643.11001162697</v>
          </cell>
          <cell r="Z792">
            <v>8166.01214077829</v>
          </cell>
        </row>
        <row r="793">
          <cell r="A793">
            <v>-89930.2561516309</v>
          </cell>
          <cell r="B793">
            <v>12892.8983543839</v>
          </cell>
          <cell r="C793">
            <v>19914.7106435396</v>
          </cell>
          <cell r="D793">
            <v>18828.6074798892</v>
          </cell>
          <cell r="E793">
            <v>17377.627316878</v>
          </cell>
          <cell r="F793">
            <v>16477.6573857028</v>
          </cell>
          <cell r="G793">
            <v>15343.729500935</v>
          </cell>
          <cell r="H793">
            <v>14447.5741321047</v>
          </cell>
          <cell r="I793">
            <v>13834.7143521004</v>
          </cell>
          <cell r="J793">
            <v>13300.8182999925</v>
          </cell>
          <cell r="K793">
            <v>12618.9154075503</v>
          </cell>
          <cell r="L793">
            <v>12024.718507109</v>
          </cell>
          <cell r="M793">
            <v>11403.1891710225</v>
          </cell>
          <cell r="N793">
            <v>10860.9112412663</v>
          </cell>
          <cell r="O793">
            <v>11721.2142560558</v>
          </cell>
          <cell r="P793">
            <v>12796.6167845759</v>
          </cell>
          <cell r="Q793">
            <v>11516.5783520753</v>
          </cell>
          <cell r="R793">
            <v>8469.5057749978</v>
          </cell>
          <cell r="S793">
            <v>8001.11571335389</v>
          </cell>
          <cell r="T793">
            <v>7532.74867276795</v>
          </cell>
          <cell r="U793">
            <v>7064.40534387173</v>
          </cell>
          <cell r="V793">
            <v>9919.36912384329</v>
          </cell>
          <cell r="W793">
            <v>9451.0753737191</v>
          </cell>
          <cell r="X793">
            <v>8982.80753399848</v>
          </cell>
          <cell r="Y793">
            <v>8514.56638199354</v>
          </cell>
          <cell r="Z793">
            <v>8046.35271833575</v>
          </cell>
        </row>
        <row r="794">
          <cell r="A794">
            <v>-100889.499221205</v>
          </cell>
          <cell r="B794">
            <v>14182.1388668939</v>
          </cell>
          <cell r="C794">
            <v>22023.0164173335</v>
          </cell>
          <cell r="D794">
            <v>20755.2024843376</v>
          </cell>
          <cell r="E794">
            <v>19283.277531301</v>
          </cell>
          <cell r="F794">
            <v>18272.8672532376</v>
          </cell>
          <cell r="G794">
            <v>17001.5211914591</v>
          </cell>
          <cell r="H794">
            <v>15996.1569208044</v>
          </cell>
          <cell r="I794">
            <v>15308.611716961</v>
          </cell>
          <cell r="J794">
            <v>14708.8631763856</v>
          </cell>
          <cell r="K794">
            <v>13944.6508886664</v>
          </cell>
          <cell r="L794">
            <v>13278.042893875</v>
          </cell>
          <cell r="M794">
            <v>12580.7716288702</v>
          </cell>
          <cell r="N794">
            <v>11971.5935423278</v>
          </cell>
          <cell r="O794">
            <v>12937.5524603925</v>
          </cell>
          <cell r="P794">
            <v>14144.0076313938</v>
          </cell>
          <cell r="Q794">
            <v>12707.9788468084</v>
          </cell>
          <cell r="R794">
            <v>9289.57841577126</v>
          </cell>
          <cell r="S794">
            <v>8764.10855966671</v>
          </cell>
          <cell r="T794">
            <v>8238.6645300538</v>
          </cell>
          <cell r="U794">
            <v>7713.24710172733</v>
          </cell>
          <cell r="V794">
            <v>10916.1276269462</v>
          </cell>
          <cell r="W794">
            <v>10390.7658192495</v>
          </cell>
          <cell r="X794">
            <v>9865.43307949673</v>
          </cell>
          <cell r="Y794">
            <v>9340.13027972613</v>
          </cell>
          <cell r="Z794">
            <v>8814.85831813722</v>
          </cell>
        </row>
        <row r="795">
          <cell r="A795">
            <v>-100158.245940683</v>
          </cell>
          <cell r="B795">
            <v>14154.9409116857</v>
          </cell>
          <cell r="C795">
            <v>21884.9879580455</v>
          </cell>
          <cell r="D795">
            <v>20647.5449365884</v>
          </cell>
          <cell r="E795">
            <v>19156.123405603</v>
          </cell>
          <cell r="F795">
            <v>18153.0822373814</v>
          </cell>
          <cell r="G795">
            <v>16890.9053757115</v>
          </cell>
          <cell r="H795">
            <v>15892.8280469755</v>
          </cell>
          <cell r="I795">
            <v>15210.2662129545</v>
          </cell>
          <cell r="J795">
            <v>14614.9116663728</v>
          </cell>
          <cell r="K795">
            <v>13856.1914564304</v>
          </cell>
          <cell r="L795">
            <v>13194.4150772857</v>
          </cell>
          <cell r="M795">
            <v>12502.1976771913</v>
          </cell>
          <cell r="N795">
            <v>11897.4834900995</v>
          </cell>
          <cell r="O795">
            <v>12856.3925393561</v>
          </cell>
          <cell r="P795">
            <v>14054.1032492548</v>
          </cell>
          <cell r="Q795">
            <v>12628.4828894089</v>
          </cell>
          <cell r="R795">
            <v>9234.85923443501</v>
          </cell>
          <cell r="S795">
            <v>8713.19801608818</v>
          </cell>
          <cell r="T795">
            <v>8191.56243704101</v>
          </cell>
          <cell r="U795">
            <v>7669.95326647251</v>
          </cell>
          <cell r="V795">
            <v>10849.619117129</v>
          </cell>
          <cell r="W795">
            <v>10328.0651640485</v>
          </cell>
          <cell r="X795">
            <v>9806.54006822572</v>
          </cell>
          <cell r="Y795">
            <v>9285.04469537829</v>
          </cell>
          <cell r="Z795">
            <v>8763.57993719552</v>
          </cell>
        </row>
        <row r="796">
          <cell r="A796">
            <v>-90468.0266438945</v>
          </cell>
          <cell r="B796">
            <v>12980.4142582248</v>
          </cell>
          <cell r="C796">
            <v>19966.4129582713</v>
          </cell>
          <cell r="D796">
            <v>18879.2927861723</v>
          </cell>
          <cell r="E796">
            <v>17471.1376485119</v>
          </cell>
          <cell r="F796">
            <v>16565.7484051329</v>
          </cell>
          <cell r="G796">
            <v>15425.0774049667</v>
          </cell>
          <cell r="H796">
            <v>14523.5631509908</v>
          </cell>
          <cell r="I796">
            <v>13907.0385542752</v>
          </cell>
          <cell r="J796">
            <v>13369.9111179454</v>
          </cell>
          <cell r="K796">
            <v>12683.969300211</v>
          </cell>
          <cell r="L796">
            <v>12086.2191844969</v>
          </cell>
          <cell r="M796">
            <v>11460.9731889531</v>
          </cell>
          <cell r="N796">
            <v>10915.4124658489</v>
          </cell>
          <cell r="O796">
            <v>11780.9000200044</v>
          </cell>
          <cell r="P796">
            <v>12862.7333068909</v>
          </cell>
          <cell r="Q796">
            <v>11575.0404216241</v>
          </cell>
          <cell r="R796">
            <v>8509.74677201932</v>
          </cell>
          <cell r="S796">
            <v>8038.55580259642</v>
          </cell>
          <cell r="T796">
            <v>7567.38799189423</v>
          </cell>
          <cell r="U796">
            <v>7096.24403467439</v>
          </cell>
          <cell r="V796">
            <v>9968.28010313983</v>
          </cell>
          <cell r="W796">
            <v>9497.18602116622</v>
          </cell>
          <cell r="X796">
            <v>9026.11800453681</v>
          </cell>
          <cell r="Y796">
            <v>8555.07683521193</v>
          </cell>
          <cell r="Z796">
            <v>8084.0633186107</v>
          </cell>
        </row>
        <row r="797">
          <cell r="A797">
            <v>-114249.595059547</v>
          </cell>
          <cell r="B797">
            <v>15797.2999148027</v>
          </cell>
          <cell r="C797">
            <v>24680.0714501686</v>
          </cell>
          <cell r="D797">
            <v>23302.425525904</v>
          </cell>
          <cell r="E797">
            <v>21606.4005186661</v>
          </cell>
          <cell r="F797">
            <v>20461.3556121453</v>
          </cell>
          <cell r="G797">
            <v>19022.4870305049</v>
          </cell>
          <cell r="H797">
            <v>17883.9893504065</v>
          </cell>
          <cell r="I797">
            <v>17105.3973093061</v>
          </cell>
          <cell r="J797">
            <v>16425.3699071767</v>
          </cell>
          <cell r="K797">
            <v>15560.816619416</v>
          </cell>
          <cell r="L797">
            <v>14805.9343565813</v>
          </cell>
          <cell r="M797">
            <v>14016.3282995744</v>
          </cell>
          <cell r="N797">
            <v>13325.594169372</v>
          </cell>
          <cell r="O797">
            <v>14420.3551392463</v>
          </cell>
          <cell r="P797">
            <v>15786.5727913152</v>
          </cell>
          <cell r="Q797">
            <v>14160.380686099</v>
          </cell>
          <cell r="R797">
            <v>10289.3052222287</v>
          </cell>
          <cell r="S797">
            <v>9694.25104177014</v>
          </cell>
          <cell r="T797">
            <v>9099.22610782626</v>
          </cell>
          <cell r="U797">
            <v>8504.23129779243</v>
          </cell>
          <cell r="V797">
            <v>12131.2470512165</v>
          </cell>
          <cell r="W797">
            <v>11536.3152272662</v>
          </cell>
          <cell r="X797">
            <v>10941.4163205258</v>
          </cell>
          <cell r="Y797">
            <v>10346.5513185116</v>
          </cell>
          <cell r="Z797">
            <v>9751.72123836528</v>
          </cell>
        </row>
        <row r="798">
          <cell r="A798">
            <v>-112008.724733127</v>
          </cell>
          <cell r="B798">
            <v>15589.2839178652</v>
          </cell>
          <cell r="C798">
            <v>24238.3986747834</v>
          </cell>
          <cell r="D798">
            <v>22850.1061576131</v>
          </cell>
          <cell r="E798">
            <v>21216.746325313</v>
          </cell>
          <cell r="F798">
            <v>20094.2834981028</v>
          </cell>
          <cell r="G798">
            <v>18683.5132361382</v>
          </cell>
          <cell r="H798">
            <v>17567.3458379694</v>
          </cell>
          <cell r="I798">
            <v>16804.0249564769</v>
          </cell>
          <cell r="J798">
            <v>16137.4626163405</v>
          </cell>
          <cell r="K798">
            <v>15289.7393852079</v>
          </cell>
          <cell r="L798">
            <v>14549.6632427962</v>
          </cell>
          <cell r="M798">
            <v>13775.5443722583</v>
          </cell>
          <cell r="N798">
            <v>13098.4895240303</v>
          </cell>
          <cell r="O798">
            <v>14171.6467045775</v>
          </cell>
          <cell r="P798">
            <v>15511.0676175039</v>
          </cell>
          <cell r="Q798">
            <v>13916.771342043</v>
          </cell>
          <cell r="R798">
            <v>10121.6224329565</v>
          </cell>
          <cell r="S798">
            <v>9538.23953461416</v>
          </cell>
          <cell r="T798">
            <v>8954.88530915076</v>
          </cell>
          <cell r="U798">
            <v>8371.56061675265</v>
          </cell>
          <cell r="V798">
            <v>11927.4367571998</v>
          </cell>
          <cell r="W798">
            <v>11344.1738154879</v>
          </cell>
          <cell r="X798">
            <v>10760.9431453538</v>
          </cell>
          <cell r="Y798">
            <v>10177.745714945</v>
          </cell>
          <cell r="Z798">
            <v>9594.582521453</v>
          </cell>
        </row>
        <row r="799">
          <cell r="A799">
            <v>-100086.808269143</v>
          </cell>
          <cell r="B799">
            <v>14128.5870549162</v>
          </cell>
          <cell r="C799">
            <v>21859.0318380694</v>
          </cell>
          <cell r="D799">
            <v>20669.6186482179</v>
          </cell>
          <cell r="E799">
            <v>19143.7014515298</v>
          </cell>
          <cell r="F799">
            <v>18141.3801871534</v>
          </cell>
          <cell r="G799">
            <v>16880.0990839341</v>
          </cell>
          <cell r="H799">
            <v>15882.733631886</v>
          </cell>
          <cell r="I799">
            <v>15200.6586337481</v>
          </cell>
          <cell r="J799">
            <v>14605.7333456845</v>
          </cell>
          <cell r="K799">
            <v>13847.5496683756</v>
          </cell>
          <cell r="L799">
            <v>13186.2452999292</v>
          </cell>
          <cell r="M799">
            <v>12494.5216225313</v>
          </cell>
          <cell r="N799">
            <v>11890.2435231689</v>
          </cell>
          <cell r="O799">
            <v>12848.4638559087</v>
          </cell>
          <cell r="P799">
            <v>14045.3203010039</v>
          </cell>
          <cell r="Q799">
            <v>12620.7167620702</v>
          </cell>
          <cell r="R799">
            <v>9229.51360248051</v>
          </cell>
          <cell r="S799">
            <v>8708.22445796964</v>
          </cell>
          <cell r="T799">
            <v>8186.96093447127</v>
          </cell>
          <cell r="U799">
            <v>7665.72380061576</v>
          </cell>
          <cell r="V799">
            <v>10843.1217608703</v>
          </cell>
          <cell r="W799">
            <v>10321.9398051191</v>
          </cell>
          <cell r="X799">
            <v>9800.78668604309</v>
          </cell>
          <cell r="Y799">
            <v>9279.66326874266</v>
          </cell>
          <cell r="Z799">
            <v>8758.57044427103</v>
          </cell>
        </row>
        <row r="800">
          <cell r="A800">
            <v>-90416.4775536084</v>
          </cell>
          <cell r="B800">
            <v>12959.067601137</v>
          </cell>
          <cell r="C800">
            <v>19924.6499265806</v>
          </cell>
          <cell r="D800">
            <v>18815.8054841362</v>
          </cell>
          <cell r="E800">
            <v>17462.1740244429</v>
          </cell>
          <cell r="F800">
            <v>16557.3042603177</v>
          </cell>
          <cell r="G800">
            <v>15417.2796352678</v>
          </cell>
          <cell r="H800">
            <v>14516.2790681865</v>
          </cell>
          <cell r="I800">
            <v>13900.1057699715</v>
          </cell>
          <cell r="J800">
            <v>13363.2880845844</v>
          </cell>
          <cell r="K800">
            <v>12677.7334262937</v>
          </cell>
          <cell r="L800">
            <v>12080.3239112959</v>
          </cell>
          <cell r="M800">
            <v>11455.434183745</v>
          </cell>
          <cell r="N800">
            <v>10910.1881395106</v>
          </cell>
          <cell r="O800">
            <v>11775.1787190427</v>
          </cell>
          <cell r="P800">
            <v>12856.3955724349</v>
          </cell>
          <cell r="Q800">
            <v>11569.4364203916</v>
          </cell>
          <cell r="R800">
            <v>8505.88938895628</v>
          </cell>
          <cell r="S800">
            <v>8034.96690627644</v>
          </cell>
          <cell r="T800">
            <v>7564.06756912137</v>
          </cell>
          <cell r="U800">
            <v>7093.19207185683</v>
          </cell>
          <cell r="V800">
            <v>9963.59164119555</v>
          </cell>
          <cell r="W800">
            <v>9492.76599075809</v>
          </cell>
          <cell r="X800">
            <v>9021.96639081269</v>
          </cell>
          <cell r="Y800">
            <v>8551.19362287409</v>
          </cell>
          <cell r="Z800">
            <v>8080.44849190251</v>
          </cell>
        </row>
        <row r="801">
          <cell r="A801">
            <v>-103839.65063597</v>
          </cell>
          <cell r="B801">
            <v>14586.3102338655</v>
          </cell>
          <cell r="C801">
            <v>22632.8818747568</v>
          </cell>
          <cell r="D801">
            <v>21316.1923244811</v>
          </cell>
          <cell r="E801">
            <v>19796.2652112381</v>
          </cell>
          <cell r="F801">
            <v>18756.1251659315</v>
          </cell>
          <cell r="G801">
            <v>17447.7870941438</v>
          </cell>
          <cell r="H801">
            <v>16413.0245526253</v>
          </cell>
          <cell r="I801">
            <v>15705.374556197</v>
          </cell>
          <cell r="J801">
            <v>15087.8989873237</v>
          </cell>
          <cell r="K801">
            <v>14301.5295873492</v>
          </cell>
          <cell r="L801">
            <v>13615.4290335294</v>
          </cell>
          <cell r="M801">
            <v>12897.7685721779</v>
          </cell>
          <cell r="N801">
            <v>12270.5814323699</v>
          </cell>
          <cell r="O801">
            <v>13264.982178994</v>
          </cell>
          <cell r="P801">
            <v>14506.7158027288</v>
          </cell>
          <cell r="Q801">
            <v>13028.6955087872</v>
          </cell>
          <cell r="R801">
            <v>9510.33622231215</v>
          </cell>
          <cell r="S801">
            <v>8969.50088564351</v>
          </cell>
          <cell r="T801">
            <v>8428.69213066962</v>
          </cell>
          <cell r="U801">
            <v>7887.91075484131</v>
          </cell>
          <cell r="V801">
            <v>11184.4480291346</v>
          </cell>
          <cell r="W801">
            <v>10643.7239003618</v>
          </cell>
          <cell r="X801">
            <v>10103.0296895207</v>
          </cell>
          <cell r="Y801">
            <v>9562.36629414908</v>
          </cell>
          <cell r="Z801">
            <v>9021.73463871115</v>
          </cell>
        </row>
        <row r="802">
          <cell r="A802">
            <v>-104115.260106875</v>
          </cell>
          <cell r="B802">
            <v>14632.2607254486</v>
          </cell>
          <cell r="C802">
            <v>22697.090590853</v>
          </cell>
          <cell r="D802">
            <v>21341.2459932219</v>
          </cell>
          <cell r="E802">
            <v>19844.18962025</v>
          </cell>
          <cell r="F802">
            <v>18801.2721563408</v>
          </cell>
          <cell r="G802">
            <v>17489.4782116595</v>
          </cell>
          <cell r="H802">
            <v>16451.9692206408</v>
          </cell>
          <cell r="I802">
            <v>15742.4409913805</v>
          </cell>
          <cell r="J802">
            <v>15123.3093255131</v>
          </cell>
          <cell r="K802">
            <v>14334.8699606023</v>
          </cell>
          <cell r="L802">
            <v>13646.9483701219</v>
          </cell>
          <cell r="M802">
            <v>12927.3831063291</v>
          </cell>
          <cell r="N802">
            <v>12298.5135221499</v>
          </cell>
          <cell r="O802">
            <v>13295.5713653832</v>
          </cell>
          <cell r="P802">
            <v>14540.6007778167</v>
          </cell>
          <cell r="Q802">
            <v>13058.6575470325</v>
          </cell>
          <cell r="R802">
            <v>9530.95988994984</v>
          </cell>
          <cell r="S802">
            <v>8988.68907714012</v>
          </cell>
          <cell r="T802">
            <v>8446.44491657784</v>
          </cell>
          <cell r="U802">
            <v>7904.22820783042</v>
          </cell>
          <cell r="V802">
            <v>11209.5150964418</v>
          </cell>
          <cell r="W802">
            <v>10667.355786694</v>
          </cell>
          <cell r="X802">
            <v>10125.2264742856</v>
          </cell>
          <cell r="Y802">
            <v>9583.12805913669</v>
          </cell>
          <cell r="Z802">
            <v>9041.06146816502</v>
          </cell>
        </row>
        <row r="803">
          <cell r="A803">
            <v>-90805.1172959883</v>
          </cell>
          <cell r="B803">
            <v>12951.2041326092</v>
          </cell>
          <cell r="C803">
            <v>20003.4134880014</v>
          </cell>
          <cell r="D803">
            <v>18964.2042560758</v>
          </cell>
          <cell r="E803">
            <v>17529.7527252435</v>
          </cell>
          <cell r="F803">
            <v>16620.9664946534</v>
          </cell>
          <cell r="G803">
            <v>15476.0687077826</v>
          </cell>
          <cell r="H803">
            <v>14571.1953440857</v>
          </cell>
          <cell r="I803">
            <v>13952.3735304854</v>
          </cell>
          <cell r="J803">
            <v>13413.2205657373</v>
          </cell>
          <cell r="K803">
            <v>12724.7470286542</v>
          </cell>
          <cell r="L803">
            <v>12124.7696511795</v>
          </cell>
          <cell r="M803">
            <v>11497.1939421648</v>
          </cell>
          <cell r="N803">
            <v>10949.5754658624</v>
          </cell>
          <cell r="O803">
            <v>11818.3128445821</v>
          </cell>
          <cell r="P803">
            <v>12904.1771234297</v>
          </cell>
          <cell r="Q803">
            <v>11611.6861978994</v>
          </cell>
          <cell r="R803">
            <v>8534.97103426877</v>
          </cell>
          <cell r="S803">
            <v>8062.02437195595</v>
          </cell>
          <cell r="T803">
            <v>7589.10095465498</v>
          </cell>
          <cell r="U803">
            <v>7116.20147971621</v>
          </cell>
          <cell r="V803">
            <v>9998.93896996648</v>
          </cell>
          <cell r="W803">
            <v>9526.08955611285</v>
          </cell>
          <cell r="X803">
            <v>9053.26630472486</v>
          </cell>
          <cell r="Y803">
            <v>8580.47000067645</v>
          </cell>
          <cell r="Z803">
            <v>8107.70145238783</v>
          </cell>
        </row>
        <row r="804">
          <cell r="A804">
            <v>-108401.474837991</v>
          </cell>
          <cell r="B804">
            <v>15132.653590074</v>
          </cell>
          <cell r="C804">
            <v>23534.9946398146</v>
          </cell>
          <cell r="D804">
            <v>22211.2554855401</v>
          </cell>
          <cell r="E804">
            <v>20589.4989422133</v>
          </cell>
          <cell r="F804">
            <v>19503.3877067328</v>
          </cell>
          <cell r="G804">
            <v>18137.8488263029</v>
          </cell>
          <cell r="H804">
            <v>17057.6276880313</v>
          </cell>
          <cell r="I804">
            <v>16318.8896162822</v>
          </cell>
          <cell r="J804">
            <v>15674.0027130907</v>
          </cell>
          <cell r="K804">
            <v>14853.3717323623</v>
          </cell>
          <cell r="L804">
            <v>14137.1298010218</v>
          </cell>
          <cell r="M804">
            <v>13387.9414903241</v>
          </cell>
          <cell r="N804">
            <v>12732.9069205057</v>
          </cell>
          <cell r="O804">
            <v>13771.287315504</v>
          </cell>
          <cell r="P804">
            <v>15067.572071321</v>
          </cell>
          <cell r="Q804">
            <v>13524.6202343062</v>
          </cell>
          <cell r="R804">
            <v>9851.69439790389</v>
          </cell>
          <cell r="S804">
            <v>9287.09939223586</v>
          </cell>
          <cell r="T804">
            <v>8722.5321360344</v>
          </cell>
          <cell r="U804">
            <v>8157.99346178351</v>
          </cell>
          <cell r="V804">
            <v>11599.3523281048</v>
          </cell>
          <cell r="W804">
            <v>11034.8734158544</v>
          </cell>
          <cell r="X804">
            <v>10470.4257358731</v>
          </cell>
          <cell r="Y804">
            <v>9906.01022512891</v>
          </cell>
          <cell r="Z804">
            <v>9341.62784869905</v>
          </cell>
        </row>
        <row r="805">
          <cell r="A805">
            <v>-102247.720928796</v>
          </cell>
          <cell r="B805">
            <v>14345.1549312202</v>
          </cell>
          <cell r="C805">
            <v>22337.6308887008</v>
          </cell>
          <cell r="D805">
            <v>21054.1808806504</v>
          </cell>
          <cell r="E805">
            <v>19519.4521897035</v>
          </cell>
          <cell r="F805">
            <v>18495.3546090056</v>
          </cell>
          <cell r="G805">
            <v>17206.9777769587</v>
          </cell>
          <cell r="H805">
            <v>16188.0788214559</v>
          </cell>
          <cell r="I805">
            <v>15491.2775619475</v>
          </cell>
          <cell r="J805">
            <v>14883.3676658143</v>
          </cell>
          <cell r="K805">
            <v>14108.9544539349</v>
          </cell>
          <cell r="L805">
            <v>13433.3722699964</v>
          </cell>
          <cell r="M805">
            <v>12726.7140125343</v>
          </cell>
          <cell r="N805">
            <v>12109.244728816</v>
          </cell>
          <cell r="O805">
            <v>13088.2979947707</v>
          </cell>
          <cell r="P805">
            <v>14310.9950305363</v>
          </cell>
          <cell r="Q805">
            <v>12855.6337536399</v>
          </cell>
          <cell r="R805">
            <v>9391.21321440007</v>
          </cell>
          <cell r="S805">
            <v>8858.66923689779</v>
          </cell>
          <cell r="T805">
            <v>8326.15143357551</v>
          </cell>
          <cell r="U805">
            <v>7793.66058965861</v>
          </cell>
          <cell r="V805">
            <v>11039.659793132</v>
          </cell>
          <cell r="W805">
            <v>10507.2253186359</v>
          </cell>
          <cell r="X805">
            <v>9974.8203034099</v>
          </cell>
          <cell r="Y805">
            <v>9442.44563123222</v>
          </cell>
          <cell r="Z805">
            <v>8910.10221239428</v>
          </cell>
        </row>
        <row r="806">
          <cell r="A806">
            <v>-99129.2047797217</v>
          </cell>
          <cell r="B806">
            <v>14013.2359344905</v>
          </cell>
          <cell r="C806">
            <v>21666.5670148294</v>
          </cell>
          <cell r="D806">
            <v>20452.8675121575</v>
          </cell>
          <cell r="E806">
            <v>18977.1883736316</v>
          </cell>
          <cell r="F806">
            <v>17984.5172338927</v>
          </cell>
          <cell r="G806">
            <v>16735.2435407637</v>
          </cell>
          <cell r="H806">
            <v>15747.4206113879</v>
          </cell>
          <cell r="I806">
            <v>15071.871522204</v>
          </cell>
          <cell r="J806">
            <v>14482.7003334285</v>
          </cell>
          <cell r="K806">
            <v>13731.7087371446</v>
          </cell>
          <cell r="L806">
            <v>13076.7315498896</v>
          </cell>
          <cell r="M806">
            <v>12391.6260973971</v>
          </cell>
          <cell r="N806">
            <v>11793.1936411302</v>
          </cell>
          <cell r="O806">
            <v>12742.1819072928</v>
          </cell>
          <cell r="P806">
            <v>13927.5871538936</v>
          </cell>
          <cell r="Q806">
            <v>12516.6138360002</v>
          </cell>
          <cell r="R806">
            <v>9157.85679029024</v>
          </cell>
          <cell r="S806">
            <v>8641.55519920837</v>
          </cell>
          <cell r="T806">
            <v>8125.2789840041</v>
          </cell>
          <cell r="U806">
            <v>7609.02890595371</v>
          </cell>
          <cell r="V806">
            <v>10756.0263826017</v>
          </cell>
          <cell r="W806">
            <v>10239.8309547264</v>
          </cell>
          <cell r="X806">
            <v>9723.66408762492</v>
          </cell>
          <cell r="Y806">
            <v>9207.52663812041</v>
          </cell>
          <cell r="Z806">
            <v>8691.41948874079</v>
          </cell>
        </row>
        <row r="807">
          <cell r="A807">
            <v>-117239.687420353</v>
          </cell>
          <cell r="B807">
            <v>16205.8515428688</v>
          </cell>
          <cell r="C807">
            <v>25258.987796026</v>
          </cell>
          <cell r="D807">
            <v>23804.7325921909</v>
          </cell>
          <cell r="E807">
            <v>22126.3333381447</v>
          </cell>
          <cell r="F807">
            <v>20951.156164691</v>
          </cell>
          <cell r="G807">
            <v>19474.7947526875</v>
          </cell>
          <cell r="H807">
            <v>18306.5007900352</v>
          </cell>
          <cell r="I807">
            <v>17507.5317654272</v>
          </cell>
          <cell r="J807">
            <v>16809.5373356978</v>
          </cell>
          <cell r="K807">
            <v>15922.5269592059</v>
          </cell>
          <cell r="L807">
            <v>15147.8882352106</v>
          </cell>
          <cell r="M807">
            <v>14337.616940503</v>
          </cell>
          <cell r="N807">
            <v>13628.6299395071</v>
          </cell>
          <cell r="O807">
            <v>14752.2178007327</v>
          </cell>
          <cell r="P807">
            <v>16154.1915267072</v>
          </cell>
          <cell r="Q807">
            <v>14485.4394055148</v>
          </cell>
          <cell r="R807">
            <v>10513.0517823621</v>
          </cell>
          <cell r="S807">
            <v>9902.42409410838</v>
          </cell>
          <cell r="T807">
            <v>9291.8264177968</v>
          </cell>
          <cell r="U807">
            <v>8681.25965378559</v>
          </cell>
          <cell r="V807">
            <v>12403.2001383755</v>
          </cell>
          <cell r="W807">
            <v>11792.6980088931</v>
          </cell>
          <cell r="X807">
            <v>11182.229658116</v>
          </cell>
          <cell r="Y807">
            <v>10571.7960994053</v>
          </cell>
          <cell r="Z807">
            <v>9961.39837652301</v>
          </cell>
        </row>
        <row r="808">
          <cell r="A808">
            <v>-111084.835219114</v>
          </cell>
          <cell r="B808">
            <v>15442.1906186836</v>
          </cell>
          <cell r="C808">
            <v>24027.0525779103</v>
          </cell>
          <cell r="D808">
            <v>22653.7701428264</v>
          </cell>
          <cell r="E808">
            <v>21056.095608899</v>
          </cell>
          <cell r="F808">
            <v>19942.9431581233</v>
          </cell>
          <cell r="G808">
            <v>18543.7575660095</v>
          </cell>
          <cell r="H808">
            <v>17436.7967306107</v>
          </cell>
          <cell r="I808">
            <v>16679.7720029216</v>
          </cell>
          <cell r="J808">
            <v>16018.7611797266</v>
          </cell>
          <cell r="K808">
            <v>15177.9768208062</v>
          </cell>
          <cell r="L808">
            <v>14444.0051009666</v>
          </cell>
          <cell r="M808">
            <v>13676.2714500516</v>
          </cell>
          <cell r="N808">
            <v>13004.8564396251</v>
          </cell>
          <cell r="O808">
            <v>14069.1065833898</v>
          </cell>
          <cell r="P808">
            <v>15397.4794557349</v>
          </cell>
          <cell r="Q808">
            <v>13816.3335273978</v>
          </cell>
          <cell r="R808">
            <v>10052.488414418</v>
          </cell>
          <cell r="S808">
            <v>9473.91747464159</v>
          </cell>
          <cell r="T808">
            <v>8895.37497123953</v>
          </cell>
          <cell r="U808">
            <v>8316.86175730308</v>
          </cell>
          <cell r="V808">
            <v>11843.4077122034</v>
          </cell>
          <cell r="W808">
            <v>11264.9557396106</v>
          </cell>
          <cell r="X808">
            <v>10686.5357724077</v>
          </cell>
          <cell r="Y808">
            <v>10108.1487707563</v>
          </cell>
          <cell r="Z808">
            <v>9529.79572362316</v>
          </cell>
        </row>
        <row r="809">
          <cell r="A809">
            <v>-109035.214835234</v>
          </cell>
          <cell r="B809">
            <v>15235.6331220116</v>
          </cell>
          <cell r="C809">
            <v>23607.437539972</v>
          </cell>
          <cell r="D809">
            <v>22325.8733543895</v>
          </cell>
          <cell r="E809">
            <v>20699.6969507772</v>
          </cell>
          <cell r="F809">
            <v>19607.1992828864</v>
          </cell>
          <cell r="G809">
            <v>18233.7139234372</v>
          </cell>
          <cell r="H809">
            <v>17147.1775635118</v>
          </cell>
          <cell r="I809">
            <v>16404.1206587925</v>
          </cell>
          <cell r="J809">
            <v>15755.4257046622</v>
          </cell>
          <cell r="K809">
            <v>14930.0350196728</v>
          </cell>
          <cell r="L809">
            <v>14209.6057729819</v>
          </cell>
          <cell r="M809">
            <v>13456.0375348093</v>
          </cell>
          <cell r="N809">
            <v>12797.1343305508</v>
          </cell>
          <cell r="O809">
            <v>13841.6244880048</v>
          </cell>
          <cell r="P809">
            <v>15145.4876231641</v>
          </cell>
          <cell r="Q809">
            <v>13593.5153342191</v>
          </cell>
          <cell r="R809">
            <v>9899.11672714724</v>
          </cell>
          <cell r="S809">
            <v>9331.22096899525</v>
          </cell>
          <cell r="T809">
            <v>8763.35312253962</v>
          </cell>
          <cell r="U809">
            <v>8195.51402513122</v>
          </cell>
          <cell r="V809">
            <v>11656.9918682627</v>
          </cell>
          <cell r="W809">
            <v>11089.2128822372</v>
          </cell>
          <cell r="X809">
            <v>10521.4653110718</v>
          </cell>
          <cell r="Y809">
            <v>9953.7500972124</v>
          </cell>
          <cell r="Z809">
            <v>9386.0682113781</v>
          </cell>
        </row>
        <row r="810">
          <cell r="A810">
            <v>-107943.467519547</v>
          </cell>
          <cell r="B810">
            <v>15083.6077199024</v>
          </cell>
          <cell r="C810">
            <v>23451.7092277072</v>
          </cell>
          <cell r="D810">
            <v>22057.767101599</v>
          </cell>
          <cell r="E810">
            <v>20509.858246313</v>
          </cell>
          <cell r="F810">
            <v>19428.3625200246</v>
          </cell>
          <cell r="G810">
            <v>18068.5666028961</v>
          </cell>
          <cell r="H810">
            <v>16992.9095094181</v>
          </cell>
          <cell r="I810">
            <v>16257.29268158</v>
          </cell>
          <cell r="J810">
            <v>15615.1578773669</v>
          </cell>
          <cell r="K810">
            <v>14797.9667606122</v>
          </cell>
          <cell r="L810">
            <v>14084.7510246885</v>
          </cell>
          <cell r="M810">
            <v>13338.7281112301</v>
          </cell>
          <cell r="N810">
            <v>12686.4894244138</v>
          </cell>
          <cell r="O810">
            <v>13720.4542610902</v>
          </cell>
          <cell r="P810">
            <v>15011.2620812305</v>
          </cell>
          <cell r="Q810">
            <v>13474.8293735394</v>
          </cell>
          <cell r="R810">
            <v>9817.42202446114</v>
          </cell>
          <cell r="S810">
            <v>9255.21249043858</v>
          </cell>
          <cell r="T810">
            <v>8693.03058863825</v>
          </cell>
          <cell r="U810">
            <v>8130.87714802685</v>
          </cell>
          <cell r="V810">
            <v>11557.6959211573</v>
          </cell>
          <cell r="W810">
            <v>10995.6019900458</v>
          </cell>
          <cell r="X810">
            <v>10433.5391592438</v>
          </cell>
          <cell r="Y810">
            <v>9871.50836176074</v>
          </cell>
          <cell r="Z810">
            <v>9309.51055859607</v>
          </cell>
        </row>
        <row r="811">
          <cell r="A811">
            <v>-97330.6033699242</v>
          </cell>
          <cell r="B811">
            <v>13848.2549740792</v>
          </cell>
          <cell r="C811">
            <v>21386.6015521302</v>
          </cell>
          <cell r="D811">
            <v>20154.2044442751</v>
          </cell>
          <cell r="E811">
            <v>18664.4382009707</v>
          </cell>
          <cell r="F811">
            <v>17689.892233048</v>
          </cell>
          <cell r="G811">
            <v>16463.1712404416</v>
          </cell>
          <cell r="H811">
            <v>15493.27138144</v>
          </cell>
          <cell r="I811">
            <v>14829.9794625512</v>
          </cell>
          <cell r="J811">
            <v>14251.6158065445</v>
          </cell>
          <cell r="K811">
            <v>13514.1326061822</v>
          </cell>
          <cell r="L811">
            <v>12871.0393324016</v>
          </cell>
          <cell r="M811">
            <v>12198.3644409678</v>
          </cell>
          <cell r="N811">
            <v>11610.9114579681</v>
          </cell>
          <cell r="O811">
            <v>12542.5597622941</v>
          </cell>
          <cell r="P811">
            <v>13706.457002728</v>
          </cell>
          <cell r="Q811">
            <v>12321.0844006316</v>
          </cell>
          <cell r="R811">
            <v>9023.26868064912</v>
          </cell>
          <cell r="S811">
            <v>8516.33487146023</v>
          </cell>
          <cell r="T811">
            <v>8009.42597772872</v>
          </cell>
          <cell r="U811">
            <v>7502.54274691828</v>
          </cell>
          <cell r="V811">
            <v>10592.4410658488</v>
          </cell>
          <cell r="W811">
            <v>10085.61149364</v>
          </cell>
          <cell r="X811">
            <v>9578.8099639981</v>
          </cell>
          <cell r="Y811">
            <v>9072.03731819993</v>
          </cell>
          <cell r="Z811">
            <v>8565.29442276085</v>
          </cell>
        </row>
        <row r="812">
          <cell r="A812">
            <v>-114433.505783091</v>
          </cell>
          <cell r="B812">
            <v>15846.3692592745</v>
          </cell>
          <cell r="C812">
            <v>24710.9258727196</v>
          </cell>
          <cell r="D812">
            <v>23290.2734455402</v>
          </cell>
          <cell r="E812">
            <v>21638.3798723068</v>
          </cell>
          <cell r="F812">
            <v>20491.4816293853</v>
          </cell>
          <cell r="G812">
            <v>19050.3069873536</v>
          </cell>
          <cell r="H812">
            <v>17909.976636146</v>
          </cell>
          <cell r="I812">
            <v>17130.1312739678</v>
          </cell>
          <cell r="J812">
            <v>16448.9987792033</v>
          </cell>
          <cell r="K812">
            <v>15583.0642299501</v>
          </cell>
          <cell r="L812">
            <v>14826.9668123214</v>
          </cell>
          <cell r="M812">
            <v>14036.0897046715</v>
          </cell>
          <cell r="N812">
            <v>13344.2329005616</v>
          </cell>
          <cell r="O812">
            <v>14440.7669174881</v>
          </cell>
          <cell r="P812">
            <v>15809.1838077843</v>
          </cell>
          <cell r="Q812">
            <v>14180.3739762949</v>
          </cell>
          <cell r="R812">
            <v>10303.0671355073</v>
          </cell>
          <cell r="S812">
            <v>9707.05507992617</v>
          </cell>
          <cell r="T812">
            <v>9111.07231793859</v>
          </cell>
          <cell r="U812">
            <v>8515.11972835236</v>
          </cell>
          <cell r="V812">
            <v>12147.9739890479</v>
          </cell>
          <cell r="W812">
            <v>11552.0844869356</v>
          </cell>
          <cell r="X812">
            <v>10956.227955021</v>
          </cell>
          <cell r="Y812">
            <v>10360.4053824099</v>
          </cell>
          <cell r="Z812">
            <v>9764.61778788148</v>
          </cell>
        </row>
        <row r="813">
          <cell r="A813">
            <v>-100552.693302818</v>
          </cell>
          <cell r="B813">
            <v>14166.2953166222</v>
          </cell>
          <cell r="C813">
            <v>21984.3164302061</v>
          </cell>
          <cell r="D813">
            <v>20678.1132322454</v>
          </cell>
          <cell r="E813">
            <v>19224.7119655482</v>
          </cell>
          <cell r="F813">
            <v>18217.6958053289</v>
          </cell>
          <cell r="G813">
            <v>16950.572959973</v>
          </cell>
          <cell r="H813">
            <v>15948.5649616668</v>
          </cell>
          <cell r="I813">
            <v>15263.3150342953</v>
          </cell>
          <cell r="J813">
            <v>14665.5903112149</v>
          </cell>
          <cell r="K813">
            <v>13903.9076043519</v>
          </cell>
          <cell r="L813">
            <v>13239.5249899978</v>
          </cell>
          <cell r="M813">
            <v>12544.5814706016</v>
          </cell>
          <cell r="N813">
            <v>11937.4593991146</v>
          </cell>
          <cell r="O813">
            <v>12900.1712376767</v>
          </cell>
          <cell r="P813">
            <v>14102.5988216149</v>
          </cell>
          <cell r="Q813">
            <v>12671.3640244847</v>
          </cell>
          <cell r="R813">
            <v>9264.37545994974</v>
          </cell>
          <cell r="S813">
            <v>8740.65981373656</v>
          </cell>
          <cell r="T813">
            <v>8216.96990779679</v>
          </cell>
          <cell r="U813">
            <v>7693.30651433866</v>
          </cell>
          <cell r="V813">
            <v>10885.4946570489</v>
          </cell>
          <cell r="W813">
            <v>10361.8866985386</v>
          </cell>
          <cell r="X813">
            <v>9838.30771093285</v>
          </cell>
          <cell r="Y813">
            <v>9314.7585633587</v>
          </cell>
          <cell r="Z813">
            <v>8791.24015101715</v>
          </cell>
        </row>
        <row r="814">
          <cell r="A814">
            <v>-90399.0452156186</v>
          </cell>
          <cell r="B814">
            <v>12967.1445486844</v>
          </cell>
          <cell r="C814">
            <v>19956.1696101422</v>
          </cell>
          <cell r="D814">
            <v>18812.2830067513</v>
          </cell>
          <cell r="E814">
            <v>17459.1427987992</v>
          </cell>
          <cell r="F814">
            <v>16554.4487067932</v>
          </cell>
          <cell r="G814">
            <v>15414.6426661923</v>
          </cell>
          <cell r="H814">
            <v>14513.81581243</v>
          </cell>
          <cell r="I814">
            <v>13897.7613127071</v>
          </cell>
          <cell r="J814">
            <v>13361.048375689</v>
          </cell>
          <cell r="K814">
            <v>12675.624642973</v>
          </cell>
          <cell r="L814">
            <v>12078.3303088015</v>
          </cell>
          <cell r="M814">
            <v>11453.5610602742</v>
          </cell>
          <cell r="N814">
            <v>10908.421430884</v>
          </cell>
          <cell r="O814">
            <v>11773.24394868</v>
          </cell>
          <cell r="P814">
            <v>12854.2523429713</v>
          </cell>
          <cell r="Q814">
            <v>11567.5413172377</v>
          </cell>
          <cell r="R814">
            <v>8504.58493906319</v>
          </cell>
          <cell r="S814">
            <v>8033.75325045216</v>
          </cell>
          <cell r="T814">
            <v>7562.94470290345</v>
          </cell>
          <cell r="U814">
            <v>7092.1599906489</v>
          </cell>
          <cell r="V814">
            <v>9962.00614564534</v>
          </cell>
          <cell r="W814">
            <v>9491.2712706074</v>
          </cell>
          <cell r="X814">
            <v>9020.56244103896</v>
          </cell>
          <cell r="Y814">
            <v>8549.88043830411</v>
          </cell>
          <cell r="Z814">
            <v>8079.22606720785</v>
          </cell>
        </row>
        <row r="815">
          <cell r="A815">
            <v>-89578.6318325235</v>
          </cell>
          <cell r="B815">
            <v>12844.6810310033</v>
          </cell>
          <cell r="C815">
            <v>19787.8894867078</v>
          </cell>
          <cell r="D815">
            <v>18647.1508133106</v>
          </cell>
          <cell r="E815">
            <v>17316.4850504962</v>
          </cell>
          <cell r="F815">
            <v>16420.0585676713</v>
          </cell>
          <cell r="G815">
            <v>15290.5397075613</v>
          </cell>
          <cell r="H815">
            <v>14397.8882765031</v>
          </cell>
          <cell r="I815">
            <v>13787.4247579137</v>
          </cell>
          <cell r="J815">
            <v>13255.6415649031</v>
          </cell>
          <cell r="K815">
            <v>12576.3795469161</v>
          </cell>
          <cell r="L815">
            <v>11984.5059366496</v>
          </cell>
          <cell r="M815">
            <v>11365.4067596548</v>
          </cell>
          <cell r="N815">
            <v>10825.2753031476</v>
          </cell>
          <cell r="O815">
            <v>11682.1883771526</v>
          </cell>
          <cell r="P815">
            <v>12753.3861174508</v>
          </cell>
          <cell r="Q815">
            <v>11478.3525927701</v>
          </cell>
          <cell r="R815">
            <v>8443.19396841593</v>
          </cell>
          <cell r="S815">
            <v>7976.63529637936</v>
          </cell>
          <cell r="T815">
            <v>7510.0995553892</v>
          </cell>
          <cell r="U815">
            <v>7043.58743337683</v>
          </cell>
          <cell r="V815">
            <v>9887.38839965067</v>
          </cell>
          <cell r="W815">
            <v>9420.92566255898</v>
          </cell>
          <cell r="X815">
            <v>8954.48873456205</v>
          </cell>
          <cell r="Y815">
            <v>8488.07838993271</v>
          </cell>
          <cell r="Z815">
            <v>8021.69542617199</v>
          </cell>
        </row>
        <row r="816">
          <cell r="A816">
            <v>-105301.189085876</v>
          </cell>
          <cell r="B816">
            <v>14750.246905347</v>
          </cell>
          <cell r="C816">
            <v>22905.881879914</v>
          </cell>
          <cell r="D816">
            <v>21614.7983847417</v>
          </cell>
          <cell r="E816">
            <v>20050.4051224318</v>
          </cell>
          <cell r="F816">
            <v>18995.5366134555</v>
          </cell>
          <cell r="G816">
            <v>17668.8722806165</v>
          </cell>
          <cell r="H816">
            <v>16619.5455024919</v>
          </cell>
          <cell r="I816">
            <v>15901.9353639357</v>
          </cell>
          <cell r="J816">
            <v>15275.6776243133</v>
          </cell>
          <cell r="K816">
            <v>14478.3313397837</v>
          </cell>
          <cell r="L816">
            <v>13782.5739512791</v>
          </cell>
          <cell r="M816">
            <v>13054.8124509526</v>
          </cell>
          <cell r="N816">
            <v>12418.7034220299</v>
          </cell>
          <cell r="O816">
            <v>13427.1945729014</v>
          </cell>
          <cell r="P816">
            <v>14686.4055419904</v>
          </cell>
          <cell r="Q816">
            <v>13187.5821783533</v>
          </cell>
          <cell r="R816">
            <v>9619.70214189232</v>
          </cell>
          <cell r="S816">
            <v>9071.25457198938</v>
          </cell>
          <cell r="T816">
            <v>8522.83395791735</v>
          </cell>
          <cell r="U816">
            <v>7974.44110835116</v>
          </cell>
          <cell r="V816">
            <v>11317.3769977055</v>
          </cell>
          <cell r="W816">
            <v>10769.0422009446</v>
          </cell>
          <cell r="X816">
            <v>10220.7377432088</v>
          </cell>
          <cell r="Y816">
            <v>9672.46453466903</v>
          </cell>
          <cell r="Z816">
            <v>9124.22351280104</v>
          </cell>
        </row>
        <row r="817">
          <cell r="A817">
            <v>-112883.643232032</v>
          </cell>
          <cell r="B817">
            <v>15683.717035617</v>
          </cell>
          <cell r="C817">
            <v>24482.3846270829</v>
          </cell>
          <cell r="D817">
            <v>23030.0814705298</v>
          </cell>
          <cell r="E817">
            <v>21368.8817067856</v>
          </cell>
          <cell r="F817">
            <v>20237.6020021774</v>
          </cell>
          <cell r="G817">
            <v>18815.8611189402</v>
          </cell>
          <cell r="H817">
            <v>17690.9751543663</v>
          </cell>
          <cell r="I817">
            <v>16921.6918484162</v>
          </cell>
          <cell r="J817">
            <v>16249.8722510044</v>
          </cell>
          <cell r="K817">
            <v>15395.5779444696</v>
          </cell>
          <cell r="L817">
            <v>14649.7209460653</v>
          </cell>
          <cell r="M817">
            <v>13869.5553062084</v>
          </cell>
          <cell r="N817">
            <v>13187.1595613162</v>
          </cell>
          <cell r="O817">
            <v>14268.7516587375</v>
          </cell>
          <cell r="P817">
            <v>15618.6350078475</v>
          </cell>
          <cell r="Q817">
            <v>14011.8854229908</v>
          </cell>
          <cell r="R817">
            <v>10187.0919840289</v>
          </cell>
          <cell r="S817">
            <v>9599.15218629393</v>
          </cell>
          <cell r="T817">
            <v>9011.24128540647</v>
          </cell>
          <cell r="U817">
            <v>8423.36014827192</v>
          </cell>
          <cell r="V817">
            <v>12007.0118197993</v>
          </cell>
          <cell r="W817">
            <v>11419.1929156957</v>
          </cell>
          <cell r="X817">
            <v>10831.4065352485</v>
          </cell>
          <cell r="Y817">
            <v>10243.6536541674</v>
          </cell>
          <cell r="Z817">
            <v>9655.93527743346</v>
          </cell>
        </row>
        <row r="818">
          <cell r="A818">
            <v>-107099.08393119</v>
          </cell>
          <cell r="B818">
            <v>14911.1623822503</v>
          </cell>
          <cell r="C818">
            <v>23287.8675713152</v>
          </cell>
          <cell r="D818">
            <v>21919.5418502444</v>
          </cell>
          <cell r="E818">
            <v>20363.0324339836</v>
          </cell>
          <cell r="F818">
            <v>19290.0458735027</v>
          </cell>
          <cell r="G818">
            <v>17940.8376997679</v>
          </cell>
          <cell r="H818">
            <v>16873.594892187</v>
          </cell>
          <cell r="I818">
            <v>16143.7323984555</v>
          </cell>
          <cell r="J818">
            <v>15506.671371707</v>
          </cell>
          <cell r="K818">
            <v>14695.8219979083</v>
          </cell>
          <cell r="L818">
            <v>13988.1853644186</v>
          </cell>
          <cell r="M818">
            <v>13247.9981862681</v>
          </cell>
          <cell r="N818">
            <v>12600.9139972661</v>
          </cell>
          <cell r="O818">
            <v>13626.7382981252</v>
          </cell>
          <cell r="P818">
            <v>14907.4488241532</v>
          </cell>
          <cell r="Q818">
            <v>13383.0348017313</v>
          </cell>
          <cell r="R818">
            <v>9754.23737979789</v>
          </cell>
          <cell r="S818">
            <v>9196.42570805135</v>
          </cell>
          <cell r="T818">
            <v>8638.64145237504</v>
          </cell>
          <cell r="U818">
            <v>8080.8854352511</v>
          </cell>
          <cell r="V818">
            <v>11480.8980514293</v>
          </cell>
          <cell r="W818">
            <v>10923.2010782945</v>
          </cell>
          <cell r="X818">
            <v>10365.5349621883</v>
          </cell>
          <cell r="Y818">
            <v>9807.90062882156</v>
          </cell>
          <cell r="Z818">
            <v>9250.29903167648</v>
          </cell>
        </row>
        <row r="819">
          <cell r="A819">
            <v>-88933.3394474255</v>
          </cell>
          <cell r="B819">
            <v>12726.7476199483</v>
          </cell>
          <cell r="C819">
            <v>19672.2446064483</v>
          </cell>
          <cell r="D819">
            <v>18575.4056163903</v>
          </cell>
          <cell r="E819">
            <v>17204.278252616</v>
          </cell>
          <cell r="F819">
            <v>16314.3546198878</v>
          </cell>
          <cell r="G819">
            <v>15192.927094429</v>
          </cell>
          <cell r="H819">
            <v>14306.7060046165</v>
          </cell>
          <cell r="I819">
            <v>13700.6400466045</v>
          </cell>
          <cell r="J819">
            <v>13172.7343211414</v>
          </cell>
          <cell r="K819">
            <v>12498.3187716246</v>
          </cell>
          <cell r="L819">
            <v>11910.7088068932</v>
          </cell>
          <cell r="M819">
            <v>11296.0693986665</v>
          </cell>
          <cell r="N819">
            <v>10759.8770975791</v>
          </cell>
          <cell r="O819">
            <v>11610.5690348331</v>
          </cell>
          <cell r="P819">
            <v>12674.0502502123</v>
          </cell>
          <cell r="Q819">
            <v>11408.2016104465</v>
          </cell>
          <cell r="R819">
            <v>8394.90718191444</v>
          </cell>
          <cell r="S819">
            <v>7931.70943147387</v>
          </cell>
          <cell r="T819">
            <v>7468.53444689267</v>
          </cell>
          <cell r="U819">
            <v>7005.3829111466</v>
          </cell>
          <cell r="V819">
            <v>9828.6981536409</v>
          </cell>
          <cell r="W819">
            <v>9365.59564706423</v>
          </cell>
          <cell r="X819">
            <v>8902.51876366283</v>
          </cell>
          <cell r="Y819">
            <v>8439.46827213198</v>
          </cell>
          <cell r="Z819">
            <v>7976.44496422776</v>
          </cell>
        </row>
        <row r="820">
          <cell r="A820">
            <v>-111922.697624407</v>
          </cell>
          <cell r="B820">
            <v>15549.2650450617</v>
          </cell>
          <cell r="C820">
            <v>24217.3257464274</v>
          </cell>
          <cell r="D820">
            <v>22844.3934749817</v>
          </cell>
          <cell r="E820">
            <v>21201.7874839826</v>
          </cell>
          <cell r="F820">
            <v>20080.1915837735</v>
          </cell>
          <cell r="G820">
            <v>18670.5000175162</v>
          </cell>
          <cell r="H820">
            <v>17555.1898798362</v>
          </cell>
          <cell r="I820">
            <v>16792.4552588213</v>
          </cell>
          <cell r="J820">
            <v>16126.409842997</v>
          </cell>
          <cell r="K820">
            <v>15279.3327184661</v>
          </cell>
          <cell r="L820">
            <v>14539.8249836575</v>
          </cell>
          <cell r="M820">
            <v>13766.3006668778</v>
          </cell>
          <cell r="N820">
            <v>13089.7709668763</v>
          </cell>
          <cell r="O820">
            <v>14162.0987770172</v>
          </cell>
          <cell r="P820">
            <v>15500.4909619692</v>
          </cell>
          <cell r="Q820">
            <v>13907.4191687917</v>
          </cell>
          <cell r="R820">
            <v>10115.1850834262</v>
          </cell>
          <cell r="S820">
            <v>9532.25024610894</v>
          </cell>
          <cell r="T820">
            <v>8949.34405964872</v>
          </cell>
          <cell r="U820">
            <v>8366.46738357123</v>
          </cell>
          <cell r="V820">
            <v>11919.6124712003</v>
          </cell>
          <cell r="W820">
            <v>11336.7974983821</v>
          </cell>
          <cell r="X820">
            <v>10754.0147723558</v>
          </cell>
          <cell r="Y820">
            <v>10171.2652605254</v>
          </cell>
          <cell r="Z820">
            <v>9588.54995931651</v>
          </cell>
        </row>
        <row r="821">
          <cell r="A821">
            <v>-91892.4643895659</v>
          </cell>
          <cell r="B821">
            <v>13125.0893029648</v>
          </cell>
          <cell r="C821">
            <v>20242.1119143368</v>
          </cell>
          <cell r="D821">
            <v>19136.8068531933</v>
          </cell>
          <cell r="E821">
            <v>17718.8262961894</v>
          </cell>
          <cell r="F821">
            <v>16799.0824666629</v>
          </cell>
          <cell r="G821">
            <v>15640.5504119482</v>
          </cell>
          <cell r="H821">
            <v>14724.8416300351</v>
          </cell>
          <cell r="I821">
            <v>14098.6097263375</v>
          </cell>
          <cell r="J821">
            <v>13552.9230519631</v>
          </cell>
          <cell r="K821">
            <v>12856.2829945136</v>
          </cell>
          <cell r="L821">
            <v>12249.1211798944</v>
          </cell>
          <cell r="M821">
            <v>11614.0305571445</v>
          </cell>
          <cell r="N821">
            <v>11059.7744243379</v>
          </cell>
          <cell r="O821">
            <v>11938.9947021608</v>
          </cell>
          <cell r="P821">
            <v>13037.8616773628</v>
          </cell>
          <cell r="Q821">
            <v>11729.8938019293</v>
          </cell>
          <cell r="R821">
            <v>8616.33647135296</v>
          </cell>
          <cell r="S821">
            <v>8137.7265028962</v>
          </cell>
          <cell r="T821">
            <v>7659.140057799</v>
          </cell>
          <cell r="U821">
            <v>7180.57784176214</v>
          </cell>
          <cell r="V821">
            <v>10097.8347107095</v>
          </cell>
          <cell r="W821">
            <v>9619.32315521487</v>
          </cell>
          <cell r="X821">
            <v>9140.83807546872</v>
          </cell>
          <cell r="Y821">
            <v>8662.38026574343</v>
          </cell>
          <cell r="Z821">
            <v>8183.95054413965</v>
          </cell>
        </row>
        <row r="822">
          <cell r="A822">
            <v>-114723.509426705</v>
          </cell>
          <cell r="B822">
            <v>15870.1271360748</v>
          </cell>
          <cell r="C822">
            <v>24764.888323215</v>
          </cell>
          <cell r="D822">
            <v>23331.9071908716</v>
          </cell>
          <cell r="E822">
            <v>21688.8072149735</v>
          </cell>
          <cell r="F822">
            <v>20538.9864980458</v>
          </cell>
          <cell r="G822">
            <v>19094.1754942891</v>
          </cell>
          <cell r="H822">
            <v>17950.9552555917</v>
          </cell>
          <cell r="I822">
            <v>17169.1335666817</v>
          </cell>
          <cell r="J822">
            <v>16486.2584824451</v>
          </cell>
          <cell r="K822">
            <v>15618.1458608211</v>
          </cell>
          <cell r="L822">
            <v>14860.1322997994</v>
          </cell>
          <cell r="M822">
            <v>14067.2509081656</v>
          </cell>
          <cell r="N822">
            <v>13373.6237911698</v>
          </cell>
          <cell r="O822">
            <v>14472.9536760887</v>
          </cell>
          <cell r="P822">
            <v>15844.8384832459</v>
          </cell>
          <cell r="Q822">
            <v>14211.9008328746</v>
          </cell>
          <cell r="R822">
            <v>10324.7679092143</v>
          </cell>
          <cell r="S822">
            <v>9727.24540731267</v>
          </cell>
          <cell r="T822">
            <v>9129.75227324198</v>
          </cell>
          <cell r="U822">
            <v>8532.28938803718</v>
          </cell>
          <cell r="V822">
            <v>12174.3502265187</v>
          </cell>
          <cell r="W822">
            <v>11576.9505886676</v>
          </cell>
          <cell r="X822">
            <v>10979.584004569</v>
          </cell>
          <cell r="Y822">
            <v>10382.2514658355</v>
          </cell>
          <cell r="Z822">
            <v>9784.95399382801</v>
          </cell>
        </row>
        <row r="823">
          <cell r="A823">
            <v>-117249.074939269</v>
          </cell>
          <cell r="B823">
            <v>16217.0306997077</v>
          </cell>
          <cell r="C823">
            <v>25283.1597255485</v>
          </cell>
          <cell r="D823">
            <v>23858.6100909041</v>
          </cell>
          <cell r="E823">
            <v>22127.9656887845</v>
          </cell>
          <cell r="F823">
            <v>20952.6939138296</v>
          </cell>
          <cell r="G823">
            <v>19476.214791531</v>
          </cell>
          <cell r="H823">
            <v>18307.8272822144</v>
          </cell>
          <cell r="I823">
            <v>17508.794283222</v>
          </cell>
          <cell r="J823">
            <v>16810.7434452647</v>
          </cell>
          <cell r="K823">
            <v>15923.6625638117</v>
          </cell>
          <cell r="L823">
            <v>15148.9618135876</v>
          </cell>
          <cell r="M823">
            <v>14338.6256395097</v>
          </cell>
          <cell r="N823">
            <v>13629.5813328693</v>
          </cell>
          <cell r="O823">
            <v>14753.2596973152</v>
          </cell>
          <cell r="P823">
            <v>16155.345680966</v>
          </cell>
          <cell r="Q823">
            <v>14486.4599408392</v>
          </cell>
          <cell r="R823">
            <v>10513.7542439627</v>
          </cell>
          <cell r="S823">
            <v>9903.07766203567</v>
          </cell>
          <cell r="T823">
            <v>9292.43109445388</v>
          </cell>
          <cell r="U823">
            <v>8681.81544164766</v>
          </cell>
          <cell r="V823">
            <v>12404.053946366</v>
          </cell>
          <cell r="W823">
            <v>11793.502933264</v>
          </cell>
          <cell r="X823">
            <v>11182.9857015719</v>
          </cell>
          <cell r="Y823">
            <v>10572.5032647321</v>
          </cell>
          <cell r="Z823">
            <v>9962.05666659008</v>
          </cell>
        </row>
        <row r="824">
          <cell r="A824">
            <v>-92498.67277141</v>
          </cell>
          <cell r="B824">
            <v>13194.4857579707</v>
          </cell>
          <cell r="C824">
            <v>20351.9620503544</v>
          </cell>
          <cell r="D824">
            <v>19225.170587861</v>
          </cell>
          <cell r="E824">
            <v>17824.2369641992</v>
          </cell>
          <cell r="F824">
            <v>16898.3841485364</v>
          </cell>
          <cell r="G824">
            <v>15732.2508343011</v>
          </cell>
          <cell r="H824">
            <v>14810.5011833938</v>
          </cell>
          <cell r="I824">
            <v>14180.1380701186</v>
          </cell>
          <cell r="J824">
            <v>13630.8087782549</v>
          </cell>
          <cell r="K824">
            <v>12929.6157927423</v>
          </cell>
          <cell r="L824">
            <v>12318.4485726353</v>
          </cell>
          <cell r="M824">
            <v>11679.1682999364</v>
          </cell>
          <cell r="N824">
            <v>11121.2115980729</v>
          </cell>
          <cell r="O824">
            <v>12006.2762114717</v>
          </cell>
          <cell r="P824">
            <v>13112.3923378998</v>
          </cell>
          <cell r="Q824">
            <v>11795.7958867225</v>
          </cell>
          <cell r="R824">
            <v>8661.69862870286</v>
          </cell>
          <cell r="S824">
            <v>8179.93130260595</v>
          </cell>
          <cell r="T824">
            <v>7698.18765505061</v>
          </cell>
          <cell r="U824">
            <v>7216.4683963931</v>
          </cell>
          <cell r="V824">
            <v>10152.970211895</v>
          </cell>
          <cell r="W824">
            <v>9671.30194798396</v>
          </cell>
          <cell r="X824">
            <v>9189.66033448003</v>
          </cell>
          <cell r="Y824">
            <v>8708.04617089547</v>
          </cell>
          <cell r="Z824">
            <v>8226.46028072785</v>
          </cell>
        </row>
        <row r="825">
          <cell r="A825">
            <v>-107975.827456465</v>
          </cell>
          <cell r="B825">
            <v>15014.7440962651</v>
          </cell>
          <cell r="C825">
            <v>23394.9246050412</v>
          </cell>
          <cell r="D825">
            <v>22103.6490430487</v>
          </cell>
          <cell r="E825">
            <v>20515.4851605384</v>
          </cell>
          <cell r="F825">
            <v>19433.6633311938</v>
          </cell>
          <cell r="G825">
            <v>18073.4616521425</v>
          </cell>
          <cell r="H825">
            <v>16997.4820917614</v>
          </cell>
          <cell r="I825">
            <v>16261.6447363202</v>
          </cell>
          <cell r="J825">
            <v>15619.3154859799</v>
          </cell>
          <cell r="K825">
            <v>14801.8813299184</v>
          </cell>
          <cell r="L825">
            <v>14088.4517819248</v>
          </cell>
          <cell r="M825">
            <v>13342.205221265</v>
          </cell>
          <cell r="N825">
            <v>12689.7689948157</v>
          </cell>
          <cell r="O825">
            <v>13724.0458072685</v>
          </cell>
          <cell r="P825">
            <v>15015.2405934809</v>
          </cell>
          <cell r="Q825">
            <v>13478.347284823</v>
          </cell>
          <cell r="R825">
            <v>9819.8434963416</v>
          </cell>
          <cell r="S825">
            <v>9257.46541978955</v>
          </cell>
          <cell r="T825">
            <v>8695.11498374352</v>
          </cell>
          <cell r="U825">
            <v>8132.79301741864</v>
          </cell>
          <cell r="V825">
            <v>11560.6391027328</v>
          </cell>
          <cell r="W825">
            <v>10998.3766637479</v>
          </cell>
          <cell r="X825">
            <v>10436.1453343961</v>
          </cell>
          <cell r="Y825">
            <v>9873.94604796619</v>
          </cell>
          <cell r="Z825">
            <v>9311.77976574598</v>
          </cell>
        </row>
        <row r="826">
          <cell r="A826">
            <v>-113767.726651386</v>
          </cell>
          <cell r="B826">
            <v>15718.44272931</v>
          </cell>
          <cell r="C826">
            <v>24603.846223782</v>
          </cell>
          <cell r="D826">
            <v>23129.67260411</v>
          </cell>
          <cell r="E826">
            <v>21522.6107323181</v>
          </cell>
          <cell r="F826">
            <v>20382.4217920181</v>
          </cell>
          <cell r="G826">
            <v>18949.5953683797</v>
          </cell>
          <cell r="H826">
            <v>17815.8995089312</v>
          </cell>
          <cell r="I826">
            <v>17040.5913211106</v>
          </cell>
          <cell r="J826">
            <v>16363.4593957573</v>
          </cell>
          <cell r="K826">
            <v>15502.5251806851</v>
          </cell>
          <cell r="L826">
            <v>14750.826770836</v>
          </cell>
          <cell r="M826">
            <v>13964.5510207204</v>
          </cell>
          <cell r="N826">
            <v>13276.758432361</v>
          </cell>
          <cell r="O826">
            <v>14366.8738038486</v>
          </cell>
          <cell r="P826">
            <v>15727.3291849452</v>
          </cell>
          <cell r="Q826">
            <v>14107.9958401535</v>
          </cell>
          <cell r="R826">
            <v>10253.2473398113</v>
          </cell>
          <cell r="S826">
            <v>9660.70290838566</v>
          </cell>
          <cell r="T826">
            <v>9068.18760012216</v>
          </cell>
          <cell r="U826">
            <v>8475.70228871566</v>
          </cell>
          <cell r="V826">
            <v>12087.4204447472</v>
          </cell>
          <cell r="W826">
            <v>11494.997853769</v>
          </cell>
          <cell r="X826">
            <v>10902.6080411664</v>
          </cell>
          <cell r="Y826">
            <v>10310.2519902906</v>
          </cell>
          <cell r="Z826">
            <v>9717.93071399344</v>
          </cell>
        </row>
        <row r="827">
          <cell r="A827">
            <v>-106383.836206471</v>
          </cell>
          <cell r="B827">
            <v>14915.0524926882</v>
          </cell>
          <cell r="C827">
            <v>23163.977479906</v>
          </cell>
          <cell r="D827">
            <v>21809.8767803598</v>
          </cell>
          <cell r="E827">
            <v>20238.6614376179</v>
          </cell>
          <cell r="F827">
            <v>19172.8826930718</v>
          </cell>
          <cell r="G827">
            <v>17832.643025448</v>
          </cell>
          <cell r="H827">
            <v>16772.5276643571</v>
          </cell>
          <cell r="I827">
            <v>16047.5394652399</v>
          </cell>
          <cell r="J827">
            <v>15414.7762574414</v>
          </cell>
          <cell r="K827">
            <v>14609.2987516925</v>
          </cell>
          <cell r="L827">
            <v>13906.3879802125</v>
          </cell>
          <cell r="M827">
            <v>13171.144048779</v>
          </cell>
          <cell r="N827">
            <v>12528.4260541046</v>
          </cell>
          <cell r="O827">
            <v>13547.3547925658</v>
          </cell>
          <cell r="P827">
            <v>14819.5122548686</v>
          </cell>
          <cell r="Q827">
            <v>13305.2788392367</v>
          </cell>
          <cell r="R827">
            <v>9700.71588322247</v>
          </cell>
          <cell r="S827">
            <v>9146.62948637458</v>
          </cell>
          <cell r="T827">
            <v>8592.57032250217</v>
          </cell>
          <cell r="U827">
            <v>8038.53920859451</v>
          </cell>
          <cell r="V827">
            <v>11415.8452693245</v>
          </cell>
          <cell r="W827">
            <v>10861.8728050881</v>
          </cell>
          <cell r="X827">
            <v>10307.9309918056</v>
          </cell>
          <cell r="Y827">
            <v>9754.02074900553</v>
          </cell>
          <cell r="Z827">
            <v>9200.14302380238</v>
          </cell>
        </row>
        <row r="828">
          <cell r="A828">
            <v>-102345.917258852</v>
          </cell>
          <cell r="B828">
            <v>14394.931190739</v>
          </cell>
          <cell r="C828">
            <v>22404.202299675</v>
          </cell>
          <cell r="D828">
            <v>21044.097840034</v>
          </cell>
          <cell r="E828">
            <v>19536.5270785655</v>
          </cell>
          <cell r="F828">
            <v>18511.4399371211</v>
          </cell>
          <cell r="G828">
            <v>17221.8318192472</v>
          </cell>
          <cell r="H828">
            <v>16201.9543369154</v>
          </cell>
          <cell r="I828">
            <v>15504.4838857044</v>
          </cell>
          <cell r="J828">
            <v>14895.9839421882</v>
          </cell>
          <cell r="K828">
            <v>14120.8332267702</v>
          </cell>
          <cell r="L828">
            <v>13444.602229435</v>
          </cell>
          <cell r="M828">
            <v>12737.265313839</v>
          </cell>
          <cell r="N828">
            <v>12119.196595485</v>
          </cell>
          <cell r="O828">
            <v>13099.1965529114</v>
          </cell>
          <cell r="P828">
            <v>14323.0678384362</v>
          </cell>
          <cell r="Q828">
            <v>12866.3088664617</v>
          </cell>
          <cell r="R828">
            <v>9398.56117841468</v>
          </cell>
          <cell r="S828">
            <v>8865.50575807819</v>
          </cell>
          <cell r="T828">
            <v>8332.47653705876</v>
          </cell>
          <cell r="U828">
            <v>7799.4743013359</v>
          </cell>
          <cell r="V828">
            <v>11048.5908868521</v>
          </cell>
          <cell r="W828">
            <v>10515.6450746859</v>
          </cell>
          <cell r="X828">
            <v>9982.72875008188</v>
          </cell>
          <cell r="Y828">
            <v>9449.84279766687</v>
          </cell>
          <cell r="Z828">
            <v>8916.98812860658</v>
          </cell>
        </row>
        <row r="829">
          <cell r="A829">
            <v>-98430.585630256</v>
          </cell>
          <cell r="B829">
            <v>13900.4618472757</v>
          </cell>
          <cell r="C829">
            <v>21637.4026204668</v>
          </cell>
          <cell r="D829">
            <v>20394.6254520552</v>
          </cell>
          <cell r="E829">
            <v>18855.7088404625</v>
          </cell>
          <cell r="F829">
            <v>17870.0779443535</v>
          </cell>
          <cell r="G829">
            <v>16629.5642512842</v>
          </cell>
          <cell r="H829">
            <v>15648.7030645783</v>
          </cell>
          <cell r="I829">
            <v>14977.9149490263</v>
          </cell>
          <cell r="J829">
            <v>14392.9416605246</v>
          </cell>
          <cell r="K829">
            <v>13647.1970433757</v>
          </cell>
          <cell r="L829">
            <v>12996.8358480123</v>
          </cell>
          <cell r="M829">
            <v>12316.5587182082</v>
          </cell>
          <cell r="N829">
            <v>11722.3909479544</v>
          </cell>
          <cell r="O829">
            <v>12664.6439645369</v>
          </cell>
          <cell r="P829">
            <v>13841.6949949711</v>
          </cell>
          <cell r="Q829">
            <v>12440.665598059</v>
          </cell>
          <cell r="R829">
            <v>9105.57959859368</v>
          </cell>
          <cell r="S829">
            <v>8592.91667463551</v>
          </cell>
          <cell r="T829">
            <v>8080.27894771686</v>
          </cell>
          <cell r="U829">
            <v>7567.66717374893</v>
          </cell>
          <cell r="V829">
            <v>10692.4859927007</v>
          </cell>
          <cell r="W829">
            <v>10179.9284837574</v>
          </cell>
          <cell r="X829">
            <v>9667.39933430408</v>
          </cell>
          <cell r="Y829">
            <v>9154.89939512541</v>
          </cell>
          <cell r="Z829">
            <v>8642.42954252967</v>
          </cell>
        </row>
        <row r="830">
          <cell r="A830">
            <v>-91997.1239557178</v>
          </cell>
          <cell r="B830">
            <v>13101.2698768839</v>
          </cell>
          <cell r="C830">
            <v>20278.2128943496</v>
          </cell>
          <cell r="D830">
            <v>19168.7589693071</v>
          </cell>
          <cell r="E830">
            <v>17737.0250461772</v>
          </cell>
          <cell r="F830">
            <v>16816.2265234828</v>
          </cell>
          <cell r="G830">
            <v>15656.3821402892</v>
          </cell>
          <cell r="H830">
            <v>14739.6304253731</v>
          </cell>
          <cell r="I830">
            <v>14112.6852840908</v>
          </cell>
          <cell r="J830">
            <v>13566.3697256932</v>
          </cell>
          <cell r="K830">
            <v>12868.9436225701</v>
          </cell>
          <cell r="L830">
            <v>12261.0902899629</v>
          </cell>
          <cell r="M830">
            <v>11625.2763401209</v>
          </cell>
          <cell r="N830">
            <v>11070.3813181739</v>
          </cell>
          <cell r="O830">
            <v>11950.6105982543</v>
          </cell>
          <cell r="P830">
            <v>13050.7291117804</v>
          </cell>
          <cell r="Q830">
            <v>11741.2715456384</v>
          </cell>
          <cell r="R830">
            <v>8624.16807489085</v>
          </cell>
          <cell r="S830">
            <v>8145.01300067393</v>
          </cell>
          <cell r="T830">
            <v>7665.88147660814</v>
          </cell>
          <cell r="U830">
            <v>7186.77420919804</v>
          </cell>
          <cell r="V830">
            <v>10107.3536448029</v>
          </cell>
          <cell r="W830">
            <v>9628.29709563411</v>
          </cell>
          <cell r="X830">
            <v>9149.26705236793</v>
          </cell>
          <cell r="Y830">
            <v>8670.26431018142</v>
          </cell>
          <cell r="Z830">
            <v>8191.28968810697</v>
          </cell>
        </row>
        <row r="831">
          <cell r="A831">
            <v>-92076.3517193985</v>
          </cell>
          <cell r="B831">
            <v>13152.1941644444</v>
          </cell>
          <cell r="C831">
            <v>20271.7524642571</v>
          </cell>
          <cell r="D831">
            <v>19145.3697826336</v>
          </cell>
          <cell r="E831">
            <v>17750.8015820098</v>
          </cell>
          <cell r="F831">
            <v>16829.2046518297</v>
          </cell>
          <cell r="G831">
            <v>15668.3668300579</v>
          </cell>
          <cell r="H831">
            <v>14750.825610154</v>
          </cell>
          <cell r="I831">
            <v>14123.3405448029</v>
          </cell>
          <cell r="J831">
            <v>13576.5489183629</v>
          </cell>
          <cell r="K831">
            <v>12878.5277751192</v>
          </cell>
          <cell r="L831">
            <v>12270.1509602756</v>
          </cell>
          <cell r="M831">
            <v>11633.7894485621</v>
          </cell>
          <cell r="N831">
            <v>11078.4107846539</v>
          </cell>
          <cell r="O831">
            <v>11959.4038839947</v>
          </cell>
          <cell r="P831">
            <v>13060.4698176777</v>
          </cell>
          <cell r="Q831">
            <v>11749.8845489496</v>
          </cell>
          <cell r="R831">
            <v>8630.09663409623</v>
          </cell>
          <cell r="S831">
            <v>8150.52891235998</v>
          </cell>
          <cell r="T831">
            <v>7670.98476105621</v>
          </cell>
          <cell r="U831">
            <v>7191.46488729791</v>
          </cell>
          <cell r="V831">
            <v>10114.5595208501</v>
          </cell>
          <cell r="W831">
            <v>9635.09040901158</v>
          </cell>
          <cell r="X831">
            <v>9155.64782590251</v>
          </cell>
          <cell r="Y831">
            <v>8676.23256738474</v>
          </cell>
          <cell r="Z831">
            <v>8196.84545319602</v>
          </cell>
        </row>
        <row r="832">
          <cell r="A832">
            <v>-90806.662424454</v>
          </cell>
          <cell r="B832">
            <v>13030.3259843056</v>
          </cell>
          <cell r="C832">
            <v>20056.0330635248</v>
          </cell>
          <cell r="D832">
            <v>18930.7141598724</v>
          </cell>
          <cell r="E832">
            <v>17530.0214002216</v>
          </cell>
          <cell r="F832">
            <v>16621.2195988003</v>
          </cell>
          <cell r="G832">
            <v>15476.3024375316</v>
          </cell>
          <cell r="H832">
            <v>14571.4136766232</v>
          </cell>
          <cell r="I832">
            <v>13952.5813332287</v>
          </cell>
          <cell r="J832">
            <v>13413.4190840296</v>
          </cell>
          <cell r="K832">
            <v>12724.9339422591</v>
          </cell>
          <cell r="L832">
            <v>12124.9463556448</v>
          </cell>
          <cell r="M832">
            <v>11497.3599678807</v>
          </cell>
          <cell r="N832">
            <v>10949.7320594181</v>
          </cell>
          <cell r="O832">
            <v>11818.4843344169</v>
          </cell>
          <cell r="P832">
            <v>12904.3670901946</v>
          </cell>
          <cell r="Q832">
            <v>11611.8541718012</v>
          </cell>
          <cell r="R832">
            <v>8535.08665517189</v>
          </cell>
          <cell r="S832">
            <v>8062.13194525809</v>
          </cell>
          <cell r="T832">
            <v>7589.20048075168</v>
          </cell>
          <cell r="U832">
            <v>7116.29295901487</v>
          </cell>
          <cell r="V832">
            <v>9999.07950156403</v>
          </cell>
          <cell r="W832">
            <v>9526.2220417642</v>
          </cell>
          <cell r="X832">
            <v>9053.39074487517</v>
          </cell>
          <cell r="Y832">
            <v>8580.58639578426</v>
          </cell>
          <cell r="Z832">
            <v>8107.80980292543</v>
          </cell>
        </row>
        <row r="833">
          <cell r="A833">
            <v>-113147.659024768</v>
          </cell>
          <cell r="B833">
            <v>15670.2908362692</v>
          </cell>
          <cell r="C833">
            <v>24422.2983652495</v>
          </cell>
          <cell r="D833">
            <v>23049.8136765725</v>
          </cell>
          <cell r="E833">
            <v>21414.7901467065</v>
          </cell>
          <cell r="F833">
            <v>20280.8498572799</v>
          </cell>
          <cell r="G833">
            <v>18855.798474521</v>
          </cell>
          <cell r="H833">
            <v>17728.2815914971</v>
          </cell>
          <cell r="I833">
            <v>16957.1990617087</v>
          </cell>
          <cell r="J833">
            <v>16283.7930320191</v>
          </cell>
          <cell r="K833">
            <v>15427.5158348681</v>
          </cell>
          <cell r="L833">
            <v>14679.9144028056</v>
          </cell>
          <cell r="M833">
            <v>13897.9240871678</v>
          </cell>
          <cell r="N833">
            <v>13213.9166709388</v>
          </cell>
          <cell r="O833">
            <v>14298.0540926022</v>
          </cell>
          <cell r="P833">
            <v>15651.0945910769</v>
          </cell>
          <cell r="Q833">
            <v>14040.5870900756</v>
          </cell>
          <cell r="R833">
            <v>10206.8481046826</v>
          </cell>
          <cell r="S833">
            <v>9617.53321497382</v>
          </cell>
          <cell r="T833">
            <v>9028.24728969743</v>
          </cell>
          <cell r="U833">
            <v>8438.99119778633</v>
          </cell>
          <cell r="V833">
            <v>12031.0244258428</v>
          </cell>
          <cell r="W833">
            <v>11441.8307125152</v>
          </cell>
          <cell r="X833">
            <v>10852.6695989113</v>
          </cell>
          <cell r="Y833">
            <v>10263.542063023</v>
          </cell>
          <cell r="Z833">
            <v>9674.44911218154</v>
          </cell>
        </row>
        <row r="834">
          <cell r="A834">
            <v>-114326.253345032</v>
          </cell>
          <cell r="B834">
            <v>15834.6815151598</v>
          </cell>
          <cell r="C834">
            <v>24691.0271394039</v>
          </cell>
          <cell r="D834">
            <v>23267.6683043158</v>
          </cell>
          <cell r="E834">
            <v>21619.7302602591</v>
          </cell>
          <cell r="F834">
            <v>20473.912839835</v>
          </cell>
          <cell r="G834">
            <v>19034.083038357</v>
          </cell>
          <cell r="H834">
            <v>17894.8214581315</v>
          </cell>
          <cell r="I834">
            <v>17115.7070035299</v>
          </cell>
          <cell r="J834">
            <v>16435.2189729767</v>
          </cell>
          <cell r="K834">
            <v>15570.0899431615</v>
          </cell>
          <cell r="L834">
            <v>14814.7011754242</v>
          </cell>
          <cell r="M834">
            <v>14024.5653148192</v>
          </cell>
          <cell r="N834">
            <v>13333.363227908</v>
          </cell>
          <cell r="O834">
            <v>14428.8632452097</v>
          </cell>
          <cell r="P834">
            <v>15795.9975911431</v>
          </cell>
          <cell r="Q834">
            <v>14168.7143564695</v>
          </cell>
          <cell r="R834">
            <v>10295.0415091434</v>
          </cell>
          <cell r="S834">
            <v>9699.58806395903</v>
          </cell>
          <cell r="T834">
            <v>9104.16388491292</v>
          </cell>
          <cell r="U834">
            <v>8508.76984998919</v>
          </cell>
          <cell r="V834">
            <v>12138.2192296238</v>
          </cell>
          <cell r="W834">
            <v>11542.8882230455</v>
          </cell>
          <cell r="X834">
            <v>10947.5901557636</v>
          </cell>
          <cell r="Y834">
            <v>10352.3260159571</v>
          </cell>
          <cell r="Z834">
            <v>9757.09682145003</v>
          </cell>
        </row>
        <row r="835">
          <cell r="A835">
            <v>-89261.2845911661</v>
          </cell>
          <cell r="B835">
            <v>12754.8301288182</v>
          </cell>
          <cell r="C835">
            <v>19718.3557986642</v>
          </cell>
          <cell r="D835">
            <v>18599.406144638</v>
          </cell>
          <cell r="E835">
            <v>17261.3030607638</v>
          </cell>
          <cell r="F835">
            <v>16368.0746034958</v>
          </cell>
          <cell r="G835">
            <v>15242.534967052</v>
          </cell>
          <cell r="H835">
            <v>14353.0459025465</v>
          </cell>
          <cell r="I835">
            <v>13744.7450527723</v>
          </cell>
          <cell r="J835">
            <v>13214.8687529129</v>
          </cell>
          <cell r="K835">
            <v>12537.990171388</v>
          </cell>
          <cell r="L835">
            <v>11948.2133720864</v>
          </cell>
          <cell r="M835">
            <v>11331.3074571668</v>
          </cell>
          <cell r="N835">
            <v>10793.1132311843</v>
          </cell>
          <cell r="O835">
            <v>11646.9668229583</v>
          </cell>
          <cell r="P835">
            <v>12714.3696666291</v>
          </cell>
          <cell r="Q835">
            <v>11443.8531608335</v>
          </cell>
          <cell r="R835">
            <v>8419.44709204772</v>
          </cell>
          <cell r="S835">
            <v>7954.54128190995</v>
          </cell>
          <cell r="T835">
            <v>7489.65832158152</v>
          </cell>
          <cell r="U835">
            <v>7024.79889655673</v>
          </cell>
          <cell r="V835">
            <v>9858.52522367663</v>
          </cell>
          <cell r="W835">
            <v>9393.7150086182</v>
          </cell>
          <cell r="X835">
            <v>8928.93051122149</v>
          </cell>
          <cell r="Y835">
            <v>8464.17250301637</v>
          </cell>
          <cell r="Z835">
            <v>7999.44177867858</v>
          </cell>
        </row>
        <row r="836">
          <cell r="A836">
            <v>-101664.824490647</v>
          </cell>
          <cell r="B836">
            <v>14275.7492055693</v>
          </cell>
          <cell r="C836">
            <v>22275.520693274</v>
          </cell>
          <cell r="D836">
            <v>20947.9861309854</v>
          </cell>
          <cell r="E836">
            <v>19418.0951237735</v>
          </cell>
          <cell r="F836">
            <v>18399.8716061309</v>
          </cell>
          <cell r="G836">
            <v>17118.8037246573</v>
          </cell>
          <cell r="H836">
            <v>16105.7133345347</v>
          </cell>
          <cell r="I836">
            <v>15412.8844175742</v>
          </cell>
          <cell r="J836">
            <v>14808.4770608707</v>
          </cell>
          <cell r="K836">
            <v>14038.4416927009</v>
          </cell>
          <cell r="L836">
            <v>13366.7108850583</v>
          </cell>
          <cell r="M836">
            <v>12664.0811631715</v>
          </cell>
          <cell r="N836">
            <v>12050.1701419039</v>
          </cell>
          <cell r="O836">
            <v>13023.6038181389</v>
          </cell>
          <cell r="P836">
            <v>14239.3304711849</v>
          </cell>
          <cell r="Q836">
            <v>12792.2659553001</v>
          </cell>
          <cell r="R836">
            <v>9347.59547380468</v>
          </cell>
          <cell r="S836">
            <v>8818.08743671089</v>
          </cell>
          <cell r="T836">
            <v>8288.60542458267</v>
          </cell>
          <cell r="U836">
            <v>7759.15021816895</v>
          </cell>
          <cell r="V836">
            <v>10986.6445458686</v>
          </cell>
          <cell r="W836">
            <v>10457.2453875234</v>
          </cell>
          <cell r="X836">
            <v>9927.87552050616</v>
          </cell>
          <cell r="Y836">
            <v>9398.53582355683</v>
          </cell>
          <cell r="Z836">
            <v>8869.22720177739</v>
          </cell>
        </row>
        <row r="837">
          <cell r="A837">
            <v>-107119.105600343</v>
          </cell>
          <cell r="B837">
            <v>14972.7926502175</v>
          </cell>
          <cell r="C837">
            <v>23274.5799106381</v>
          </cell>
          <cell r="D837">
            <v>21952.4066689077</v>
          </cell>
          <cell r="E837">
            <v>20366.5139060041</v>
          </cell>
          <cell r="F837">
            <v>19293.3255797561</v>
          </cell>
          <cell r="G837">
            <v>17943.8663538949</v>
          </cell>
          <cell r="H837">
            <v>16876.4240302993</v>
          </cell>
          <cell r="I837">
            <v>16146.4250922134</v>
          </cell>
          <cell r="J837">
            <v>15509.2437581836</v>
          </cell>
          <cell r="K837">
            <v>14698.2440116384</v>
          </cell>
          <cell r="L837">
            <v>13990.475088814</v>
          </cell>
          <cell r="M837">
            <v>13250.1495361579</v>
          </cell>
          <cell r="N837">
            <v>12602.9431258677</v>
          </cell>
          <cell r="O837">
            <v>13628.9604516945</v>
          </cell>
          <cell r="P837">
            <v>14909.9104005214</v>
          </cell>
          <cell r="Q837">
            <v>13385.2113960802</v>
          </cell>
          <cell r="R837">
            <v>9755.73558756554</v>
          </cell>
          <cell r="S837">
            <v>9197.81963555504</v>
          </cell>
          <cell r="T837">
            <v>8639.9311047401</v>
          </cell>
          <cell r="U837">
            <v>8082.07081775657</v>
          </cell>
          <cell r="V837">
            <v>11482.7190502745</v>
          </cell>
          <cell r="W837">
            <v>10924.9178183181</v>
          </cell>
          <cell r="X837">
            <v>10367.1474491589</v>
          </cell>
          <cell r="Y837">
            <v>9809.40886868079</v>
          </cell>
          <cell r="Z837">
            <v>9251.70303054421</v>
          </cell>
        </row>
        <row r="838">
          <cell r="A838">
            <v>-94578.7683278329</v>
          </cell>
          <cell r="B838">
            <v>13406.9596585983</v>
          </cell>
          <cell r="C838">
            <v>20765.9230389862</v>
          </cell>
          <cell r="D838">
            <v>19608.3125775439</v>
          </cell>
          <cell r="E838">
            <v>18185.9348039088</v>
          </cell>
          <cell r="F838">
            <v>17239.1200957728</v>
          </cell>
          <cell r="G838">
            <v>16046.9044200498</v>
          </cell>
          <cell r="H838">
            <v>15104.4266084507</v>
          </cell>
          <cell r="I838">
            <v>14459.8879889593</v>
          </cell>
          <cell r="J838">
            <v>13898.0597071773</v>
          </cell>
          <cell r="K838">
            <v>13181.2441639496</v>
          </cell>
          <cell r="L838">
            <v>12556.3331118428</v>
          </cell>
          <cell r="M838">
            <v>11902.6768052538</v>
          </cell>
          <cell r="N838">
            <v>11332.0222630403</v>
          </cell>
          <cell r="O838">
            <v>12237.1406678841</v>
          </cell>
          <cell r="P838">
            <v>13368.1309592113</v>
          </cell>
          <cell r="Q838">
            <v>12021.927094807</v>
          </cell>
          <cell r="R838">
            <v>8817.35075222886</v>
          </cell>
          <cell r="S838">
            <v>8324.74951852854</v>
          </cell>
          <cell r="T838">
            <v>7832.1724958491</v>
          </cell>
          <cell r="U838">
            <v>7339.62041052116</v>
          </cell>
          <cell r="V838">
            <v>10342.157815452</v>
          </cell>
          <cell r="W838">
            <v>9849.65787163232</v>
          </cell>
          <cell r="X838">
            <v>9357.18517752994</v>
          </cell>
          <cell r="Y838">
            <v>8864.74055063638</v>
          </cell>
          <cell r="Z838">
            <v>8372.32483296789</v>
          </cell>
        </row>
        <row r="839">
          <cell r="A839">
            <v>-114649.080239536</v>
          </cell>
          <cell r="B839">
            <v>15838.857254003</v>
          </cell>
          <cell r="C839">
            <v>24757.2741281589</v>
          </cell>
          <cell r="D839">
            <v>23326.262163133</v>
          </cell>
          <cell r="E839">
            <v>21675.8650805954</v>
          </cell>
          <cell r="F839">
            <v>20526.7944141226</v>
          </cell>
          <cell r="G839">
            <v>19082.9166794934</v>
          </cell>
          <cell r="H839">
            <v>17940.4381279493</v>
          </cell>
          <cell r="I839">
            <v>17159.1236616052</v>
          </cell>
          <cell r="J839">
            <v>16476.6958114666</v>
          </cell>
          <cell r="K839">
            <v>15609.1421902543</v>
          </cell>
          <cell r="L839">
            <v>14851.620405796</v>
          </cell>
          <cell r="M839">
            <v>14059.2534119329</v>
          </cell>
          <cell r="N839">
            <v>13366.0806442255</v>
          </cell>
          <cell r="O839">
            <v>14464.6929720148</v>
          </cell>
          <cell r="P839">
            <v>15835.6877412748</v>
          </cell>
          <cell r="Q839">
            <v>14203.8094920901</v>
          </cell>
          <cell r="R839">
            <v>10319.1984241974</v>
          </cell>
          <cell r="S839">
            <v>9722.06357705242</v>
          </cell>
          <cell r="T839">
            <v>9124.95807868542</v>
          </cell>
          <cell r="U839">
            <v>8527.88280955977</v>
          </cell>
          <cell r="V839">
            <v>12167.5807877245</v>
          </cell>
          <cell r="W839">
            <v>11570.5687249196</v>
          </cell>
          <cell r="X839">
            <v>10973.5896944229</v>
          </cell>
          <cell r="Y839">
            <v>10376.6446872036</v>
          </cell>
          <cell r="Z839">
            <v>9779.73472396006</v>
          </cell>
        </row>
        <row r="840">
          <cell r="A840">
            <v>-100604.950900175</v>
          </cell>
          <cell r="B840">
            <v>14109.1841442525</v>
          </cell>
          <cell r="C840">
            <v>21983.2611407423</v>
          </cell>
          <cell r="D840">
            <v>20718.8470121342</v>
          </cell>
          <cell r="E840">
            <v>19233.7987885136</v>
          </cell>
          <cell r="F840">
            <v>18226.2560091525</v>
          </cell>
          <cell r="G840">
            <v>16958.4779046954</v>
          </cell>
          <cell r="H840">
            <v>15955.9491592187</v>
          </cell>
          <cell r="I840">
            <v>15270.3431049886</v>
          </cell>
          <cell r="J840">
            <v>14672.30437365</v>
          </cell>
          <cell r="K840">
            <v>13910.2291861011</v>
          </cell>
          <cell r="L840">
            <v>13245.5012897062</v>
          </cell>
          <cell r="M840">
            <v>12550.1966056567</v>
          </cell>
          <cell r="N840">
            <v>11942.7555302536</v>
          </cell>
          <cell r="O840">
            <v>12905.9711740161</v>
          </cell>
          <cell r="P840">
            <v>14109.0236639064</v>
          </cell>
          <cell r="Q840">
            <v>12677.0450488902</v>
          </cell>
          <cell r="R840">
            <v>9268.28586011087</v>
          </cell>
          <cell r="S840">
            <v>8744.29803698755</v>
          </cell>
          <cell r="T840">
            <v>8220.33596751496</v>
          </cell>
          <cell r="U840">
            <v>7696.40042430264</v>
          </cell>
          <cell r="V840">
            <v>10890.2475587034</v>
          </cell>
          <cell r="W840">
            <v>10366.3674792487</v>
          </cell>
          <cell r="X840">
            <v>9842.51638575472</v>
          </cell>
          <cell r="Y840">
            <v>9318.69514780038</v>
          </cell>
          <cell r="Z840">
            <v>8794.90466105184</v>
          </cell>
        </row>
        <row r="841">
          <cell r="A841">
            <v>-109468.401343149</v>
          </cell>
          <cell r="B841">
            <v>15232.1343500451</v>
          </cell>
          <cell r="C841">
            <v>23774.2609178177</v>
          </cell>
          <cell r="D841">
            <v>22452.2946888118</v>
          </cell>
          <cell r="E841">
            <v>20775.0216749805</v>
          </cell>
          <cell r="F841">
            <v>19678.158626388</v>
          </cell>
          <cell r="G841">
            <v>18299.2415322975</v>
          </cell>
          <cell r="H841">
            <v>17208.3884670564</v>
          </cell>
          <cell r="I841">
            <v>16462.3794681332</v>
          </cell>
          <cell r="J841">
            <v>15811.0815596441</v>
          </cell>
          <cell r="K841">
            <v>14982.437427379</v>
          </cell>
          <cell r="L841">
            <v>14259.1459840111</v>
          </cell>
          <cell r="M841">
            <v>13502.5838911094</v>
          </cell>
          <cell r="N841">
            <v>12841.0363212581</v>
          </cell>
          <cell r="O841">
            <v>13889.7027444898</v>
          </cell>
          <cell r="P841">
            <v>15198.7460035124</v>
          </cell>
          <cell r="Q841">
            <v>13640.6078767025</v>
          </cell>
          <cell r="R841">
            <v>9931.53177636528</v>
          </cell>
          <cell r="S841">
            <v>9361.37982253645</v>
          </cell>
          <cell r="T841">
            <v>8791.2558912945</v>
          </cell>
          <cell r="U841">
            <v>8221.16082331699</v>
          </cell>
          <cell r="V841">
            <v>11696.3907877366</v>
          </cell>
          <cell r="W841">
            <v>11126.3560699588</v>
          </cell>
          <cell r="X841">
            <v>10556.3528918493</v>
          </cell>
          <cell r="Y841">
            <v>9986.38219959835</v>
          </cell>
          <cell r="Z841">
            <v>9416.44496778153</v>
          </cell>
        </row>
        <row r="842">
          <cell r="A842">
            <v>-94509.9278818004</v>
          </cell>
          <cell r="B842">
            <v>13439.4522584484</v>
          </cell>
          <cell r="C842">
            <v>20776.4365532425</v>
          </cell>
          <cell r="D842">
            <v>19628.4306592803</v>
          </cell>
          <cell r="E842">
            <v>18173.9644689222</v>
          </cell>
          <cell r="F842">
            <v>17227.843491429</v>
          </cell>
          <cell r="G842">
            <v>16036.4910074921</v>
          </cell>
          <cell r="H842">
            <v>15094.699191218</v>
          </cell>
          <cell r="I842">
            <v>14450.6297079486</v>
          </cell>
          <cell r="J842">
            <v>13889.2150783366</v>
          </cell>
          <cell r="K842">
            <v>13172.9165612802</v>
          </cell>
          <cell r="L842">
            <v>12548.4603592028</v>
          </cell>
          <cell r="M842">
            <v>11895.2798252686</v>
          </cell>
          <cell r="N842">
            <v>11325.04551615</v>
          </cell>
          <cell r="O842">
            <v>12229.5002438163</v>
          </cell>
          <cell r="P842">
            <v>13359.6673284399</v>
          </cell>
          <cell r="Q842">
            <v>12014.4433168727</v>
          </cell>
          <cell r="R842">
            <v>8812.1994688773</v>
          </cell>
          <cell r="S842">
            <v>8319.95678170115</v>
          </cell>
          <cell r="T842">
            <v>7827.73828792355</v>
          </cell>
          <cell r="U842">
            <v>7335.54471334647</v>
          </cell>
          <cell r="V842">
            <v>10335.89668049</v>
          </cell>
          <cell r="W842">
            <v>9843.75520946924</v>
          </cell>
          <cell r="X842">
            <v>9351.64096833173</v>
          </cell>
          <cell r="Y842">
            <v>8859.55477397393</v>
          </cell>
          <cell r="Z842">
            <v>8367.49746779923</v>
          </cell>
        </row>
        <row r="843">
          <cell r="A843">
            <v>-111755.096891791</v>
          </cell>
          <cell r="B843">
            <v>15475.821916361</v>
          </cell>
          <cell r="C843">
            <v>24160.6688079921</v>
          </cell>
          <cell r="D843">
            <v>22835.433402766</v>
          </cell>
          <cell r="E843">
            <v>21172.644196438</v>
          </cell>
          <cell r="F843">
            <v>20052.737270817</v>
          </cell>
          <cell r="G843">
            <v>18645.1472536353</v>
          </cell>
          <cell r="H843">
            <v>17531.5072579384</v>
          </cell>
          <cell r="I843">
            <v>16769.9148081184</v>
          </cell>
          <cell r="J843">
            <v>16104.8764805794</v>
          </cell>
          <cell r="K843">
            <v>15259.0581213539</v>
          </cell>
          <cell r="L843">
            <v>14520.6577762058</v>
          </cell>
          <cell r="M843">
            <v>13748.2917878523</v>
          </cell>
          <cell r="N843">
            <v>13072.785198226</v>
          </cell>
          <cell r="O843">
            <v>14143.497202724</v>
          </cell>
          <cell r="P843">
            <v>15479.8851873173</v>
          </cell>
          <cell r="Q843">
            <v>13889.1989692315</v>
          </cell>
          <cell r="R843">
            <v>10102.6436355799</v>
          </cell>
          <cell r="S843">
            <v>9520.58172491538</v>
          </cell>
          <cell r="T843">
            <v>8938.54842220413</v>
          </cell>
          <cell r="U843">
            <v>8356.54458568474</v>
          </cell>
          <cell r="V843">
            <v>11904.3689498822</v>
          </cell>
          <cell r="W843">
            <v>11322.4267242234</v>
          </cell>
          <cell r="X843">
            <v>10740.516697068</v>
          </cell>
          <cell r="Y843">
            <v>10158.6398343711</v>
          </cell>
          <cell r="Z843">
            <v>9576.79713106655</v>
          </cell>
        </row>
        <row r="844">
          <cell r="A844">
            <v>-103565.347107296</v>
          </cell>
          <cell r="B844">
            <v>14512.8943985677</v>
          </cell>
          <cell r="C844">
            <v>22585.7274738183</v>
          </cell>
          <cell r="D844">
            <v>21266.3767563245</v>
          </cell>
          <cell r="E844">
            <v>19748.5678862573</v>
          </cell>
          <cell r="F844">
            <v>18711.1920990904</v>
          </cell>
          <cell r="G844">
            <v>17406.2935249595</v>
          </cell>
          <cell r="H844">
            <v>16374.2644192213</v>
          </cell>
          <cell r="I844">
            <v>15668.4837558456</v>
          </cell>
          <cell r="J844">
            <v>15052.6564367504</v>
          </cell>
          <cell r="K844">
            <v>14268.3471934331</v>
          </cell>
          <cell r="L844">
            <v>13584.0590475112</v>
          </cell>
          <cell r="M844">
            <v>12868.2943629246</v>
          </cell>
          <cell r="N844">
            <v>12242.7816954281</v>
          </cell>
          <cell r="O844">
            <v>13234.5379357747</v>
          </cell>
          <cell r="P844">
            <v>14472.991387508</v>
          </cell>
          <cell r="Q844">
            <v>12998.875442046</v>
          </cell>
          <cell r="R844">
            <v>9489.81027743583</v>
          </cell>
          <cell r="S844">
            <v>8950.40361507773</v>
          </cell>
          <cell r="T844">
            <v>8411.023464196</v>
          </cell>
          <cell r="U844">
            <v>7871.67062013492</v>
          </cell>
          <cell r="V844">
            <v>11159.4997391021</v>
          </cell>
          <cell r="W844">
            <v>10620.2039908724</v>
          </cell>
          <cell r="X844">
            <v>10080.9380815428</v>
          </cell>
          <cell r="Y844">
            <v>9541.70290628047</v>
          </cell>
          <cell r="Z844">
            <v>9002.49938710736</v>
          </cell>
        </row>
        <row r="845">
          <cell r="A845">
            <v>-91158.2998043614</v>
          </cell>
          <cell r="B845">
            <v>13024.0024198048</v>
          </cell>
          <cell r="C845">
            <v>20106.8755037643</v>
          </cell>
          <cell r="D845">
            <v>18937.7580708628</v>
          </cell>
          <cell r="E845">
            <v>17591.1659376833</v>
          </cell>
          <cell r="F845">
            <v>16678.8205562931</v>
          </cell>
          <cell r="G845">
            <v>15529.494206597</v>
          </cell>
          <cell r="H845">
            <v>14621.1013777655</v>
          </cell>
          <cell r="I845">
            <v>13999.8726839489</v>
          </cell>
          <cell r="J845">
            <v>13458.5974971721</v>
          </cell>
          <cell r="K845">
            <v>12767.4713828534</v>
          </cell>
          <cell r="L845">
            <v>12165.1604197676</v>
          </cell>
          <cell r="M845">
            <v>11535.1437826454</v>
          </cell>
          <cell r="N845">
            <v>10985.3693212048</v>
          </cell>
          <cell r="O845">
            <v>11857.5116629047</v>
          </cell>
          <cell r="P845">
            <v>12947.5993630877</v>
          </cell>
          <cell r="Q845">
            <v>11650.0813509712</v>
          </cell>
          <cell r="R845">
            <v>8561.3994390845</v>
          </cell>
          <cell r="S845">
            <v>8086.61327153788</v>
          </cell>
          <cell r="T845">
            <v>7611.85043941355</v>
          </cell>
          <cell r="U845">
            <v>7137.1116427742</v>
          </cell>
          <cell r="V845">
            <v>10031.0614136547</v>
          </cell>
          <cell r="W845">
            <v>9556.3728728109</v>
          </cell>
          <cell r="X845">
            <v>9081.71059619046</v>
          </cell>
          <cell r="Y845">
            <v>8607.0753717201</v>
          </cell>
          <cell r="Z845">
            <v>8132.46801096434</v>
          </cell>
        </row>
        <row r="846">
          <cell r="A846">
            <v>-116738.344794464</v>
          </cell>
          <cell r="B846">
            <v>16108.6262222407</v>
          </cell>
          <cell r="C846">
            <v>25129.9482075675</v>
          </cell>
          <cell r="D846">
            <v>23752.279806957</v>
          </cell>
          <cell r="E846">
            <v>22039.1572734786</v>
          </cell>
          <cell r="F846">
            <v>20869.0323151424</v>
          </cell>
          <cell r="G846">
            <v>19398.9572487625</v>
          </cell>
          <cell r="H846">
            <v>18235.6591674191</v>
          </cell>
          <cell r="I846">
            <v>17440.1067096548</v>
          </cell>
          <cell r="J846">
            <v>16745.124774427</v>
          </cell>
          <cell r="K846">
            <v>15861.8797317361</v>
          </cell>
          <cell r="L846">
            <v>15090.5535328809</v>
          </cell>
          <cell r="M846">
            <v>14283.7471360037</v>
          </cell>
          <cell r="N846">
            <v>13577.8205562488</v>
          </cell>
          <cell r="O846">
            <v>14696.5750719912</v>
          </cell>
          <cell r="P846">
            <v>16092.5536507194</v>
          </cell>
          <cell r="Q846">
            <v>14430.9374797228</v>
          </cell>
          <cell r="R846">
            <v>10475.5366575916</v>
          </cell>
          <cell r="S846">
            <v>9867.52014730504</v>
          </cell>
          <cell r="T846">
            <v>9259.53352062297</v>
          </cell>
          <cell r="U846">
            <v>8651.5776740535</v>
          </cell>
          <cell r="V846">
            <v>12357.6023245346</v>
          </cell>
          <cell r="W846">
            <v>11749.7108361026</v>
          </cell>
          <cell r="X846">
            <v>11141.8529819306</v>
          </cell>
          <cell r="Y846">
            <v>10534.0297710466</v>
          </cell>
          <cell r="Z846">
            <v>9926.24224274906</v>
          </cell>
        </row>
        <row r="847">
          <cell r="A847">
            <v>-96181.9782264193</v>
          </cell>
          <cell r="B847">
            <v>13612.6430450688</v>
          </cell>
          <cell r="C847">
            <v>21103.9544950535</v>
          </cell>
          <cell r="D847">
            <v>19925.1068875016</v>
          </cell>
          <cell r="E847">
            <v>18464.709283826</v>
          </cell>
          <cell r="F847">
            <v>17501.7384364192</v>
          </cell>
          <cell r="G847">
            <v>16289.4200784005</v>
          </cell>
          <cell r="H847">
            <v>15330.9662736322</v>
          </cell>
          <cell r="I847">
            <v>14675.5020445875</v>
          </cell>
          <cell r="J847">
            <v>14104.0403090452</v>
          </cell>
          <cell r="K847">
            <v>13375.1838578444</v>
          </cell>
          <cell r="L847">
            <v>12739.6799041574</v>
          </cell>
          <cell r="M847">
            <v>12074.9434336001</v>
          </cell>
          <cell r="N847">
            <v>11494.5021759268</v>
          </cell>
          <cell r="O847">
            <v>12415.0768115431</v>
          </cell>
          <cell r="P847">
            <v>13565.2385814412</v>
          </cell>
          <cell r="Q847">
            <v>12196.2151413637</v>
          </cell>
          <cell r="R847">
            <v>8937.31784912609</v>
          </cell>
          <cell r="S847">
            <v>8436.36650484718</v>
          </cell>
          <cell r="T847">
            <v>7935.43978199149</v>
          </cell>
          <cell r="U847">
            <v>7434.53841920172</v>
          </cell>
          <cell r="V847">
            <v>10487.972000659</v>
          </cell>
          <cell r="W847">
            <v>9987.12366323101</v>
          </cell>
          <cell r="X847">
            <v>9486.30303743183</v>
          </cell>
          <cell r="Y847">
            <v>8985.51095461026</v>
          </cell>
          <cell r="Z847">
            <v>8484.74827105563</v>
          </cell>
        </row>
        <row r="848">
          <cell r="A848">
            <v>-96776.0077979866</v>
          </cell>
          <cell r="B848">
            <v>13779.7613925335</v>
          </cell>
          <cell r="C848">
            <v>21268.4604331467</v>
          </cell>
          <cell r="D848">
            <v>19957.7340640838</v>
          </cell>
          <cell r="E848">
            <v>18568.0022369291</v>
          </cell>
          <cell r="F848">
            <v>17599.0451337627</v>
          </cell>
          <cell r="G848">
            <v>16379.278226579</v>
          </cell>
          <cell r="H848">
            <v>15414.9049147106</v>
          </cell>
          <cell r="I848">
            <v>14755.3924726602</v>
          </cell>
          <cell r="J848">
            <v>14180.3613003181</v>
          </cell>
          <cell r="K848">
            <v>13447.0433900091</v>
          </cell>
          <cell r="L848">
            <v>12807.6144999848</v>
          </cell>
          <cell r="M848">
            <v>12138.7725501257</v>
          </cell>
          <cell r="N848">
            <v>11554.7050683399</v>
          </cell>
          <cell r="O848">
            <v>12481.0066260217</v>
          </cell>
          <cell r="P848">
            <v>13638.2719106947</v>
          </cell>
          <cell r="Q848">
            <v>12260.7932441541</v>
          </cell>
          <cell r="R848">
            <v>8981.76867445774</v>
          </cell>
          <cell r="S848">
            <v>8477.72340429059</v>
          </cell>
          <cell r="T848">
            <v>7973.70290761103</v>
          </cell>
          <cell r="U848">
            <v>7469.70792762371</v>
          </cell>
          <cell r="V848">
            <v>10541.9998219962</v>
          </cell>
          <cell r="W848">
            <v>10038.0581948607</v>
          </cell>
          <cell r="X848">
            <v>9534.14445050372</v>
          </cell>
          <cell r="Y848">
            <v>9030.25942540867</v>
          </cell>
          <cell r="Z848">
            <v>8526.4039811534</v>
          </cell>
        </row>
        <row r="849">
          <cell r="A849">
            <v>-90050.0414881753</v>
          </cell>
          <cell r="B849">
            <v>12914.4372176465</v>
          </cell>
          <cell r="C849">
            <v>19869.2675668237</v>
          </cell>
          <cell r="D849">
            <v>18783.1567907408</v>
          </cell>
          <cell r="E849">
            <v>17398.4562145328</v>
          </cell>
          <cell r="F849">
            <v>16497.2791622055</v>
          </cell>
          <cell r="G849">
            <v>15361.849286609</v>
          </cell>
          <cell r="H849">
            <v>14464.5002564122</v>
          </cell>
          <cell r="I849">
            <v>13850.8241592067</v>
          </cell>
          <cell r="J849">
            <v>13316.2083345339</v>
          </cell>
          <cell r="K849">
            <v>12633.4057943194</v>
          </cell>
          <cell r="L849">
            <v>12038.4174352663</v>
          </cell>
          <cell r="M849">
            <v>11416.0602343</v>
          </cell>
          <cell r="N849">
            <v>10873.0510808868</v>
          </cell>
          <cell r="O849">
            <v>11734.5089225062</v>
          </cell>
          <cell r="P849">
            <v>12811.3438660923</v>
          </cell>
          <cell r="Q849">
            <v>11529.600447517</v>
          </cell>
          <cell r="R849">
            <v>8478.4692295578</v>
          </cell>
          <cell r="S849">
            <v>8009.45528154272</v>
          </cell>
          <cell r="T849">
            <v>7540.46438524922</v>
          </cell>
          <cell r="U849">
            <v>7071.49723222895</v>
          </cell>
          <cell r="V849">
            <v>9930.26376793411</v>
          </cell>
          <cell r="W849">
            <v>9461.34625972382</v>
          </cell>
          <cell r="X849">
            <v>8992.45469642924</v>
          </cell>
          <cell r="Y849">
            <v>8523.58985639786</v>
          </cell>
          <cell r="Z849">
            <v>8054.75254132756</v>
          </cell>
        </row>
        <row r="850">
          <cell r="A850">
            <v>-115825.836197085</v>
          </cell>
          <cell r="B850">
            <v>15979.2415875006</v>
          </cell>
          <cell r="C850">
            <v>24951.8923913184</v>
          </cell>
          <cell r="D850">
            <v>23534.7785430675</v>
          </cell>
          <cell r="E850">
            <v>21880.4855300727</v>
          </cell>
          <cell r="F850">
            <v>20719.5562584636</v>
          </cell>
          <cell r="G850">
            <v>19260.9231563838</v>
          </cell>
          <cell r="H850">
            <v>18106.7182269298</v>
          </cell>
          <cell r="I850">
            <v>17317.3843639096</v>
          </cell>
          <cell r="J850">
            <v>16627.8855593601</v>
          </cell>
          <cell r="K850">
            <v>15751.4939125067</v>
          </cell>
          <cell r="L850">
            <v>14986.1969390023</v>
          </cell>
          <cell r="M850">
            <v>14185.6971055329</v>
          </cell>
          <cell r="N850">
            <v>13485.3408893374</v>
          </cell>
          <cell r="O850">
            <v>14595.2980894723</v>
          </cell>
          <cell r="P850">
            <v>15980.3647227118</v>
          </cell>
          <cell r="Q850">
            <v>14331.7369065204</v>
          </cell>
          <cell r="R850">
            <v>10407.2542652374</v>
          </cell>
          <cell r="S850">
            <v>9803.99043749033</v>
          </cell>
          <cell r="T850">
            <v>9200.75625975651</v>
          </cell>
          <cell r="U850">
            <v>8597.5526215364</v>
          </cell>
          <cell r="V850">
            <v>12274.6083898425</v>
          </cell>
          <cell r="W850">
            <v>11671.4686066915</v>
          </cell>
          <cell r="X850">
            <v>11068.3621948918</v>
          </cell>
          <cell r="Y850">
            <v>10465.2901555837</v>
          </cell>
          <cell r="Z850">
            <v>9862.25351994214</v>
          </cell>
        </row>
        <row r="851">
          <cell r="A851">
            <v>-112714.13799229</v>
          </cell>
          <cell r="B851">
            <v>15608.1660280686</v>
          </cell>
          <cell r="C851">
            <v>24426.6114262231</v>
          </cell>
          <cell r="D851">
            <v>22988.496921506</v>
          </cell>
          <cell r="E851">
            <v>21339.4072536314</v>
          </cell>
          <cell r="F851">
            <v>20209.8357160343</v>
          </cell>
          <cell r="G851">
            <v>18790.2202625271</v>
          </cell>
          <cell r="H851">
            <v>17667.0234183576</v>
          </cell>
          <cell r="I851">
            <v>16898.8952625024</v>
          </cell>
          <cell r="J851">
            <v>16228.0941972808</v>
          </cell>
          <cell r="K851">
            <v>15375.0729598522</v>
          </cell>
          <cell r="L851">
            <v>14630.3359347736</v>
          </cell>
          <cell r="M851">
            <v>13851.3417858434</v>
          </cell>
          <cell r="N851">
            <v>13169.980777296</v>
          </cell>
          <cell r="O851">
            <v>14249.9387080963</v>
          </cell>
          <cell r="P851">
            <v>15597.7950824015</v>
          </cell>
          <cell r="Q851">
            <v>13993.4581807803</v>
          </cell>
          <cell r="R851">
            <v>10174.4080232209</v>
          </cell>
          <cell r="S851">
            <v>9587.35107151677</v>
          </cell>
          <cell r="T851">
            <v>9000.3229732688</v>
          </cell>
          <cell r="U851">
            <v>8413.32459408072</v>
          </cell>
          <cell r="V851">
            <v>11991.5950808914</v>
          </cell>
          <cell r="W851">
            <v>11404.6588412856</v>
          </cell>
          <cell r="X851">
            <v>10817.7550764989</v>
          </cell>
          <cell r="Y851">
            <v>10230.884760776</v>
          </cell>
          <cell r="Z851">
            <v>9644.04889758863</v>
          </cell>
        </row>
        <row r="852">
          <cell r="A852">
            <v>-89141.1568632687</v>
          </cell>
          <cell r="B852">
            <v>12736.3708222099</v>
          </cell>
          <cell r="C852">
            <v>19675.4118275524</v>
          </cell>
          <cell r="D852">
            <v>18564.9896700739</v>
          </cell>
          <cell r="E852">
            <v>17240.4146263188</v>
          </cell>
          <cell r="F852">
            <v>16348.3967406072</v>
          </cell>
          <cell r="G852">
            <v>15224.3633882445</v>
          </cell>
          <cell r="H852">
            <v>14336.0713970367</v>
          </cell>
          <cell r="I852">
            <v>13728.589197804</v>
          </cell>
          <cell r="J852">
            <v>13199.434727889</v>
          </cell>
          <cell r="K852">
            <v>12523.4583656667</v>
          </cell>
          <cell r="L852">
            <v>11934.4752872621</v>
          </cell>
          <cell r="M852">
            <v>11318.3996035701</v>
          </cell>
          <cell r="N852">
            <v>10780.9386913557</v>
          </cell>
          <cell r="O852">
            <v>11633.6341553722</v>
          </cell>
          <cell r="P852">
            <v>12699.6004895983</v>
          </cell>
          <cell r="Q852">
            <v>11430.7938433661</v>
          </cell>
          <cell r="R852">
            <v>8410.45801657768</v>
          </cell>
          <cell r="S852">
            <v>7946.17787611198</v>
          </cell>
          <cell r="T852">
            <v>7481.92055470437</v>
          </cell>
          <cell r="U852">
            <v>7017.68673692661</v>
          </cell>
          <cell r="V852">
            <v>9847.59943861282</v>
          </cell>
          <cell r="W852">
            <v>9383.41476457472</v>
          </cell>
          <cell r="X852">
            <v>8919.25577358754</v>
          </cell>
          <cell r="Y852">
            <v>8455.12323614282</v>
          </cell>
          <cell r="Z852">
            <v>7991.01794584683</v>
          </cell>
        </row>
        <row r="853">
          <cell r="A853">
            <v>-89292.2513760802</v>
          </cell>
          <cell r="B853">
            <v>12795.0832373772</v>
          </cell>
          <cell r="C853">
            <v>19786.0839277626</v>
          </cell>
          <cell r="D853">
            <v>18604.1720072228</v>
          </cell>
          <cell r="E853">
            <v>17266.687726469</v>
          </cell>
          <cell r="F853">
            <v>16373.147205453</v>
          </cell>
          <cell r="G853">
            <v>15247.2192758484</v>
          </cell>
          <cell r="H853">
            <v>14357.4216272051</v>
          </cell>
          <cell r="I853">
            <v>13748.9097439278</v>
          </cell>
          <cell r="J853">
            <v>13218.8473691877</v>
          </cell>
          <cell r="K853">
            <v>12541.7362116241</v>
          </cell>
          <cell r="L853">
            <v>11951.7548052371</v>
          </cell>
          <cell r="M853">
            <v>11334.6348715201</v>
          </cell>
          <cell r="N853">
            <v>10796.2516103321</v>
          </cell>
          <cell r="O853">
            <v>11650.4037467784</v>
          </cell>
          <cell r="P853">
            <v>12718.1768969536</v>
          </cell>
          <cell r="Q853">
            <v>11447.2196198702</v>
          </cell>
          <cell r="R853">
            <v>8421.7643153194</v>
          </cell>
          <cell r="S853">
            <v>7956.69721870347</v>
          </cell>
          <cell r="T853">
            <v>7491.652979824</v>
          </cell>
          <cell r="U853">
            <v>7026.63228441311</v>
          </cell>
          <cell r="V853">
            <v>9861.34169612651</v>
          </cell>
          <cell r="W853">
            <v>9396.37022775403</v>
          </cell>
          <cell r="X853">
            <v>8931.42448596534</v>
          </cell>
          <cell r="Y853">
            <v>8466.50524255793</v>
          </cell>
          <cell r="Z853">
            <v>8001.61329248325</v>
          </cell>
        </row>
        <row r="854">
          <cell r="A854">
            <v>-112657.086695556</v>
          </cell>
          <cell r="B854">
            <v>15549.2983253827</v>
          </cell>
          <cell r="C854">
            <v>24311.4229668862</v>
          </cell>
          <cell r="D854">
            <v>22972.3962602195</v>
          </cell>
          <cell r="E854">
            <v>21329.4868772729</v>
          </cell>
          <cell r="F854">
            <v>20200.4902666997</v>
          </cell>
          <cell r="G854">
            <v>18781.59018059</v>
          </cell>
          <cell r="H854">
            <v>17658.9618528248</v>
          </cell>
          <cell r="I854">
            <v>16891.2224920945</v>
          </cell>
          <cell r="J854">
            <v>16220.7642397693</v>
          </cell>
          <cell r="K854">
            <v>15368.1714861059</v>
          </cell>
          <cell r="L854">
            <v>14623.8114165163</v>
          </cell>
          <cell r="M854">
            <v>13845.2115626332</v>
          </cell>
          <cell r="N854">
            <v>13164.1988209024</v>
          </cell>
          <cell r="O854">
            <v>14243.606731391</v>
          </cell>
          <cell r="P854">
            <v>15590.7808758061</v>
          </cell>
          <cell r="Q854">
            <v>13987.2560240507</v>
          </cell>
          <cell r="R854">
            <v>10170.1389138239</v>
          </cell>
          <cell r="S854">
            <v>9583.37910639063</v>
          </cell>
          <cell r="T854">
            <v>8996.6481378091</v>
          </cell>
          <cell r="U854">
            <v>8409.94687324486</v>
          </cell>
          <cell r="V854">
            <v>11986.4061855661</v>
          </cell>
          <cell r="W854">
            <v>11399.7670291316</v>
          </cell>
          <cell r="X854">
            <v>10813.1603310788</v>
          </cell>
          <cell r="Y854">
            <v>10226.5870651592</v>
          </cell>
          <cell r="Z854">
            <v>9640.04823433681</v>
          </cell>
        </row>
        <row r="855">
          <cell r="A855">
            <v>-114942.527029673</v>
          </cell>
          <cell r="B855">
            <v>15896.3460728278</v>
          </cell>
          <cell r="C855">
            <v>24840.0098418172</v>
          </cell>
          <cell r="D855">
            <v>23534.089804238</v>
          </cell>
          <cell r="E855">
            <v>21726.8911354969</v>
          </cell>
          <cell r="F855">
            <v>20574.8632971564</v>
          </cell>
          <cell r="G855">
            <v>19127.3060271164</v>
          </cell>
          <cell r="H855">
            <v>17981.9032771134</v>
          </cell>
          <cell r="I855">
            <v>17198.589019565</v>
          </cell>
          <cell r="J855">
            <v>16514.3978905904</v>
          </cell>
          <cell r="K855">
            <v>15644.6403372553</v>
          </cell>
          <cell r="L855">
            <v>14885.1796594745</v>
          </cell>
          <cell r="M855">
            <v>14090.7845852249</v>
          </cell>
          <cell r="N855">
            <v>13395.8204861142</v>
          </cell>
          <cell r="O855">
            <v>14497.2618765931</v>
          </cell>
          <cell r="P855">
            <v>15871.7657364929</v>
          </cell>
          <cell r="Q855">
            <v>14235.7106597827</v>
          </cell>
          <cell r="R855">
            <v>10341.1568461967</v>
          </cell>
          <cell r="S855">
            <v>9742.49361954957</v>
          </cell>
          <cell r="T855">
            <v>9143.8598167993</v>
          </cell>
          <cell r="U855">
            <v>8545.25632066276</v>
          </cell>
          <cell r="V855">
            <v>12194.2701841929</v>
          </cell>
          <cell r="W855">
            <v>11595.730056155</v>
          </cell>
          <cell r="X855">
            <v>10997.2230449722</v>
          </cell>
          <cell r="Y855">
            <v>10398.7501441502</v>
          </cell>
          <cell r="Z855">
            <v>9800.31237699981</v>
          </cell>
        </row>
        <row r="856">
          <cell r="A856">
            <v>-114558.266705808</v>
          </cell>
          <cell r="B856">
            <v>15866.0918360241</v>
          </cell>
          <cell r="C856">
            <v>24796.5060592212</v>
          </cell>
          <cell r="D856">
            <v>23310.4240862014</v>
          </cell>
          <cell r="E856">
            <v>21660.0739507772</v>
          </cell>
          <cell r="F856">
            <v>20511.9184458811</v>
          </cell>
          <cell r="G856">
            <v>19069.1794240419</v>
          </cell>
          <cell r="H856">
            <v>17927.6058297313</v>
          </cell>
          <cell r="I856">
            <v>17146.9102425574</v>
          </cell>
          <cell r="J856">
            <v>16465.0280776587</v>
          </cell>
          <cell r="K856">
            <v>15598.156511493</v>
          </cell>
          <cell r="L856">
            <v>14841.2347600222</v>
          </cell>
          <cell r="M856">
            <v>14049.495400036</v>
          </cell>
          <cell r="N856">
            <v>13356.8769990497</v>
          </cell>
          <cell r="O856">
            <v>14454.6138114521</v>
          </cell>
          <cell r="P856">
            <v>15824.522615788</v>
          </cell>
          <cell r="Q856">
            <v>14193.9369773256</v>
          </cell>
          <cell r="R856">
            <v>10312.4029097673</v>
          </cell>
          <cell r="S856">
            <v>9715.74105312055</v>
          </cell>
          <cell r="T856">
            <v>9119.1085220046</v>
          </cell>
          <cell r="U856">
            <v>8522.5061961854</v>
          </cell>
          <cell r="V856">
            <v>12159.3211696683</v>
          </cell>
          <cell r="W856">
            <v>11562.7820001041</v>
          </cell>
          <cell r="X856">
            <v>10966.2758366832</v>
          </cell>
          <cell r="Y856">
            <v>10369.8036695899</v>
          </cell>
          <cell r="Z856">
            <v>9773.3665187141</v>
          </cell>
        </row>
        <row r="857">
          <cell r="A857">
            <v>-107283.369284771</v>
          </cell>
          <cell r="B857">
            <v>15005.6296939337</v>
          </cell>
          <cell r="C857">
            <v>23300.0272598613</v>
          </cell>
          <cell r="D857">
            <v>21908.8542633828</v>
          </cell>
          <cell r="E857">
            <v>20395.0769302445</v>
          </cell>
          <cell r="F857">
            <v>19320.2332580775</v>
          </cell>
          <cell r="G857">
            <v>17968.7143264575</v>
          </cell>
          <cell r="H857">
            <v>16899.6351145776</v>
          </cell>
          <cell r="I857">
            <v>16168.5167467267</v>
          </cell>
          <cell r="J857">
            <v>15530.3483762461</v>
          </cell>
          <cell r="K857">
            <v>14718.1149272959</v>
          </cell>
          <cell r="L857">
            <v>14009.2606637162</v>
          </cell>
          <cell r="M857">
            <v>13267.7998457656</v>
          </cell>
          <cell r="N857">
            <v>12619.5906959457</v>
          </cell>
          <cell r="O857">
            <v>13647.1916555913</v>
          </cell>
          <cell r="P857">
            <v>14930.1058997414</v>
          </cell>
          <cell r="Q857">
            <v>13403.0688186825</v>
          </cell>
          <cell r="R857">
            <v>9768.0273263852</v>
          </cell>
          <cell r="S857">
            <v>9209.25582830412</v>
          </cell>
          <cell r="T857">
            <v>8650.51179346813</v>
          </cell>
          <cell r="U857">
            <v>8091.79604577457</v>
          </cell>
          <cell r="V857">
            <v>11497.6590623871</v>
          </cell>
          <cell r="W857">
            <v>10939.0024602797</v>
          </cell>
          <cell r="X857">
            <v>10380.3767682965</v>
          </cell>
          <cell r="Y857">
            <v>9821.78291374135</v>
          </cell>
          <cell r="Z857">
            <v>9263.22185173704</v>
          </cell>
        </row>
        <row r="858">
          <cell r="A858">
            <v>-100658.414527399</v>
          </cell>
          <cell r="B858">
            <v>14127.5348201914</v>
          </cell>
          <cell r="C858">
            <v>21976.7791835753</v>
          </cell>
          <cell r="D858">
            <v>20773.8070050649</v>
          </cell>
          <cell r="E858">
            <v>19243.0953222282</v>
          </cell>
          <cell r="F858">
            <v>18235.0137701162</v>
          </cell>
          <cell r="G858">
            <v>16966.5652841243</v>
          </cell>
          <cell r="H858">
            <v>15963.5037733846</v>
          </cell>
          <cell r="I858">
            <v>15277.5333734023</v>
          </cell>
          <cell r="J858">
            <v>14679.1733869484</v>
          </cell>
          <cell r="K858">
            <v>13916.6966608263</v>
          </cell>
          <cell r="L858">
            <v>13251.6155137798</v>
          </cell>
          <cell r="M858">
            <v>12555.9413299184</v>
          </cell>
          <cell r="N858">
            <v>11948.1738884496</v>
          </cell>
          <cell r="O858">
            <v>12911.904964509</v>
          </cell>
          <cell r="P858">
            <v>14115.5967822779</v>
          </cell>
          <cell r="Q858">
            <v>12682.8571831334</v>
          </cell>
          <cell r="R858">
            <v>9272.28650665957</v>
          </cell>
          <cell r="S858">
            <v>8748.02022517616</v>
          </cell>
          <cell r="T858">
            <v>8223.77971102951</v>
          </cell>
          <cell r="U858">
            <v>7699.56573723975</v>
          </cell>
          <cell r="V858">
            <v>10895.1101504631</v>
          </cell>
          <cell r="W858">
            <v>10370.9516699055</v>
          </cell>
          <cell r="X858">
            <v>9846.82219071252</v>
          </cell>
          <cell r="Y858">
            <v>9322.72258292501</v>
          </cell>
          <cell r="Z858">
            <v>8798.65374268516</v>
          </cell>
        </row>
        <row r="859">
          <cell r="A859">
            <v>-110837.994034002</v>
          </cell>
          <cell r="B859">
            <v>15444.2759365706</v>
          </cell>
          <cell r="C859">
            <v>24054.9513781562</v>
          </cell>
          <cell r="D859">
            <v>22592.5694876594</v>
          </cell>
          <cell r="E859">
            <v>21013.1735791246</v>
          </cell>
          <cell r="F859">
            <v>19902.5086382924</v>
          </cell>
          <cell r="G859">
            <v>18506.4181929378</v>
          </cell>
          <cell r="H859">
            <v>17401.9171309541</v>
          </cell>
          <cell r="I859">
            <v>16646.5745850008</v>
          </cell>
          <cell r="J859">
            <v>15987.0469943788</v>
          </cell>
          <cell r="K859">
            <v>15148.1165361837</v>
          </cell>
          <cell r="L859">
            <v>14415.77577208</v>
          </cell>
          <cell r="M859">
            <v>13649.748099158</v>
          </cell>
          <cell r="N859">
            <v>12979.8399185263</v>
          </cell>
          <cell r="O859">
            <v>14041.7103150573</v>
          </cell>
          <cell r="P859">
            <v>15367.1314151516</v>
          </cell>
          <cell r="Q859">
            <v>13789.4989451009</v>
          </cell>
          <cell r="R859">
            <v>10034.017457871</v>
          </cell>
          <cell r="S859">
            <v>9456.73215835468</v>
          </cell>
          <cell r="T859">
            <v>8879.47523202438</v>
          </cell>
          <cell r="U859">
            <v>8302.24753007566</v>
          </cell>
          <cell r="V859">
            <v>11820.9571607725</v>
          </cell>
          <cell r="W859">
            <v>11243.7905640833</v>
          </cell>
          <cell r="X859">
            <v>10666.655901665</v>
          </cell>
          <cell r="Y859">
            <v>10089.5541315456</v>
          </cell>
          <cell r="Z859">
            <v>9512.48624049408</v>
          </cell>
        </row>
        <row r="860">
          <cell r="A860">
            <v>-111769.007498023</v>
          </cell>
          <cell r="B860">
            <v>15508.7338093151</v>
          </cell>
          <cell r="C860">
            <v>24200.5702544001</v>
          </cell>
          <cell r="D860">
            <v>22797.9444314951</v>
          </cell>
          <cell r="E860">
            <v>21175.0630450373</v>
          </cell>
          <cell r="F860">
            <v>20055.015937091</v>
          </cell>
          <cell r="G860">
            <v>18647.2514945281</v>
          </cell>
          <cell r="H860">
            <v>17533.4728795835</v>
          </cell>
          <cell r="I860">
            <v>16771.7856312891</v>
          </cell>
          <cell r="J860">
            <v>16106.6637169522</v>
          </cell>
          <cell r="K860">
            <v>15260.7408821183</v>
          </cell>
          <cell r="L860">
            <v>14522.2486253105</v>
          </cell>
          <cell r="M860">
            <v>13749.7864974571</v>
          </cell>
          <cell r="N860">
            <v>13074.1949912236</v>
          </cell>
          <cell r="O860">
            <v>14145.0411051356</v>
          </cell>
          <cell r="P860">
            <v>15481.5954353145</v>
          </cell>
          <cell r="Q860">
            <v>13890.7112181196</v>
          </cell>
          <cell r="R860">
            <v>10103.6845567014</v>
          </cell>
          <cell r="S860">
            <v>9521.55019445066</v>
          </cell>
          <cell r="T860">
            <v>8939.44444371411</v>
          </cell>
          <cell r="U860">
            <v>8357.36816283719</v>
          </cell>
          <cell r="V860">
            <v>11905.6341389976</v>
          </cell>
          <cell r="W860">
            <v>11323.6194766502</v>
          </cell>
          <cell r="X860">
            <v>10741.6370168141</v>
          </cell>
          <cell r="Y860">
            <v>10159.6877255647</v>
          </cell>
          <cell r="Z860">
            <v>9577.77259795946</v>
          </cell>
        </row>
        <row r="861">
          <cell r="A861">
            <v>-111119.554586805</v>
          </cell>
          <cell r="B861">
            <v>15435.4220654648</v>
          </cell>
          <cell r="C861">
            <v>24060.4521135742</v>
          </cell>
          <cell r="D861">
            <v>22651.2073826194</v>
          </cell>
          <cell r="E861">
            <v>21062.132793225</v>
          </cell>
          <cell r="F861">
            <v>19948.6304625362</v>
          </cell>
          <cell r="G861">
            <v>18549.0095235482</v>
          </cell>
          <cell r="H861">
            <v>17441.702709509</v>
          </cell>
          <cell r="I861">
            <v>16684.4413750875</v>
          </cell>
          <cell r="J861">
            <v>16023.2219282909</v>
          </cell>
          <cell r="K861">
            <v>15182.1768095588</v>
          </cell>
          <cell r="L861">
            <v>14447.9756881635</v>
          </cell>
          <cell r="M861">
            <v>13680.0020834613</v>
          </cell>
          <cell r="N861">
            <v>13008.3751303735</v>
          </cell>
          <cell r="O861">
            <v>14072.9599967218</v>
          </cell>
          <cell r="P861">
            <v>15401.7480496457</v>
          </cell>
          <cell r="Q861">
            <v>13820.1079369607</v>
          </cell>
          <cell r="R861">
            <v>10055.0864408846</v>
          </cell>
          <cell r="S861">
            <v>9476.33466978987</v>
          </cell>
          <cell r="T861">
            <v>8897.61134395728</v>
          </cell>
          <cell r="U861">
            <v>8318.91731674467</v>
          </cell>
          <cell r="V861">
            <v>11846.5654873114</v>
          </cell>
          <cell r="W861">
            <v>11267.9327205833</v>
          </cell>
          <cell r="X861">
            <v>10689.3319692484</v>
          </cell>
          <cell r="Y861">
            <v>10110.7641937683</v>
          </cell>
          <cell r="Z861">
            <v>9532.23038341878</v>
          </cell>
        </row>
        <row r="862">
          <cell r="A862">
            <v>-110757.795637954</v>
          </cell>
          <cell r="B862">
            <v>15407.5800231701</v>
          </cell>
          <cell r="C862">
            <v>23970.9269964596</v>
          </cell>
          <cell r="D862">
            <v>22672.7717551055</v>
          </cell>
          <cell r="E862">
            <v>20999.2282646849</v>
          </cell>
          <cell r="F862">
            <v>19889.3715127599</v>
          </cell>
          <cell r="G862">
            <v>18494.286676763</v>
          </cell>
          <cell r="H862">
            <v>17390.5847921225</v>
          </cell>
          <cell r="I862">
            <v>16635.7887849367</v>
          </cell>
          <cell r="J862">
            <v>15976.7430947451</v>
          </cell>
          <cell r="K862">
            <v>15138.414966605</v>
          </cell>
          <cell r="L862">
            <v>14406.6040980046</v>
          </cell>
          <cell r="M862">
            <v>13641.1306952247</v>
          </cell>
          <cell r="N862">
            <v>12971.7120817315</v>
          </cell>
          <cell r="O862">
            <v>14032.8093013266</v>
          </cell>
          <cell r="P862">
            <v>15357.2713742639</v>
          </cell>
          <cell r="Q862">
            <v>13780.7804224691</v>
          </cell>
          <cell r="R862">
            <v>10028.0162669114</v>
          </cell>
          <cell r="S862">
            <v>9451.14867032707</v>
          </cell>
          <cell r="T862">
            <v>8874.30942639894</v>
          </cell>
          <cell r="U862">
            <v>8297.49938570669</v>
          </cell>
          <cell r="V862">
            <v>11813.6630043523</v>
          </cell>
          <cell r="W862">
            <v>11236.914024706</v>
          </cell>
          <cell r="X862">
            <v>10660.196956224</v>
          </cell>
          <cell r="Y862">
            <v>10083.5127562413</v>
          </cell>
          <cell r="Z862">
            <v>9506.86241081288</v>
          </cell>
        </row>
        <row r="863">
          <cell r="A863">
            <v>-110806.412192868</v>
          </cell>
          <cell r="B863">
            <v>15378.3833394863</v>
          </cell>
          <cell r="C863">
            <v>23995.2481292231</v>
          </cell>
          <cell r="D863">
            <v>22643.1592243772</v>
          </cell>
          <cell r="E863">
            <v>21007.6819642433</v>
          </cell>
          <cell r="F863">
            <v>19897.3352853083</v>
          </cell>
          <cell r="G863">
            <v>18501.6408453171</v>
          </cell>
          <cell r="H863">
            <v>17397.4544965089</v>
          </cell>
          <cell r="I863">
            <v>16642.3271755649</v>
          </cell>
          <cell r="J863">
            <v>15982.9893556064</v>
          </cell>
          <cell r="K863">
            <v>15144.2960928297</v>
          </cell>
          <cell r="L863">
            <v>14412.1639996774</v>
          </cell>
          <cell r="M863">
            <v>13646.3545963522</v>
          </cell>
          <cell r="N863">
            <v>12976.6392055063</v>
          </cell>
          <cell r="O863">
            <v>14038.2051277291</v>
          </cell>
          <cell r="P863">
            <v>15363.2485663637</v>
          </cell>
          <cell r="Q863">
            <v>13786.0656221138</v>
          </cell>
          <cell r="R863">
            <v>10031.6542103643</v>
          </cell>
          <cell r="S863">
            <v>9454.53340076664</v>
          </cell>
          <cell r="T863">
            <v>8877.44095627038</v>
          </cell>
          <cell r="U863">
            <v>8300.37772782862</v>
          </cell>
          <cell r="V863">
            <v>11818.0847480982</v>
          </cell>
          <cell r="W863">
            <v>11241.0826075048</v>
          </cell>
          <cell r="X863">
            <v>10664.112392083</v>
          </cell>
          <cell r="Y863">
            <v>10087.1750595879</v>
          </cell>
          <cell r="Z863">
            <v>9510.27159650734</v>
          </cell>
        </row>
        <row r="864">
          <cell r="A864">
            <v>-93385.489755593</v>
          </cell>
          <cell r="B864">
            <v>13265.9121869677</v>
          </cell>
          <cell r="C864">
            <v>20501.1375173245</v>
          </cell>
          <cell r="D864">
            <v>19344.2561880907</v>
          </cell>
          <cell r="E864">
            <v>17978.4413162091</v>
          </cell>
          <cell r="F864">
            <v>17043.6517177103</v>
          </cell>
          <cell r="G864">
            <v>15866.3985868476</v>
          </cell>
          <cell r="H864">
            <v>14935.8118010809</v>
          </cell>
          <cell r="I864">
            <v>14299.4051771444</v>
          </cell>
          <cell r="J864">
            <v>13744.747131748</v>
          </cell>
          <cell r="K864">
            <v>13036.8937072592</v>
          </cell>
          <cell r="L864">
            <v>12419.8670142027</v>
          </cell>
          <cell r="M864">
            <v>11774.4577389301</v>
          </cell>
          <cell r="N864">
            <v>11211.0875066881</v>
          </cell>
          <cell r="O864">
            <v>12104.7017479133</v>
          </cell>
          <cell r="P864">
            <v>13221.4225947985</v>
          </cell>
          <cell r="Q864">
            <v>11892.2034750008</v>
          </cell>
          <cell r="R864">
            <v>8728.05853526618</v>
          </cell>
          <cell r="S864">
            <v>8241.67233806112</v>
          </cell>
          <cell r="T864">
            <v>7755.31004641204</v>
          </cell>
          <cell r="U864">
            <v>7268.97237748564</v>
          </cell>
          <cell r="V864">
            <v>10233.6274583918</v>
          </cell>
          <cell r="W864">
            <v>9747.34127311622</v>
          </cell>
          <cell r="X864">
            <v>9261.08199375454</v>
          </cell>
          <cell r="Y864">
            <v>8774.85042748415</v>
          </cell>
          <cell r="Z864">
            <v>8288.64740569781</v>
          </cell>
        </row>
        <row r="865">
          <cell r="A865">
            <v>-98944.785773376</v>
          </cell>
          <cell r="B865">
            <v>14044.662882177</v>
          </cell>
          <cell r="C865">
            <v>21668.2990391828</v>
          </cell>
          <cell r="D865">
            <v>20422.837393083</v>
          </cell>
          <cell r="E865">
            <v>18945.1206371324</v>
          </cell>
          <cell r="F865">
            <v>17954.307955948</v>
          </cell>
          <cell r="G865">
            <v>16707.3466965789</v>
          </cell>
          <cell r="H865">
            <v>15721.3615033525</v>
          </cell>
          <cell r="I865">
            <v>15047.0691991095</v>
          </cell>
          <cell r="J865">
            <v>14459.0061571659</v>
          </cell>
          <cell r="K865">
            <v>13709.3996398326</v>
          </cell>
          <cell r="L865">
            <v>13055.6409657526</v>
          </cell>
          <cell r="M865">
            <v>12371.8100767662</v>
          </cell>
          <cell r="N865">
            <v>11774.5033971939</v>
          </cell>
          <cell r="O865">
            <v>12721.71371605</v>
          </cell>
          <cell r="P865">
            <v>13904.9136462843</v>
          </cell>
          <cell r="Q865">
            <v>12496.5652893986</v>
          </cell>
          <cell r="R865">
            <v>9144.05684255822</v>
          </cell>
          <cell r="S865">
            <v>8628.71577392396</v>
          </cell>
          <cell r="T865">
            <v>8113.40003395822</v>
          </cell>
          <cell r="U865">
            <v>7598.11038252108</v>
          </cell>
          <cell r="V865">
            <v>10739.2532157377</v>
          </cell>
          <cell r="W865">
            <v>10224.018112805</v>
          </cell>
          <cell r="X865">
            <v>9708.81151751195</v>
          </cell>
          <cell r="Y865">
            <v>9193.63428508762</v>
          </cell>
          <cell r="Z865">
            <v>8678.48729641815</v>
          </cell>
        </row>
        <row r="866">
          <cell r="A866">
            <v>-118064.435308242</v>
          </cell>
          <cell r="B866">
            <v>16315.4181032182</v>
          </cell>
          <cell r="C866">
            <v>25497.7906606381</v>
          </cell>
          <cell r="D866">
            <v>24078.2922292297</v>
          </cell>
          <cell r="E866">
            <v>22269.744792697</v>
          </cell>
          <cell r="F866">
            <v>21086.2563296537</v>
          </cell>
          <cell r="G866">
            <v>19599.5533867136</v>
          </cell>
          <cell r="H866">
            <v>18423.0408079993</v>
          </cell>
          <cell r="I866">
            <v>17618.4512633265</v>
          </cell>
          <cell r="J866">
            <v>16915.5010441843</v>
          </cell>
          <cell r="K866">
            <v>16022.2963986652</v>
          </cell>
          <cell r="L866">
            <v>15242.2083113565</v>
          </cell>
          <cell r="M866">
            <v>14426.2369883256</v>
          </cell>
          <cell r="N866">
            <v>13712.2153546768</v>
          </cell>
          <cell r="O866">
            <v>14843.7544478</v>
          </cell>
          <cell r="P866">
            <v>16255.5906605725</v>
          </cell>
          <cell r="Q866">
            <v>14575.0993423757</v>
          </cell>
          <cell r="R866">
            <v>10574.7671010295</v>
          </cell>
          <cell r="S866">
            <v>9959.84382049602</v>
          </cell>
          <cell r="T866">
            <v>9344.95076303008</v>
          </cell>
          <cell r="U866">
            <v>8730.08883532377</v>
          </cell>
          <cell r="V866">
            <v>12478.2121136506</v>
          </cell>
          <cell r="W866">
            <v>11863.4152751587</v>
          </cell>
          <cell r="X866">
            <v>11248.6524529956</v>
          </cell>
          <cell r="Y866">
            <v>10633.9246676513</v>
          </cell>
          <cell r="Z866">
            <v>10019.2329702302</v>
          </cell>
        </row>
        <row r="867">
          <cell r="A867">
            <v>-94966.5050564175</v>
          </cell>
          <cell r="B867">
            <v>13550.2526399046</v>
          </cell>
          <cell r="C867">
            <v>20909.5393780732</v>
          </cell>
          <cell r="D867">
            <v>19685.0350883691</v>
          </cell>
          <cell r="E867">
            <v>18253.3564839716</v>
          </cell>
          <cell r="F867">
            <v>17302.6344093747</v>
          </cell>
          <cell r="G867">
            <v>16105.5568947397</v>
          </cell>
          <cell r="H867">
            <v>15159.215285061</v>
          </cell>
          <cell r="I867">
            <v>14512.0343040737</v>
          </cell>
          <cell r="J867">
            <v>13947.8761690083</v>
          </cell>
          <cell r="K867">
            <v>13228.1485290735</v>
          </cell>
          <cell r="L867">
            <v>12600.67558098</v>
          </cell>
          <cell r="M867">
            <v>11944.3395338698</v>
          </cell>
          <cell r="N867">
            <v>11371.3180719914</v>
          </cell>
          <cell r="O867">
            <v>12280.1745702447</v>
          </cell>
          <cell r="P867">
            <v>13415.8014886223</v>
          </cell>
          <cell r="Q867">
            <v>12064.0787039399</v>
          </cell>
          <cell r="R867">
            <v>8846.36482563855</v>
          </cell>
          <cell r="S867">
            <v>8351.74411553534</v>
          </cell>
          <cell r="T867">
            <v>7857.14771570893</v>
          </cell>
          <cell r="U867">
            <v>7362.57635546762</v>
          </cell>
          <cell r="V867">
            <v>10377.4230138538</v>
          </cell>
          <cell r="W867">
            <v>9882.90400888096</v>
          </cell>
          <cell r="X867">
            <v>9388.41236533881</v>
          </cell>
          <cell r="Y867">
            <v>8893.94890407029</v>
          </cell>
          <cell r="Z867">
            <v>8399.51447054361</v>
          </cell>
        </row>
        <row r="868">
          <cell r="A868">
            <v>-107100.676163955</v>
          </cell>
          <cell r="B868">
            <v>14938.8709285178</v>
          </cell>
          <cell r="C868">
            <v>23339.5057159508</v>
          </cell>
          <cell r="D868">
            <v>21915.9619519442</v>
          </cell>
          <cell r="E868">
            <v>20363.3092997023</v>
          </cell>
          <cell r="F868">
            <v>19290.3066937028</v>
          </cell>
          <cell r="G868">
            <v>17941.0785549282</v>
          </cell>
          <cell r="H868">
            <v>16873.8198807413</v>
          </cell>
          <cell r="I868">
            <v>16143.9465362077</v>
          </cell>
          <cell r="J868">
            <v>15506.8759419653</v>
          </cell>
          <cell r="K868">
            <v>14696.0146097024</v>
          </cell>
          <cell r="L868">
            <v>13988.3674558404</v>
          </cell>
          <cell r="M868">
            <v>13248.1692733915</v>
          </cell>
          <cell r="N868">
            <v>12601.0753646835</v>
          </cell>
          <cell r="O868">
            <v>13626.9150159449</v>
          </cell>
          <cell r="P868">
            <v>14907.6445821849</v>
          </cell>
          <cell r="Q868">
            <v>13383.2078964324</v>
          </cell>
          <cell r="R868">
            <v>9754.35652548337</v>
          </cell>
          <cell r="S868">
            <v>9196.53656079921</v>
          </cell>
          <cell r="T868">
            <v>8638.74401259291</v>
          </cell>
          <cell r="U868">
            <v>8080.97970335878</v>
          </cell>
          <cell r="V868">
            <v>11481.0428672288</v>
          </cell>
          <cell r="W868">
            <v>10923.3376028616</v>
          </cell>
          <cell r="X868">
            <v>10365.6631959818</v>
          </cell>
          <cell r="Y868">
            <v>9808.02057231389</v>
          </cell>
          <cell r="Z868">
            <v>9250.41068535437</v>
          </cell>
        </row>
        <row r="869">
          <cell r="A869">
            <v>-111242.673017476</v>
          </cell>
          <cell r="B869">
            <v>15448.5164331235</v>
          </cell>
          <cell r="C869">
            <v>24122.1336559517</v>
          </cell>
          <cell r="D869">
            <v>22722.3321517973</v>
          </cell>
          <cell r="E869">
            <v>21083.5412666314</v>
          </cell>
          <cell r="F869">
            <v>19968.7982259679</v>
          </cell>
          <cell r="G869">
            <v>18567.6335024144</v>
          </cell>
          <cell r="H869">
            <v>17459.0998127121</v>
          </cell>
          <cell r="I869">
            <v>16700.9994466058</v>
          </cell>
          <cell r="J869">
            <v>16039.0401991693</v>
          </cell>
          <cell r="K869">
            <v>15197.0703994613</v>
          </cell>
          <cell r="L869">
            <v>14462.0557966748</v>
          </cell>
          <cell r="M869">
            <v>13693.2312912885</v>
          </cell>
          <cell r="N869">
            <v>13020.8527678356</v>
          </cell>
          <cell r="O869">
            <v>14086.6245947176</v>
          </cell>
          <cell r="P869">
            <v>15416.8849204596</v>
          </cell>
          <cell r="Q869">
            <v>13833.4923795067</v>
          </cell>
          <cell r="R869">
            <v>10064.2993085916</v>
          </cell>
          <cell r="S869">
            <v>9484.90629113774</v>
          </cell>
          <cell r="T869">
            <v>8905.54175046285</v>
          </cell>
          <cell r="U869">
            <v>8326.20654087028</v>
          </cell>
          <cell r="V869">
            <v>11857.7632809803</v>
          </cell>
          <cell r="W869">
            <v>11278.4893997478</v>
          </cell>
          <cell r="X869">
            <v>10699.2475693808</v>
          </cell>
          <cell r="Y869">
            <v>10120.0387514054</v>
          </cell>
          <cell r="Z869">
            <v>9540.86393619328</v>
          </cell>
        </row>
        <row r="870">
          <cell r="A870">
            <v>-100712.723056124</v>
          </cell>
          <cell r="B870">
            <v>14192.6401399739</v>
          </cell>
          <cell r="C870">
            <v>21978.1054000393</v>
          </cell>
          <cell r="D870">
            <v>20718.7188173907</v>
          </cell>
          <cell r="E870">
            <v>19252.5387718125</v>
          </cell>
          <cell r="F870">
            <v>18243.9099325647</v>
          </cell>
          <cell r="G870">
            <v>16974.7804708004</v>
          </cell>
          <cell r="H870">
            <v>15971.1777753508</v>
          </cell>
          <cell r="I870">
            <v>15284.8372717527</v>
          </cell>
          <cell r="J870">
            <v>14686.1509532941</v>
          </cell>
          <cell r="K870">
            <v>13923.2663429659</v>
          </cell>
          <cell r="L870">
            <v>13257.8263627434</v>
          </cell>
          <cell r="M870">
            <v>12561.7768397554</v>
          </cell>
          <cell r="N870">
            <v>11953.6778745615</v>
          </cell>
          <cell r="O870">
            <v>12917.9325284466</v>
          </cell>
          <cell r="P870">
            <v>14122.2737775817</v>
          </cell>
          <cell r="Q870">
            <v>12688.7611682518</v>
          </cell>
          <cell r="R870">
            <v>9276.35037660801</v>
          </cell>
          <cell r="S870">
            <v>8751.80123620473</v>
          </cell>
          <cell r="T870">
            <v>8227.27787704056</v>
          </cell>
          <cell r="U870">
            <v>7702.78107255267</v>
          </cell>
          <cell r="V870">
            <v>10900.0495871973</v>
          </cell>
          <cell r="W870">
            <v>10375.6083058821</v>
          </cell>
          <cell r="X870">
            <v>9851.19604157857</v>
          </cell>
          <cell r="Y870">
            <v>9326.81366479715</v>
          </cell>
          <cell r="Z870">
            <v>8802.4620721635</v>
          </cell>
        </row>
        <row r="871">
          <cell r="A871">
            <v>-90959.3723570833</v>
          </cell>
          <cell r="B871">
            <v>12967.9289984191</v>
          </cell>
          <cell r="C871">
            <v>20069.8781738619</v>
          </cell>
          <cell r="D871">
            <v>18960.4444480222</v>
          </cell>
          <cell r="E871">
            <v>17556.575397976</v>
          </cell>
          <cell r="F871">
            <v>16646.2346820671</v>
          </cell>
          <cell r="G871">
            <v>15499.4026877739</v>
          </cell>
          <cell r="H871">
            <v>14592.9921717648</v>
          </cell>
          <cell r="I871">
            <v>13973.1191355077</v>
          </cell>
          <cell r="J871">
            <v>13433.0392746621</v>
          </cell>
          <cell r="K871">
            <v>12743.4072049398</v>
          </cell>
          <cell r="L871">
            <v>12142.4106167668</v>
          </cell>
          <cell r="M871">
            <v>11513.768814428</v>
          </cell>
          <cell r="N871">
            <v>10965.2086957415</v>
          </cell>
          <cell r="O871">
            <v>11835.4332171143</v>
          </cell>
          <cell r="P871">
            <v>12923.1421063281</v>
          </cell>
          <cell r="Q871">
            <v>11628.4555637158</v>
          </cell>
          <cell r="R871">
            <v>8546.51383467039</v>
          </cell>
          <cell r="S871">
            <v>8072.76375490201</v>
          </cell>
          <cell r="T871">
            <v>7599.0369596329</v>
          </cell>
          <cell r="U871">
            <v>7125.33414739807</v>
          </cell>
          <cell r="V871">
            <v>10012.9686837722</v>
          </cell>
          <cell r="W871">
            <v>9539.31601766367</v>
          </cell>
          <cell r="X871">
            <v>9065.68955846424</v>
          </cell>
          <cell r="Y871">
            <v>8592.09009238116</v>
          </cell>
          <cell r="Z871">
            <v>8118.51842920792</v>
          </cell>
        </row>
        <row r="872">
          <cell r="A872">
            <v>-100186.248089314</v>
          </cell>
          <cell r="B872">
            <v>14135.9175490269</v>
          </cell>
          <cell r="C872">
            <v>21912.079575559</v>
          </cell>
          <cell r="D872">
            <v>20606.0478003697</v>
          </cell>
          <cell r="E872">
            <v>19160.992564924</v>
          </cell>
          <cell r="F872">
            <v>18157.6692086911</v>
          </cell>
          <cell r="G872">
            <v>16895.1412274963</v>
          </cell>
          <cell r="H872">
            <v>15896.7848572352</v>
          </cell>
          <cell r="I872">
            <v>15214.0321932158</v>
          </cell>
          <cell r="J872">
            <v>14618.5093858191</v>
          </cell>
          <cell r="K872">
            <v>13859.5788657389</v>
          </cell>
          <cell r="L872">
            <v>13197.6174677736</v>
          </cell>
          <cell r="M872">
            <v>12505.2065381866</v>
          </cell>
          <cell r="N872">
            <v>11900.3214133647</v>
          </cell>
          <cell r="O872">
            <v>12859.5004258194</v>
          </cell>
          <cell r="P872">
            <v>14057.5459905571</v>
          </cell>
          <cell r="Q872">
            <v>12631.5270571057</v>
          </cell>
          <cell r="R872">
            <v>9236.95461600742</v>
          </cell>
          <cell r="S872">
            <v>8715.14755210554</v>
          </cell>
          <cell r="T872">
            <v>8193.36613467154</v>
          </cell>
          <cell r="U872">
            <v>7671.61113309947</v>
          </cell>
          <cell r="V872">
            <v>10852.1659517577</v>
          </cell>
          <cell r="W872">
            <v>10330.4661831113</v>
          </cell>
          <cell r="X872">
            <v>9808.79527979042</v>
          </cell>
          <cell r="Y872">
            <v>9287.15410775488</v>
          </cell>
          <cell r="Z872">
            <v>8765.54355894321</v>
          </cell>
        </row>
        <row r="873">
          <cell r="A873">
            <v>-105144.263352939</v>
          </cell>
          <cell r="B873">
            <v>14698.7660860828</v>
          </cell>
          <cell r="C873">
            <v>22872.9925866948</v>
          </cell>
          <cell r="D873">
            <v>21579.733846422</v>
          </cell>
          <cell r="E873">
            <v>20023.1180593819</v>
          </cell>
          <cell r="F873">
            <v>18969.8309490725</v>
          </cell>
          <cell r="G873">
            <v>17645.1343112659</v>
          </cell>
          <cell r="H873">
            <v>16597.3712987091</v>
          </cell>
          <cell r="I873">
            <v>15880.8305829955</v>
          </cell>
          <cell r="J873">
            <v>15255.5157871469</v>
          </cell>
          <cell r="K873">
            <v>14459.3480933375</v>
          </cell>
          <cell r="L873">
            <v>13764.6275614827</v>
          </cell>
          <cell r="M873">
            <v>13037.9506121269</v>
          </cell>
          <cell r="N873">
            <v>12402.7995285723</v>
          </cell>
          <cell r="O873">
            <v>13409.7777893697</v>
          </cell>
          <cell r="P873">
            <v>14667.1122117078</v>
          </cell>
          <cell r="Q873">
            <v>13170.5224786396</v>
          </cell>
          <cell r="R873">
            <v>9607.95949694894</v>
          </cell>
          <cell r="S873">
            <v>9060.32925434906</v>
          </cell>
          <cell r="T873">
            <v>8512.725927409</v>
          </cell>
          <cell r="U873">
            <v>7965.15032359857</v>
          </cell>
          <cell r="V873">
            <v>11303.1043825562</v>
          </cell>
          <cell r="W873">
            <v>10755.5867450375</v>
          </cell>
          <cell r="X873">
            <v>10208.099401331</v>
          </cell>
          <cell r="Y873">
            <v>9660.6432602512</v>
          </cell>
          <cell r="Z873">
            <v>9113.21925787681</v>
          </cell>
        </row>
        <row r="874">
          <cell r="A874">
            <v>-99351.4358217021</v>
          </cell>
          <cell r="B874">
            <v>13995.652940414</v>
          </cell>
          <cell r="C874">
            <v>21713.5719593389</v>
          </cell>
          <cell r="D874">
            <v>20504.9178662076</v>
          </cell>
          <cell r="E874">
            <v>19015.8310636526</v>
          </cell>
          <cell r="F874">
            <v>18020.9204194871</v>
          </cell>
          <cell r="G874">
            <v>16768.860166696</v>
          </cell>
          <cell r="H874">
            <v>15778.8227040817</v>
          </cell>
          <cell r="I874">
            <v>15101.7591472056</v>
          </cell>
          <cell r="J874">
            <v>14511.2526046072</v>
          </cell>
          <cell r="K874">
            <v>13758.5919420784</v>
          </cell>
          <cell r="L874">
            <v>13102.146405883</v>
          </cell>
          <cell r="M874">
            <v>12415.5050619355</v>
          </cell>
          <cell r="N874">
            <v>11815.7160072742</v>
          </cell>
          <cell r="O874">
            <v>12766.8467591292</v>
          </cell>
          <cell r="P874">
            <v>13954.9094853668</v>
          </cell>
          <cell r="Q874">
            <v>12540.7730020739</v>
          </cell>
          <cell r="R874">
            <v>9174.48618670949</v>
          </cell>
          <cell r="S874">
            <v>8657.02713410237</v>
          </cell>
          <cell r="T874">
            <v>8139.59351426128</v>
          </cell>
          <cell r="U874">
            <v>7622.18609016922</v>
          </cell>
          <cell r="V874">
            <v>10776.2386070538</v>
          </cell>
          <cell r="W874">
            <v>10258.8859556534</v>
          </cell>
          <cell r="X874">
            <v>9741.56192905516</v>
          </cell>
          <cell r="Y874">
            <v>9224.26738600326</v>
          </cell>
          <cell r="Z874">
            <v>8707.00321100405</v>
          </cell>
        </row>
        <row r="875">
          <cell r="A875">
            <v>-108945.961750236</v>
          </cell>
          <cell r="B875">
            <v>15181.0903389299</v>
          </cell>
          <cell r="C875">
            <v>23650.922532402</v>
          </cell>
          <cell r="D875">
            <v>22348.9291729501</v>
          </cell>
          <cell r="E875">
            <v>20684.1771599043</v>
          </cell>
          <cell r="F875">
            <v>19592.5789283709</v>
          </cell>
          <cell r="G875">
            <v>18220.2127152128</v>
          </cell>
          <cell r="H875">
            <v>17134.5657626429</v>
          </cell>
          <cell r="I875">
            <v>16392.1171028945</v>
          </cell>
          <cell r="J875">
            <v>15743.9584574958</v>
          </cell>
          <cell r="K875">
            <v>14919.238107803</v>
          </cell>
          <cell r="L875">
            <v>14199.3985837341</v>
          </cell>
          <cell r="M875">
            <v>13446.4471948072</v>
          </cell>
          <cell r="N875">
            <v>12788.0888315876</v>
          </cell>
          <cell r="O875">
            <v>13831.7185176335</v>
          </cell>
          <cell r="P875">
            <v>15134.5143480014</v>
          </cell>
          <cell r="Q875">
            <v>13583.8124588517</v>
          </cell>
          <cell r="R875">
            <v>9892.43798002505</v>
          </cell>
          <cell r="S875">
            <v>9325.0070849767</v>
          </cell>
          <cell r="T875">
            <v>8757.60407877697</v>
          </cell>
          <cell r="U875">
            <v>8190.22979809135</v>
          </cell>
          <cell r="V875">
            <v>11648.8741752034</v>
          </cell>
          <cell r="W875">
            <v>11081.5599566953</v>
          </cell>
          <cell r="X875">
            <v>10514.2771273319</v>
          </cell>
          <cell r="Y875">
            <v>9947.02662878775</v>
          </cell>
          <cell r="Z875">
            <v>9379.80943098736</v>
          </cell>
        </row>
        <row r="876">
          <cell r="A876">
            <v>-101914.890246762</v>
          </cell>
          <cell r="B876">
            <v>14315.188568451</v>
          </cell>
          <cell r="C876">
            <v>22289.5019651025</v>
          </cell>
          <cell r="D876">
            <v>20948.0699222962</v>
          </cell>
          <cell r="E876">
            <v>19461.5778587338</v>
          </cell>
          <cell r="F876">
            <v>18440.8343359526</v>
          </cell>
          <cell r="G876">
            <v>17156.630874757</v>
          </cell>
          <cell r="H876">
            <v>16141.0485783562</v>
          </cell>
          <cell r="I876">
            <v>15446.5155047433</v>
          </cell>
          <cell r="J876">
            <v>14840.6055394913</v>
          </cell>
          <cell r="K876">
            <v>14068.6920524556</v>
          </cell>
          <cell r="L876">
            <v>13395.3089833433</v>
          </cell>
          <cell r="M876">
            <v>12690.9509976884</v>
          </cell>
          <cell r="N876">
            <v>12075.5134623919</v>
          </cell>
          <cell r="O876">
            <v>13051.3579733144</v>
          </cell>
          <cell r="P876">
            <v>14270.0749586238</v>
          </cell>
          <cell r="Q876">
            <v>12819.4510869429</v>
          </cell>
          <cell r="R876">
            <v>9366.30772278776</v>
          </cell>
          <cell r="S876">
            <v>8835.49725067451</v>
          </cell>
          <cell r="T876">
            <v>8304.71286754061</v>
          </cell>
          <cell r="U876">
            <v>7773.95535605547</v>
          </cell>
          <cell r="V876">
            <v>11009.3883765474</v>
          </cell>
          <cell r="W876">
            <v>10478.6870509926</v>
          </cell>
          <cell r="X876">
            <v>9948.01508881394</v>
          </cell>
          <cell r="Y876">
            <v>9417.37337091269</v>
          </cell>
          <cell r="Z876">
            <v>8886.76280461717</v>
          </cell>
        </row>
        <row r="877">
          <cell r="A877">
            <v>-103980.106052524</v>
          </cell>
          <cell r="B877">
            <v>14582.4954060686</v>
          </cell>
          <cell r="C877">
            <v>22656.4637326241</v>
          </cell>
          <cell r="D877">
            <v>21371.8733835204</v>
          </cell>
          <cell r="E877">
            <v>19820.6883299676</v>
          </cell>
          <cell r="F877">
            <v>18779.1328634657</v>
          </cell>
          <cell r="G877">
            <v>17469.0336182856</v>
          </cell>
          <cell r="H877">
            <v>16432.871437969</v>
          </cell>
          <cell r="I877">
            <v>15724.2642611727</v>
          </cell>
          <cell r="J877">
            <v>15105.9447162473</v>
          </cell>
          <cell r="K877">
            <v>14318.5204258642</v>
          </cell>
          <cell r="L877">
            <v>13631.4918398476</v>
          </cell>
          <cell r="M877">
            <v>12912.8606577896</v>
          </cell>
          <cell r="N877">
            <v>12284.8161148444</v>
          </cell>
          <cell r="O877">
            <v>13280.5709644674</v>
          </cell>
          <cell r="P877">
            <v>14523.9841798832</v>
          </cell>
          <cell r="Q877">
            <v>13043.9646885754</v>
          </cell>
          <cell r="R877">
            <v>9520.84640477949</v>
          </cell>
          <cell r="S877">
            <v>8979.27952431198</v>
          </cell>
          <cell r="T877">
            <v>8437.73926149411</v>
          </cell>
          <cell r="U877">
            <v>7896.22641485537</v>
          </cell>
          <cell r="V877">
            <v>11197.2226459461</v>
          </cell>
          <cell r="W877">
            <v>10655.7671237963</v>
          </cell>
          <cell r="X877">
            <v>10114.3415600457</v>
          </cell>
          <cell r="Y877">
            <v>9572.94685344615</v>
          </cell>
          <cell r="Z877">
            <v>9031.58392971234</v>
          </cell>
        </row>
        <row r="878">
          <cell r="A878">
            <v>-92041.2518939093</v>
          </cell>
          <cell r="B878">
            <v>13098.2979843518</v>
          </cell>
          <cell r="C878">
            <v>20319.3851750707</v>
          </cell>
          <cell r="D878">
            <v>19191.2086731823</v>
          </cell>
          <cell r="E878">
            <v>17744.6982417019</v>
          </cell>
          <cell r="F878">
            <v>16823.4550254489</v>
          </cell>
          <cell r="G878">
            <v>15663.0573211196</v>
          </cell>
          <cell r="H878">
            <v>14745.8658711197</v>
          </cell>
          <cell r="I878">
            <v>14118.6200052576</v>
          </cell>
          <cell r="J878">
            <v>13572.0392885346</v>
          </cell>
          <cell r="K878">
            <v>12874.2817625309</v>
          </cell>
          <cell r="L878">
            <v>12266.1368630448</v>
          </cell>
          <cell r="M878">
            <v>11630.0179345527</v>
          </cell>
          <cell r="N878">
            <v>11074.8535357915</v>
          </cell>
          <cell r="O878">
            <v>11955.5082446301</v>
          </cell>
          <cell r="P878">
            <v>13056.15444815</v>
          </cell>
          <cell r="Q878">
            <v>11746.0687790841</v>
          </cell>
          <cell r="R878">
            <v>8627.47013823363</v>
          </cell>
          <cell r="S878">
            <v>8148.08522938069</v>
          </cell>
          <cell r="T878">
            <v>7668.7238819751</v>
          </cell>
          <cell r="U878">
            <v>7189.3868028603</v>
          </cell>
          <cell r="V878">
            <v>10111.3671425725</v>
          </cell>
          <cell r="W878">
            <v>9632.08080602691</v>
          </cell>
          <cell r="X878">
            <v>9152.82098809788</v>
          </cell>
          <cell r="Y878">
            <v>8673.58848434391</v>
          </cell>
          <cell r="Z878">
            <v>8194.38411419028</v>
          </cell>
        </row>
        <row r="879">
          <cell r="A879">
            <v>-90607.8518492928</v>
          </cell>
          <cell r="B879">
            <v>12962.9872319768</v>
          </cell>
          <cell r="C879">
            <v>20058.4636930982</v>
          </cell>
          <cell r="D879">
            <v>18898.726115445</v>
          </cell>
          <cell r="E879">
            <v>17495.4511828461</v>
          </cell>
          <cell r="F879">
            <v>16588.6528691426</v>
          </cell>
          <cell r="G879">
            <v>15446.2285978149</v>
          </cell>
          <cell r="H879">
            <v>14543.3209850977</v>
          </cell>
          <cell r="I879">
            <v>13925.8435027986</v>
          </cell>
          <cell r="J879">
            <v>13387.8758772633</v>
          </cell>
          <cell r="K879">
            <v>12700.8839023212</v>
          </cell>
          <cell r="L879">
            <v>12102.2099184096</v>
          </cell>
          <cell r="M879">
            <v>11475.997557698</v>
          </cell>
          <cell r="N879">
            <v>10929.5832785494</v>
          </cell>
          <cell r="O879">
            <v>11796.4188599622</v>
          </cell>
          <cell r="P879">
            <v>12879.9242023489</v>
          </cell>
          <cell r="Q879">
            <v>11590.2410899395</v>
          </cell>
          <cell r="R879">
            <v>8520.20979621814</v>
          </cell>
          <cell r="S879">
            <v>8048.29056536934</v>
          </cell>
          <cell r="T879">
            <v>7576.39452903482</v>
          </cell>
          <cell r="U879">
            <v>7104.52238305002</v>
          </cell>
          <cell r="V879">
            <v>9980.99740136418</v>
          </cell>
          <cell r="W879">
            <v>9509.17520771159</v>
          </cell>
          <cell r="X879">
            <v>9037.37911968917</v>
          </cell>
          <cell r="Y879">
            <v>8565.60992046581</v>
          </cell>
          <cell r="Z879">
            <v>8093.86841670551</v>
          </cell>
        </row>
        <row r="880">
          <cell r="A880">
            <v>-98107.4008725863</v>
          </cell>
          <cell r="B880">
            <v>13877.989242995</v>
          </cell>
          <cell r="C880">
            <v>21531.3430951995</v>
          </cell>
          <cell r="D880">
            <v>20310.6588239663</v>
          </cell>
          <cell r="E880">
            <v>18799.5117930166</v>
          </cell>
          <cell r="F880">
            <v>17817.1377492759</v>
          </cell>
          <cell r="G880">
            <v>16580.6764766115</v>
          </cell>
          <cell r="H880">
            <v>15603.035827332</v>
          </cell>
          <cell r="I880">
            <v>14934.4501623007</v>
          </cell>
          <cell r="J880">
            <v>14351.4188437319</v>
          </cell>
          <cell r="K880">
            <v>13608.1015057115</v>
          </cell>
          <cell r="L880">
            <v>12959.8756915812</v>
          </cell>
          <cell r="M880">
            <v>12281.8321683124</v>
          </cell>
          <cell r="N880">
            <v>11689.6372634127</v>
          </cell>
          <cell r="O880">
            <v>12628.7745194194</v>
          </cell>
          <cell r="P880">
            <v>13801.9608471334</v>
          </cell>
          <cell r="Q880">
            <v>12405.5315584421</v>
          </cell>
          <cell r="R880">
            <v>9081.39590488442</v>
          </cell>
          <cell r="S880">
            <v>8570.41624677076</v>
          </cell>
          <cell r="T880">
            <v>8059.46170296522</v>
          </cell>
          <cell r="U880">
            <v>7548.53302689706</v>
          </cell>
          <cell r="V880">
            <v>10663.091886444</v>
          </cell>
          <cell r="W880">
            <v>10152.2172972279</v>
          </cell>
          <cell r="X880">
            <v>9641.37097438689</v>
          </cell>
          <cell r="Y880">
            <v>9130.55376591219</v>
          </cell>
          <cell r="Z880">
            <v>8619.7665452348</v>
          </cell>
        </row>
        <row r="881">
          <cell r="A881">
            <v>-93898.7728321582</v>
          </cell>
          <cell r="B881">
            <v>13382.6975328795</v>
          </cell>
          <cell r="C881">
            <v>20623.5116287141</v>
          </cell>
          <cell r="D881">
            <v>19458.8757949225</v>
          </cell>
          <cell r="E881">
            <v>18067.6936485742</v>
          </cell>
          <cell r="F881">
            <v>17127.7315066189</v>
          </cell>
          <cell r="G881">
            <v>15944.0423085731</v>
          </cell>
          <cell r="H881">
            <v>15008.3406548579</v>
          </cell>
          <cell r="I881">
            <v>14368.4360918868</v>
          </cell>
          <cell r="J881">
            <v>13810.6938035673</v>
          </cell>
          <cell r="K881">
            <v>13098.9853665224</v>
          </cell>
          <cell r="L881">
            <v>12478.5672540906</v>
          </cell>
          <cell r="M881">
            <v>11829.6105577002</v>
          </cell>
          <cell r="N881">
            <v>11263.1070143271</v>
          </cell>
          <cell r="O881">
            <v>12161.6697165679</v>
          </cell>
          <cell r="P881">
            <v>13284.5284968028</v>
          </cell>
          <cell r="Q881">
            <v>11948.0034702629</v>
          </cell>
          <cell r="R881">
            <v>8766.46715576954</v>
          </cell>
          <cell r="S881">
            <v>8277.40759031043</v>
          </cell>
          <cell r="T881">
            <v>7788.37206180158</v>
          </cell>
          <cell r="U881">
            <v>7299.36129135148</v>
          </cell>
          <cell r="V881">
            <v>10280.3112729415</v>
          </cell>
          <cell r="W881">
            <v>9791.35226911648</v>
          </cell>
          <cell r="X881">
            <v>9302.42031909073</v>
          </cell>
          <cell r="Y881">
            <v>8813.51623447824</v>
          </cell>
          <cell r="Z881">
            <v>8324.64085124141</v>
          </cell>
        </row>
        <row r="882">
          <cell r="A882">
            <v>-100921.121650014</v>
          </cell>
          <cell r="B882">
            <v>14189.4155229681</v>
          </cell>
          <cell r="C882">
            <v>22051.2254292666</v>
          </cell>
          <cell r="D882">
            <v>20800.7287723128</v>
          </cell>
          <cell r="E882">
            <v>19288.7762037786</v>
          </cell>
          <cell r="F882">
            <v>18278.0472548011</v>
          </cell>
          <cell r="G882">
            <v>17006.3046787293</v>
          </cell>
          <cell r="H882">
            <v>16000.6252904427</v>
          </cell>
          <cell r="I882">
            <v>15312.8645849919</v>
          </cell>
          <cell r="J882">
            <v>14712.9260298676</v>
          </cell>
          <cell r="K882">
            <v>13948.4762418961</v>
          </cell>
          <cell r="L882">
            <v>13281.6593079781</v>
          </cell>
          <cell r="M882">
            <v>12584.1694928654</v>
          </cell>
          <cell r="N882">
            <v>11974.7983687718</v>
          </cell>
          <cell r="O882">
            <v>12941.0621524425</v>
          </cell>
          <cell r="P882">
            <v>14147.8954702584</v>
          </cell>
          <cell r="Q882">
            <v>12711.4165821601</v>
          </cell>
          <cell r="R882">
            <v>9291.94470042586</v>
          </cell>
          <cell r="S882">
            <v>8766.31014300704</v>
          </cell>
          <cell r="T882">
            <v>8240.70142017484</v>
          </cell>
          <cell r="U882">
            <v>7715.11930696687</v>
          </cell>
          <cell r="V882">
            <v>10919.0037311265</v>
          </cell>
          <cell r="W882">
            <v>10393.4772559818</v>
          </cell>
          <cell r="X882">
            <v>9867.97985789198</v>
          </cell>
          <cell r="Y882">
            <v>9342.51240916865</v>
          </cell>
          <cell r="Z882">
            <v>8817.0758082928</v>
          </cell>
        </row>
        <row r="883">
          <cell r="A883">
            <v>-111201.986448547</v>
          </cell>
          <cell r="B883">
            <v>15409.3560026364</v>
          </cell>
          <cell r="C883">
            <v>24076.0248180732</v>
          </cell>
          <cell r="D883">
            <v>22702.8491626916</v>
          </cell>
          <cell r="E883">
            <v>21076.4664743019</v>
          </cell>
          <cell r="F883">
            <v>19962.1334472459</v>
          </cell>
          <cell r="G883">
            <v>18561.4788934273</v>
          </cell>
          <cell r="H883">
            <v>17453.3506455501</v>
          </cell>
          <cell r="I883">
            <v>16695.5275516628</v>
          </cell>
          <cell r="J883">
            <v>16033.8127838673</v>
          </cell>
          <cell r="K883">
            <v>15192.1485606361</v>
          </cell>
          <cell r="L883">
            <v>14457.4027865417</v>
          </cell>
          <cell r="M883">
            <v>13688.8594756861</v>
          </cell>
          <cell r="N883">
            <v>13016.7293213791</v>
          </cell>
          <cell r="O883">
            <v>14082.108897066</v>
          </cell>
          <cell r="P883">
            <v>15411.8826853401</v>
          </cell>
          <cell r="Q883">
            <v>13829.0692639645</v>
          </cell>
          <cell r="R883">
            <v>10061.2547605498</v>
          </cell>
          <cell r="S883">
            <v>9482.07365380707</v>
          </cell>
          <cell r="T883">
            <v>8902.92101342801</v>
          </cell>
          <cell r="U883">
            <v>8323.79769340352</v>
          </cell>
          <cell r="V883">
            <v>11854.0627805639</v>
          </cell>
          <cell r="W883">
            <v>11275.0007664688</v>
          </cell>
          <cell r="X883">
            <v>10695.9707915168</v>
          </cell>
          <cell r="Y883">
            <v>10116.9738168823</v>
          </cell>
          <cell r="Z883">
            <v>9538.01083257464</v>
          </cell>
        </row>
        <row r="884">
          <cell r="A884">
            <v>-103405.120532694</v>
          </cell>
          <cell r="B884">
            <v>14479.2084743553</v>
          </cell>
          <cell r="C884">
            <v>22597.8704625367</v>
          </cell>
          <cell r="D884">
            <v>21294.5902930271</v>
          </cell>
          <cell r="E884">
            <v>19720.7068556816</v>
          </cell>
          <cell r="F884">
            <v>18684.9457309843</v>
          </cell>
          <cell r="G884">
            <v>17382.0562412081</v>
          </cell>
          <cell r="H884">
            <v>16351.6237939384</v>
          </cell>
          <cell r="I884">
            <v>15646.9350480937</v>
          </cell>
          <cell r="J884">
            <v>15032.0705070471</v>
          </cell>
          <cell r="K884">
            <v>14248.9646454213</v>
          </cell>
          <cell r="L884">
            <v>13565.7351658268</v>
          </cell>
          <cell r="M884">
            <v>12851.0778451108</v>
          </cell>
          <cell r="N884">
            <v>12226.543272807</v>
          </cell>
          <cell r="O884">
            <v>13216.7548003153</v>
          </cell>
          <cell r="P884">
            <v>14453.2922332265</v>
          </cell>
          <cell r="Q884">
            <v>12981.4569014553</v>
          </cell>
          <cell r="R884">
            <v>9477.82063277493</v>
          </cell>
          <cell r="S884">
            <v>8939.24848972509</v>
          </cell>
          <cell r="T884">
            <v>8400.70281713555</v>
          </cell>
          <cell r="U884">
            <v>7862.18440912012</v>
          </cell>
          <cell r="V884">
            <v>11144.9269077812</v>
          </cell>
          <cell r="W884">
            <v>10606.4655072637</v>
          </cell>
          <cell r="X884">
            <v>10068.0338994826</v>
          </cell>
          <cell r="Y884">
            <v>9529.63297821977</v>
          </cell>
          <cell r="Z884">
            <v>8991.26366407087</v>
          </cell>
        </row>
        <row r="885">
          <cell r="A885">
            <v>-107450.633522682</v>
          </cell>
          <cell r="B885">
            <v>15036.6893922832</v>
          </cell>
          <cell r="C885">
            <v>23401.1810783911</v>
          </cell>
          <cell r="D885">
            <v>21993.3542234217</v>
          </cell>
          <cell r="E885">
            <v>20424.1617063387</v>
          </cell>
          <cell r="F885">
            <v>19347.6324505654</v>
          </cell>
          <cell r="G885">
            <v>17994.0161891839</v>
          </cell>
          <cell r="H885">
            <v>16923.2701884919</v>
          </cell>
          <cell r="I885">
            <v>16191.0119426018</v>
          </cell>
          <cell r="J885">
            <v>15551.8385057833</v>
          </cell>
          <cell r="K885">
            <v>14738.3488187711</v>
          </cell>
          <cell r="L885">
            <v>14028.389388855</v>
          </cell>
          <cell r="M885">
            <v>13285.7725680731</v>
          </cell>
          <cell r="N885">
            <v>12636.5423619931</v>
          </cell>
          <cell r="O885">
            <v>13665.7558832025</v>
          </cell>
          <cell r="P885">
            <v>14950.6703038458</v>
          </cell>
          <cell r="Q885">
            <v>13421.252437253</v>
          </cell>
          <cell r="R885">
            <v>9780.54359456358</v>
          </cell>
          <cell r="S885">
            <v>9220.90092241876</v>
          </cell>
          <cell r="T885">
            <v>8661.28575633663</v>
          </cell>
          <cell r="U885">
            <v>8101.6989214991</v>
          </cell>
          <cell r="V885">
            <v>11512.8719790407</v>
          </cell>
          <cell r="W885">
            <v>10953.3443820024</v>
          </cell>
          <cell r="X885">
            <v>10393.84774328</v>
          </cell>
          <cell r="Y885">
            <v>9834.38299162306</v>
          </cell>
          <cell r="Z885">
            <v>9274.95108364341</v>
          </cell>
        </row>
        <row r="886">
          <cell r="A886">
            <v>-110267.447009386</v>
          </cell>
          <cell r="B886">
            <v>15391.1081558424</v>
          </cell>
          <cell r="C886">
            <v>23829.4199272394</v>
          </cell>
          <cell r="D886">
            <v>22540.0296067537</v>
          </cell>
          <cell r="E886">
            <v>20913.9638934834</v>
          </cell>
          <cell r="F886">
            <v>19809.0485660975</v>
          </cell>
          <cell r="G886">
            <v>18420.1122217628</v>
          </cell>
          <cell r="H886">
            <v>17321.2966632032</v>
          </cell>
          <cell r="I886">
            <v>16569.8423005928</v>
          </cell>
          <cell r="J886">
            <v>15913.7430435811</v>
          </cell>
          <cell r="K886">
            <v>15079.097678825</v>
          </cell>
          <cell r="L886">
            <v>14350.5266946384</v>
          </cell>
          <cell r="M886">
            <v>13588.4422075649</v>
          </cell>
          <cell r="N886">
            <v>12922.0169030004</v>
          </cell>
          <cell r="O886">
            <v>13978.3867680746</v>
          </cell>
          <cell r="P886">
            <v>15296.9851620056</v>
          </cell>
          <cell r="Q886">
            <v>13727.4736753737</v>
          </cell>
          <cell r="R886">
            <v>9991.32381541849</v>
          </cell>
          <cell r="S886">
            <v>9417.01013599386</v>
          </cell>
          <cell r="T886">
            <v>8842.7246837021</v>
          </cell>
          <cell r="U886">
            <v>8268.46830535722</v>
          </cell>
          <cell r="V886">
            <v>11769.0651099625</v>
          </cell>
          <cell r="W886">
            <v>11194.8695223331</v>
          </cell>
          <cell r="X886">
            <v>10620.7057045905</v>
          </cell>
          <cell r="Y886">
            <v>10046.5746098312</v>
          </cell>
          <cell r="Z886">
            <v>9472.47721974474</v>
          </cell>
        </row>
        <row r="887">
          <cell r="A887">
            <v>-114846.574470668</v>
          </cell>
          <cell r="B887">
            <v>15860.6591910003</v>
          </cell>
          <cell r="C887">
            <v>24756.1950771354</v>
          </cell>
          <cell r="D887">
            <v>23411.3555662367</v>
          </cell>
          <cell r="E887">
            <v>21710.2064052211</v>
          </cell>
          <cell r="F887">
            <v>20559.1455163163</v>
          </cell>
          <cell r="G887">
            <v>19112.7913974112</v>
          </cell>
          <cell r="H887">
            <v>17968.3448150495</v>
          </cell>
          <cell r="I887">
            <v>17185.6844582762</v>
          </cell>
          <cell r="J887">
            <v>16502.0698941927</v>
          </cell>
          <cell r="K887">
            <v>15633.0329925537</v>
          </cell>
          <cell r="L887">
            <v>14874.2063028832</v>
          </cell>
          <cell r="M887">
            <v>14080.4743795335</v>
          </cell>
          <cell r="N887">
            <v>13386.0960180691</v>
          </cell>
          <cell r="O887">
            <v>14486.6123488309</v>
          </cell>
          <cell r="P887">
            <v>15859.9687903981</v>
          </cell>
          <cell r="Q887">
            <v>14225.2794716483</v>
          </cell>
          <cell r="R887">
            <v>10333.9767820305</v>
          </cell>
          <cell r="S887">
            <v>9735.81331182745</v>
          </cell>
          <cell r="T887">
            <v>9137.67924095854</v>
          </cell>
          <cell r="U887">
            <v>8539.57545140379</v>
          </cell>
          <cell r="V887">
            <v>12185.5431645917</v>
          </cell>
          <cell r="W887">
            <v>11587.5026902367</v>
          </cell>
          <cell r="X887">
            <v>10989.4953050913</v>
          </cell>
          <cell r="Y887">
            <v>10391.5220018318</v>
          </cell>
          <cell r="Z887">
            <v>9793.58380291468</v>
          </cell>
        </row>
        <row r="888">
          <cell r="A888">
            <v>-94030.8441519368</v>
          </cell>
          <cell r="B888">
            <v>13368.1930578809</v>
          </cell>
          <cell r="C888">
            <v>20758.1743782784</v>
          </cell>
          <cell r="D888">
            <v>19564.8305595366</v>
          </cell>
          <cell r="E888">
            <v>18090.6588969274</v>
          </cell>
          <cell r="F888">
            <v>17149.3658234216</v>
          </cell>
          <cell r="G888">
            <v>15964.0205803475</v>
          </cell>
          <cell r="H888">
            <v>15027.0028353928</v>
          </cell>
          <cell r="I888">
            <v>14386.1982282825</v>
          </cell>
          <cell r="J888">
            <v>13827.662342722</v>
          </cell>
          <cell r="K888">
            <v>13114.9619840276</v>
          </cell>
          <cell r="L888">
            <v>12493.6712357087</v>
          </cell>
          <cell r="M888">
            <v>11843.8017630935</v>
          </cell>
          <cell r="N888">
            <v>11276.491996887</v>
          </cell>
          <cell r="O888">
            <v>12176.3279727015</v>
          </cell>
          <cell r="P888">
            <v>13300.7660860476</v>
          </cell>
          <cell r="Q888">
            <v>11962.3611986867</v>
          </cell>
          <cell r="R888">
            <v>8776.34996202664</v>
          </cell>
          <cell r="S888">
            <v>8286.60252024803</v>
          </cell>
          <cell r="T888">
            <v>7796.87914922835</v>
          </cell>
          <cell r="U888">
            <v>7307.18057109035</v>
          </cell>
          <cell r="V888">
            <v>10292.3233444112</v>
          </cell>
          <cell r="W888">
            <v>9802.67660570948</v>
          </cell>
          <cell r="X888">
            <v>9313.05695885901</v>
          </cell>
          <cell r="Y888">
            <v>8823.4652166153</v>
          </cell>
          <cell r="Z888">
            <v>8333.90221611655</v>
          </cell>
        </row>
        <row r="889">
          <cell r="A889">
            <v>-98172.1780596387</v>
          </cell>
          <cell r="B889">
            <v>13893.3128638401</v>
          </cell>
          <cell r="C889">
            <v>21508.2370589052</v>
          </cell>
          <cell r="D889">
            <v>20330.9102794445</v>
          </cell>
          <cell r="E889">
            <v>18810.7755873875</v>
          </cell>
          <cell r="F889">
            <v>17827.748759968</v>
          </cell>
          <cell r="G889">
            <v>16590.4752448064</v>
          </cell>
          <cell r="H889">
            <v>15612.1890905942</v>
          </cell>
          <cell r="I889">
            <v>14943.1619797769</v>
          </cell>
          <cell r="J889">
            <v>14359.7414245668</v>
          </cell>
          <cell r="K889">
            <v>13615.9375774818</v>
          </cell>
          <cell r="L889">
            <v>12967.2837605257</v>
          </cell>
          <cell r="M889">
            <v>12288.7925467489</v>
          </cell>
          <cell r="N889">
            <v>11696.2022127176</v>
          </cell>
          <cell r="O889">
            <v>12635.9639728225</v>
          </cell>
          <cell r="P889">
            <v>13809.9249180426</v>
          </cell>
          <cell r="Q889">
            <v>12412.5736116397</v>
          </cell>
          <cell r="R889">
            <v>9086.24313735392</v>
          </cell>
          <cell r="S889">
            <v>8574.92609567286</v>
          </cell>
          <cell r="T889">
            <v>8063.63418488211</v>
          </cell>
          <cell r="U889">
            <v>7552.36815890838</v>
          </cell>
          <cell r="V889">
            <v>10668.9834623121</v>
          </cell>
          <cell r="W889">
            <v>10157.7715589023</v>
          </cell>
          <cell r="X889">
            <v>9646.5879405309</v>
          </cell>
          <cell r="Y889">
            <v>9135.43345574912</v>
          </cell>
          <cell r="Z889">
            <v>8624.30897856465</v>
          </cell>
        </row>
        <row r="890">
          <cell r="A890">
            <v>-100219.502594595</v>
          </cell>
          <cell r="B890">
            <v>14126.3243122847</v>
          </cell>
          <cell r="C890">
            <v>21922.6654536835</v>
          </cell>
          <cell r="D890">
            <v>20675.8554592593</v>
          </cell>
          <cell r="E890">
            <v>19166.7750313513</v>
          </cell>
          <cell r="F890">
            <v>18163.1165571659</v>
          </cell>
          <cell r="G890">
            <v>16900.1715970371</v>
          </cell>
          <cell r="H890">
            <v>15901.4838454954</v>
          </cell>
          <cell r="I890">
            <v>15218.504557538</v>
          </cell>
          <cell r="J890">
            <v>14622.7819286836</v>
          </cell>
          <cell r="K890">
            <v>13863.6016506409</v>
          </cell>
          <cell r="L890">
            <v>13201.4205299171</v>
          </cell>
          <cell r="M890">
            <v>12508.7797705544</v>
          </cell>
          <cell r="N890">
            <v>11903.6916452513</v>
          </cell>
          <cell r="O890">
            <v>12863.1912578397</v>
          </cell>
          <cell r="P890">
            <v>14061.6344860623</v>
          </cell>
          <cell r="Q890">
            <v>12635.1422186448</v>
          </cell>
          <cell r="R890">
            <v>9239.44302782473</v>
          </cell>
          <cell r="S890">
            <v>8717.46276215022</v>
          </cell>
          <cell r="T890">
            <v>8195.50815145635</v>
          </cell>
          <cell r="U890">
            <v>7673.57996539252</v>
          </cell>
          <cell r="V890">
            <v>10855.1904955783</v>
          </cell>
          <cell r="W890">
            <v>10333.3175607735</v>
          </cell>
          <cell r="X890">
            <v>9811.47350087533</v>
          </cell>
          <cell r="Y890">
            <v>9289.65918213113</v>
          </cell>
          <cell r="Z890">
            <v>8767.87549677546</v>
          </cell>
        </row>
        <row r="891">
          <cell r="A891">
            <v>-105984.023211423</v>
          </cell>
          <cell r="B891">
            <v>14858.4100541999</v>
          </cell>
          <cell r="C891">
            <v>23065.0350741684</v>
          </cell>
          <cell r="D891">
            <v>21724.7277862828</v>
          </cell>
          <cell r="E891">
            <v>20169.1398735001</v>
          </cell>
          <cell r="F891">
            <v>19107.3901924198</v>
          </cell>
          <cell r="G891">
            <v>17772.1637882646</v>
          </cell>
          <cell r="H891">
            <v>16716.0325652978</v>
          </cell>
          <cell r="I891">
            <v>15993.7690254296</v>
          </cell>
          <cell r="J891">
            <v>15363.408235433</v>
          </cell>
          <cell r="K891">
            <v>14560.9335251908</v>
          </cell>
          <cell r="L891">
            <v>13860.6644413094</v>
          </cell>
          <cell r="M891">
            <v>13128.1837123398</v>
          </cell>
          <cell r="N891">
            <v>12487.9063563011</v>
          </cell>
          <cell r="O891">
            <v>13502.980576447</v>
          </cell>
          <cell r="P891">
            <v>14770.357001486</v>
          </cell>
          <cell r="Q891">
            <v>13261.814395837</v>
          </cell>
          <cell r="R891">
            <v>9670.79815107771</v>
          </cell>
          <cell r="S891">
            <v>9118.79412829845</v>
          </cell>
          <cell r="T891">
            <v>8566.81723614741</v>
          </cell>
          <cell r="U891">
            <v>8014.8682885434</v>
          </cell>
          <cell r="V891">
            <v>11379.4817175777</v>
          </cell>
          <cell r="W891">
            <v>10827.5911992271</v>
          </cell>
          <cell r="X891">
            <v>10275.7312166376</v>
          </cell>
          <cell r="Y891">
            <v>9723.90268588193</v>
          </cell>
          <cell r="Z891">
            <v>9172.10655051517</v>
          </cell>
        </row>
        <row r="892">
          <cell r="A892">
            <v>-103273.082539999</v>
          </cell>
          <cell r="B892">
            <v>14472.6509131345</v>
          </cell>
          <cell r="C892">
            <v>22508.2916889012</v>
          </cell>
          <cell r="D892">
            <v>21260.6831411361</v>
          </cell>
          <cell r="E892">
            <v>19697.7474024152</v>
          </cell>
          <cell r="F892">
            <v>18663.316873419</v>
          </cell>
          <cell r="G892">
            <v>17362.0830107821</v>
          </cell>
          <cell r="H892">
            <v>16332.9663226474</v>
          </cell>
          <cell r="I892">
            <v>15629.1773938233</v>
          </cell>
          <cell r="J892">
            <v>15015.1062497601</v>
          </cell>
          <cell r="K892">
            <v>14232.9920594809</v>
          </cell>
          <cell r="L892">
            <v>13550.6349955711</v>
          </cell>
          <cell r="M892">
            <v>12836.8902207484</v>
          </cell>
          <cell r="N892">
            <v>12213.1616678346</v>
          </cell>
          <cell r="O892">
            <v>13202.100243069</v>
          </cell>
          <cell r="P892">
            <v>14437.0587414005</v>
          </cell>
          <cell r="Q892">
            <v>12967.102796083</v>
          </cell>
          <cell r="R892">
            <v>9467.94032036063</v>
          </cell>
          <cell r="S892">
            <v>8930.0558800505</v>
          </cell>
          <cell r="T892">
            <v>8392.19787640053</v>
          </cell>
          <cell r="U892">
            <v>7854.36710251054</v>
          </cell>
          <cell r="V892">
            <v>11132.9178674564</v>
          </cell>
          <cell r="W892">
            <v>10595.1440282716</v>
          </cell>
          <cell r="X892">
            <v>10057.3999437806</v>
          </cell>
          <cell r="Y892">
            <v>9519.68650662443</v>
          </cell>
          <cell r="Z892">
            <v>8982.00463622303</v>
          </cell>
        </row>
        <row r="893">
          <cell r="A893">
            <v>-111956.025107597</v>
          </cell>
          <cell r="B893">
            <v>15527.4697464882</v>
          </cell>
          <cell r="C893">
            <v>24172.8879130584</v>
          </cell>
          <cell r="D893">
            <v>22830.8539960144</v>
          </cell>
          <cell r="E893">
            <v>21207.5826401885</v>
          </cell>
          <cell r="F893">
            <v>20085.6508866015</v>
          </cell>
          <cell r="G893">
            <v>18675.5414263387</v>
          </cell>
          <cell r="H893">
            <v>17559.899180153</v>
          </cell>
          <cell r="I893">
            <v>16796.9374378677</v>
          </cell>
          <cell r="J893">
            <v>16130.6917620721</v>
          </cell>
          <cell r="K893">
            <v>15283.3643314781</v>
          </cell>
          <cell r="L893">
            <v>14543.6363917234</v>
          </cell>
          <cell r="M893">
            <v>13769.8817408005</v>
          </cell>
          <cell r="N893">
            <v>13093.1485948277</v>
          </cell>
          <cell r="O893">
            <v>14165.7977086679</v>
          </cell>
          <cell r="P893">
            <v>15504.5884297881</v>
          </cell>
          <cell r="Q893">
            <v>13911.0422639005</v>
          </cell>
          <cell r="R893">
            <v>10117.6789561304</v>
          </cell>
          <cell r="S893">
            <v>9534.57053694457</v>
          </cell>
          <cell r="T893">
            <v>8951.49077714719</v>
          </cell>
          <cell r="U893">
            <v>8368.44053651992</v>
          </cell>
          <cell r="V893">
            <v>11922.643652464</v>
          </cell>
          <cell r="W893">
            <v>11339.6551334695</v>
          </cell>
          <cell r="X893">
            <v>10756.6988708692</v>
          </cell>
          <cell r="Y893">
            <v>10173.7758323549</v>
          </cell>
          <cell r="Z893">
            <v>9590.88701464928</v>
          </cell>
        </row>
        <row r="894">
          <cell r="A894">
            <v>-117908.945905102</v>
          </cell>
          <cell r="B894">
            <v>16226.4529419657</v>
          </cell>
          <cell r="C894">
            <v>25439.7732491836</v>
          </cell>
          <cell r="D894">
            <v>23996.5274546148</v>
          </cell>
          <cell r="E894">
            <v>22242.7074861466</v>
          </cell>
          <cell r="F894">
            <v>21060.7859473435</v>
          </cell>
          <cell r="G894">
            <v>19576.0326892664</v>
          </cell>
          <cell r="H894">
            <v>18401.0695630877</v>
          </cell>
          <cell r="I894">
            <v>17597.5396529082</v>
          </cell>
          <cell r="J894">
            <v>16895.5237468442</v>
          </cell>
          <cell r="K894">
            <v>16003.4869044902</v>
          </cell>
          <cell r="L894">
            <v>15224.426183558</v>
          </cell>
          <cell r="M894">
            <v>14409.5294846817</v>
          </cell>
          <cell r="N894">
            <v>13696.457028397</v>
          </cell>
          <cell r="O894">
            <v>14826.4970788186</v>
          </cell>
          <cell r="P894">
            <v>16236.4739207359</v>
          </cell>
          <cell r="Q894">
            <v>14558.1957888501</v>
          </cell>
          <cell r="R894">
            <v>10563.1319356595</v>
          </cell>
          <cell r="S894">
            <v>9949.01850149178</v>
          </cell>
          <cell r="T894">
            <v>9334.93525058826</v>
          </cell>
          <cell r="U894">
            <v>8720.88308844685</v>
          </cell>
          <cell r="V894">
            <v>12464.0701347076</v>
          </cell>
          <cell r="W894">
            <v>11850.0829760589</v>
          </cell>
          <cell r="X894">
            <v>11236.1297889399</v>
          </cell>
          <cell r="Y894">
            <v>10622.2115924966</v>
          </cell>
          <cell r="Z894">
            <v>10008.3294364492</v>
          </cell>
        </row>
        <row r="895">
          <cell r="A895">
            <v>-114582.638695997</v>
          </cell>
          <cell r="B895">
            <v>15800.0454022578</v>
          </cell>
          <cell r="C895">
            <v>24725.2869903652</v>
          </cell>
          <cell r="D895">
            <v>23334.1888152162</v>
          </cell>
          <cell r="E895">
            <v>21664.3118792578</v>
          </cell>
          <cell r="F895">
            <v>20515.9107687998</v>
          </cell>
          <cell r="G895">
            <v>19072.8661460684</v>
          </cell>
          <cell r="H895">
            <v>17931.0496847762</v>
          </cell>
          <cell r="I895">
            <v>17150.1880065314</v>
          </cell>
          <cell r="J895">
            <v>16468.1593939088</v>
          </cell>
          <cell r="K895">
            <v>15601.1047819104</v>
          </cell>
          <cell r="L895">
            <v>14844.021997194</v>
          </cell>
          <cell r="M895">
            <v>14052.1141966014</v>
          </cell>
          <cell r="N895">
            <v>13359.3470180074</v>
          </cell>
          <cell r="O895">
            <v>14457.3187959655</v>
          </cell>
          <cell r="P895">
            <v>15827.5190450387</v>
          </cell>
          <cell r="Q895">
            <v>14196.5865034822</v>
          </cell>
          <cell r="R895">
            <v>10314.2266490738</v>
          </cell>
          <cell r="S895">
            <v>9717.43785408084</v>
          </cell>
          <cell r="T895">
            <v>9120.67839085764</v>
          </cell>
          <cell r="U895">
            <v>8523.9491393573</v>
          </cell>
          <cell r="V895">
            <v>12161.5378363034</v>
          </cell>
          <cell r="W895">
            <v>11564.8717544944</v>
          </cell>
          <cell r="X895">
            <v>10968.2386858507</v>
          </cell>
          <cell r="Y895">
            <v>10371.6396207672</v>
          </cell>
          <cell r="Z895">
            <v>9775.07557935082</v>
          </cell>
        </row>
        <row r="896">
          <cell r="A896">
            <v>-111862.203401586</v>
          </cell>
          <cell r="B896">
            <v>15477.3598597142</v>
          </cell>
          <cell r="C896">
            <v>24195.3882907615</v>
          </cell>
          <cell r="D896">
            <v>22809.6463218495</v>
          </cell>
          <cell r="E896">
            <v>21191.2684337199</v>
          </cell>
          <cell r="F896">
            <v>20070.2821561746</v>
          </cell>
          <cell r="G896">
            <v>18661.3491282367</v>
          </cell>
          <cell r="H896">
            <v>17546.6418157335</v>
          </cell>
          <cell r="I896">
            <v>16784.3194528136</v>
          </cell>
          <cell r="J896">
            <v>16118.637537925</v>
          </cell>
          <cell r="K896">
            <v>15272.0147552557</v>
          </cell>
          <cell r="L896">
            <v>14532.9067244092</v>
          </cell>
          <cell r="M896">
            <v>13759.8004975557</v>
          </cell>
          <cell r="N896">
            <v>13083.6400815426</v>
          </cell>
          <cell r="O896">
            <v>14155.3846787997</v>
          </cell>
          <cell r="P896">
            <v>15493.0534627188</v>
          </cell>
          <cell r="Q896">
            <v>13900.8427249133</v>
          </cell>
          <cell r="R896">
            <v>10110.658342232</v>
          </cell>
          <cell r="S896">
            <v>9528.0385812191</v>
          </cell>
          <cell r="T896">
            <v>8945.44745557743</v>
          </cell>
          <cell r="U896">
            <v>8362.88582436812</v>
          </cell>
          <cell r="V896">
            <v>11914.1104369264</v>
          </cell>
          <cell r="W896">
            <v>11331.6104756257</v>
          </cell>
          <cell r="X896">
            <v>10749.1427436876</v>
          </cell>
          <cell r="Y896">
            <v>10166.7082079931</v>
          </cell>
          <cell r="Z896">
            <v>9584.30786442928</v>
          </cell>
        </row>
        <row r="897">
          <cell r="A897">
            <v>-111458.868151245</v>
          </cell>
          <cell r="B897">
            <v>15479.437047713</v>
          </cell>
          <cell r="C897">
            <v>24106.9175864053</v>
          </cell>
          <cell r="D897">
            <v>22727.195118612</v>
          </cell>
          <cell r="E897">
            <v>21121.1344015229</v>
          </cell>
          <cell r="F897">
            <v>20004.212682513</v>
          </cell>
          <cell r="G897">
            <v>18600.3370836762</v>
          </cell>
          <cell r="H897">
            <v>17489.6490085853</v>
          </cell>
          <cell r="I897">
            <v>16730.0753085001</v>
          </cell>
          <cell r="J897">
            <v>16066.8169761302</v>
          </cell>
          <cell r="K897">
            <v>15223.2234428661</v>
          </cell>
          <cell r="L897">
            <v>14486.7803722437</v>
          </cell>
          <cell r="M897">
            <v>13716.461690996</v>
          </cell>
          <cell r="N897">
            <v>13042.7634150517</v>
          </cell>
          <cell r="O897">
            <v>14110.6195366242</v>
          </cell>
          <cell r="P897">
            <v>15443.4651635034</v>
          </cell>
          <cell r="Q897">
            <v>13856.9953703334</v>
          </cell>
          <cell r="R897">
            <v>10080.47704214</v>
          </cell>
          <cell r="S897">
            <v>9499.95800040506</v>
          </cell>
          <cell r="T897">
            <v>8919.46749079242</v>
          </cell>
          <cell r="U897">
            <v>8339.00636926571</v>
          </cell>
          <cell r="V897">
            <v>11877.4265311287</v>
          </cell>
          <cell r="W897">
            <v>11297.0268571509</v>
          </cell>
          <cell r="X897">
            <v>10716.6592963281</v>
          </cell>
          <cell r="Y897">
            <v>10136.324812055</v>
          </cell>
          <cell r="Z897">
            <v>9556.02439662804</v>
          </cell>
        </row>
        <row r="898">
          <cell r="A898">
            <v>-101113.997303952</v>
          </cell>
          <cell r="B898">
            <v>14239.36619362</v>
          </cell>
          <cell r="C898">
            <v>22152.7529583774</v>
          </cell>
          <cell r="D898">
            <v>20833.8135811262</v>
          </cell>
          <cell r="E898">
            <v>19322.3144261676</v>
          </cell>
          <cell r="F898">
            <v>18309.6417978691</v>
          </cell>
          <cell r="G898">
            <v>17035.4807499572</v>
          </cell>
          <cell r="H898">
            <v>16027.8793549936</v>
          </cell>
          <cell r="I898">
            <v>15338.8042339512</v>
          </cell>
          <cell r="J898">
            <v>14737.7067172365</v>
          </cell>
          <cell r="K898">
            <v>13971.8083366626</v>
          </cell>
          <cell r="L898">
            <v>13303.7170138943</v>
          </cell>
          <cell r="M898">
            <v>12604.8941893778</v>
          </cell>
          <cell r="N898">
            <v>11994.3456654029</v>
          </cell>
          <cell r="O898">
            <v>12962.4689252534</v>
          </cell>
          <cell r="P898">
            <v>14171.6086855817</v>
          </cell>
          <cell r="Q898">
            <v>12732.3844672653</v>
          </cell>
          <cell r="R898">
            <v>9306.37745329583</v>
          </cell>
          <cell r="S898">
            <v>8779.73832807856</v>
          </cell>
          <cell r="T898">
            <v>8253.12508682174</v>
          </cell>
          <cell r="U898">
            <v>7726.5385060442</v>
          </cell>
          <cell r="V898">
            <v>10936.5460419305</v>
          </cell>
          <cell r="W898">
            <v>10410.0152055491</v>
          </cell>
          <cell r="X898">
            <v>9883.51350179321</v>
          </cell>
          <cell r="Y898">
            <v>9357.04180464161</v>
          </cell>
          <cell r="Z898">
            <v>8830.60101429245</v>
          </cell>
        </row>
        <row r="899">
          <cell r="A899">
            <v>-93696.8768496453</v>
          </cell>
          <cell r="B899">
            <v>13337.2417251414</v>
          </cell>
          <cell r="C899">
            <v>20633.8108842435</v>
          </cell>
          <cell r="D899">
            <v>19418.2851188734</v>
          </cell>
          <cell r="E899">
            <v>18032.5869245127</v>
          </cell>
          <cell r="F899">
            <v>17094.6593630665</v>
          </cell>
          <cell r="G899">
            <v>15913.5017429487</v>
          </cell>
          <cell r="H899">
            <v>14979.8119835216</v>
          </cell>
          <cell r="I899">
            <v>14341.2833081851</v>
          </cell>
          <cell r="J899">
            <v>13784.7541832908</v>
          </cell>
          <cell r="K899">
            <v>13074.5620860264</v>
          </cell>
          <cell r="L899">
            <v>12455.477962534</v>
          </cell>
          <cell r="M899">
            <v>11807.9166171782</v>
          </cell>
          <cell r="N899">
            <v>11242.6455378357</v>
          </cell>
          <cell r="O899">
            <v>12139.261800686</v>
          </cell>
          <cell r="P899">
            <v>13259.7062716619</v>
          </cell>
          <cell r="Q899">
            <v>11926.0549678049</v>
          </cell>
          <cell r="R899">
            <v>8751.35941790026</v>
          </cell>
          <cell r="S899">
            <v>8263.35140144971</v>
          </cell>
          <cell r="T899">
            <v>7775.36737026648</v>
          </cell>
          <cell r="U899">
            <v>7287.40804390859</v>
          </cell>
          <cell r="V899">
            <v>10261.9485506226</v>
          </cell>
          <cell r="W899">
            <v>9774.04087958402</v>
          </cell>
          <cell r="X899">
            <v>9286.16020417514</v>
          </cell>
          <cell r="Y899">
            <v>8798.30733426482</v>
          </cell>
          <cell r="Z899">
            <v>8310.48310401804</v>
          </cell>
        </row>
        <row r="900">
          <cell r="A900">
            <v>-115562.541269581</v>
          </cell>
          <cell r="B900">
            <v>15985.7650441698</v>
          </cell>
          <cell r="C900">
            <v>24966.0276867107</v>
          </cell>
          <cell r="D900">
            <v>23502.5599255998</v>
          </cell>
          <cell r="E900">
            <v>21834.7024379496</v>
          </cell>
          <cell r="F900">
            <v>20676.4264867334</v>
          </cell>
          <cell r="G900">
            <v>19221.0948452311</v>
          </cell>
          <cell r="H900">
            <v>18069.513650802</v>
          </cell>
          <cell r="I900">
            <v>17281.9740990432</v>
          </cell>
          <cell r="J900">
            <v>16594.0573951978</v>
          </cell>
          <cell r="K900">
            <v>15719.6432249023</v>
          </cell>
          <cell r="L900">
            <v>14956.0859220774</v>
          </cell>
          <cell r="M900">
            <v>14157.4057823183</v>
          </cell>
          <cell r="N900">
            <v>13458.6568369735</v>
          </cell>
          <cell r="O900">
            <v>14566.0756625859</v>
          </cell>
          <cell r="P900">
            <v>15947.9937666996</v>
          </cell>
          <cell r="Q900">
            <v>14303.1136060883</v>
          </cell>
          <cell r="R900">
            <v>10387.5520864346</v>
          </cell>
          <cell r="S900">
            <v>9785.65959612834</v>
          </cell>
          <cell r="T900">
            <v>9183.79668843505</v>
          </cell>
          <cell r="U900">
            <v>8581.96425083312</v>
          </cell>
          <cell r="V900">
            <v>12250.6613475014</v>
          </cell>
          <cell r="W900">
            <v>11648.8926198135</v>
          </cell>
          <cell r="X900">
            <v>11047.1571876171</v>
          </cell>
          <cell r="Y900">
            <v>10445.456049777</v>
          </cell>
          <cell r="Z900">
            <v>9843.79023512391</v>
          </cell>
        </row>
        <row r="901">
          <cell r="A901">
            <v>-93442.6913617453</v>
          </cell>
          <cell r="B901">
            <v>13313.5756701947</v>
          </cell>
          <cell r="C901">
            <v>20545.2228634338</v>
          </cell>
          <cell r="D901">
            <v>19381.6298858135</v>
          </cell>
          <cell r="E901">
            <v>17988.3878291514</v>
          </cell>
          <cell r="F901">
            <v>17053.0217889051</v>
          </cell>
          <cell r="G901">
            <v>15875.051405912</v>
          </cell>
          <cell r="H901">
            <v>14943.8946059071</v>
          </cell>
          <cell r="I901">
            <v>14307.0981625119</v>
          </cell>
          <cell r="J901">
            <v>13752.0964010317</v>
          </cell>
          <cell r="K901">
            <v>13043.8133638789</v>
          </cell>
          <cell r="L901">
            <v>12426.4087221928</v>
          </cell>
          <cell r="M901">
            <v>11780.604113049</v>
          </cell>
          <cell r="N901">
            <v>11216.884696434</v>
          </cell>
          <cell r="O901">
            <v>12111.0504070744</v>
          </cell>
          <cell r="P901">
            <v>13228.4552812772</v>
          </cell>
          <cell r="Q901">
            <v>11898.4219721576</v>
          </cell>
          <cell r="R901">
            <v>8732.33889221383</v>
          </cell>
          <cell r="S901">
            <v>8245.65476787079</v>
          </cell>
          <cell r="T901">
            <v>7758.99456372668</v>
          </cell>
          <cell r="U901">
            <v>7272.35899738743</v>
          </cell>
          <cell r="V901">
            <v>10238.8300245692</v>
          </cell>
          <cell r="W901">
            <v>9752.24597341615</v>
          </cell>
          <cell r="X901">
            <v>9265.68884465774</v>
          </cell>
          <cell r="Y901">
            <v>8779.1594459658</v>
          </cell>
          <cell r="Z901">
            <v>8292.6586092423</v>
          </cell>
        </row>
        <row r="902">
          <cell r="A902">
            <v>-116302.202660565</v>
          </cell>
          <cell r="B902">
            <v>16060.2440638604</v>
          </cell>
          <cell r="C902">
            <v>25076.6466834856</v>
          </cell>
          <cell r="D902">
            <v>23627.2999734856</v>
          </cell>
          <cell r="E902">
            <v>21963.3186096488</v>
          </cell>
          <cell r="F902">
            <v>20797.5888169508</v>
          </cell>
          <cell r="G902">
            <v>19332.9825458679</v>
          </cell>
          <cell r="H902">
            <v>18174.0306226652</v>
          </cell>
          <cell r="I902">
            <v>17381.4504012056</v>
          </cell>
          <cell r="J902">
            <v>16689.0891802608</v>
          </cell>
          <cell r="K902">
            <v>15809.1197830746</v>
          </cell>
          <cell r="L902">
            <v>15040.6753096276</v>
          </cell>
          <cell r="M902">
            <v>14236.8831945119</v>
          </cell>
          <cell r="N902">
            <v>13533.6190228224</v>
          </cell>
          <cell r="O902">
            <v>14648.1687781793</v>
          </cell>
          <cell r="P902">
            <v>16038.9318891255</v>
          </cell>
          <cell r="Q902">
            <v>14383.5236254263</v>
          </cell>
          <cell r="R902">
            <v>10442.9004409087</v>
          </cell>
          <cell r="S902">
            <v>9837.15552029315</v>
          </cell>
          <cell r="T902">
            <v>9231.44037163495</v>
          </cell>
          <cell r="U902">
            <v>8625.75588809282</v>
          </cell>
          <cell r="V902">
            <v>12317.9345867388</v>
          </cell>
          <cell r="W902">
            <v>11712.3142208878</v>
          </cell>
          <cell r="X902">
            <v>11106.7273636372</v>
          </cell>
          <cell r="Y902">
            <v>10501.1750202448</v>
          </cell>
          <cell r="Z902">
            <v>9895.65822612652</v>
          </cell>
        </row>
        <row r="903">
          <cell r="A903">
            <v>-112453.436887321</v>
          </cell>
          <cell r="B903">
            <v>15596.9881462618</v>
          </cell>
          <cell r="C903">
            <v>24308.4561132091</v>
          </cell>
          <cell r="D903">
            <v>22887.7691427251</v>
          </cell>
          <cell r="E903">
            <v>21294.0751888683</v>
          </cell>
          <cell r="F903">
            <v>20167.1308327548</v>
          </cell>
          <cell r="G903">
            <v>18750.7843158304</v>
          </cell>
          <cell r="H903">
            <v>17630.1853592337</v>
          </cell>
          <cell r="I903">
            <v>16863.8338381695</v>
          </cell>
          <cell r="J903">
            <v>16194.5992877518</v>
          </cell>
          <cell r="K903">
            <v>15343.5360459769</v>
          </cell>
          <cell r="L903">
            <v>14600.5215533934</v>
          </cell>
          <cell r="M903">
            <v>13823.3291716506</v>
          </cell>
          <cell r="N903">
            <v>13143.5596000926</v>
          </cell>
          <cell r="O903">
            <v>14221.0041629025</v>
          </cell>
          <cell r="P903">
            <v>15565.7430254884</v>
          </cell>
          <cell r="Q903">
            <v>13965.1168598089</v>
          </cell>
          <cell r="R903">
            <v>10154.899938379</v>
          </cell>
          <cell r="S903">
            <v>9569.20081452781</v>
          </cell>
          <cell r="T903">
            <v>8983.53047739649</v>
          </cell>
          <cell r="U903">
            <v>8397.88979058662</v>
          </cell>
          <cell r="V903">
            <v>11967.8839503419</v>
          </cell>
          <cell r="W903">
            <v>11382.3052593892</v>
          </cell>
          <cell r="X903">
            <v>10796.7589681432</v>
          </cell>
          <cell r="Y903">
            <v>10211.2460485953</v>
          </cell>
          <cell r="Z903">
            <v>9625.76750189632</v>
          </cell>
        </row>
        <row r="904">
          <cell r="A904">
            <v>-111319.175785756</v>
          </cell>
          <cell r="B904">
            <v>15469.1326457815</v>
          </cell>
          <cell r="C904">
            <v>24099.7779026723</v>
          </cell>
          <cell r="D904">
            <v>22717.3897507351</v>
          </cell>
          <cell r="E904">
            <v>21096.8439660834</v>
          </cell>
          <cell r="F904">
            <v>19981.329978721</v>
          </cell>
          <cell r="G904">
            <v>18579.2059853634</v>
          </cell>
          <cell r="H904">
            <v>17469.9099452636</v>
          </cell>
          <cell r="I904">
            <v>16711.2882254801</v>
          </cell>
          <cell r="J904">
            <v>16048.8692840999</v>
          </cell>
          <cell r="K904">
            <v>15206.3249103493</v>
          </cell>
          <cell r="L904">
            <v>14470.8048302103</v>
          </cell>
          <cell r="M904">
            <v>13701.4515960423</v>
          </cell>
          <cell r="N904">
            <v>13028.6060652277</v>
          </cell>
          <cell r="O904">
            <v>14095.1154402263</v>
          </cell>
          <cell r="P904">
            <v>15426.2906001294</v>
          </cell>
          <cell r="Q904">
            <v>13841.8091433013</v>
          </cell>
          <cell r="R904">
            <v>10070.0239582605</v>
          </cell>
          <cell r="S904">
            <v>9490.23248607199</v>
          </cell>
          <cell r="T904">
            <v>8910.46951024625</v>
          </cell>
          <cell r="U904">
            <v>8330.73588567413</v>
          </cell>
          <cell r="V904">
            <v>11864.7213148801</v>
          </cell>
          <cell r="W904">
            <v>11285.0490608441</v>
          </cell>
          <cell r="X904">
            <v>10705.4088797155</v>
          </cell>
          <cell r="Y904">
            <v>10125.8017336814</v>
          </cell>
          <cell r="Z904">
            <v>9546.22861379465</v>
          </cell>
        </row>
        <row r="905">
          <cell r="A905">
            <v>-95282.4922937503</v>
          </cell>
          <cell r="B905">
            <v>13512.5332160604</v>
          </cell>
          <cell r="C905">
            <v>20933.9528765976</v>
          </cell>
          <cell r="D905">
            <v>19730.8788628452</v>
          </cell>
          <cell r="E905">
            <v>18308.301989127</v>
          </cell>
          <cell r="F905">
            <v>17354.395594237</v>
          </cell>
          <cell r="G905">
            <v>16153.3559090546</v>
          </cell>
          <cell r="H905">
            <v>15203.8654852688</v>
          </cell>
          <cell r="I905">
            <v>14554.5311036681</v>
          </cell>
          <cell r="J905">
            <v>13988.4742475168</v>
          </cell>
          <cell r="K905">
            <v>13266.3733854301</v>
          </cell>
          <cell r="L905">
            <v>12636.8126123372</v>
          </cell>
          <cell r="M905">
            <v>11978.2927024622</v>
          </cell>
          <cell r="N905">
            <v>11403.3423121363</v>
          </cell>
          <cell r="O905">
            <v>12315.2451810898</v>
          </cell>
          <cell r="P905">
            <v>13454.6507329169</v>
          </cell>
          <cell r="Q905">
            <v>12098.4302872106</v>
          </cell>
          <cell r="R905">
            <v>8870.00993383855</v>
          </cell>
          <cell r="S905">
            <v>8373.74344524091</v>
          </cell>
          <cell r="T905">
            <v>7877.50134780898</v>
          </cell>
          <cell r="U905">
            <v>7381.28437327772</v>
          </cell>
          <cell r="V905">
            <v>10406.1624955574</v>
          </cell>
          <cell r="W905">
            <v>9909.99805049916</v>
          </cell>
          <cell r="X905">
            <v>9413.86105791281</v>
          </cell>
          <cell r="Y905">
            <v>8917.75234137249</v>
          </cell>
          <cell r="Z905">
            <v>8421.6727491596</v>
          </cell>
        </row>
        <row r="906">
          <cell r="A906">
            <v>-112494.132342555</v>
          </cell>
          <cell r="B906">
            <v>15590.5365273749</v>
          </cell>
          <cell r="C906">
            <v>24381.0478928985</v>
          </cell>
          <cell r="D906">
            <v>22924.1337183833</v>
          </cell>
          <cell r="E906">
            <v>21301.1515263946</v>
          </cell>
          <cell r="F906">
            <v>20173.797067123</v>
          </cell>
          <cell r="G906">
            <v>18756.9402690381</v>
          </cell>
          <cell r="H906">
            <v>17635.9357820643</v>
          </cell>
          <cell r="I906">
            <v>16869.3069282224</v>
          </cell>
          <cell r="J906">
            <v>16199.8278447671</v>
          </cell>
          <cell r="K906">
            <v>15348.458959775</v>
          </cell>
          <cell r="L906">
            <v>14605.1755797847</v>
          </cell>
          <cell r="M906">
            <v>13827.7019420959</v>
          </cell>
          <cell r="N906">
            <v>13147.683947146</v>
          </cell>
          <cell r="O906">
            <v>14225.5208468221</v>
          </cell>
          <cell r="P906">
            <v>15570.7463531398</v>
          </cell>
          <cell r="Q906">
            <v>13969.5409413984</v>
          </cell>
          <cell r="R906">
            <v>10157.9451513767</v>
          </cell>
          <cell r="S906">
            <v>9572.03407053132</v>
          </cell>
          <cell r="T906">
            <v>8986.15178682329</v>
          </cell>
          <cell r="U906">
            <v>8400.29916416679</v>
          </cell>
          <cell r="V906">
            <v>11971.5852589801</v>
          </cell>
          <cell r="W906">
            <v>11385.7946546163</v>
          </cell>
          <cell r="X906">
            <v>10800.0364616842</v>
          </cell>
          <cell r="Y906">
            <v>10214.311652527</v>
          </cell>
          <cell r="Z906">
            <v>9628.62122865783</v>
          </cell>
        </row>
        <row r="907">
          <cell r="A907">
            <v>-88791.9611227767</v>
          </cell>
          <cell r="B907">
            <v>12739.8487878218</v>
          </cell>
          <cell r="C907">
            <v>19687.4342902488</v>
          </cell>
          <cell r="D907">
            <v>18552.3416625581</v>
          </cell>
          <cell r="E907">
            <v>17179.6946538244</v>
          </cell>
          <cell r="F907">
            <v>16291.195742778</v>
          </cell>
          <cell r="G907">
            <v>15171.5409630753</v>
          </cell>
          <cell r="H907">
            <v>14286.7287088437</v>
          </cell>
          <cell r="I907">
            <v>13681.6262206655</v>
          </cell>
          <cell r="J907">
            <v>13154.5700168741</v>
          </cell>
          <cell r="K907">
            <v>12481.2162892672</v>
          </cell>
          <cell r="L907">
            <v>11894.5404546705</v>
          </cell>
          <cell r="M907">
            <v>11280.8781455873</v>
          </cell>
          <cell r="N907">
            <v>10745.5488814839</v>
          </cell>
          <cell r="O907">
            <v>11594.8778181639</v>
          </cell>
          <cell r="P907">
            <v>12656.6684055574</v>
          </cell>
          <cell r="Q907">
            <v>11392.8320995358</v>
          </cell>
          <cell r="R907">
            <v>8384.32793886755</v>
          </cell>
          <cell r="S907">
            <v>7921.86653907281</v>
          </cell>
          <cell r="T907">
            <v>7459.42786894631</v>
          </cell>
          <cell r="U907">
            <v>6997.01261037806</v>
          </cell>
          <cell r="V907">
            <v>9815.83959704592</v>
          </cell>
          <cell r="W907">
            <v>9353.47328970485</v>
          </cell>
          <cell r="X907">
            <v>8891.13256480561</v>
          </cell>
          <cell r="Y907">
            <v>8428.81818982145</v>
          </cell>
          <cell r="Z907">
            <v>7966.53095524982</v>
          </cell>
        </row>
        <row r="908">
          <cell r="A908">
            <v>-115926.001484078</v>
          </cell>
          <cell r="B908">
            <v>16016.2437708032</v>
          </cell>
          <cell r="C908">
            <v>25010.7260100528</v>
          </cell>
          <cell r="D908">
            <v>23575.9169280231</v>
          </cell>
          <cell r="E908">
            <v>21897.9027914132</v>
          </cell>
          <cell r="F908">
            <v>20735.9641171499</v>
          </cell>
          <cell r="G908">
            <v>19276.0750404511</v>
          </cell>
          <cell r="H908">
            <v>18120.8719635043</v>
          </cell>
          <cell r="I908">
            <v>17330.8554906665</v>
          </cell>
          <cell r="J908">
            <v>16640.7548075598</v>
          </cell>
          <cell r="K908">
            <v>15763.6108693166</v>
          </cell>
          <cell r="L908">
            <v>14997.6520729106</v>
          </cell>
          <cell r="M908">
            <v>14196.4599733788</v>
          </cell>
          <cell r="N908">
            <v>13495.4923031475</v>
          </cell>
          <cell r="O908">
            <v>14606.41517708</v>
          </cell>
          <cell r="P908">
            <v>15992.6796052275</v>
          </cell>
          <cell r="Q908">
            <v>14342.6260684563</v>
          </cell>
          <cell r="R908">
            <v>10414.749564949</v>
          </cell>
          <cell r="S908">
            <v>9810.96403931113</v>
          </cell>
          <cell r="T908">
            <v>9207.20818932768</v>
          </cell>
          <cell r="U908">
            <v>8603.48290526824</v>
          </cell>
          <cell r="V908">
            <v>12283.7185629532</v>
          </cell>
          <cell r="W908">
            <v>11680.0571891843</v>
          </cell>
          <cell r="X908">
            <v>11076.4292156259</v>
          </cell>
          <cell r="Y908">
            <v>10472.8356442842</v>
          </cell>
          <cell r="Z908">
            <v>9869.27750722588</v>
          </cell>
        </row>
        <row r="909">
          <cell r="A909">
            <v>-116594.169309361</v>
          </cell>
          <cell r="B909">
            <v>16093.4505236861</v>
          </cell>
          <cell r="C909">
            <v>25144.156213745</v>
          </cell>
          <cell r="D909">
            <v>23786.9555181988</v>
          </cell>
          <cell r="E909">
            <v>22014.0872898714</v>
          </cell>
          <cell r="F909">
            <v>20845.4152412377</v>
          </cell>
          <cell r="G909">
            <v>19377.1479942671</v>
          </cell>
          <cell r="H909">
            <v>18215.2866222199</v>
          </cell>
          <cell r="I909">
            <v>17420.7166964739</v>
          </cell>
          <cell r="J909">
            <v>16726.6010906459</v>
          </cell>
          <cell r="K909">
            <v>15844.4388779385</v>
          </cell>
          <cell r="L909">
            <v>15074.0652909187</v>
          </cell>
          <cell r="M909">
            <v>14268.2553250245</v>
          </cell>
          <cell r="N909">
            <v>13563.2088573811</v>
          </cell>
          <cell r="O909">
            <v>14680.5734056766</v>
          </cell>
          <cell r="P909">
            <v>16074.8279074605</v>
          </cell>
          <cell r="Q909">
            <v>14415.263884093</v>
          </cell>
          <cell r="R909">
            <v>10464.7481049468</v>
          </cell>
          <cell r="S909">
            <v>9857.48251395308</v>
          </cell>
          <cell r="T909">
            <v>9250.24676965669</v>
          </cell>
          <cell r="U909">
            <v>8643.04176745849</v>
          </cell>
          <cell r="V909">
            <v>12344.4893622796</v>
          </cell>
          <cell r="W909">
            <v>11737.3486387345</v>
          </cell>
          <cell r="X909">
            <v>11130.2415079101</v>
          </cell>
          <cell r="Y909">
            <v>10523.1689775882</v>
          </cell>
          <cell r="Z909">
            <v>9916.13208578362</v>
          </cell>
        </row>
        <row r="910">
          <cell r="A910">
            <v>-109858.239606814</v>
          </cell>
          <cell r="B910">
            <v>15296.5028696029</v>
          </cell>
          <cell r="C910">
            <v>23805.4785409921</v>
          </cell>
          <cell r="D910">
            <v>22466.1591831903</v>
          </cell>
          <cell r="E910">
            <v>20842.808780899</v>
          </cell>
          <cell r="F910">
            <v>19742.0171878991</v>
          </cell>
          <cell r="G910">
            <v>18358.2119037045</v>
          </cell>
          <cell r="H910">
            <v>17263.4740985782</v>
          </cell>
          <cell r="I910">
            <v>16514.8084165459</v>
          </cell>
          <cell r="J910">
            <v>15861.1680269567</v>
          </cell>
          <cell r="K910">
            <v>15029.5960144051</v>
          </cell>
          <cell r="L910">
            <v>14303.7287895611</v>
          </cell>
          <cell r="M910">
            <v>13544.4724319307</v>
          </cell>
          <cell r="N910">
            <v>12880.5451136975</v>
          </cell>
          <cell r="O910">
            <v>13932.9698908243</v>
          </cell>
          <cell r="P910">
            <v>15246.6749074401</v>
          </cell>
          <cell r="Q910">
            <v>13682.9879477757</v>
          </cell>
          <cell r="R910">
            <v>9960.70310620335</v>
          </cell>
          <cell r="S910">
            <v>9388.52073039907</v>
          </cell>
          <cell r="T910">
            <v>8816.36647697553</v>
          </cell>
          <cell r="U910">
            <v>8244.24118960414</v>
          </cell>
          <cell r="V910">
            <v>11731.8471236967</v>
          </cell>
          <cell r="W910">
            <v>11159.7824014438</v>
          </cell>
          <cell r="X910">
            <v>10587.7493311781</v>
          </cell>
          <cell r="Y910">
            <v>10015.7488624594</v>
          </cell>
          <cell r="Z910">
            <v>9443.78197333396</v>
          </cell>
        </row>
        <row r="911">
          <cell r="A911">
            <v>-111663.379297199</v>
          </cell>
          <cell r="B911">
            <v>15533.6774270356</v>
          </cell>
          <cell r="C911">
            <v>24189.8390280568</v>
          </cell>
          <cell r="D911">
            <v>22813.3890339595</v>
          </cell>
          <cell r="E911">
            <v>21156.6958638123</v>
          </cell>
          <cell r="F911">
            <v>20037.7132103238</v>
          </cell>
          <cell r="G911">
            <v>18631.2732419701</v>
          </cell>
          <cell r="H911">
            <v>17518.5472124769</v>
          </cell>
          <cell r="I911">
            <v>16757.5798028519</v>
          </cell>
          <cell r="J911">
            <v>16093.0925929222</v>
          </cell>
          <cell r="K911">
            <v>15247.9630786925</v>
          </cell>
          <cell r="L911">
            <v>14510.1687399405</v>
          </cell>
          <cell r="M911">
            <v>13738.4366336431</v>
          </cell>
          <cell r="N911">
            <v>13063.4899295326</v>
          </cell>
          <cell r="O911">
            <v>14133.317702771</v>
          </cell>
          <cell r="P911">
            <v>15468.6089115143</v>
          </cell>
          <cell r="Q911">
            <v>13879.2281722633</v>
          </cell>
          <cell r="R911">
            <v>10095.7804708956</v>
          </cell>
          <cell r="S911">
            <v>9514.19625941285</v>
          </cell>
          <cell r="T911">
            <v>8932.64063240483</v>
          </cell>
          <cell r="U911">
            <v>8351.1144474057</v>
          </cell>
          <cell r="V911">
            <v>11896.0271062245</v>
          </cell>
          <cell r="W911">
            <v>11314.5624815218</v>
          </cell>
          <cell r="X911">
            <v>10733.1300288972</v>
          </cell>
          <cell r="Y911">
            <v>10151.7307135129</v>
          </cell>
          <cell r="Z911">
            <v>9570.36552948635</v>
          </cell>
        </row>
        <row r="912">
          <cell r="A912">
            <v>-89003.0876052836</v>
          </cell>
          <cell r="B912">
            <v>12828.6632917703</v>
          </cell>
          <cell r="C912">
            <v>19748.1257787234</v>
          </cell>
          <cell r="D912">
            <v>18567.6714767046</v>
          </cell>
          <cell r="E912">
            <v>17216.4064252584</v>
          </cell>
          <cell r="F912">
            <v>16325.7799145395</v>
          </cell>
          <cell r="G912">
            <v>15203.4778154771</v>
          </cell>
          <cell r="H912">
            <v>14316.5616849875</v>
          </cell>
          <cell r="I912">
            <v>13710.0204048481</v>
          </cell>
          <cell r="J912">
            <v>13181.6955729073</v>
          </cell>
          <cell r="K912">
            <v>12506.7561798496</v>
          </cell>
          <cell r="L912">
            <v>11918.6853675571</v>
          </cell>
          <cell r="M912">
            <v>11303.5639132638</v>
          </cell>
          <cell r="N912">
            <v>10766.9458379997</v>
          </cell>
          <cell r="O912">
            <v>11618.310203502</v>
          </cell>
          <cell r="P912">
            <v>12682.6254801697</v>
          </cell>
          <cell r="Q912">
            <v>11415.7840674877</v>
          </cell>
          <cell r="R912">
            <v>8400.12638871921</v>
          </cell>
          <cell r="S912">
            <v>7936.56536405531</v>
          </cell>
          <cell r="T912">
            <v>7473.02712310544</v>
          </cell>
          <cell r="U912">
            <v>7009.51234938105</v>
          </cell>
          <cell r="V912">
            <v>9835.04184626453</v>
          </cell>
          <cell r="W912">
            <v>9371.57614016185</v>
          </cell>
          <cell r="X912">
            <v>8908.13607733006</v>
          </cell>
          <cell r="Y912">
            <v>8444.72242706727</v>
          </cell>
          <cell r="Z912">
            <v>7981.33598175057</v>
          </cell>
        </row>
        <row r="913">
          <cell r="A913">
            <v>-100156.638043225</v>
          </cell>
          <cell r="B913">
            <v>14137.5438227749</v>
          </cell>
          <cell r="C913">
            <v>21883.0684666911</v>
          </cell>
          <cell r="D913">
            <v>20640.7036759618</v>
          </cell>
          <cell r="E913">
            <v>19155.8438160258</v>
          </cell>
          <cell r="F913">
            <v>18152.8188511818</v>
          </cell>
          <cell r="G913">
            <v>16890.6621509715</v>
          </cell>
          <cell r="H913">
            <v>15892.6008449403</v>
          </cell>
          <cell r="I913">
            <v>15210.0499684738</v>
          </cell>
          <cell r="J913">
            <v>14614.7050835126</v>
          </cell>
          <cell r="K913">
            <v>13855.9969496842</v>
          </cell>
          <cell r="L913">
            <v>13194.2311944132</v>
          </cell>
          <cell r="M913">
            <v>12502.0249068796</v>
          </cell>
          <cell r="N913">
            <v>11897.3205351182</v>
          </cell>
          <cell r="O913">
            <v>12856.2140829523</v>
          </cell>
          <cell r="P913">
            <v>14053.9055653177</v>
          </cell>
          <cell r="Q913">
            <v>12628.3080917687</v>
          </cell>
          <cell r="R913">
            <v>9234.73891657126</v>
          </cell>
          <cell r="S913">
            <v>8713.08607274955</v>
          </cell>
          <cell r="T913">
            <v>8191.45886781591</v>
          </cell>
          <cell r="U913">
            <v>7669.85807093697</v>
          </cell>
          <cell r="V913">
            <v>10849.4728766037</v>
          </cell>
          <cell r="W913">
            <v>10327.9272963264</v>
          </cell>
          <cell r="X913">
            <v>9806.41057284342</v>
          </cell>
          <cell r="Y913">
            <v>9284.9235718587</v>
          </cell>
          <cell r="Z913">
            <v>8763.46718504716</v>
          </cell>
        </row>
        <row r="914">
          <cell r="A914">
            <v>-105187.487864019</v>
          </cell>
          <cell r="B914">
            <v>14719.3258953668</v>
          </cell>
          <cell r="C914">
            <v>22902.1994418314</v>
          </cell>
          <cell r="D914">
            <v>21566.4196384221</v>
          </cell>
          <cell r="E914">
            <v>20030.6341622992</v>
          </cell>
          <cell r="F914">
            <v>18976.9114626005</v>
          </cell>
          <cell r="G914">
            <v>17651.6728317495</v>
          </cell>
          <cell r="H914">
            <v>16603.4790867638</v>
          </cell>
          <cell r="I914">
            <v>15886.6438031762</v>
          </cell>
          <cell r="J914">
            <v>15261.0692775636</v>
          </cell>
          <cell r="K914">
            <v>14464.5769460629</v>
          </cell>
          <cell r="L914">
            <v>13769.5708165505</v>
          </cell>
          <cell r="M914">
            <v>13042.5951323436</v>
          </cell>
          <cell r="N914">
            <v>12407.180186901</v>
          </cell>
          <cell r="O914">
            <v>13414.5751666937</v>
          </cell>
          <cell r="P914">
            <v>14672.4264756782</v>
          </cell>
          <cell r="Q914">
            <v>13175.2214987779</v>
          </cell>
          <cell r="R914">
            <v>9611.19395746068</v>
          </cell>
          <cell r="S914">
            <v>9063.33858560758</v>
          </cell>
          <cell r="T914">
            <v>8515.51014047926</v>
          </cell>
          <cell r="U914">
            <v>7967.70942987745</v>
          </cell>
          <cell r="V914">
            <v>11307.0357123649</v>
          </cell>
          <cell r="W914">
            <v>10759.2929918847</v>
          </cell>
          <cell r="X914">
            <v>10211.5805776703</v>
          </cell>
          <cell r="Y914">
            <v>9663.89937890992</v>
          </cell>
          <cell r="Z914">
            <v>9116.2503320671</v>
          </cell>
        </row>
        <row r="915">
          <cell r="A915">
            <v>-91511.6389596717</v>
          </cell>
          <cell r="B915">
            <v>13151.0954429453</v>
          </cell>
          <cell r="C915">
            <v>20131.2629183294</v>
          </cell>
          <cell r="D915">
            <v>19073.1494266025</v>
          </cell>
          <cell r="E915">
            <v>17652.6063887077</v>
          </cell>
          <cell r="F915">
            <v>16736.7002779283</v>
          </cell>
          <cell r="G915">
            <v>15582.9434012075</v>
          </cell>
          <cell r="H915">
            <v>14671.0295462543</v>
          </cell>
          <cell r="I915">
            <v>14047.3929046985</v>
          </cell>
          <cell r="J915">
            <v>13503.9945546245</v>
          </cell>
          <cell r="K915">
            <v>12810.2146865732</v>
          </cell>
          <cell r="L915">
            <v>12205.5691028617</v>
          </cell>
          <cell r="M915">
            <v>11573.110455008</v>
          </cell>
          <cell r="N915">
            <v>11021.1790521856</v>
          </cell>
          <cell r="O915">
            <v>11896.727867068</v>
          </cell>
          <cell r="P915">
            <v>12991.0408617994</v>
          </cell>
          <cell r="Q915">
            <v>11688.4935334342</v>
          </cell>
          <cell r="R915">
            <v>8587.83956568305</v>
          </cell>
          <cell r="S915">
            <v>8111.21307702739</v>
          </cell>
          <cell r="T915">
            <v>7634.61001424457</v>
          </cell>
          <cell r="U915">
            <v>7158.0310801108</v>
          </cell>
          <cell r="V915">
            <v>10063.1981046012</v>
          </cell>
          <cell r="W915">
            <v>9586.66962105974</v>
          </cell>
          <cell r="X915">
            <v>9110.16750354452</v>
          </cell>
          <cell r="Y915">
            <v>8633.69254303636</v>
          </cell>
          <cell r="Z915">
            <v>8157.24555424548</v>
          </cell>
        </row>
        <row r="916">
          <cell r="A916">
            <v>-109823.399840039</v>
          </cell>
          <cell r="B916">
            <v>15309.8322900547</v>
          </cell>
          <cell r="C916">
            <v>23795.5824446123</v>
          </cell>
          <cell r="D916">
            <v>22398.2065764372</v>
          </cell>
          <cell r="E916">
            <v>20836.7506609538</v>
          </cell>
          <cell r="F916">
            <v>19736.3101611729</v>
          </cell>
          <cell r="G916">
            <v>18352.9417335393</v>
          </cell>
          <cell r="H916">
            <v>17258.5511068307</v>
          </cell>
          <cell r="I916">
            <v>16510.1228520306</v>
          </cell>
          <cell r="J916">
            <v>15856.6918095035</v>
          </cell>
          <cell r="K916">
            <v>15025.381461021</v>
          </cell>
          <cell r="L916">
            <v>14299.7444332464</v>
          </cell>
          <cell r="M916">
            <v>13540.7288615099</v>
          </cell>
          <cell r="N916">
            <v>12877.0142209083</v>
          </cell>
          <cell r="O916">
            <v>13929.1031147077</v>
          </cell>
          <cell r="P916">
            <v>15242.3915109902</v>
          </cell>
          <cell r="Q916">
            <v>13679.2004493957</v>
          </cell>
          <cell r="R916">
            <v>9958.09607035596</v>
          </cell>
          <cell r="S916">
            <v>9386.09515295294</v>
          </cell>
          <cell r="T916">
            <v>8814.12234901212</v>
          </cell>
          <cell r="U916">
            <v>8242.17850193734</v>
          </cell>
          <cell r="V916">
            <v>11728.6783981234</v>
          </cell>
          <cell r="W916">
            <v>11156.7950969598</v>
          </cell>
          <cell r="X916">
            <v>10584.9434377456</v>
          </cell>
          <cell r="Y916">
            <v>10013.1243697392</v>
          </cell>
          <cell r="Z916">
            <v>9441.33887067696</v>
          </cell>
        </row>
        <row r="917">
          <cell r="A917">
            <v>-104145.753630668</v>
          </cell>
          <cell r="B917">
            <v>14565.3274023668</v>
          </cell>
          <cell r="C917">
            <v>22701.4860158388</v>
          </cell>
          <cell r="D917">
            <v>21399.3475173784</v>
          </cell>
          <cell r="E917">
            <v>19849.4919928488</v>
          </cell>
          <cell r="F917">
            <v>18806.267234419</v>
          </cell>
          <cell r="G917">
            <v>17494.090930808</v>
          </cell>
          <cell r="H917">
            <v>16456.2780717005</v>
          </cell>
          <cell r="I917">
            <v>15746.5420341331</v>
          </cell>
          <cell r="J917">
            <v>15127.2271371419</v>
          </cell>
          <cell r="K917">
            <v>14338.55875062</v>
          </cell>
          <cell r="L917">
            <v>13650.4356800361</v>
          </cell>
          <cell r="M917">
            <v>12930.6596682658</v>
          </cell>
          <cell r="N917">
            <v>12301.6039378802</v>
          </cell>
          <cell r="O917">
            <v>13298.9557631686</v>
          </cell>
          <cell r="P917">
            <v>14544.3498227631</v>
          </cell>
          <cell r="Q917">
            <v>13061.9725569381</v>
          </cell>
          <cell r="R917">
            <v>9533.24169941652</v>
          </cell>
          <cell r="S917">
            <v>8990.81206504774</v>
          </cell>
          <cell r="T917">
            <v>8448.40909073237</v>
          </cell>
          <cell r="U917">
            <v>7906.033576272</v>
          </cell>
          <cell r="V917">
            <v>11212.28852513</v>
          </cell>
          <cell r="W917">
            <v>10669.9704264805</v>
          </cell>
          <cell r="X917">
            <v>10127.682333956</v>
          </cell>
          <cell r="Y917">
            <v>9585.42514774024</v>
          </cell>
          <cell r="Z917">
            <v>9043.19979502248</v>
          </cell>
        </row>
        <row r="918">
          <cell r="A918">
            <v>-96020.6356560511</v>
          </cell>
          <cell r="B918">
            <v>13616.242140526</v>
          </cell>
          <cell r="C918">
            <v>21083.0535203911</v>
          </cell>
          <cell r="D918">
            <v>19903.593641047</v>
          </cell>
          <cell r="E918">
            <v>18436.6541980992</v>
          </cell>
          <cell r="F918">
            <v>17475.3092594642</v>
          </cell>
          <cell r="G918">
            <v>16265.0139792944</v>
          </cell>
          <cell r="H918">
            <v>15308.1679538969</v>
          </cell>
          <cell r="I918">
            <v>14653.8032477092</v>
          </cell>
          <cell r="J918">
            <v>14083.3109960708</v>
          </cell>
          <cell r="K918">
            <v>13355.6663082478</v>
          </cell>
          <cell r="L918">
            <v>12721.2283946159</v>
          </cell>
          <cell r="M918">
            <v>12057.6070008407</v>
          </cell>
          <cell r="N918">
            <v>11478.150650901</v>
          </cell>
          <cell r="O918">
            <v>12397.1698145836</v>
          </cell>
          <cell r="P918">
            <v>13545.4022203772</v>
          </cell>
          <cell r="Q918">
            <v>12178.6752787165</v>
          </cell>
          <cell r="R918">
            <v>8925.24469526766</v>
          </cell>
          <cell r="S918">
            <v>8425.13368281603</v>
          </cell>
          <cell r="T918">
            <v>7925.04725048589</v>
          </cell>
          <cell r="U918">
            <v>7424.98613568087</v>
          </cell>
          <cell r="V918">
            <v>10473.2976679604</v>
          </cell>
          <cell r="W918">
            <v>9973.28948956867</v>
          </cell>
          <cell r="X918">
            <v>9473.3089763202</v>
          </cell>
          <cell r="Y918">
            <v>8973.35695816929</v>
          </cell>
          <cell r="Z918">
            <v>8473.43428996888</v>
          </cell>
        </row>
        <row r="919">
          <cell r="A919">
            <v>-108470.86648285</v>
          </cell>
          <cell r="B919">
            <v>15123.359559918</v>
          </cell>
          <cell r="C919">
            <v>23541.7944934756</v>
          </cell>
          <cell r="D919">
            <v>22126.3907992186</v>
          </cell>
          <cell r="E919">
            <v>20601.5651225203</v>
          </cell>
          <cell r="F919">
            <v>19514.7546017624</v>
          </cell>
          <cell r="G919">
            <v>18148.345618053</v>
          </cell>
          <cell r="H919">
            <v>17067.4329917577</v>
          </cell>
          <cell r="I919">
            <v>16328.222027458</v>
          </cell>
          <cell r="J919">
            <v>15682.9181600233</v>
          </cell>
          <cell r="K919">
            <v>14861.766013345</v>
          </cell>
          <cell r="L919">
            <v>14145.0655900346</v>
          </cell>
          <cell r="M919">
            <v>13395.3976972162</v>
          </cell>
          <cell r="N919">
            <v>12739.939529537</v>
          </cell>
          <cell r="O919">
            <v>13778.988915712</v>
          </cell>
          <cell r="P919">
            <v>15076.1034695696</v>
          </cell>
          <cell r="Q919">
            <v>13532.1639341302</v>
          </cell>
          <cell r="R919">
            <v>9856.88692708553</v>
          </cell>
          <cell r="S919">
            <v>9291.93050404581</v>
          </cell>
          <cell r="T919">
            <v>8727.00184823609</v>
          </cell>
          <cell r="U919">
            <v>8162.10179267326</v>
          </cell>
          <cell r="V919">
            <v>11605.663595372</v>
          </cell>
          <cell r="W919">
            <v>11040.8233400654</v>
          </cell>
          <cell r="X919">
            <v>10476.0143370208</v>
          </cell>
          <cell r="Y919">
            <v>9911.23752380606</v>
          </cell>
          <cell r="Z919">
            <v>9346.49386611606</v>
          </cell>
        </row>
        <row r="920">
          <cell r="A920">
            <v>-96814.3387662102</v>
          </cell>
          <cell r="B920">
            <v>13733.8406174437</v>
          </cell>
          <cell r="C920">
            <v>21238.4252415067</v>
          </cell>
          <cell r="D920">
            <v>20037.2347671921</v>
          </cell>
          <cell r="E920">
            <v>18574.6674251497</v>
          </cell>
          <cell r="F920">
            <v>17605.3240466356</v>
          </cell>
          <cell r="G920">
            <v>16385.0765066434</v>
          </cell>
          <cell r="H920">
            <v>15420.3212265205</v>
          </cell>
          <cell r="I920">
            <v>14760.5475652792</v>
          </cell>
          <cell r="J920">
            <v>14185.2860677562</v>
          </cell>
          <cell r="K920">
            <v>13451.6802727097</v>
          </cell>
          <cell r="L920">
            <v>12811.9981181725</v>
          </cell>
          <cell r="M920">
            <v>12142.891253898</v>
          </cell>
          <cell r="N920">
            <v>11558.5897826143</v>
          </cell>
          <cell r="O920">
            <v>12485.2608816088</v>
          </cell>
          <cell r="P920">
            <v>13642.9845350435</v>
          </cell>
          <cell r="Q920">
            <v>12264.9602777909</v>
          </cell>
          <cell r="R920">
            <v>8984.63695451459</v>
          </cell>
          <cell r="S920">
            <v>8480.39204247675</v>
          </cell>
          <cell r="T920">
            <v>7976.17191373878</v>
          </cell>
          <cell r="U920">
            <v>7471.97731179967</v>
          </cell>
          <cell r="V920">
            <v>10545.4860772299</v>
          </cell>
          <cell r="W920">
            <v>10041.3448492746</v>
          </cell>
          <cell r="X920">
            <v>9537.23151514159</v>
          </cell>
          <cell r="Y920">
            <v>9033.14691164561</v>
          </cell>
          <cell r="Z920">
            <v>8529.09190070576</v>
          </cell>
        </row>
        <row r="921">
          <cell r="A921">
            <v>-90312.3054253315</v>
          </cell>
          <cell r="B921">
            <v>12921.4907337022</v>
          </cell>
          <cell r="C921">
            <v>19947.103072626</v>
          </cell>
          <cell r="D921">
            <v>18845.4978384129</v>
          </cell>
          <cell r="E921">
            <v>17444.0600326893</v>
          </cell>
          <cell r="F921">
            <v>16540.2400496402</v>
          </cell>
          <cell r="G921">
            <v>15401.5216410756</v>
          </cell>
          <cell r="H921">
            <v>14501.5591496769</v>
          </cell>
          <cell r="I921">
            <v>13886.0957672383</v>
          </cell>
          <cell r="J921">
            <v>13349.9040369315</v>
          </cell>
          <cell r="K921">
            <v>12665.1317634121</v>
          </cell>
          <cell r="L921">
            <v>12068.4105457503</v>
          </cell>
          <cell r="M921">
            <v>11444.2407764927</v>
          </cell>
          <cell r="N921">
            <v>10899.6306458582</v>
          </cell>
          <cell r="O921">
            <v>11763.6169224253</v>
          </cell>
          <cell r="P921">
            <v>12843.5880663652</v>
          </cell>
          <cell r="Q921">
            <v>11558.1116669958</v>
          </cell>
          <cell r="R921">
            <v>8498.09426006017</v>
          </cell>
          <cell r="S921">
            <v>8027.7143443836</v>
          </cell>
          <cell r="T921">
            <v>7557.35754756503</v>
          </cell>
          <cell r="U921">
            <v>7087.02456317015</v>
          </cell>
          <cell r="V921">
            <v>9954.1170402594</v>
          </cell>
          <cell r="W921">
            <v>9483.83384526127</v>
          </cell>
          <cell r="X921">
            <v>9013.57667074146</v>
          </cell>
          <cell r="Y921">
            <v>8543.34629731433</v>
          </cell>
          <cell r="Z921">
            <v>8073.14352901265</v>
          </cell>
        </row>
        <row r="922">
          <cell r="A922">
            <v>-104060.372260026</v>
          </cell>
          <cell r="B922">
            <v>14562.4255373798</v>
          </cell>
          <cell r="C922">
            <v>22642.5829757262</v>
          </cell>
          <cell r="D922">
            <v>21347.411870215</v>
          </cell>
          <cell r="E922">
            <v>19834.6454358157</v>
          </cell>
          <cell r="F922">
            <v>18792.2810970455</v>
          </cell>
          <cell r="G922">
            <v>17481.1753922185</v>
          </cell>
          <cell r="H922">
            <v>16444.2133588172</v>
          </cell>
          <cell r="I922">
            <v>15735.0591811296</v>
          </cell>
          <cell r="J922">
            <v>15116.2573283048</v>
          </cell>
          <cell r="K922">
            <v>14328.2301985688</v>
          </cell>
          <cell r="L922">
            <v>13640.6712689977</v>
          </cell>
          <cell r="M922">
            <v>12921.4853481365</v>
          </cell>
          <cell r="N922">
            <v>12292.9508241012</v>
          </cell>
          <cell r="O922">
            <v>13289.4795044169</v>
          </cell>
          <cell r="P922">
            <v>14533.8525578916</v>
          </cell>
          <cell r="Q922">
            <v>13052.6905831213</v>
          </cell>
          <cell r="R922">
            <v>9526.85267002362</v>
          </cell>
          <cell r="S922">
            <v>8984.86773343698</v>
          </cell>
          <cell r="T922">
            <v>8442.90943504715</v>
          </cell>
          <cell r="U922">
            <v>7900.97857400004</v>
          </cell>
          <cell r="V922">
            <v>11204.5229699129</v>
          </cell>
          <cell r="W922">
            <v>10662.6494776057</v>
          </cell>
          <cell r="X922">
            <v>10120.8059668237</v>
          </cell>
          <cell r="Y922">
            <v>9578.99333701265</v>
          </cell>
          <cell r="Z922">
            <v>9037.21251460167</v>
          </cell>
        </row>
        <row r="923">
          <cell r="A923">
            <v>-115951.348887329</v>
          </cell>
          <cell r="B923">
            <v>16025.0980948408</v>
          </cell>
          <cell r="C923">
            <v>25029.3890403104</v>
          </cell>
          <cell r="D923">
            <v>23524.3765193983</v>
          </cell>
          <cell r="E923">
            <v>21902.3103297927</v>
          </cell>
          <cell r="F923">
            <v>20740.1162203693</v>
          </cell>
          <cell r="G923">
            <v>19279.9093120535</v>
          </cell>
          <cell r="H923">
            <v>18124.4536481301</v>
          </cell>
          <cell r="I923">
            <v>17334.2644369431</v>
          </cell>
          <cell r="J923">
            <v>16644.0114449982</v>
          </cell>
          <cell r="K923">
            <v>15766.6771350824</v>
          </cell>
          <cell r="L923">
            <v>15000.5508605763</v>
          </cell>
          <cell r="M923">
            <v>14199.1835791269</v>
          </cell>
          <cell r="N923">
            <v>13498.0611769273</v>
          </cell>
          <cell r="O923">
            <v>14609.2284201807</v>
          </cell>
          <cell r="P923">
            <v>15995.7959572341</v>
          </cell>
          <cell r="Q923">
            <v>14345.3816336519</v>
          </cell>
          <cell r="R923">
            <v>10416.6462937457</v>
          </cell>
          <cell r="S923">
            <v>9812.72874944941</v>
          </cell>
          <cell r="T923">
            <v>9208.84088729613</v>
          </cell>
          <cell r="U923">
            <v>8604.98359775016</v>
          </cell>
          <cell r="V923">
            <v>12286.0239447721</v>
          </cell>
          <cell r="W923">
            <v>11682.2305794907</v>
          </cell>
          <cell r="X923">
            <v>11078.4706217229</v>
          </cell>
          <cell r="Y923">
            <v>10474.7450736939</v>
          </cell>
          <cell r="Z923">
            <v>9871.05496769598</v>
          </cell>
        </row>
        <row r="924">
          <cell r="A924">
            <v>-89569.9616794275</v>
          </cell>
          <cell r="B924">
            <v>12863.7643963265</v>
          </cell>
          <cell r="C924">
            <v>19809.8162463784</v>
          </cell>
          <cell r="D924">
            <v>18648.2360178427</v>
          </cell>
          <cell r="E924">
            <v>17314.9774391583</v>
          </cell>
          <cell r="F924">
            <v>16418.6383286738</v>
          </cell>
          <cell r="G924">
            <v>15289.228183794</v>
          </cell>
          <cell r="H924">
            <v>14396.6631508467</v>
          </cell>
          <cell r="I924">
            <v>13786.2587179126</v>
          </cell>
          <cell r="J924">
            <v>13254.5276225836</v>
          </cell>
          <cell r="K924">
            <v>12575.3307217816</v>
          </cell>
          <cell r="L924">
            <v>11983.514397887</v>
          </cell>
          <cell r="M924">
            <v>11364.4751423772</v>
          </cell>
          <cell r="N924">
            <v>10824.3966123903</v>
          </cell>
          <cell r="O924">
            <v>11681.2260991576</v>
          </cell>
          <cell r="P924">
            <v>12752.3201601718</v>
          </cell>
          <cell r="Q924">
            <v>11477.4100436705</v>
          </cell>
          <cell r="R924">
            <v>8442.54518680753</v>
          </cell>
          <cell r="S924">
            <v>7976.03167213753</v>
          </cell>
          <cell r="T924">
            <v>7509.54108629449</v>
          </cell>
          <cell r="U924">
            <v>7043.0741171432</v>
          </cell>
          <cell r="V924">
            <v>9886.599837086</v>
          </cell>
          <cell r="W924">
            <v>9420.18224807552</v>
          </cell>
          <cell r="X924">
            <v>8953.79046566177</v>
          </cell>
          <cell r="Y924">
            <v>8487.42526404266</v>
          </cell>
          <cell r="Z924">
            <v>8021.08744064203</v>
          </cell>
        </row>
        <row r="925">
          <cell r="A925">
            <v>-95342.7348206262</v>
          </cell>
          <cell r="B925">
            <v>13563.4994854573</v>
          </cell>
          <cell r="C925">
            <v>20965.3027402057</v>
          </cell>
          <cell r="D925">
            <v>19766.4504284666</v>
          </cell>
          <cell r="E925">
            <v>18318.777273189</v>
          </cell>
          <cell r="F925">
            <v>17364.2637920684</v>
          </cell>
          <cell r="G925">
            <v>16162.4687245872</v>
          </cell>
          <cell r="H925">
            <v>15212.3779837759</v>
          </cell>
          <cell r="I925">
            <v>14562.6330593462</v>
          </cell>
          <cell r="J925">
            <v>13996.2142146633</v>
          </cell>
          <cell r="K925">
            <v>13273.6609010773</v>
          </cell>
          <cell r="L925">
            <v>12643.702087055</v>
          </cell>
          <cell r="M925">
            <v>11984.7658267843</v>
          </cell>
          <cell r="N925">
            <v>11409.4476889354</v>
          </cell>
          <cell r="O925">
            <v>12321.9313442217</v>
          </cell>
          <cell r="P925">
            <v>13462.0572872552</v>
          </cell>
          <cell r="Q925">
            <v>12104.9793687364</v>
          </cell>
          <cell r="R925">
            <v>8874.51784079785</v>
          </cell>
          <cell r="S925">
            <v>8377.93758682153</v>
          </cell>
          <cell r="T925">
            <v>7881.38173943226</v>
          </cell>
          <cell r="U925">
            <v>7384.85103082767</v>
          </cell>
          <cell r="V925">
            <v>10411.6416377327</v>
          </cell>
          <cell r="W925">
            <v>9915.163491813</v>
          </cell>
          <cell r="X925">
            <v>9418.71281572204</v>
          </cell>
          <cell r="Y925">
            <v>8922.2904335547</v>
          </cell>
          <cell r="Z925">
            <v>8425.8971941287</v>
          </cell>
        </row>
        <row r="926">
          <cell r="A926">
            <v>-105432.846097238</v>
          </cell>
          <cell r="B926">
            <v>14745.6344529824</v>
          </cell>
          <cell r="C926">
            <v>22949.0567453184</v>
          </cell>
          <cell r="D926">
            <v>21621.0041175068</v>
          </cell>
          <cell r="E926">
            <v>20073.2983286815</v>
          </cell>
          <cell r="F926">
            <v>19017.1030632939</v>
          </cell>
          <cell r="G926">
            <v>17688.7878804485</v>
          </cell>
          <cell r="H926">
            <v>16638.1491396694</v>
          </cell>
          <cell r="I926">
            <v>15919.6417804172</v>
          </cell>
          <cell r="J926">
            <v>15292.5929330726</v>
          </cell>
          <cell r="K926">
            <v>14494.2578385567</v>
          </cell>
          <cell r="L926">
            <v>13797.6305516284</v>
          </cell>
          <cell r="M926">
            <v>13068.9591384609</v>
          </cell>
          <cell r="N926">
            <v>12432.0464158299</v>
          </cell>
          <cell r="O926">
            <v>13441.8068460093</v>
          </cell>
          <cell r="P926">
            <v>14702.5921938333</v>
          </cell>
          <cell r="Q926">
            <v>13201.8948665085</v>
          </cell>
          <cell r="R926">
            <v>9629.55394573487</v>
          </cell>
          <cell r="S926">
            <v>9080.42065738403</v>
          </cell>
          <cell r="T926">
            <v>8531.31435856672</v>
          </cell>
          <cell r="U926">
            <v>7982.23585896892</v>
          </cell>
          <cell r="V926">
            <v>11329.3513872446</v>
          </cell>
          <cell r="W926">
            <v>10780.3310130349</v>
          </cell>
          <cell r="X926">
            <v>10231.3410157829</v>
          </cell>
          <cell r="Y926">
            <v>9682.38230679748</v>
          </cell>
          <cell r="Z926">
            <v>9133.45582472651</v>
          </cell>
        </row>
        <row r="927">
          <cell r="A927">
            <v>-105336.797070172</v>
          </cell>
          <cell r="B927">
            <v>14714.1799428095</v>
          </cell>
          <cell r="C927">
            <v>22933.8717556238</v>
          </cell>
          <cell r="D927">
            <v>21628.3275207726</v>
          </cell>
          <cell r="E927">
            <v>20056.5968240373</v>
          </cell>
          <cell r="F927">
            <v>19001.3694802297</v>
          </cell>
          <cell r="G927">
            <v>17674.2586581343</v>
          </cell>
          <cell r="H927">
            <v>16624.5770463012</v>
          </cell>
          <cell r="I927">
            <v>15906.7242452379</v>
          </cell>
          <cell r="J927">
            <v>15280.2525424467</v>
          </cell>
          <cell r="K927">
            <v>14482.6388241503</v>
          </cell>
          <cell r="L927">
            <v>13786.6461627265</v>
          </cell>
          <cell r="M927">
            <v>13058.6385671724</v>
          </cell>
          <cell r="N927">
            <v>12422.3121710724</v>
          </cell>
          <cell r="O927">
            <v>13431.1466115051</v>
          </cell>
          <cell r="P927">
            <v>14690.7833874136</v>
          </cell>
          <cell r="Q927">
            <v>13191.4531911447</v>
          </cell>
          <cell r="R927">
            <v>9622.36666292984</v>
          </cell>
          <cell r="S927">
            <v>9073.73363346442</v>
          </cell>
          <cell r="T927">
            <v>8525.12756894514</v>
          </cell>
          <cell r="U927">
            <v>7976.54927832036</v>
          </cell>
          <cell r="V927">
            <v>11320.6155937381</v>
          </cell>
          <cell r="W927">
            <v>10772.0953755493</v>
          </cell>
          <cell r="X927">
            <v>10223.605506645</v>
          </cell>
          <cell r="Y927">
            <v>9675.14689750369</v>
          </cell>
          <cell r="Z927">
            <v>9126.7204859182</v>
          </cell>
        </row>
        <row r="928">
          <cell r="A928">
            <v>-104724.975644183</v>
          </cell>
          <cell r="B928">
            <v>14719.8948538333</v>
          </cell>
          <cell r="C928">
            <v>22757.4315459525</v>
          </cell>
          <cell r="D928">
            <v>21500.257469915</v>
          </cell>
          <cell r="E928">
            <v>19950.2101307025</v>
          </cell>
          <cell r="F928">
            <v>18901.1483377538</v>
          </cell>
          <cell r="G928">
            <v>17581.7091572564</v>
          </cell>
          <cell r="H928">
            <v>16538.1243484251</v>
          </cell>
          <cell r="I928">
            <v>15824.4410089044</v>
          </cell>
          <cell r="J928">
            <v>15201.6456515636</v>
          </cell>
          <cell r="K928">
            <v>14408.6270180985</v>
          </cell>
          <cell r="L928">
            <v>13716.6768492739</v>
          </cell>
          <cell r="M928">
            <v>12992.8976967487</v>
          </cell>
          <cell r="N928">
            <v>12360.3061342556</v>
          </cell>
          <cell r="O928">
            <v>13363.2421248597</v>
          </cell>
          <cell r="P928">
            <v>14615.5626277288</v>
          </cell>
          <cell r="Q928">
            <v>13124.9409014744</v>
          </cell>
          <cell r="R928">
            <v>9576.58448533721</v>
          </cell>
          <cell r="S928">
            <v>9031.13804832351</v>
          </cell>
          <cell r="T928">
            <v>8485.71841963705</v>
          </cell>
          <cell r="U928">
            <v>7940.32640352766</v>
          </cell>
          <cell r="V928">
            <v>11264.9695783278</v>
          </cell>
          <cell r="W928">
            <v>10719.6352973558</v>
          </cell>
          <cell r="X928">
            <v>10174.3311893922</v>
          </cell>
          <cell r="Y928">
            <v>9629.05815962748</v>
          </cell>
          <cell r="Z928">
            <v>9083.81714040742</v>
          </cell>
        </row>
        <row r="929">
          <cell r="A929">
            <v>-103804.619062805</v>
          </cell>
          <cell r="B929">
            <v>14596.8868160464</v>
          </cell>
          <cell r="C929">
            <v>22578.0930670712</v>
          </cell>
          <cell r="D929">
            <v>21341.0137101286</v>
          </cell>
          <cell r="E929">
            <v>19790.1737389996</v>
          </cell>
          <cell r="F929">
            <v>18750.3867198161</v>
          </cell>
          <cell r="G929">
            <v>17442.4879096536</v>
          </cell>
          <cell r="H929">
            <v>16408.0744579043</v>
          </cell>
          <cell r="I929">
            <v>15700.6631958369</v>
          </cell>
          <cell r="J929">
            <v>15083.3981265623</v>
          </cell>
          <cell r="K929">
            <v>14297.2918312187</v>
          </cell>
          <cell r="L929">
            <v>13611.4227417923</v>
          </cell>
          <cell r="M929">
            <v>12894.0043919542</v>
          </cell>
          <cell r="N929">
            <v>12267.0311006504</v>
          </cell>
          <cell r="O929">
            <v>13261.0941147794</v>
          </cell>
          <cell r="P929">
            <v>14502.4088245249</v>
          </cell>
          <cell r="Q929">
            <v>13024.8871587639</v>
          </cell>
          <cell r="R929">
            <v>9507.71483372415</v>
          </cell>
          <cell r="S929">
            <v>8967.06195445546</v>
          </cell>
          <cell r="T929">
            <v>8426.43564791387</v>
          </cell>
          <cell r="U929">
            <v>7885.83671128117</v>
          </cell>
          <cell r="V929">
            <v>11181.2618585015</v>
          </cell>
          <cell r="W929">
            <v>10640.7201496113</v>
          </cell>
          <cell r="X929">
            <v>10100.2083485596</v>
          </cell>
          <cell r="Y929">
            <v>9559.72735258149</v>
          </cell>
          <cell r="Z929">
            <v>9019.27808582917</v>
          </cell>
        </row>
        <row r="930">
          <cell r="A930">
            <v>-108907.886748894</v>
          </cell>
          <cell r="B930">
            <v>15163.9071701964</v>
          </cell>
          <cell r="C930">
            <v>23654.088550589</v>
          </cell>
          <cell r="D930">
            <v>22303.1638972655</v>
          </cell>
          <cell r="E930">
            <v>20677.556480537</v>
          </cell>
          <cell r="F930">
            <v>19586.3419448784</v>
          </cell>
          <cell r="G930">
            <v>18214.4531549548</v>
          </cell>
          <cell r="H930">
            <v>17129.1856199284</v>
          </cell>
          <cell r="I930">
            <v>16386.996434999</v>
          </cell>
          <cell r="J930">
            <v>15739.0665767137</v>
          </cell>
          <cell r="K930">
            <v>14914.6321893192</v>
          </cell>
          <cell r="L930">
            <v>14195.0442385111</v>
          </cell>
          <cell r="M930">
            <v>13442.3559949516</v>
          </cell>
          <cell r="N930">
            <v>12784.2300586929</v>
          </cell>
          <cell r="O930">
            <v>13827.4926711523</v>
          </cell>
          <cell r="P930">
            <v>15129.8331936575</v>
          </cell>
          <cell r="Q930">
            <v>13579.6732518693</v>
          </cell>
          <cell r="R930">
            <v>9889.58885379437</v>
          </cell>
          <cell r="S930">
            <v>9322.35626744643</v>
          </cell>
          <cell r="T930">
            <v>8755.15156020038</v>
          </cell>
          <cell r="U930">
            <v>8187.97556842929</v>
          </cell>
          <cell r="V930">
            <v>11645.411200516</v>
          </cell>
          <cell r="W930">
            <v>11078.2952499315</v>
          </cell>
          <cell r="X930">
            <v>10511.2106775218</v>
          </cell>
          <cell r="Y930">
            <v>9944.15842463218</v>
          </cell>
          <cell r="Z930">
            <v>9377.13946084818</v>
          </cell>
        </row>
        <row r="931">
          <cell r="A931">
            <v>-89017.9076730474</v>
          </cell>
          <cell r="B931">
            <v>12767.9105932891</v>
          </cell>
          <cell r="C931">
            <v>19683.4418756376</v>
          </cell>
          <cell r="D931">
            <v>18630.4227415055</v>
          </cell>
          <cell r="E931">
            <v>17218.9834157615</v>
          </cell>
          <cell r="F931">
            <v>16328.207557737</v>
          </cell>
          <cell r="G931">
            <v>15205.7196295364</v>
          </cell>
          <cell r="H931">
            <v>14318.6558170112</v>
          </cell>
          <cell r="I931">
            <v>13712.0135405679</v>
          </cell>
          <cell r="J931">
            <v>13183.5996570078</v>
          </cell>
          <cell r="K931">
            <v>12508.5489578309</v>
          </cell>
          <cell r="L931">
            <v>11920.3802247862</v>
          </cell>
          <cell r="M931">
            <v>11305.1563454886</v>
          </cell>
          <cell r="N931">
            <v>10768.4478018544</v>
          </cell>
          <cell r="O931">
            <v>11619.9550447103</v>
          </cell>
          <cell r="P931">
            <v>12684.4475424716</v>
          </cell>
          <cell r="Q931">
            <v>11417.3951856967</v>
          </cell>
          <cell r="R931">
            <v>8401.2353642233</v>
          </cell>
          <cell r="S931">
            <v>7937.59715116084</v>
          </cell>
          <cell r="T931">
            <v>7473.98172560619</v>
          </cell>
          <cell r="U931">
            <v>7010.38977118457</v>
          </cell>
          <cell r="V931">
            <v>9836.38975217977</v>
          </cell>
          <cell r="W931">
            <v>9372.84687355022</v>
          </cell>
          <cell r="X931">
            <v>8909.32964246145</v>
          </cell>
          <cell r="Y931">
            <v>8445.8388283397</v>
          </cell>
          <cell r="Z931">
            <v>7982.37522369398</v>
          </cell>
        </row>
        <row r="932">
          <cell r="A932">
            <v>-101300.972341931</v>
          </cell>
          <cell r="B932">
            <v>14242.6917154549</v>
          </cell>
          <cell r="C932">
            <v>22080.9417743763</v>
          </cell>
          <cell r="D932">
            <v>20834.2350349153</v>
          </cell>
          <cell r="E932">
            <v>19354.8266187483</v>
          </cell>
          <cell r="F932">
            <v>18340.2697738189</v>
          </cell>
          <cell r="G932">
            <v>17063.7642420132</v>
          </cell>
          <cell r="H932">
            <v>16054.2996400345</v>
          </cell>
          <cell r="I932">
            <v>15363.9503151196</v>
          </cell>
          <cell r="J932">
            <v>14761.7292927527</v>
          </cell>
          <cell r="K932">
            <v>13994.4266361527</v>
          </cell>
          <cell r="L932">
            <v>13325.0999117211</v>
          </cell>
          <cell r="M932">
            <v>12624.9848583576</v>
          </cell>
          <cell r="N932">
            <v>12013.2949545195</v>
          </cell>
          <cell r="O932">
            <v>12983.2208038739</v>
          </cell>
          <cell r="P932">
            <v>14194.5964460645</v>
          </cell>
          <cell r="Q932">
            <v>12752.7108850058</v>
          </cell>
          <cell r="R932">
            <v>9320.36866712156</v>
          </cell>
          <cell r="S932">
            <v>8792.75570669784</v>
          </cell>
          <cell r="T932">
            <v>8265.16867809793</v>
          </cell>
          <cell r="U932">
            <v>7737.60835927654</v>
          </cell>
          <cell r="V932">
            <v>10953.5516834507</v>
          </cell>
          <cell r="W932">
            <v>10426.0472121053</v>
          </cell>
          <cell r="X932">
            <v>9898.57192725594</v>
          </cell>
          <cell r="Y932">
            <v>9371.12670449766</v>
          </cell>
          <cell r="Z932">
            <v>8843.71244569315</v>
          </cell>
        </row>
        <row r="933">
          <cell r="A933">
            <v>-99869.3022746768</v>
          </cell>
          <cell r="B933">
            <v>14094.9310266638</v>
          </cell>
          <cell r="C933">
            <v>21834.7090675104</v>
          </cell>
          <cell r="D933">
            <v>20563.2776999476</v>
          </cell>
          <cell r="E933">
            <v>19105.8803773587</v>
          </cell>
          <cell r="F933">
            <v>18105.751001357</v>
          </cell>
          <cell r="G933">
            <v>16847.1972103305</v>
          </cell>
          <cell r="H933">
            <v>15851.9992064032</v>
          </cell>
          <cell r="I933">
            <v>15171.4064755424</v>
          </cell>
          <cell r="J933">
            <v>14577.7881491825</v>
          </cell>
          <cell r="K933">
            <v>13821.238050649</v>
          </cell>
          <cell r="L933">
            <v>13161.3708112987</v>
          </cell>
          <cell r="M933">
            <v>12471.1503694315</v>
          </cell>
          <cell r="N933">
            <v>11868.2000246449</v>
          </cell>
          <cell r="O933">
            <v>12824.3234249444</v>
          </cell>
          <cell r="P933">
            <v>14018.5788933891</v>
          </cell>
          <cell r="Q933">
            <v>12597.0712650437</v>
          </cell>
          <cell r="R933">
            <v>9213.23777812532</v>
          </cell>
          <cell r="S933">
            <v>8693.08148534329</v>
          </cell>
          <cell r="T933">
            <v>8172.95075789485</v>
          </cell>
          <cell r="U933">
            <v>7652.84636273999</v>
          </cell>
          <cell r="V933">
            <v>10823.339286106</v>
          </cell>
          <cell r="W933">
            <v>10303.2899491438</v>
          </cell>
          <cell r="X933">
            <v>9783.26938618978</v>
          </cell>
          <cell r="Y933">
            <v>9263.27846046421</v>
          </cell>
          <cell r="Z933">
            <v>8743.31806108392</v>
          </cell>
        </row>
        <row r="934">
          <cell r="A934">
            <v>-92857.921029443</v>
          </cell>
          <cell r="B934">
            <v>13211.5285765144</v>
          </cell>
          <cell r="C934">
            <v>20396.072611394</v>
          </cell>
          <cell r="D934">
            <v>19250.8982778429</v>
          </cell>
          <cell r="E934">
            <v>17886.7049207548</v>
          </cell>
          <cell r="F934">
            <v>16957.2318274884</v>
          </cell>
          <cell r="G934">
            <v>15786.5938918664</v>
          </cell>
          <cell r="H934">
            <v>14861.2643306046</v>
          </cell>
          <cell r="I934">
            <v>14228.4530000352</v>
          </cell>
          <cell r="J934">
            <v>13676.9650379405</v>
          </cell>
          <cell r="K934">
            <v>12973.0739183792</v>
          </cell>
          <cell r="L934">
            <v>12359.5330343849</v>
          </cell>
          <cell r="M934">
            <v>11717.7699117435</v>
          </cell>
          <cell r="N934">
            <v>11157.6201966733</v>
          </cell>
          <cell r="O934">
            <v>12046.1482517498</v>
          </cell>
          <cell r="P934">
            <v>13156.5603348624</v>
          </cell>
          <cell r="Q934">
            <v>11834.8504591629</v>
          </cell>
          <cell r="R934">
            <v>8688.58092940447</v>
          </cell>
          <cell r="S934">
            <v>8204.94250540431</v>
          </cell>
          <cell r="T934">
            <v>7721.32785190891</v>
          </cell>
          <cell r="U934">
            <v>7237.73768203345</v>
          </cell>
          <cell r="V934">
            <v>10185.6443440085</v>
          </cell>
          <cell r="W934">
            <v>9702.10536693396</v>
          </cell>
          <cell r="X934">
            <v>9218.59314377195</v>
          </cell>
          <cell r="Y934">
            <v>8735.10847713985</v>
          </cell>
          <cell r="Z934">
            <v>8251.65219373358</v>
          </cell>
        </row>
        <row r="935">
          <cell r="A935">
            <v>-101558.41160853</v>
          </cell>
          <cell r="B935">
            <v>14271.5780805836</v>
          </cell>
          <cell r="C935">
            <v>22162.0858361229</v>
          </cell>
          <cell r="D935">
            <v>20887.7448514225</v>
          </cell>
          <cell r="E935">
            <v>19399.5914980818</v>
          </cell>
          <cell r="F935">
            <v>18382.4403424208</v>
          </cell>
          <cell r="G935">
            <v>17102.7067742914</v>
          </cell>
          <cell r="H935">
            <v>16090.6767889726</v>
          </cell>
          <cell r="I935">
            <v>15398.5730581542</v>
          </cell>
          <cell r="J935">
            <v>14794.8051208931</v>
          </cell>
          <cell r="K935">
            <v>14025.5689666764</v>
          </cell>
          <cell r="L935">
            <v>13354.5412617205</v>
          </cell>
          <cell r="M935">
            <v>12652.6469845084</v>
          </cell>
          <cell r="N935">
            <v>12039.3855554118</v>
          </cell>
          <cell r="O935">
            <v>13011.7933260155</v>
          </cell>
          <cell r="P935">
            <v>14226.2474742628</v>
          </cell>
          <cell r="Q935">
            <v>12780.6976052238</v>
          </cell>
          <cell r="R935">
            <v>9339.63267083589</v>
          </cell>
          <cell r="S935">
            <v>8810.67887142081</v>
          </cell>
          <cell r="T935">
            <v>8281.75106973087</v>
          </cell>
          <cell r="U935">
            <v>7752.85004569782</v>
          </cell>
          <cell r="V935">
            <v>10976.966145233</v>
          </cell>
          <cell r="W935">
            <v>10448.1211106028</v>
          </cell>
          <cell r="X935">
            <v>9919.30533664125</v>
          </cell>
          <cell r="Y935">
            <v>9390.51970116847</v>
          </cell>
          <cell r="Z935">
            <v>8861.76510833911</v>
          </cell>
        </row>
        <row r="936">
          <cell r="A936">
            <v>-107382.11163342</v>
          </cell>
          <cell r="B936">
            <v>14961.3441156872</v>
          </cell>
          <cell r="C936">
            <v>23412.9708482585</v>
          </cell>
          <cell r="D936">
            <v>22007.9391301107</v>
          </cell>
          <cell r="E936">
            <v>20412.2467636611</v>
          </cell>
          <cell r="F936">
            <v>19336.4080283161</v>
          </cell>
          <cell r="G936">
            <v>17983.6509643306</v>
          </cell>
          <cell r="H936">
            <v>16913.5877845443</v>
          </cell>
          <cell r="I936">
            <v>16181.7965039646</v>
          </cell>
          <cell r="J936">
            <v>15543.0348051551</v>
          </cell>
          <cell r="K936">
            <v>14730.0597517936</v>
          </cell>
          <cell r="L936">
            <v>14020.5530671042</v>
          </cell>
          <cell r="M936">
            <v>13278.4098173556</v>
          </cell>
          <cell r="N936">
            <v>12629.5978997565</v>
          </cell>
          <cell r="O936">
            <v>13658.1508149316</v>
          </cell>
          <cell r="P936">
            <v>14942.2458382316</v>
          </cell>
          <cell r="Q936">
            <v>13413.8032902409</v>
          </cell>
          <cell r="R936">
            <v>9775.41614859667</v>
          </cell>
          <cell r="S936">
            <v>9216.13036381444</v>
          </cell>
          <cell r="T936">
            <v>8656.87206755413</v>
          </cell>
          <cell r="U936">
            <v>8097.64208447141</v>
          </cell>
          <cell r="V936">
            <v>11506.639817263</v>
          </cell>
          <cell r="W936">
            <v>10947.4690342033</v>
          </cell>
          <cell r="X936">
            <v>10388.3291897172</v>
          </cell>
          <cell r="Y936">
            <v>9829.22121196185</v>
          </cell>
          <cell r="Z936">
            <v>9270.14605693927</v>
          </cell>
        </row>
        <row r="937">
          <cell r="A937">
            <v>-110304.94869947</v>
          </cell>
          <cell r="B937">
            <v>15406.4565256385</v>
          </cell>
          <cell r="C937">
            <v>23885.8152164514</v>
          </cell>
          <cell r="D937">
            <v>22544.7765669428</v>
          </cell>
          <cell r="E937">
            <v>20920.4848825058</v>
          </cell>
          <cell r="F937">
            <v>19815.1916367149</v>
          </cell>
          <cell r="G937">
            <v>18425.7850579074</v>
          </cell>
          <cell r="H937">
            <v>17326.5957948533</v>
          </cell>
          <cell r="I937">
            <v>16574.885864445</v>
          </cell>
          <cell r="J937">
            <v>15918.5612652634</v>
          </cell>
          <cell r="K937">
            <v>15083.6342440632</v>
          </cell>
          <cell r="L937">
            <v>14354.8154746599</v>
          </cell>
          <cell r="M937">
            <v>13592.471804509</v>
          </cell>
          <cell r="N937">
            <v>12925.8175727339</v>
          </cell>
          <cell r="O937">
            <v>13982.5489842137</v>
          </cell>
          <cell r="P937">
            <v>15301.595830246</v>
          </cell>
          <cell r="Q937">
            <v>13731.5505565812</v>
          </cell>
          <cell r="R937">
            <v>9994.13004116105</v>
          </cell>
          <cell r="S937">
            <v>9419.62103905323</v>
          </cell>
          <cell r="T937">
            <v>8845.14027367828</v>
          </cell>
          <cell r="U937">
            <v>8270.68859213817</v>
          </cell>
          <cell r="V937">
            <v>11772.4759411882</v>
          </cell>
          <cell r="W937">
            <v>11198.0850710384</v>
          </cell>
          <cell r="X937">
            <v>10623.7259815802</v>
          </cell>
          <cell r="Y937">
            <v>10049.3996262343</v>
          </cell>
          <cell r="Z937">
            <v>9475.10698702417</v>
          </cell>
        </row>
        <row r="938">
          <cell r="A938">
            <v>-102860.785555579</v>
          </cell>
          <cell r="B938">
            <v>14480.6167438636</v>
          </cell>
          <cell r="C938">
            <v>22452.8463010313</v>
          </cell>
          <cell r="D938">
            <v>21163.9210906005</v>
          </cell>
          <cell r="E938">
            <v>19626.0550572616</v>
          </cell>
          <cell r="F938">
            <v>18595.7793975106</v>
          </cell>
          <cell r="G938">
            <v>17299.715335345</v>
          </cell>
          <cell r="H938">
            <v>16274.7071883393</v>
          </cell>
          <cell r="I938">
            <v>15573.7279950812</v>
          </cell>
          <cell r="J938">
            <v>14962.1342832858</v>
          </cell>
          <cell r="K938">
            <v>14183.1166495157</v>
          </cell>
          <cell r="L938">
            <v>13503.4837587673</v>
          </cell>
          <cell r="M938">
            <v>12792.5884662208</v>
          </cell>
          <cell r="N938">
            <v>12171.3767598378</v>
          </cell>
          <cell r="O938">
            <v>13156.340461075</v>
          </cell>
          <cell r="P938">
            <v>14386.3686363036</v>
          </cell>
          <cell r="Q938">
            <v>12922.2811940712</v>
          </cell>
          <cell r="R938">
            <v>9437.0884198553</v>
          </cell>
          <cell r="S938">
            <v>8901.35137485137</v>
          </cell>
          <cell r="T938">
            <v>8365.6406609646</v>
          </cell>
          <cell r="U938">
            <v>7829.95706812847</v>
          </cell>
          <cell r="V938">
            <v>11095.4188793953</v>
          </cell>
          <cell r="W938">
            <v>10559.791993964</v>
          </cell>
          <cell r="X938">
            <v>10024.1947444369</v>
          </cell>
          <cell r="Y938">
            <v>9488.62801989133</v>
          </cell>
          <cell r="Z938">
            <v>8953.09273607658</v>
          </cell>
        </row>
        <row r="939">
          <cell r="A939">
            <v>-110617.3148851</v>
          </cell>
          <cell r="B939">
            <v>15390.8012656378</v>
          </cell>
          <cell r="C939">
            <v>24005.9859476915</v>
          </cell>
          <cell r="D939">
            <v>22612.7268738922</v>
          </cell>
          <cell r="E939">
            <v>20974.8007403479</v>
          </cell>
          <cell r="F939">
            <v>19866.3596649415</v>
          </cell>
          <cell r="G939">
            <v>18473.0363200293</v>
          </cell>
          <cell r="H939">
            <v>17370.7343266632</v>
          </cell>
          <cell r="I939">
            <v>16616.8956725083</v>
          </cell>
          <cell r="J939">
            <v>15958.6941106107</v>
          </cell>
          <cell r="K939">
            <v>15121.4210631675</v>
          </cell>
          <cell r="L939">
            <v>14390.5383941686</v>
          </cell>
          <cell r="M939">
            <v>13626.0358872005</v>
          </cell>
          <cell r="N939">
            <v>12957.4748315087</v>
          </cell>
          <cell r="O939">
            <v>14017.2177038427</v>
          </cell>
          <cell r="P939">
            <v>15339.9998821227</v>
          </cell>
          <cell r="Q939">
            <v>13765.508488323</v>
          </cell>
          <cell r="R939">
            <v>10017.5041885462</v>
          </cell>
          <cell r="S939">
            <v>9441.36826772156</v>
          </cell>
          <cell r="T939">
            <v>8865.26066359174</v>
          </cell>
          <cell r="U939">
            <v>8289.18222565759</v>
          </cell>
          <cell r="V939">
            <v>11800.886083169</v>
          </cell>
          <cell r="W939">
            <v>11224.8686288334</v>
          </cell>
          <cell r="X939">
            <v>10648.8830451873</v>
          </cell>
          <cell r="Y939">
            <v>10072.9302883513</v>
          </cell>
          <cell r="Z939">
            <v>9497.01134312991</v>
          </cell>
        </row>
        <row r="940">
          <cell r="A940">
            <v>-98930.334135902</v>
          </cell>
          <cell r="B940">
            <v>14003.5729297746</v>
          </cell>
          <cell r="C940">
            <v>21676.8213221671</v>
          </cell>
          <cell r="D940">
            <v>20405.6749335</v>
          </cell>
          <cell r="E940">
            <v>18942.6077112053</v>
          </cell>
          <cell r="F940">
            <v>17951.9406645182</v>
          </cell>
          <cell r="G940">
            <v>16705.1606145323</v>
          </cell>
          <cell r="H940">
            <v>15719.3194319322</v>
          </cell>
          <cell r="I940">
            <v>15045.1256132016</v>
          </cell>
          <cell r="J940">
            <v>14457.1494090336</v>
          </cell>
          <cell r="K940">
            <v>13707.6514307238</v>
          </cell>
          <cell r="L940">
            <v>13053.9882430637</v>
          </cell>
          <cell r="M940">
            <v>12370.2572327724</v>
          </cell>
          <cell r="N940">
            <v>11773.0387725057</v>
          </cell>
          <cell r="O940">
            <v>12720.1097659721</v>
          </cell>
          <cell r="P940">
            <v>13903.1368808699</v>
          </cell>
          <cell r="Q940">
            <v>12494.9942239585</v>
          </cell>
          <cell r="R940">
            <v>9142.97543643996</v>
          </cell>
          <cell r="S940">
            <v>8627.70963728291</v>
          </cell>
          <cell r="T940">
            <v>8112.46916309496</v>
          </cell>
          <cell r="U940">
            <v>7597.25477362517</v>
          </cell>
          <cell r="V940">
            <v>10737.9388190732</v>
          </cell>
          <cell r="W940">
            <v>10222.7789701407</v>
          </cell>
          <cell r="X940">
            <v>9707.64762468395</v>
          </cell>
          <cell r="Y940">
            <v>9192.54563780733</v>
          </cell>
          <cell r="Z940">
            <v>8677.47389026822</v>
          </cell>
        </row>
        <row r="941">
          <cell r="A941">
            <v>-107839.799141367</v>
          </cell>
          <cell r="B941">
            <v>15053.2533596377</v>
          </cell>
          <cell r="C941">
            <v>23412.0318230229</v>
          </cell>
          <cell r="D941">
            <v>22073.392039474</v>
          </cell>
          <cell r="E941">
            <v>20491.8318492479</v>
          </cell>
          <cell r="F941">
            <v>19411.3808275595</v>
          </cell>
          <cell r="G941">
            <v>18052.8848103832</v>
          </cell>
          <cell r="H941">
            <v>16978.260772716</v>
          </cell>
          <cell r="I941">
            <v>16243.3504276809</v>
          </cell>
          <cell r="J941">
            <v>15601.8385515875</v>
          </cell>
          <cell r="K941">
            <v>14785.4260361891</v>
          </cell>
          <cell r="L941">
            <v>14072.8952691693</v>
          </cell>
          <cell r="M941">
            <v>13327.5888324676</v>
          </cell>
          <cell r="N941">
            <v>12675.9829841339</v>
          </cell>
          <cell r="O941">
            <v>13708.9483744007</v>
          </cell>
          <cell r="P941">
            <v>14998.5165090248</v>
          </cell>
          <cell r="Q941">
            <v>13463.5593837904</v>
          </cell>
          <cell r="R941">
            <v>9809.66459083927</v>
          </cell>
          <cell r="S941">
            <v>9247.99500010302</v>
          </cell>
          <cell r="T941">
            <v>8686.35301505115</v>
          </cell>
          <cell r="U941">
            <v>8124.73946385422</v>
          </cell>
          <cell r="V941">
            <v>11548.2671369979</v>
          </cell>
          <cell r="W941">
            <v>10986.7130381483</v>
          </cell>
          <cell r="X941">
            <v>10425.1900097396</v>
          </cell>
          <cell r="Y941">
            <v>9863.69898388509</v>
          </cell>
          <cell r="Z941">
            <v>9302.24092066146</v>
          </cell>
        </row>
        <row r="942">
          <cell r="A942">
            <v>-91236.4250463931</v>
          </cell>
          <cell r="B942">
            <v>13000.1934635169</v>
          </cell>
          <cell r="C942">
            <v>20155.9870136573</v>
          </cell>
          <cell r="D942">
            <v>19046.031032137</v>
          </cell>
          <cell r="E942">
            <v>17604.7507613143</v>
          </cell>
          <cell r="F942">
            <v>16691.618082957</v>
          </cell>
          <cell r="G942">
            <v>15541.3121192245</v>
          </cell>
          <cell r="H942">
            <v>14632.140772038</v>
          </cell>
          <cell r="I942">
            <v>14010.3796676547</v>
          </cell>
          <cell r="J942">
            <v>13468.6350377268</v>
          </cell>
          <cell r="K942">
            <v>12776.9221637764</v>
          </cell>
          <cell r="L942">
            <v>12174.0950031543</v>
          </cell>
          <cell r="M942">
            <v>11543.5384239494</v>
          </cell>
          <cell r="N942">
            <v>10993.2870508363</v>
          </cell>
          <cell r="O942">
            <v>11866.1825826026</v>
          </cell>
          <cell r="P942">
            <v>12957.2045187861</v>
          </cell>
          <cell r="Q942">
            <v>11658.5744970231</v>
          </cell>
          <cell r="R942">
            <v>8567.24549735124</v>
          </cell>
          <cell r="S942">
            <v>8092.05242462613</v>
          </cell>
          <cell r="T942">
            <v>7616.88270732242</v>
          </cell>
          <cell r="U942">
            <v>7141.73704610278</v>
          </cell>
          <cell r="V942">
            <v>10038.1670138141</v>
          </cell>
          <cell r="W942">
            <v>9563.07165146067</v>
          </cell>
          <cell r="X942">
            <v>9088.00257583975</v>
          </cell>
          <cell r="Y942">
            <v>8612.96057555339</v>
          </cell>
          <cell r="Z942">
            <v>8137.94646286162</v>
          </cell>
        </row>
        <row r="943">
          <cell r="A943">
            <v>-113134.624814752</v>
          </cell>
          <cell r="B943">
            <v>15727.1360538625</v>
          </cell>
          <cell r="C943">
            <v>24494.961734619</v>
          </cell>
          <cell r="D943">
            <v>23058.4470672282</v>
          </cell>
          <cell r="E943">
            <v>21412.5236904417</v>
          </cell>
          <cell r="F943">
            <v>20278.7147515716</v>
          </cell>
          <cell r="G943">
            <v>18853.8268050434</v>
          </cell>
          <cell r="H943">
            <v>17726.4398079755</v>
          </cell>
          <cell r="I943">
            <v>16955.4461041664</v>
          </cell>
          <cell r="J943">
            <v>16282.1183951382</v>
          </cell>
          <cell r="K943">
            <v>15425.9390914217</v>
          </cell>
          <cell r="L943">
            <v>14678.4237803993</v>
          </cell>
          <cell r="M943">
            <v>13896.5235472792</v>
          </cell>
          <cell r="N943">
            <v>13212.5956977401</v>
          </cell>
          <cell r="O943">
            <v>14296.6074591527</v>
          </cell>
          <cell r="P943">
            <v>15649.4920921489</v>
          </cell>
          <cell r="Q943">
            <v>14039.1701159138</v>
          </cell>
          <cell r="R943">
            <v>10205.8727636886</v>
          </cell>
          <cell r="S943">
            <v>9616.62576097025</v>
          </cell>
          <cell r="T943">
            <v>9027.40771934761</v>
          </cell>
          <cell r="U943">
            <v>8438.21950765358</v>
          </cell>
          <cell r="V943">
            <v>12029.8389461903</v>
          </cell>
          <cell r="W943">
            <v>11440.713105894</v>
          </cell>
          <cell r="X943">
            <v>10851.6198615661</v>
          </cell>
          <cell r="Y943">
            <v>10262.5601910856</v>
          </cell>
          <cell r="Z943">
            <v>9673.53510166796</v>
          </cell>
        </row>
        <row r="944">
          <cell r="A944">
            <v>-115681.509300386</v>
          </cell>
          <cell r="B944">
            <v>15998.1919658643</v>
          </cell>
          <cell r="C944">
            <v>24937.996782655</v>
          </cell>
          <cell r="D944">
            <v>23582.0655878587</v>
          </cell>
          <cell r="E944">
            <v>21855.3892182294</v>
          </cell>
          <cell r="F944">
            <v>20695.9143821534</v>
          </cell>
          <cell r="G944">
            <v>19239.090998036</v>
          </cell>
          <cell r="H944">
            <v>18086.3242866955</v>
          </cell>
          <cell r="I944">
            <v>17297.9739875385</v>
          </cell>
          <cell r="J944">
            <v>16609.3424221988</v>
          </cell>
          <cell r="K944">
            <v>15734.0347425058</v>
          </cell>
          <cell r="L944">
            <v>14969.6913812598</v>
          </cell>
          <cell r="M944">
            <v>14170.1890252149</v>
          </cell>
          <cell r="N944">
            <v>13470.7138454154</v>
          </cell>
          <cell r="O944">
            <v>14579.2796183742</v>
          </cell>
          <cell r="P944">
            <v>15962.6203640615</v>
          </cell>
          <cell r="Q944">
            <v>14316.0468506435</v>
          </cell>
          <cell r="R944">
            <v>10396.4543825668</v>
          </cell>
          <cell r="S944">
            <v>9793.94226272018</v>
          </cell>
          <cell r="T944">
            <v>9191.45975594092</v>
          </cell>
          <cell r="U944">
            <v>8589.00775062103</v>
          </cell>
          <cell r="V944">
            <v>12261.4816564907</v>
          </cell>
          <cell r="W944">
            <v>11659.0934266723</v>
          </cell>
          <cell r="X944">
            <v>11056.738526622</v>
          </cell>
          <cell r="Y944">
            <v>10454.4179562329</v>
          </cell>
          <cell r="Z944">
            <v>9852.13274539497</v>
          </cell>
        </row>
        <row r="945">
          <cell r="A945">
            <v>-98535.4290808996</v>
          </cell>
          <cell r="B945">
            <v>13871.4631162038</v>
          </cell>
          <cell r="C945">
            <v>21541.5504114795</v>
          </cell>
          <cell r="D945">
            <v>20361.8947072112</v>
          </cell>
          <cell r="E945">
            <v>18873.9395652426</v>
          </cell>
          <cell r="F945">
            <v>17887.2521228936</v>
          </cell>
          <cell r="G945">
            <v>16645.423795614</v>
          </cell>
          <cell r="H945">
            <v>15663.5178434953</v>
          </cell>
          <cell r="I945">
            <v>14992.0152372164</v>
          </cell>
          <cell r="J945">
            <v>14406.4119597565</v>
          </cell>
          <cell r="K945">
            <v>13659.8799158696</v>
          </cell>
          <cell r="L945">
            <v>13008.8259875366</v>
          </cell>
          <cell r="M945">
            <v>12327.8242597711</v>
          </cell>
          <cell r="N945">
            <v>11733.0164778631</v>
          </cell>
          <cell r="O945">
            <v>12676.2802694973</v>
          </cell>
          <cell r="P945">
            <v>13854.5850371801</v>
          </cell>
          <cell r="Q945">
            <v>12452.0633322066</v>
          </cell>
          <cell r="R945">
            <v>9113.42496208196</v>
          </cell>
          <cell r="S945">
            <v>8600.21597462514</v>
          </cell>
          <cell r="T945">
            <v>8087.03221104648</v>
          </cell>
          <cell r="U945">
            <v>7573.87442806235</v>
          </cell>
          <cell r="V945">
            <v>10702.0216513461</v>
          </cell>
          <cell r="W945">
            <v>10188.9181911871</v>
          </cell>
          <cell r="X945">
            <v>9675.84312072518</v>
          </cell>
          <cell r="Y945">
            <v>9162.79729165128</v>
          </cell>
          <cell r="Z945">
            <v>8649.78158120706</v>
          </cell>
        </row>
        <row r="946">
          <cell r="A946">
            <v>-93070.0358755936</v>
          </cell>
          <cell r="B946">
            <v>13236.5805591453</v>
          </cell>
          <cell r="C946">
            <v>20532.4780340834</v>
          </cell>
          <cell r="D946">
            <v>19330.0844664278</v>
          </cell>
          <cell r="E946">
            <v>17923.5885540023</v>
          </cell>
          <cell r="F946">
            <v>16991.9779009574</v>
          </cell>
          <cell r="G946">
            <v>15818.6802528635</v>
          </cell>
          <cell r="H946">
            <v>14891.2369662959</v>
          </cell>
          <cell r="I946">
            <v>14256.9801082309</v>
          </cell>
          <cell r="J946">
            <v>13704.2175790542</v>
          </cell>
          <cell r="K946">
            <v>12998.7333709371</v>
          </cell>
          <cell r="L946">
            <v>12383.7909788239</v>
          </cell>
          <cell r="M946">
            <v>11740.5618801569</v>
          </cell>
          <cell r="N946">
            <v>11179.117320509</v>
          </cell>
          <cell r="O946">
            <v>12069.6903330269</v>
          </cell>
          <cell r="P946">
            <v>13182.6389244477</v>
          </cell>
          <cell r="Q946">
            <v>11857.9098740367</v>
          </cell>
          <cell r="R946">
            <v>8704.45333782956</v>
          </cell>
          <cell r="S946">
            <v>8219.71014119651</v>
          </cell>
          <cell r="T946">
            <v>7734.99076936707</v>
          </cell>
          <cell r="U946">
            <v>7250.29593708536</v>
          </cell>
          <cell r="V946">
            <v>10204.9364862845</v>
          </cell>
          <cell r="W946">
            <v>9720.29296374311</v>
          </cell>
          <cell r="X946">
            <v>9235.67625622811</v>
          </cell>
          <cell r="Y946">
            <v>8751.08716819026</v>
          </cell>
          <cell r="Z946">
            <v>8266.52652821388</v>
          </cell>
        </row>
        <row r="947">
          <cell r="A947">
            <v>-111056.914796924</v>
          </cell>
          <cell r="B947">
            <v>15413.083913581</v>
          </cell>
          <cell r="C947">
            <v>24022.3889486186</v>
          </cell>
          <cell r="D947">
            <v>22679.938739482</v>
          </cell>
          <cell r="E947">
            <v>21051.2406605968</v>
          </cell>
          <cell r="F947">
            <v>19938.3695742449</v>
          </cell>
          <cell r="G947">
            <v>18539.5340768862</v>
          </cell>
          <cell r="H947">
            <v>17432.8514686084</v>
          </cell>
          <cell r="I947">
            <v>16676.0170139656</v>
          </cell>
          <cell r="J947">
            <v>16015.1739605033</v>
          </cell>
          <cell r="K947">
            <v>15174.5992979142</v>
          </cell>
          <cell r="L947">
            <v>14440.8120569035</v>
          </cell>
          <cell r="M947">
            <v>13673.2713706502</v>
          </cell>
          <cell r="N947">
            <v>13002.0267990589</v>
          </cell>
          <cell r="O947">
            <v>14066.0077675341</v>
          </cell>
          <cell r="P947">
            <v>15394.04676234</v>
          </cell>
          <cell r="Q947">
            <v>13813.2982443404</v>
          </cell>
          <cell r="R947">
            <v>10050.3991483791</v>
          </cell>
          <cell r="S947">
            <v>9471.97362849618</v>
          </cell>
          <cell r="T947">
            <v>8893.57653784032</v>
          </cell>
          <cell r="U947">
            <v>8315.20872928836</v>
          </cell>
          <cell r="V947">
            <v>11840.868310709</v>
          </cell>
          <cell r="W947">
            <v>11262.561728108</v>
          </cell>
          <cell r="X947">
            <v>10684.2871428527</v>
          </cell>
          <cell r="Y947">
            <v>10106.0455148633</v>
          </cell>
          <cell r="Z947">
            <v>9527.83783285771</v>
          </cell>
        </row>
        <row r="948">
          <cell r="A948">
            <v>-101613.859692059</v>
          </cell>
          <cell r="B948">
            <v>14329.9238155483</v>
          </cell>
          <cell r="C948">
            <v>22211.5081301286</v>
          </cell>
          <cell r="D948">
            <v>20901.9605782404</v>
          </cell>
          <cell r="E948">
            <v>19409.2330993854</v>
          </cell>
          <cell r="F948">
            <v>18391.5231728731</v>
          </cell>
          <cell r="G948">
            <v>17111.0943400701</v>
          </cell>
          <cell r="H948">
            <v>16098.511814373</v>
          </cell>
          <cell r="I948">
            <v>15406.0302140619</v>
          </cell>
          <cell r="J948">
            <v>14801.9290973779</v>
          </cell>
          <cell r="K948">
            <v>14032.2765003289</v>
          </cell>
          <cell r="L948">
            <v>13360.8824328074</v>
          </cell>
          <cell r="M948">
            <v>12658.604940735</v>
          </cell>
          <cell r="N948">
            <v>12045.0050315574</v>
          </cell>
          <cell r="O948">
            <v>13017.9473662102</v>
          </cell>
          <cell r="P948">
            <v>14233.0645728294</v>
          </cell>
          <cell r="Q948">
            <v>12786.7254735473</v>
          </cell>
          <cell r="R948">
            <v>9343.78181288857</v>
          </cell>
          <cell r="S948">
            <v>8814.5392193304</v>
          </cell>
          <cell r="T948">
            <v>8285.32263769142</v>
          </cell>
          <cell r="U948">
            <v>7756.13284832919</v>
          </cell>
          <cell r="V948">
            <v>10982.0092260724</v>
          </cell>
          <cell r="W948">
            <v>10452.8754566816</v>
          </cell>
          <cell r="X948">
            <v>9923.77096393511</v>
          </cell>
          <cell r="Y948">
            <v>9394.69662613211</v>
          </cell>
          <cell r="Z948">
            <v>8865.65334792096</v>
          </cell>
        </row>
        <row r="949">
          <cell r="A949">
            <v>-90431.670281267</v>
          </cell>
          <cell r="B949">
            <v>12947.2544031197</v>
          </cell>
          <cell r="C949">
            <v>19967.795026048</v>
          </cell>
          <cell r="D949">
            <v>18854.5862636439</v>
          </cell>
          <cell r="E949">
            <v>17464.8158149877</v>
          </cell>
          <cell r="F949">
            <v>16559.7929481253</v>
          </cell>
          <cell r="G949">
            <v>15419.577821147</v>
          </cell>
          <cell r="H949">
            <v>14518.4258584727</v>
          </cell>
          <cell r="I949">
            <v>13902.1490243385</v>
          </cell>
          <cell r="J949">
            <v>13365.2400480734</v>
          </cell>
          <cell r="K949">
            <v>12679.5712848013</v>
          </cell>
          <cell r="L949">
            <v>12082.0613867726</v>
          </cell>
          <cell r="M949">
            <v>11457.0666586764</v>
          </cell>
          <cell r="N949">
            <v>10911.727871188</v>
          </cell>
          <cell r="O949">
            <v>11776.8649208143</v>
          </cell>
          <cell r="P949">
            <v>12858.2634516357</v>
          </cell>
          <cell r="Q949">
            <v>11571.0880511779</v>
          </cell>
          <cell r="R949">
            <v>8507.02625034463</v>
          </cell>
          <cell r="S949">
            <v>8036.02463831556</v>
          </cell>
          <cell r="T949">
            <v>7565.04617570043</v>
          </cell>
          <cell r="U949">
            <v>7094.09155698164</v>
          </cell>
          <cell r="V949">
            <v>9964.97344105005</v>
          </cell>
          <cell r="W949">
            <v>9494.06867753414</v>
          </cell>
          <cell r="X949">
            <v>9023.18996888756</v>
          </cell>
          <cell r="Y949">
            <v>8552.33809675638</v>
          </cell>
          <cell r="Z949">
            <v>8081.51386623608</v>
          </cell>
        </row>
        <row r="950">
          <cell r="A950">
            <v>-99306.6095164703</v>
          </cell>
          <cell r="B950">
            <v>14030.3804621557</v>
          </cell>
          <cell r="C950">
            <v>21781.4694752666</v>
          </cell>
          <cell r="D950">
            <v>20482.0053752824</v>
          </cell>
          <cell r="E950">
            <v>19008.0364324327</v>
          </cell>
          <cell r="F950">
            <v>18013.5775195289</v>
          </cell>
          <cell r="G950">
            <v>16762.0793447124</v>
          </cell>
          <cell r="H950">
            <v>15772.4885764123</v>
          </cell>
          <cell r="I950">
            <v>15095.7305033715</v>
          </cell>
          <cell r="J950">
            <v>14505.493315484</v>
          </cell>
          <cell r="K950">
            <v>13753.1693209215</v>
          </cell>
          <cell r="L950">
            <v>13097.019965931</v>
          </cell>
          <cell r="M950">
            <v>12410.6884272139</v>
          </cell>
          <cell r="N950">
            <v>11811.1730125138</v>
          </cell>
          <cell r="O950">
            <v>12761.8716027916</v>
          </cell>
          <cell r="P950">
            <v>13949.3982878341</v>
          </cell>
          <cell r="Q950">
            <v>12535.8998477976</v>
          </cell>
          <cell r="R950">
            <v>9171.13186504017</v>
          </cell>
          <cell r="S950">
            <v>8653.90628442311</v>
          </cell>
          <cell r="T950">
            <v>8136.7061250971</v>
          </cell>
          <cell r="U950">
            <v>7619.53214970087</v>
          </cell>
          <cell r="V950">
            <v>10772.1615918239</v>
          </cell>
          <cell r="W950">
            <v>10255.0423644065</v>
          </cell>
          <cell r="X950">
            <v>9737.95174887604</v>
          </cell>
          <cell r="Y950">
            <v>9220.89060358925</v>
          </cell>
          <cell r="Z950">
            <v>8703.85981265341</v>
          </cell>
        </row>
        <row r="951">
          <cell r="A951">
            <v>-102974.388904098</v>
          </cell>
          <cell r="B951">
            <v>14404.8369685828</v>
          </cell>
          <cell r="C951">
            <v>22387.1009649573</v>
          </cell>
          <cell r="D951">
            <v>21155.7146520384</v>
          </cell>
          <cell r="E951">
            <v>19645.808998669</v>
          </cell>
          <cell r="F951">
            <v>18614.3885159463</v>
          </cell>
          <cell r="G951">
            <v>17316.8999790285</v>
          </cell>
          <cell r="H951">
            <v>16290.7597741921</v>
          </cell>
          <cell r="I951">
            <v>15589.0063929559</v>
          </cell>
          <cell r="J951">
            <v>14976.7300552574</v>
          </cell>
          <cell r="K951">
            <v>14196.8592035361</v>
          </cell>
          <cell r="L951">
            <v>13516.4757004748</v>
          </cell>
          <cell r="M951">
            <v>12804.7952682344</v>
          </cell>
          <cell r="N951">
            <v>12182.8900758343</v>
          </cell>
          <cell r="O951">
            <v>13168.9490045728</v>
          </cell>
          <cell r="P951">
            <v>14400.3356695186</v>
          </cell>
          <cell r="Q951">
            <v>12934.631233647</v>
          </cell>
          <cell r="R951">
            <v>9445.58928049227</v>
          </cell>
          <cell r="S951">
            <v>8909.2605471991</v>
          </cell>
          <cell r="T951">
            <v>8372.95817410413</v>
          </cell>
          <cell r="U951">
            <v>7836.68295201332</v>
          </cell>
          <cell r="V951">
            <v>11105.7512630188</v>
          </cell>
          <cell r="W951">
            <v>10569.5328109626</v>
          </cell>
          <cell r="X951">
            <v>10033.3440275417</v>
          </cell>
          <cell r="Y951">
            <v>9497.1858028152</v>
          </cell>
          <cell r="Z951">
            <v>8961.05905354389</v>
          </cell>
        </row>
        <row r="952">
          <cell r="A952">
            <v>-94492.7911752951</v>
          </cell>
          <cell r="B952">
            <v>13492.8908043927</v>
          </cell>
          <cell r="C952">
            <v>20757.8969075975</v>
          </cell>
          <cell r="D952">
            <v>19574.8239411161</v>
          </cell>
          <cell r="E952">
            <v>18170.9846492194</v>
          </cell>
          <cell r="F952">
            <v>17225.0363646576</v>
          </cell>
          <cell r="G952">
            <v>16033.8987582402</v>
          </cell>
          <cell r="H952">
            <v>15092.2777093164</v>
          </cell>
          <cell r="I952">
            <v>14448.3250098595</v>
          </cell>
          <cell r="J952">
            <v>13887.0133522101</v>
          </cell>
          <cell r="K952">
            <v>13170.8435403882</v>
          </cell>
          <cell r="L952">
            <v>12546.5005658087</v>
          </cell>
          <cell r="M952">
            <v>11893.4384677189</v>
          </cell>
          <cell r="N952">
            <v>11323.3087687767</v>
          </cell>
          <cell r="O952">
            <v>12227.5982848319</v>
          </cell>
          <cell r="P952">
            <v>13357.56044557</v>
          </cell>
          <cell r="Q952">
            <v>12012.5803523888</v>
          </cell>
          <cell r="R952">
            <v>8810.91714088542</v>
          </cell>
          <cell r="S952">
            <v>8318.76370801988</v>
          </cell>
          <cell r="T952">
            <v>7826.63446416612</v>
          </cell>
          <cell r="U952">
            <v>7334.53013499446</v>
          </cell>
          <cell r="V952">
            <v>10334.3380730373</v>
          </cell>
          <cell r="W952">
            <v>9842.28583797444</v>
          </cell>
          <cell r="X952">
            <v>9350.26082785749</v>
          </cell>
          <cell r="Y952">
            <v>8858.26385943475</v>
          </cell>
          <cell r="Z952">
            <v>8366.29577395707</v>
          </cell>
        </row>
        <row r="953">
          <cell r="A953">
            <v>-116964.23872955</v>
          </cell>
          <cell r="B953">
            <v>16108.2663783417</v>
          </cell>
          <cell r="C953">
            <v>25229.5270694931</v>
          </cell>
          <cell r="D953">
            <v>23790.3628319761</v>
          </cell>
          <cell r="E953">
            <v>22078.4368864136</v>
          </cell>
          <cell r="F953">
            <v>20906.0355113219</v>
          </cell>
          <cell r="G953">
            <v>19433.1279561871</v>
          </cell>
          <cell r="H953">
            <v>18267.5788408604</v>
          </cell>
          <cell r="I953">
            <v>17470.4869533949</v>
          </cell>
          <cell r="J953">
            <v>16774.1476545553</v>
          </cell>
          <cell r="K953">
            <v>15889.2060354608</v>
          </cell>
          <cell r="L953">
            <v>15116.3872858023</v>
          </cell>
          <cell r="M953">
            <v>14308.0196823468</v>
          </cell>
          <cell r="N953">
            <v>13600.7141442479</v>
          </cell>
          <cell r="O953">
            <v>14721.6464589135</v>
          </cell>
          <cell r="P953">
            <v>16120.3263188274</v>
          </cell>
          <cell r="Q953">
            <v>14455.4948459852</v>
          </cell>
          <cell r="R953">
            <v>10492.4401457891</v>
          </cell>
          <cell r="S953">
            <v>9883.24709627419</v>
          </cell>
          <cell r="T953">
            <v>9274.08398818988</v>
          </cell>
          <cell r="U953">
            <v>8664.95171977905</v>
          </cell>
          <cell r="V953">
            <v>12378.1476942437</v>
          </cell>
          <cell r="W953">
            <v>11769.0799085062</v>
          </cell>
          <cell r="X953">
            <v>11160.0458221126</v>
          </cell>
          <cell r="Y953">
            <v>10551.0464460432</v>
          </cell>
          <cell r="Z953">
            <v>9942.0828216077</v>
          </cell>
        </row>
        <row r="954">
          <cell r="A954">
            <v>-110926.539094133</v>
          </cell>
          <cell r="B954">
            <v>15437.8038024014</v>
          </cell>
          <cell r="C954">
            <v>24036.727966345</v>
          </cell>
          <cell r="D954">
            <v>22650.2306227849</v>
          </cell>
          <cell r="E954">
            <v>21028.5702549491</v>
          </cell>
          <cell r="F954">
            <v>19917.0130127879</v>
          </cell>
          <cell r="G954">
            <v>18519.8122990809</v>
          </cell>
          <cell r="H954">
            <v>17414.4288852123</v>
          </cell>
          <cell r="I954">
            <v>16658.4829193602</v>
          </cell>
          <cell r="J954">
            <v>15998.4232744244</v>
          </cell>
          <cell r="K954">
            <v>15158.8277985536</v>
          </cell>
          <cell r="L954">
            <v>14425.9019899661</v>
          </cell>
          <cell r="M954">
            <v>13659.2623611264</v>
          </cell>
          <cell r="N954">
            <v>12988.8136615585</v>
          </cell>
          <cell r="O954">
            <v>14051.5377035693</v>
          </cell>
          <cell r="P954">
            <v>15378.0176417636</v>
          </cell>
          <cell r="Q954">
            <v>13799.1248497164</v>
          </cell>
          <cell r="R954">
            <v>10040.643223978</v>
          </cell>
          <cell r="S954">
            <v>9462.89674901364</v>
          </cell>
          <cell r="T954">
            <v>8885.17866990176</v>
          </cell>
          <cell r="U954">
            <v>8307.48983851794</v>
          </cell>
          <cell r="V954">
            <v>11829.0104579786</v>
          </cell>
          <cell r="W954">
            <v>11251.3827806694</v>
          </cell>
          <cell r="X954">
            <v>10673.7870631423</v>
          </cell>
          <cell r="Y954">
            <v>10096.2242641909</v>
          </cell>
          <cell r="Z954">
            <v>9518.6953713723</v>
          </cell>
        </row>
        <row r="955">
          <cell r="A955">
            <v>-117235.925441516</v>
          </cell>
          <cell r="B955">
            <v>16152.0745726235</v>
          </cell>
          <cell r="C955">
            <v>25265.8466650229</v>
          </cell>
          <cell r="D955">
            <v>23866.3967358867</v>
          </cell>
          <cell r="E955">
            <v>22125.679185688</v>
          </cell>
          <cell r="F955">
            <v>20950.5399230868</v>
          </cell>
          <cell r="G955">
            <v>19474.2256826143</v>
          </cell>
          <cell r="H955">
            <v>18305.9692080964</v>
          </cell>
          <cell r="I955">
            <v>17507.0258207502</v>
          </cell>
          <cell r="J955">
            <v>16809.0539962013</v>
          </cell>
          <cell r="K955">
            <v>15922.0718740516</v>
          </cell>
          <cell r="L955">
            <v>15147.4580066091</v>
          </cell>
          <cell r="M955">
            <v>14337.2127118298</v>
          </cell>
          <cell r="N955">
            <v>13628.2486756475</v>
          </cell>
          <cell r="O955">
            <v>14751.8002683762</v>
          </cell>
          <cell r="P955">
            <v>16153.7290079165</v>
          </cell>
          <cell r="Q955">
            <v>14485.0304335247</v>
          </cell>
          <cell r="R955">
            <v>10512.7702760664</v>
          </cell>
          <cell r="S955">
            <v>9902.16218159098</v>
          </cell>
          <cell r="T955">
            <v>9291.58409809466</v>
          </cell>
          <cell r="U955">
            <v>8681.03692590679</v>
          </cell>
          <cell r="V955">
            <v>12402.8579811324</v>
          </cell>
          <cell r="W955">
            <v>11792.3754413994</v>
          </cell>
          <cell r="X955">
            <v>11181.9266792878</v>
          </cell>
          <cell r="Y955">
            <v>10571.5127081261</v>
          </cell>
          <cell r="Z955">
            <v>9961.13457164299</v>
          </cell>
        </row>
        <row r="956">
          <cell r="A956">
            <v>-114722.370202555</v>
          </cell>
          <cell r="B956">
            <v>15861.3754914802</v>
          </cell>
          <cell r="C956">
            <v>24868.8232130934</v>
          </cell>
          <cell r="D956">
            <v>23337.8038872529</v>
          </cell>
          <cell r="E956">
            <v>21688.60912075</v>
          </cell>
          <cell r="F956">
            <v>20538.7998842054</v>
          </cell>
          <cell r="G956">
            <v>19094.0031652042</v>
          </cell>
          <cell r="H956">
            <v>17950.79427888</v>
          </cell>
          <cell r="I956">
            <v>17168.9803535937</v>
          </cell>
          <cell r="J956">
            <v>16486.1121147883</v>
          </cell>
          <cell r="K956">
            <v>15618.0080493074</v>
          </cell>
          <cell r="L956">
            <v>14860.0020154905</v>
          </cell>
          <cell r="M956">
            <v>14067.128497305</v>
          </cell>
          <cell r="N956">
            <v>13373.5083346466</v>
          </cell>
          <cell r="O956">
            <v>14472.8272365299</v>
          </cell>
          <cell r="P956">
            <v>15844.6984206354</v>
          </cell>
          <cell r="Q956">
            <v>14211.7769856154</v>
          </cell>
          <cell r="R956">
            <v>10324.6826618526</v>
          </cell>
          <cell r="S956">
            <v>9727.16609345203</v>
          </cell>
          <cell r="T956">
            <v>9129.67889259076</v>
          </cell>
          <cell r="U956">
            <v>8532.22194029501</v>
          </cell>
          <cell r="V956">
            <v>12174.246612487</v>
          </cell>
          <cell r="W956">
            <v>11576.8529069169</v>
          </cell>
          <cell r="X956">
            <v>10979.4922547711</v>
          </cell>
          <cell r="Y956">
            <v>10382.1656476522</v>
          </cell>
          <cell r="Z956">
            <v>9784.8741069112</v>
          </cell>
        </row>
        <row r="957">
          <cell r="A957">
            <v>-115647.018469142</v>
          </cell>
          <cell r="B957">
            <v>15944.69205566</v>
          </cell>
          <cell r="C957">
            <v>24979.0360123016</v>
          </cell>
          <cell r="D957">
            <v>23451.1883901007</v>
          </cell>
          <cell r="E957">
            <v>21849.39177301</v>
          </cell>
          <cell r="F957">
            <v>20690.2645138006</v>
          </cell>
          <cell r="G957">
            <v>19233.8736109343</v>
          </cell>
          <cell r="H957">
            <v>18081.4506008676</v>
          </cell>
          <cell r="I957">
            <v>17293.3353510049</v>
          </cell>
          <cell r="J957">
            <v>16604.9110360249</v>
          </cell>
          <cell r="K957">
            <v>15729.8623997205</v>
          </cell>
          <cell r="L957">
            <v>14965.7469300195</v>
          </cell>
          <cell r="M957">
            <v>14166.4829482922</v>
          </cell>
          <cell r="N957">
            <v>13467.2183160647</v>
          </cell>
          <cell r="O957">
            <v>14575.4515697146</v>
          </cell>
          <cell r="P957">
            <v>15958.379867704</v>
          </cell>
          <cell r="Q957">
            <v>14312.2972857195</v>
          </cell>
          <cell r="R957">
            <v>10393.8734573258</v>
          </cell>
          <cell r="S957">
            <v>9791.54097849501</v>
          </cell>
          <cell r="T957">
            <v>9189.23810390238</v>
          </cell>
          <cell r="U957">
            <v>8586.965721675</v>
          </cell>
          <cell r="V957">
            <v>12258.3446670925</v>
          </cell>
          <cell r="W957">
            <v>11656.1360413517</v>
          </cell>
          <cell r="X957">
            <v>11053.9607354417</v>
          </cell>
          <cell r="Y957">
            <v>10451.8197489574</v>
          </cell>
          <cell r="Z957">
            <v>9849.71411148159</v>
          </cell>
        </row>
        <row r="958">
          <cell r="A958">
            <v>-101139.832985487</v>
          </cell>
          <cell r="B958">
            <v>14253.4810853897</v>
          </cell>
          <cell r="C958">
            <v>22098.1249378174</v>
          </cell>
          <cell r="D958">
            <v>20857.3592796721</v>
          </cell>
          <cell r="E958">
            <v>19326.8068689162</v>
          </cell>
          <cell r="F958">
            <v>18313.8738848968</v>
          </cell>
          <cell r="G958">
            <v>17039.3888828362</v>
          </cell>
          <cell r="H958">
            <v>16031.5300352008</v>
          </cell>
          <cell r="I958">
            <v>15342.2788482738</v>
          </cell>
          <cell r="J958">
            <v>14741.0260887281</v>
          </cell>
          <cell r="K958">
            <v>13974.9336692675</v>
          </cell>
          <cell r="L958">
            <v>13306.6716421941</v>
          </cell>
          <cell r="M958">
            <v>12607.670261153</v>
          </cell>
          <cell r="N958">
            <v>11996.9640245392</v>
          </cell>
          <cell r="O958">
            <v>12965.3363611053</v>
          </cell>
          <cell r="P958">
            <v>14174.7850692609</v>
          </cell>
          <cell r="Q958">
            <v>12735.193114137</v>
          </cell>
          <cell r="R958">
            <v>9308.31071962168</v>
          </cell>
          <cell r="S958">
            <v>8781.53703261192</v>
          </cell>
          <cell r="T958">
            <v>8254.78923617623</v>
          </cell>
          <cell r="U958">
            <v>7728.06810703185</v>
          </cell>
          <cell r="V958">
            <v>10938.8958333432</v>
          </cell>
          <cell r="W958">
            <v>10412.2304628382</v>
          </cell>
          <cell r="X958">
            <v>9885.59423240243</v>
          </cell>
          <cell r="Y958">
            <v>9358.98801623797</v>
          </cell>
          <cell r="Z958">
            <v>8832.41271477294</v>
          </cell>
        </row>
        <row r="959">
          <cell r="A959">
            <v>-100625.665012165</v>
          </cell>
          <cell r="B959">
            <v>14188.6576946553</v>
          </cell>
          <cell r="C959">
            <v>22048.8928653427</v>
          </cell>
          <cell r="D959">
            <v>20774.6253870963</v>
          </cell>
          <cell r="E959">
            <v>19237.4006660981</v>
          </cell>
          <cell r="F959">
            <v>18229.6491429672</v>
          </cell>
          <cell r="G959">
            <v>16961.6113038285</v>
          </cell>
          <cell r="H959">
            <v>15958.8761421415</v>
          </cell>
          <cell r="I959">
            <v>15273.1289246737</v>
          </cell>
          <cell r="J959">
            <v>14674.9657252663</v>
          </cell>
          <cell r="K959">
            <v>13912.7349643789</v>
          </cell>
          <cell r="L959">
            <v>13247.8702034663</v>
          </cell>
          <cell r="M959">
            <v>12552.4223592744</v>
          </cell>
          <cell r="N959">
            <v>11944.8548356001</v>
          </cell>
          <cell r="O959">
            <v>12908.2701800353</v>
          </cell>
          <cell r="P959">
            <v>14111.5703730831</v>
          </cell>
          <cell r="Q959">
            <v>12679.2969200382</v>
          </cell>
          <cell r="R959">
            <v>9269.83588290104</v>
          </cell>
          <cell r="S959">
            <v>8745.74017301516</v>
          </cell>
          <cell r="T959">
            <v>8221.67022208258</v>
          </cell>
          <cell r="U959">
            <v>7697.62680287189</v>
          </cell>
          <cell r="V959">
            <v>10892.1315361943</v>
          </cell>
          <cell r="W959">
            <v>10368.1435921609</v>
          </cell>
          <cell r="X959">
            <v>9844.18464005645</v>
          </cell>
          <cell r="Y959">
            <v>9320.2555496387</v>
          </cell>
          <cell r="Z959">
            <v>8796.35721675829</v>
          </cell>
        </row>
        <row r="960">
          <cell r="A960">
            <v>-116052.884786802</v>
          </cell>
          <cell r="B960">
            <v>16063.1307954426</v>
          </cell>
          <cell r="C960">
            <v>25051.9808754588</v>
          </cell>
          <cell r="D960">
            <v>23628.1583764251</v>
          </cell>
          <cell r="E960">
            <v>21919.9659203636</v>
          </cell>
          <cell r="F960">
            <v>20756.7485961171</v>
          </cell>
          <cell r="G960">
            <v>19295.2685270438</v>
          </cell>
          <cell r="H960">
            <v>18138.8010574686</v>
          </cell>
          <cell r="I960">
            <v>17347.9198959673</v>
          </cell>
          <cell r="J960">
            <v>16657.0567896553</v>
          </cell>
          <cell r="K960">
            <v>15778.9598943647</v>
          </cell>
          <cell r="L960">
            <v>15012.1627408982</v>
          </cell>
          <cell r="M960">
            <v>14210.0937207583</v>
          </cell>
          <cell r="N960">
            <v>13508.3514976868</v>
          </cell>
          <cell r="O960">
            <v>14620.4976285427</v>
          </cell>
          <cell r="P960">
            <v>16008.2793505401</v>
          </cell>
          <cell r="Q960">
            <v>14356.4197975194</v>
          </cell>
          <cell r="R960">
            <v>10424.2441554489</v>
          </cell>
          <cell r="S960">
            <v>9819.79777460473</v>
          </cell>
          <cell r="T960">
            <v>9215.38110189552</v>
          </cell>
          <cell r="U960">
            <v>8610.99502856535</v>
          </cell>
          <cell r="V960">
            <v>12295.2587770071</v>
          </cell>
          <cell r="W960">
            <v>11690.9366839186</v>
          </cell>
          <cell r="X960">
            <v>11086.6480275977</v>
          </cell>
          <cell r="Y960">
            <v>10482.3938111475</v>
          </cell>
          <cell r="Z960">
            <v>9878.1750677641</v>
          </cell>
        </row>
        <row r="961">
          <cell r="A961">
            <v>-92325.3871602492</v>
          </cell>
          <cell r="B961">
            <v>13216.9535264045</v>
          </cell>
          <cell r="C961">
            <v>20333.0554457492</v>
          </cell>
          <cell r="D961">
            <v>19225.1094322068</v>
          </cell>
          <cell r="E961">
            <v>17794.1051603904</v>
          </cell>
          <cell r="F961">
            <v>16869.9986079399</v>
          </cell>
          <cell r="G961">
            <v>15706.0381255906</v>
          </cell>
          <cell r="H961">
            <v>14786.0152665043</v>
          </cell>
          <cell r="I961">
            <v>14156.8330659283</v>
          </cell>
          <cell r="J961">
            <v>13608.5450219536</v>
          </cell>
          <cell r="K961">
            <v>12908.6534980268</v>
          </cell>
          <cell r="L961">
            <v>12298.6312293239</v>
          </cell>
          <cell r="M961">
            <v>11660.5485745954</v>
          </cell>
          <cell r="N961">
            <v>11103.6496861669</v>
          </cell>
          <cell r="O961">
            <v>11987.0436871287</v>
          </cell>
          <cell r="P961">
            <v>13091.0876323758</v>
          </cell>
          <cell r="Q961">
            <v>11776.9576730287</v>
          </cell>
          <cell r="R961">
            <v>8648.7317852949</v>
          </cell>
          <cell r="S961">
            <v>8167.86699480245</v>
          </cell>
          <cell r="T961">
            <v>7687.02583849253</v>
          </cell>
          <cell r="U961">
            <v>7206.20902539065</v>
          </cell>
          <cell r="V961">
            <v>10137.2096429129</v>
          </cell>
          <cell r="W961">
            <v>9656.44372902467</v>
          </cell>
          <cell r="X961">
            <v>9175.70441561712</v>
          </cell>
          <cell r="Y961">
            <v>8694.99250070467</v>
          </cell>
          <cell r="Z961">
            <v>8214.30880624218</v>
          </cell>
        </row>
        <row r="962">
          <cell r="A962">
            <v>-97553.9500494625</v>
          </cell>
          <cell r="B962">
            <v>13784.8217589523</v>
          </cell>
          <cell r="C962">
            <v>21426.8291988713</v>
          </cell>
          <cell r="D962">
            <v>20160.867529897</v>
          </cell>
          <cell r="E962">
            <v>18703.2748838557</v>
          </cell>
          <cell r="F962">
            <v>17726.4781688141</v>
          </cell>
          <cell r="G962">
            <v>16496.9566275431</v>
          </cell>
          <cell r="H962">
            <v>15524.8311179702</v>
          </cell>
          <cell r="I962">
            <v>14860.0171285042</v>
          </cell>
          <cell r="J962">
            <v>14280.3114149717</v>
          </cell>
          <cell r="K962">
            <v>13541.1507693686</v>
          </cell>
          <cell r="L962">
            <v>12896.5817752867</v>
          </cell>
          <cell r="M962">
            <v>12222.3632819619</v>
          </cell>
          <cell r="N962">
            <v>11633.5468902136</v>
          </cell>
          <cell r="O962">
            <v>12567.3484358739</v>
          </cell>
          <cell r="P962">
            <v>13733.9164969437</v>
          </cell>
          <cell r="Q962">
            <v>12345.3648498205</v>
          </cell>
          <cell r="R962">
            <v>9039.98155946146</v>
          </cell>
          <cell r="S962">
            <v>8531.88447809397</v>
          </cell>
          <cell r="T962">
            <v>8023.81236935788</v>
          </cell>
          <cell r="U962">
            <v>7515.76598243215</v>
          </cell>
          <cell r="V962">
            <v>10612.754759099</v>
          </cell>
          <cell r="W962">
            <v>10104.7621539065</v>
          </cell>
          <cell r="X962">
            <v>9596.79765563074</v>
          </cell>
          <cell r="Y962">
            <v>9088.86210747913</v>
          </cell>
          <cell r="Z962">
            <v>8580.95637795542</v>
          </cell>
        </row>
        <row r="963">
          <cell r="A963">
            <v>-92041.9200612937</v>
          </cell>
          <cell r="B963">
            <v>13156.4083372459</v>
          </cell>
          <cell r="C963">
            <v>20306.594339886</v>
          </cell>
          <cell r="D963">
            <v>19101.7007846082</v>
          </cell>
          <cell r="E963">
            <v>17744.8144261238</v>
          </cell>
          <cell r="F963">
            <v>16823.5644765007</v>
          </cell>
          <cell r="G963">
            <v>15663.1583940068</v>
          </cell>
          <cell r="H963">
            <v>14745.9602857161</v>
          </cell>
          <cell r="I963">
            <v>14118.7098664041</v>
          </cell>
          <cell r="J963">
            <v>13572.125134761</v>
          </cell>
          <cell r="K963">
            <v>12874.3625904862</v>
          </cell>
          <cell r="L963">
            <v>12266.2132762124</v>
          </cell>
          <cell r="M963">
            <v>11630.089729857</v>
          </cell>
          <cell r="N963">
            <v>11074.9212523011</v>
          </cell>
          <cell r="O963">
            <v>11955.5824028098</v>
          </cell>
          <cell r="P963">
            <v>13056.236596398</v>
          </cell>
          <cell r="Q963">
            <v>11746.1414168518</v>
          </cell>
          <cell r="R963">
            <v>8627.52013674063</v>
          </cell>
          <cell r="S963">
            <v>8148.13174782462</v>
          </cell>
          <cell r="T963">
            <v>7668.76692052703</v>
          </cell>
          <cell r="U963">
            <v>7189.42636169638</v>
          </cell>
          <cell r="V963">
            <v>10111.4279133317</v>
          </cell>
          <cell r="W963">
            <v>9632.13809743865</v>
          </cell>
          <cell r="X963">
            <v>9152.87480035464</v>
          </cell>
          <cell r="Y963">
            <v>8673.638817644</v>
          </cell>
          <cell r="Z963">
            <v>8194.43096873792</v>
          </cell>
        </row>
        <row r="964">
          <cell r="A964">
            <v>-114998.219782767</v>
          </cell>
          <cell r="B964">
            <v>15911.3127639196</v>
          </cell>
          <cell r="C964">
            <v>24791.8260353787</v>
          </cell>
          <cell r="D964">
            <v>23449.8309179833</v>
          </cell>
          <cell r="E964">
            <v>21736.5752812177</v>
          </cell>
          <cell r="F964">
            <v>20583.9862064002</v>
          </cell>
          <cell r="G964">
            <v>19135.7306037697</v>
          </cell>
          <cell r="H964">
            <v>17989.7728752553</v>
          </cell>
          <cell r="I964">
            <v>17206.0790808317</v>
          </cell>
          <cell r="J964">
            <v>16521.5533022506</v>
          </cell>
          <cell r="K964">
            <v>15651.3774684923</v>
          </cell>
          <cell r="L964">
            <v>14891.5488115388</v>
          </cell>
          <cell r="M964">
            <v>14096.7688314595</v>
          </cell>
          <cell r="N964">
            <v>13401.4647586945</v>
          </cell>
          <cell r="O964">
            <v>14503.4430720336</v>
          </cell>
          <cell r="P964">
            <v>15878.6129161089</v>
          </cell>
          <cell r="Q964">
            <v>14241.7651266075</v>
          </cell>
          <cell r="R964">
            <v>10345.324296705</v>
          </cell>
          <cell r="S964">
            <v>9746.37100158521</v>
          </cell>
          <cell r="T964">
            <v>9147.44714461888</v>
          </cell>
          <cell r="U964">
            <v>8548.55360895064</v>
          </cell>
          <cell r="V964">
            <v>12199.3355180718</v>
          </cell>
          <cell r="W964">
            <v>11600.5053812058</v>
          </cell>
          <cell r="X964">
            <v>11001.7083772409</v>
          </cell>
          <cell r="Y964">
            <v>10402.9455001641</v>
          </cell>
          <cell r="Z964">
            <v>9804.21777378219</v>
          </cell>
        </row>
        <row r="965">
          <cell r="A965">
            <v>-93905.5064461038</v>
          </cell>
          <cell r="B965">
            <v>13378.6024089343</v>
          </cell>
          <cell r="C965">
            <v>20665.781038343</v>
          </cell>
          <cell r="D965">
            <v>19427.2438684889</v>
          </cell>
          <cell r="E965">
            <v>18068.8645244074</v>
          </cell>
          <cell r="F965">
            <v>17128.8345253331</v>
          </cell>
          <cell r="G965">
            <v>15945.0608943618</v>
          </cell>
          <cell r="H965">
            <v>15009.2921401563</v>
          </cell>
          <cell r="I965">
            <v>14369.3416887229</v>
          </cell>
          <cell r="J965">
            <v>13811.5589391022</v>
          </cell>
          <cell r="K965">
            <v>13099.7999292497</v>
          </cell>
          <cell r="L965">
            <v>12479.3373257567</v>
          </cell>
          <cell r="M965">
            <v>11830.3340917627</v>
          </cell>
          <cell r="N965">
            <v>11263.7894433767</v>
          </cell>
          <cell r="O965">
            <v>12162.4170630629</v>
          </cell>
          <cell r="P965">
            <v>13285.3563650907</v>
          </cell>
          <cell r="Q965">
            <v>11948.7354944487</v>
          </cell>
          <cell r="R965">
            <v>8766.97102748177</v>
          </cell>
          <cell r="S965">
            <v>8277.87639086879</v>
          </cell>
          <cell r="T965">
            <v>7788.8057929298</v>
          </cell>
          <cell r="U965">
            <v>7299.759954825</v>
          </cell>
          <cell r="V965">
            <v>10280.9237045587</v>
          </cell>
          <cell r="W965">
            <v>9791.92963679127</v>
          </cell>
          <cell r="X965">
            <v>9302.96262476313</v>
          </cell>
          <cell r="Y965">
            <v>8814.02348014652</v>
          </cell>
          <cell r="Z965">
            <v>8325.11303896379</v>
          </cell>
        </row>
        <row r="966">
          <cell r="A966">
            <v>-97013.9467390348</v>
          </cell>
          <cell r="B966">
            <v>13754.5393054555</v>
          </cell>
          <cell r="C966">
            <v>21305.7962115228</v>
          </cell>
          <cell r="D966">
            <v>20157.6761212617</v>
          </cell>
          <cell r="E966">
            <v>18609.3762981804</v>
          </cell>
          <cell r="F966">
            <v>17638.0213962772</v>
          </cell>
          <cell r="G966">
            <v>16415.2709677581</v>
          </cell>
          <cell r="H966">
            <v>15448.526593373</v>
          </cell>
          <cell r="I966">
            <v>14787.3926369036</v>
          </cell>
          <cell r="J966">
            <v>14210.9317242708</v>
          </cell>
          <cell r="K966">
            <v>13475.8267735407</v>
          </cell>
          <cell r="L966">
            <v>12834.8257476489</v>
          </cell>
          <cell r="M966">
            <v>12164.3393453176</v>
          </cell>
          <cell r="N966">
            <v>11578.8193770452</v>
          </cell>
          <cell r="O966">
            <v>12507.4148571795</v>
          </cell>
          <cell r="P966">
            <v>13667.5254594329</v>
          </cell>
          <cell r="Q966">
            <v>12286.6600462938</v>
          </cell>
          <cell r="R966">
            <v>8999.57348218849</v>
          </cell>
          <cell r="S966">
            <v>8494.28893794346</v>
          </cell>
          <cell r="T966">
            <v>7989.02922809553</v>
          </cell>
          <cell r="U966">
            <v>7483.7950976766</v>
          </cell>
          <cell r="V966">
            <v>10563.6407018639</v>
          </cell>
          <cell r="W966">
            <v>10058.4600554731</v>
          </cell>
          <cell r="X966">
            <v>9553.30736041499</v>
          </cell>
          <cell r="Y966">
            <v>9048.18345522963</v>
          </cell>
          <cell r="Z966">
            <v>8543.08920361316</v>
          </cell>
        </row>
        <row r="967">
          <cell r="A967">
            <v>-110551.081143299</v>
          </cell>
          <cell r="B967">
            <v>15362.8798096813</v>
          </cell>
          <cell r="C967">
            <v>23930.1697983627</v>
          </cell>
          <cell r="D967">
            <v>22598.6213394264</v>
          </cell>
          <cell r="E967">
            <v>20963.2836726577</v>
          </cell>
          <cell r="F967">
            <v>19855.5100591713</v>
          </cell>
          <cell r="G967">
            <v>18463.0172205264</v>
          </cell>
          <cell r="H967">
            <v>17361.3752466671</v>
          </cell>
          <cell r="I967">
            <v>16607.9879644772</v>
          </cell>
          <cell r="J967">
            <v>15950.1843914453</v>
          </cell>
          <cell r="K967">
            <v>15113.4087925211</v>
          </cell>
          <cell r="L967">
            <v>14382.9637502539</v>
          </cell>
          <cell r="M967">
            <v>13618.9190003893</v>
          </cell>
          <cell r="N967">
            <v>12950.7622652954</v>
          </cell>
          <cell r="O967">
            <v>14009.8665911739</v>
          </cell>
          <cell r="P967">
            <v>15331.8567341985</v>
          </cell>
          <cell r="Q967">
            <v>13758.3080902436</v>
          </cell>
          <cell r="R967">
            <v>10012.5479630841</v>
          </cell>
          <cell r="S967">
            <v>9436.7570121031</v>
          </cell>
          <cell r="T967">
            <v>8860.99436086191</v>
          </cell>
          <cell r="U967">
            <v>8285.26085835269</v>
          </cell>
          <cell r="V967">
            <v>11794.8620316069</v>
          </cell>
          <cell r="W967">
            <v>11219.1894761814</v>
          </cell>
          <cell r="X967">
            <v>10643.5487723624</v>
          </cell>
          <cell r="Y967">
            <v>10067.940875698</v>
          </cell>
          <cell r="Z967">
            <v>9492.36677040289</v>
          </cell>
        </row>
        <row r="968">
          <cell r="A968">
            <v>-91761.0078091311</v>
          </cell>
          <cell r="B968">
            <v>13153.6430809261</v>
          </cell>
          <cell r="C968">
            <v>20273.9464031065</v>
          </cell>
          <cell r="D968">
            <v>19111.1588269911</v>
          </cell>
          <cell r="E968">
            <v>17695.9679419123</v>
          </cell>
          <cell r="F968">
            <v>16777.5488489805</v>
          </cell>
          <cell r="G968">
            <v>15620.6651310647</v>
          </cell>
          <cell r="H968">
            <v>14706.266314511</v>
          </cell>
          <cell r="I968">
            <v>14080.9302656059</v>
          </cell>
          <cell r="J968">
            <v>13536.0334945936</v>
          </cell>
          <cell r="K968">
            <v>12840.3807417939</v>
          </cell>
          <cell r="L968">
            <v>12234.0875012896</v>
          </cell>
          <cell r="M968">
            <v>11599.905406155</v>
          </cell>
          <cell r="N968">
            <v>11046.451743536</v>
          </cell>
          <cell r="O968">
            <v>11924.4046743661</v>
          </cell>
          <cell r="P968">
            <v>13021.6996676229</v>
          </cell>
          <cell r="Q968">
            <v>11715.6029030076</v>
          </cell>
          <cell r="R968">
            <v>8606.49966561922</v>
          </cell>
          <cell r="S968">
            <v>8128.57437169191</v>
          </cell>
          <cell r="T968">
            <v>7650.67256747286</v>
          </cell>
          <cell r="U968">
            <v>7172.79495765332</v>
          </cell>
          <cell r="V968">
            <v>10085.8785506439</v>
          </cell>
          <cell r="W968">
            <v>9608.05152889429</v>
          </cell>
          <cell r="X968">
            <v>9130.25094501829</v>
          </cell>
          <cell r="Y968">
            <v>8652.47759215207</v>
          </cell>
          <cell r="Z968">
            <v>8174.73228722596</v>
          </cell>
        </row>
        <row r="969">
          <cell r="A969">
            <v>-102635.845899306</v>
          </cell>
          <cell r="B969">
            <v>14400.1579754198</v>
          </cell>
          <cell r="C969">
            <v>22373.7326900218</v>
          </cell>
          <cell r="D969">
            <v>21121.477518319</v>
          </cell>
          <cell r="E969">
            <v>19586.9413792925</v>
          </cell>
          <cell r="F969">
            <v>18558.9325196763</v>
          </cell>
          <cell r="G969">
            <v>17265.6889805438</v>
          </cell>
          <cell r="H969">
            <v>16242.922358129</v>
          </cell>
          <cell r="I969">
            <v>15543.4760913204</v>
          </cell>
          <cell r="J969">
            <v>14933.2340090149</v>
          </cell>
          <cell r="K969">
            <v>14155.9057845374</v>
          </cell>
          <cell r="L969">
            <v>13477.7591393782</v>
          </cell>
          <cell r="M969">
            <v>12768.4184581629</v>
          </cell>
          <cell r="N969">
            <v>12148.579884776</v>
          </cell>
          <cell r="O969">
            <v>13131.3749871041</v>
          </cell>
          <cell r="P969">
            <v>14358.7132925884</v>
          </cell>
          <cell r="Q969">
            <v>12897.8275693029</v>
          </cell>
          <cell r="R969">
            <v>9420.25633968671</v>
          </cell>
          <cell r="S969">
            <v>8885.69086367389</v>
          </cell>
          <cell r="T969">
            <v>8351.15166119637</v>
          </cell>
          <cell r="U969">
            <v>7816.63952046019</v>
          </cell>
          <cell r="V969">
            <v>11074.9603026806</v>
          </cell>
          <cell r="W969">
            <v>10540.5047453394</v>
          </cell>
          <cell r="X969">
            <v>10006.0787590937</v>
          </cell>
          <cell r="Y969">
            <v>9471.68323107626</v>
          </cell>
          <cell r="Z969">
            <v>8937.319075034</v>
          </cell>
        </row>
        <row r="970">
          <cell r="A970">
            <v>-115112.374467886</v>
          </cell>
          <cell r="B970">
            <v>15896.8461873561</v>
          </cell>
          <cell r="C970">
            <v>24844.4771270397</v>
          </cell>
          <cell r="D970">
            <v>23527.0413209419</v>
          </cell>
          <cell r="E970">
            <v>21756.425091902</v>
          </cell>
          <cell r="F970">
            <v>20602.6856380899</v>
          </cell>
          <cell r="G970">
            <v>19152.9986474861</v>
          </cell>
          <cell r="H970">
            <v>18005.9033670695</v>
          </cell>
          <cell r="I970">
            <v>17221.4316274003</v>
          </cell>
          <cell r="J970">
            <v>16536.2199100151</v>
          </cell>
          <cell r="K970">
            <v>15665.1867174922</v>
          </cell>
          <cell r="L970">
            <v>14904.603805375</v>
          </cell>
          <cell r="M970">
            <v>14109.0348751839</v>
          </cell>
          <cell r="N970">
            <v>13413.0339507947</v>
          </cell>
          <cell r="O970">
            <v>14516.1128069626</v>
          </cell>
          <cell r="P970">
            <v>15892.6477337395</v>
          </cell>
          <cell r="Q970">
            <v>14254.1751030505</v>
          </cell>
          <cell r="R970">
            <v>10353.8664134815</v>
          </cell>
          <cell r="S970">
            <v>9754.31855850734</v>
          </cell>
          <cell r="T970">
            <v>9154.80017090886</v>
          </cell>
          <cell r="U970">
            <v>8555.31213470737</v>
          </cell>
          <cell r="V970">
            <v>12209.7180465311</v>
          </cell>
          <cell r="W970">
            <v>11610.2934720655</v>
          </cell>
          <cell r="X970">
            <v>11010.902063391</v>
          </cell>
          <cell r="Y970">
            <v>10411.5448154812</v>
          </cell>
          <cell r="Z970">
            <v>9812.22275315901</v>
          </cell>
        </row>
        <row r="971">
          <cell r="A971">
            <v>-97126.9845466463</v>
          </cell>
          <cell r="B971">
            <v>13777.6371596561</v>
          </cell>
          <cell r="C971">
            <v>21270.684701574</v>
          </cell>
          <cell r="D971">
            <v>20060.227366148</v>
          </cell>
          <cell r="E971">
            <v>18629.0319003917</v>
          </cell>
          <cell r="F971">
            <v>17656.5378746818</v>
          </cell>
          <cell r="G971">
            <v>16432.3700627397</v>
          </cell>
          <cell r="H971">
            <v>15464.4992661414</v>
          </cell>
          <cell r="I971">
            <v>14802.5949757613</v>
          </cell>
          <cell r="J971">
            <v>14225.454835478</v>
          </cell>
          <cell r="K971">
            <v>13489.5009142917</v>
          </cell>
          <cell r="L971">
            <v>12847.75301279</v>
          </cell>
          <cell r="M971">
            <v>12176.4853793522</v>
          </cell>
          <cell r="N971">
            <v>11590.2753773791</v>
          </cell>
          <cell r="O971">
            <v>12519.9606327463</v>
          </cell>
          <cell r="P971">
            <v>13681.4229618748</v>
          </cell>
          <cell r="Q971">
            <v>12298.9486048244</v>
          </cell>
          <cell r="R971">
            <v>9008.03202378728</v>
          </cell>
          <cell r="S971">
            <v>8502.15873679936</v>
          </cell>
          <cell r="T971">
            <v>7996.31031314485</v>
          </cell>
          <cell r="U971">
            <v>7490.48749872375</v>
          </cell>
          <cell r="V971">
            <v>10573.9216487498</v>
          </cell>
          <cell r="W971">
            <v>10068.1523806749</v>
          </cell>
          <cell r="X971">
            <v>9562.41109650075</v>
          </cell>
          <cell r="Y971">
            <v>9056.69863574442</v>
          </cell>
          <cell r="Z971">
            <v>8551.01586310846</v>
          </cell>
        </row>
        <row r="972">
          <cell r="A972">
            <v>-115500.86873665</v>
          </cell>
          <cell r="B972">
            <v>16000.7083360161</v>
          </cell>
          <cell r="C972">
            <v>24964.2406101899</v>
          </cell>
          <cell r="D972">
            <v>23467.6690596026</v>
          </cell>
          <cell r="E972">
            <v>21823.9784969933</v>
          </cell>
          <cell r="F972">
            <v>20666.3240427077</v>
          </cell>
          <cell r="G972">
            <v>19211.7657143798</v>
          </cell>
          <cell r="H972">
            <v>18060.7990869927</v>
          </cell>
          <cell r="I972">
            <v>17273.6798233168</v>
          </cell>
          <cell r="J972">
            <v>16586.1337007002</v>
          </cell>
          <cell r="K972">
            <v>15712.1827219645</v>
          </cell>
          <cell r="L972">
            <v>14949.0329085594</v>
          </cell>
          <cell r="M972">
            <v>14150.7790023072</v>
          </cell>
          <cell r="N972">
            <v>13452.4065338866</v>
          </cell>
          <cell r="O972">
            <v>14559.2307867595</v>
          </cell>
          <cell r="P972">
            <v>15940.4113993915</v>
          </cell>
          <cell r="Q972">
            <v>14296.4090658405</v>
          </cell>
          <cell r="R972">
            <v>10382.9371731032</v>
          </cell>
          <cell r="S972">
            <v>9781.36589617646</v>
          </cell>
          <cell r="T972">
            <v>9179.82418607529</v>
          </cell>
          <cell r="U972">
            <v>8578.31292980442</v>
          </cell>
          <cell r="V972">
            <v>12245.052144273</v>
          </cell>
          <cell r="W972">
            <v>11643.6045639159</v>
          </cell>
          <cell r="X972">
            <v>11042.1902612815</v>
          </cell>
          <cell r="Y972">
            <v>10440.8102347014</v>
          </cell>
          <cell r="Z972">
            <v>9839.46551245733</v>
          </cell>
        </row>
        <row r="973">
          <cell r="A973">
            <v>-89019.4622251283</v>
          </cell>
          <cell r="B973">
            <v>12770.3589213142</v>
          </cell>
          <cell r="C973">
            <v>19667.7416677032</v>
          </cell>
          <cell r="D973">
            <v>18577.6141538607</v>
          </cell>
          <cell r="E973">
            <v>17219.2537293669</v>
          </cell>
          <cell r="F973">
            <v>16328.4622055459</v>
          </cell>
          <cell r="G973">
            <v>15205.9547847844</v>
          </cell>
          <cell r="H973">
            <v>14318.8754811414</v>
          </cell>
          <cell r="I973">
            <v>13712.2226106835</v>
          </cell>
          <cell r="J973">
            <v>13183.7993860474</v>
          </cell>
          <cell r="K973">
            <v>12508.7370114071</v>
          </cell>
          <cell r="L973">
            <v>11920.558006958</v>
          </cell>
          <cell r="M973">
            <v>11305.323383782</v>
          </cell>
          <cell r="N973">
            <v>10768.6053504617</v>
          </cell>
          <cell r="O973">
            <v>11620.1275804479</v>
          </cell>
          <cell r="P973">
            <v>12684.6386678286</v>
          </cell>
          <cell r="Q973">
            <v>11417.5641840578</v>
          </cell>
          <cell r="R973">
            <v>8401.35169028908</v>
          </cell>
          <cell r="S973">
            <v>7937.70538054397</v>
          </cell>
          <cell r="T973">
            <v>7474.08185870461</v>
          </cell>
          <cell r="U973">
            <v>7010.48180840817</v>
          </cell>
          <cell r="V973">
            <v>9836.53114086832</v>
          </cell>
          <cell r="W973">
            <v>9372.98016722097</v>
          </cell>
          <cell r="X973">
            <v>8909.45484156231</v>
          </cell>
          <cell r="Y973">
            <v>8445.95593333199</v>
          </cell>
          <cell r="Z973">
            <v>7982.48423505286</v>
          </cell>
        </row>
        <row r="974">
          <cell r="A974">
            <v>-99462.1697620505</v>
          </cell>
          <cell r="B974">
            <v>14046.4797567544</v>
          </cell>
          <cell r="C974">
            <v>21733.7545430277</v>
          </cell>
          <cell r="D974">
            <v>20453.5296201315</v>
          </cell>
          <cell r="E974">
            <v>19035.0860574354</v>
          </cell>
          <cell r="F974">
            <v>18039.0595063859</v>
          </cell>
          <cell r="G974">
            <v>16785.6107584114</v>
          </cell>
          <cell r="H974">
            <v>15794.4698316306</v>
          </cell>
          <cell r="I974">
            <v>15116.6516413171</v>
          </cell>
          <cell r="J974">
            <v>14525.4797146695</v>
          </cell>
          <cell r="K974">
            <v>13771.9873848796</v>
          </cell>
          <cell r="L974">
            <v>13114.8101954349</v>
          </cell>
          <cell r="M974">
            <v>12427.4035429541</v>
          </cell>
          <cell r="N974">
            <v>11826.9385184359</v>
          </cell>
          <cell r="O974">
            <v>12779.1368343933</v>
          </cell>
          <cell r="P974">
            <v>13968.5237374379</v>
          </cell>
          <cell r="Q974">
            <v>12552.8111027418</v>
          </cell>
          <cell r="R974">
            <v>9182.77233150143</v>
          </cell>
          <cell r="S974">
            <v>8664.7365355449</v>
          </cell>
          <cell r="T974">
            <v>8146.72620070096</v>
          </cell>
          <cell r="U974">
            <v>7628.74209080298</v>
          </cell>
          <cell r="V974">
            <v>10786.3100139862</v>
          </cell>
          <cell r="W974">
            <v>10268.3807378277</v>
          </cell>
          <cell r="X974">
            <v>9750.48011837577</v>
          </cell>
          <cell r="Y974">
            <v>9232.60901533156</v>
          </cell>
          <cell r="Z974">
            <v>8714.7683141873</v>
          </cell>
        </row>
        <row r="975">
          <cell r="A975">
            <v>-93806.6052737171</v>
          </cell>
          <cell r="B975">
            <v>13337.2859857636</v>
          </cell>
          <cell r="C975">
            <v>20680.6523187074</v>
          </cell>
          <cell r="D975">
            <v>19461.9741841811</v>
          </cell>
          <cell r="E975">
            <v>18051.6670738928</v>
          </cell>
          <cell r="F975">
            <v>17112.6337385222</v>
          </cell>
          <cell r="G975">
            <v>15930.1002314105</v>
          </cell>
          <cell r="H975">
            <v>14995.3170277906</v>
          </cell>
          <cell r="I975">
            <v>14356.0405714435</v>
          </cell>
          <cell r="J975">
            <v>13798.8521045002</v>
          </cell>
          <cell r="K975">
            <v>13087.8358919048</v>
          </cell>
          <cell r="L975">
            <v>12468.0267589187</v>
          </cell>
          <cell r="M975">
            <v>11819.7070543912</v>
          </cell>
          <cell r="N975">
            <v>11253.766143316</v>
          </cell>
          <cell r="O975">
            <v>12151.4402762844</v>
          </cell>
          <cell r="P975">
            <v>13273.1968999189</v>
          </cell>
          <cell r="Q975">
            <v>11937.9837568549</v>
          </cell>
          <cell r="R975">
            <v>8759.57032059903</v>
          </cell>
          <cell r="S975">
            <v>8270.99079790004</v>
          </cell>
          <cell r="T975">
            <v>7782.43528855751</v>
          </cell>
          <cell r="U975">
            <v>7293.90451297214</v>
          </cell>
          <cell r="V975">
            <v>10271.9285044416</v>
          </cell>
          <cell r="W975">
            <v>9783.44944466911</v>
          </cell>
          <cell r="X975">
            <v>9294.99741214089</v>
          </cell>
          <cell r="Y975">
            <v>8806.57321767425</v>
          </cell>
          <cell r="Z975">
            <v>8318.17769641107</v>
          </cell>
        </row>
        <row r="976">
          <cell r="A976">
            <v>-91423.3834001646</v>
          </cell>
          <cell r="B976">
            <v>13055.9608776057</v>
          </cell>
          <cell r="C976">
            <v>20226.0743816776</v>
          </cell>
          <cell r="D976">
            <v>19030.4997171245</v>
          </cell>
          <cell r="E976">
            <v>17637.2600527582</v>
          </cell>
          <cell r="F976">
            <v>16722.2433259029</v>
          </cell>
          <cell r="G976">
            <v>15569.5930874802</v>
          </cell>
          <cell r="H976">
            <v>14658.5586995369</v>
          </cell>
          <cell r="I976">
            <v>14035.5235049812</v>
          </cell>
          <cell r="J976">
            <v>13492.6554696541</v>
          </cell>
          <cell r="K976">
            <v>12799.5384449842</v>
          </cell>
          <cell r="L976">
            <v>12195.4759929365</v>
          </cell>
          <cell r="M976">
            <v>11563.6273001931</v>
          </cell>
          <cell r="N976">
            <v>11012.2346490647</v>
          </cell>
          <cell r="O976">
            <v>11886.9326094857</v>
          </cell>
          <cell r="P976">
            <v>12980.1902280188</v>
          </cell>
          <cell r="Q976">
            <v>11678.899100991</v>
          </cell>
          <cell r="R976">
            <v>8581.23546270912</v>
          </cell>
          <cell r="S976">
            <v>8105.06864167508</v>
          </cell>
          <cell r="T976">
            <v>7628.92522392154</v>
          </cell>
          <cell r="U976">
            <v>7152.8059115469</v>
          </cell>
          <cell r="V976">
            <v>10055.1711378823</v>
          </cell>
          <cell r="W976">
            <v>9579.1022274444</v>
          </cell>
          <cell r="X976">
            <v>9103.05965760492</v>
          </cell>
          <cell r="Y976">
            <v>8627.04421858177</v>
          </cell>
          <cell r="Z976">
            <v>8151.05672429945</v>
          </cell>
        </row>
        <row r="977">
          <cell r="A977">
            <v>-105401.91781964</v>
          </cell>
          <cell r="B977">
            <v>14705.6265224915</v>
          </cell>
          <cell r="C977">
            <v>22924.7526703033</v>
          </cell>
          <cell r="D977">
            <v>21631.6487481755</v>
          </cell>
          <cell r="E977">
            <v>20067.9203588289</v>
          </cell>
          <cell r="F977">
            <v>19012.0367691369</v>
          </cell>
          <cell r="G977">
            <v>17684.1093966082</v>
          </cell>
          <cell r="H977">
            <v>16633.7788562413</v>
          </cell>
          <cell r="I977">
            <v>15915.4822680712</v>
          </cell>
          <cell r="J977">
            <v>15288.6192642224</v>
          </cell>
          <cell r="K977">
            <v>14490.516456536</v>
          </cell>
          <cell r="L977">
            <v>13794.0935222635</v>
          </cell>
          <cell r="M977">
            <v>13065.6358617602</v>
          </cell>
          <cell r="N977">
            <v>12428.9119392687</v>
          </cell>
          <cell r="O977">
            <v>13438.3741960172</v>
          </cell>
          <cell r="P977">
            <v>14698.7896978144</v>
          </cell>
          <cell r="Q977">
            <v>13198.5325936766</v>
          </cell>
          <cell r="R977">
            <v>9627.23960393928</v>
          </cell>
          <cell r="S977">
            <v>9078.26740150624</v>
          </cell>
          <cell r="T977">
            <v>8529.32218068945</v>
          </cell>
          <cell r="U977">
            <v>7980.40475093741</v>
          </cell>
          <cell r="V977">
            <v>11326.538417089</v>
          </cell>
          <cell r="W977">
            <v>10777.6790956743</v>
          </cell>
          <cell r="X977">
            <v>10228.8501423063</v>
          </cell>
          <cell r="Y977">
            <v>9680.05246802653</v>
          </cell>
          <cell r="Z977">
            <v>9131.28701120762</v>
          </cell>
        </row>
        <row r="978">
          <cell r="A978">
            <v>-107014.808443838</v>
          </cell>
          <cell r="B978">
            <v>14937.7278026156</v>
          </cell>
          <cell r="C978">
            <v>23256.0959050132</v>
          </cell>
          <cell r="D978">
            <v>21923.9459174902</v>
          </cell>
          <cell r="E978">
            <v>20348.3781736916</v>
          </cell>
          <cell r="F978">
            <v>19276.2408884754</v>
          </cell>
          <cell r="G978">
            <v>17928.089446831</v>
          </cell>
          <cell r="H978">
            <v>16861.6864448248</v>
          </cell>
          <cell r="I978">
            <v>16132.3982745619</v>
          </cell>
          <cell r="J978">
            <v>15495.8436468888</v>
          </cell>
          <cell r="K978">
            <v>14685.6272241395</v>
          </cell>
          <cell r="L978">
            <v>13978.5474247511</v>
          </cell>
          <cell r="M978">
            <v>13238.9426944879</v>
          </cell>
          <cell r="N978">
            <v>12592.3729610264</v>
          </cell>
          <cell r="O978">
            <v>13617.3847785157</v>
          </cell>
          <cell r="P978">
            <v>14897.0875227796</v>
          </cell>
          <cell r="Q978">
            <v>13373.8730506242</v>
          </cell>
          <cell r="R978">
            <v>9747.9311028929</v>
          </cell>
          <cell r="S978">
            <v>9190.55836907896</v>
          </cell>
          <cell r="T978">
            <v>8633.2130297618</v>
          </cell>
          <cell r="U978">
            <v>8075.89590677627</v>
          </cell>
          <cell r="V978">
            <v>11473.2330778459</v>
          </cell>
          <cell r="W978">
            <v>10915.9749523883</v>
          </cell>
          <cell r="X978">
            <v>10358.747659678</v>
          </cell>
          <cell r="Y978">
            <v>9801.55212469763</v>
          </cell>
          <cell r="Z978">
            <v>9244.38930017901</v>
          </cell>
        </row>
        <row r="979">
          <cell r="A979">
            <v>-100025.055539042</v>
          </cell>
          <cell r="B979">
            <v>14104.8706909929</v>
          </cell>
          <cell r="C979">
            <v>21821.9438576711</v>
          </cell>
          <cell r="D979">
            <v>20664.0210944098</v>
          </cell>
          <cell r="E979">
            <v>19132.9635654723</v>
          </cell>
          <cell r="F979">
            <v>18131.2646062031</v>
          </cell>
          <cell r="G979">
            <v>16870.7578217521</v>
          </cell>
          <cell r="H979">
            <v>15874.007735911</v>
          </cell>
          <cell r="I979">
            <v>15192.3535723865</v>
          </cell>
          <cell r="J979">
            <v>14597.7993474449</v>
          </cell>
          <cell r="K979">
            <v>13840.0794640165</v>
          </cell>
          <cell r="L979">
            <v>13179.1831148774</v>
          </cell>
          <cell r="M979">
            <v>12487.886225248</v>
          </cell>
          <cell r="N979">
            <v>11883.9850923695</v>
          </cell>
          <cell r="O979">
            <v>12841.6100792046</v>
          </cell>
          <cell r="P979">
            <v>14037.7280738057</v>
          </cell>
          <cell r="Q979">
            <v>12614.0035034331</v>
          </cell>
          <cell r="R979">
            <v>9224.89268804989</v>
          </cell>
          <cell r="S979">
            <v>8703.92517461512</v>
          </cell>
          <cell r="T979">
            <v>8182.98326638486</v>
          </cell>
          <cell r="U979">
            <v>7662.0677315153</v>
          </cell>
          <cell r="V979">
            <v>10837.505263597</v>
          </cell>
          <cell r="W979">
            <v>10316.6448727873</v>
          </cell>
          <cell r="X979">
            <v>9795.8133008608</v>
          </cell>
          <cell r="Y979">
            <v>9275.01141238414</v>
          </cell>
          <cell r="Z979">
            <v>8754.24009786076</v>
          </cell>
        </row>
        <row r="980">
          <cell r="A980">
            <v>-95966.5688347899</v>
          </cell>
          <cell r="B980">
            <v>13618.9785788322</v>
          </cell>
          <cell r="C980">
            <v>21057.2000881995</v>
          </cell>
          <cell r="D980">
            <v>19881.6541836791</v>
          </cell>
          <cell r="E980">
            <v>18427.2527778665</v>
          </cell>
          <cell r="F980">
            <v>17466.4526905919</v>
          </cell>
          <cell r="G980">
            <v>16256.8353554194</v>
          </cell>
          <cell r="H980">
            <v>15300.5281061161</v>
          </cell>
          <cell r="I980">
            <v>14646.5318563479</v>
          </cell>
          <cell r="J980">
            <v>14076.3644843294</v>
          </cell>
          <cell r="K980">
            <v>13349.1258653685</v>
          </cell>
          <cell r="L980">
            <v>12715.045187877</v>
          </cell>
          <cell r="M980">
            <v>12051.7974627308</v>
          </cell>
          <cell r="N980">
            <v>11472.6711610249</v>
          </cell>
          <cell r="O980">
            <v>12391.1690771358</v>
          </cell>
          <cell r="P980">
            <v>13538.7549419455</v>
          </cell>
          <cell r="Q980">
            <v>12172.7975700837</v>
          </cell>
          <cell r="R980">
            <v>8921.19891212292</v>
          </cell>
          <cell r="S980">
            <v>8421.36949968922</v>
          </cell>
          <cell r="T980">
            <v>7921.56465353654</v>
          </cell>
          <cell r="U980">
            <v>7421.7851106533</v>
          </cell>
          <cell r="V980">
            <v>10468.3802148584</v>
          </cell>
          <cell r="W980">
            <v>9968.65357858132</v>
          </cell>
          <cell r="X980">
            <v>9468.95459186992</v>
          </cell>
          <cell r="Y980">
            <v>8969.2840842112</v>
          </cell>
          <cell r="Z980">
            <v>8469.64290997677</v>
          </cell>
        </row>
        <row r="981">
          <cell r="A981">
            <v>-91810.3157598151</v>
          </cell>
          <cell r="B981">
            <v>13151.63722511</v>
          </cell>
          <cell r="C981">
            <v>20252.022725381</v>
          </cell>
          <cell r="D981">
            <v>19120.3425577538</v>
          </cell>
          <cell r="E981">
            <v>17704.5418649649</v>
          </cell>
          <cell r="F981">
            <v>16785.6258775721</v>
          </cell>
          <cell r="G981">
            <v>15628.1238862362</v>
          </cell>
          <cell r="H981">
            <v>14713.233715753</v>
          </cell>
          <cell r="I981">
            <v>14087.5616413422</v>
          </cell>
          <cell r="J981">
            <v>13542.3685860671</v>
          </cell>
          <cell r="K981">
            <v>12846.3455059029</v>
          </cell>
          <cell r="L981">
            <v>12239.7264725819</v>
          </cell>
          <cell r="M981">
            <v>11605.2035985018</v>
          </cell>
          <cell r="N981">
            <v>11051.4489379388</v>
          </cell>
          <cell r="O981">
            <v>11929.8772370069</v>
          </cell>
          <cell r="P981">
            <v>13027.7618637988</v>
          </cell>
          <cell r="Q981">
            <v>11720.9632656226</v>
          </cell>
          <cell r="R981">
            <v>8610.18934574327</v>
          </cell>
          <cell r="S981">
            <v>8132.00723775749</v>
          </cell>
          <cell r="T981">
            <v>7653.84863210222</v>
          </cell>
          <cell r="U981">
            <v>7175.71423384737</v>
          </cell>
          <cell r="V981">
            <v>10090.3631778032</v>
          </cell>
          <cell r="W981">
            <v>9612.27939480183</v>
          </cell>
          <cell r="X981">
            <v>9134.22206388055</v>
          </cell>
          <cell r="Y981">
            <v>8656.19197860169</v>
          </cell>
          <cell r="Z981">
            <v>8178.18995633455</v>
          </cell>
        </row>
        <row r="982">
          <cell r="A982">
            <v>-106609.872832175</v>
          </cell>
          <cell r="B982">
            <v>14922.6264942771</v>
          </cell>
          <cell r="C982">
            <v>23197.4964518524</v>
          </cell>
          <cell r="D982">
            <v>21829.1124745512</v>
          </cell>
          <cell r="E982">
            <v>20277.9658623401</v>
          </cell>
          <cell r="F982">
            <v>19209.9092630923</v>
          </cell>
          <cell r="G982">
            <v>17866.835317513</v>
          </cell>
          <cell r="H982">
            <v>16804.4675005263</v>
          </cell>
          <cell r="I982">
            <v>16077.938899295</v>
          </cell>
          <cell r="J982">
            <v>15443.8174704777</v>
          </cell>
          <cell r="K982">
            <v>14636.6423166472</v>
          </cell>
          <cell r="L982">
            <v>13932.2380515631</v>
          </cell>
          <cell r="M982">
            <v>13195.4319273826</v>
          </cell>
          <cell r="N982">
            <v>12551.3341033163</v>
          </cell>
          <cell r="O982">
            <v>13572.4420163528</v>
          </cell>
          <cell r="P982">
            <v>14847.302466162</v>
          </cell>
          <cell r="Q982">
            <v>13329.851717672</v>
          </cell>
          <cell r="R982">
            <v>9717.63004886106</v>
          </cell>
          <cell r="S982">
            <v>9162.36636959924</v>
          </cell>
          <cell r="T982">
            <v>8607.12998117554</v>
          </cell>
          <cell r="U982">
            <v>8051.92170231513</v>
          </cell>
          <cell r="V982">
            <v>11436.4036169451</v>
          </cell>
          <cell r="W982">
            <v>10881.2541123705</v>
          </cell>
          <cell r="X982">
            <v>10326.1353238747</v>
          </cell>
          <cell r="Y982">
            <v>9771.04817293998</v>
          </cell>
          <cell r="Z982">
            <v>9215.99360869321</v>
          </cell>
        </row>
        <row r="983">
          <cell r="A983">
            <v>-91477.466492317</v>
          </cell>
          <cell r="B983">
            <v>13105.4793483676</v>
          </cell>
          <cell r="C983">
            <v>20168.2984074735</v>
          </cell>
          <cell r="D983">
            <v>19059.5267108845</v>
          </cell>
          <cell r="E983">
            <v>17646.6643022581</v>
          </cell>
          <cell r="F983">
            <v>16731.1025600746</v>
          </cell>
          <cell r="G983">
            <v>15577.7741726335</v>
          </cell>
          <cell r="H983">
            <v>14666.2008464567</v>
          </cell>
          <cell r="I983">
            <v>14042.797084598</v>
          </cell>
          <cell r="J983">
            <v>13499.6040718816</v>
          </cell>
          <cell r="K983">
            <v>12806.080856147</v>
          </cell>
          <cell r="L983">
            <v>12201.6610604522</v>
          </cell>
          <cell r="M983">
            <v>11569.4385866278</v>
          </cell>
          <cell r="N983">
            <v>11017.7157879407</v>
          </cell>
          <cell r="O983">
            <v>11892.9351527979</v>
          </cell>
          <cell r="P983">
            <v>12986.8395068851</v>
          </cell>
          <cell r="Q983">
            <v>11684.7785784639</v>
          </cell>
          <cell r="R983">
            <v>8585.28246339348</v>
          </cell>
          <cell r="S983">
            <v>8108.83395759671</v>
          </cell>
          <cell r="T983">
            <v>7632.40886892505</v>
          </cell>
          <cell r="U983">
            <v>7156.00789989225</v>
          </cell>
          <cell r="V983">
            <v>10060.0900708446</v>
          </cell>
          <cell r="W983">
            <v>9583.7395335647</v>
          </cell>
          <cell r="X983">
            <v>9107.41535246544</v>
          </cell>
          <cell r="Y983">
            <v>8631.11831823221</v>
          </cell>
          <cell r="Z983">
            <v>8154.84924527101</v>
          </cell>
        </row>
        <row r="984">
          <cell r="A984">
            <v>-112120.187832592</v>
          </cell>
          <cell r="B984">
            <v>15535.4022300254</v>
          </cell>
          <cell r="C984">
            <v>24239.4090791445</v>
          </cell>
          <cell r="D984">
            <v>22830.5745976741</v>
          </cell>
          <cell r="E984">
            <v>21236.1281090773</v>
          </cell>
          <cell r="F984">
            <v>20112.542026977</v>
          </cell>
          <cell r="G984">
            <v>18700.3741268877</v>
          </cell>
          <cell r="H984">
            <v>17583.0959984787</v>
          </cell>
          <cell r="I984">
            <v>16819.0155144504</v>
          </cell>
          <cell r="J984">
            <v>16151.7834088543</v>
          </cell>
          <cell r="K984">
            <v>15303.2230341112</v>
          </cell>
          <cell r="L984">
            <v>14562.4104206712</v>
          </cell>
          <cell r="M984">
            <v>13787.5212022085</v>
          </cell>
          <cell r="N984">
            <v>13109.7859330078</v>
          </cell>
          <cell r="O984">
            <v>14184.0177073368</v>
          </cell>
          <cell r="P984">
            <v>15524.7715164888</v>
          </cell>
          <cell r="Q984">
            <v>13928.8887110076</v>
          </cell>
          <cell r="R984">
            <v>10129.9631402249</v>
          </cell>
          <cell r="S984">
            <v>9545.99970080263</v>
          </cell>
          <cell r="T984">
            <v>8962.06496279245</v>
          </cell>
          <cell r="U984">
            <v>8378.15978723677</v>
          </cell>
          <cell r="V984">
            <v>11937.5744821748</v>
          </cell>
          <cell r="W984">
            <v>11353.7311187552</v>
          </cell>
          <cell r="X984">
            <v>10769.9200590279</v>
          </cell>
          <cell r="Y984">
            <v>10186.1422721035</v>
          </cell>
          <cell r="Z984">
            <v>9602.39875616613</v>
          </cell>
        </row>
        <row r="985">
          <cell r="A985">
            <v>-93839.1377564792</v>
          </cell>
          <cell r="B985">
            <v>13327.9864019969</v>
          </cell>
          <cell r="C985">
            <v>20591.689857402</v>
          </cell>
          <cell r="D985">
            <v>19448.0779452813</v>
          </cell>
          <cell r="E985">
            <v>18057.3239912874</v>
          </cell>
          <cell r="F985">
            <v>17117.9628140522</v>
          </cell>
          <cell r="G985">
            <v>15935.0213814619</v>
          </cell>
          <cell r="H985">
            <v>14999.9139915188</v>
          </cell>
          <cell r="I985">
            <v>14360.4158316974</v>
          </cell>
          <cell r="J985">
            <v>13803.0318818241</v>
          </cell>
          <cell r="K985">
            <v>13091.7713340163</v>
          </cell>
          <cell r="L985">
            <v>12471.7472488968</v>
          </cell>
          <cell r="M985">
            <v>11823.2027046627</v>
          </cell>
          <cell r="N985">
            <v>11257.0632006569</v>
          </cell>
          <cell r="O985">
            <v>12155.0509728822</v>
          </cell>
          <cell r="P985">
            <v>13277.1966259237</v>
          </cell>
          <cell r="Q985">
            <v>11941.5204259306</v>
          </cell>
          <cell r="R985">
            <v>8762.00470396657</v>
          </cell>
          <cell r="S985">
            <v>8273.25574005547</v>
          </cell>
          <cell r="T985">
            <v>7784.53079782876</v>
          </cell>
          <cell r="U985">
            <v>7295.83059793699</v>
          </cell>
          <cell r="V985">
            <v>10274.8873793031</v>
          </cell>
          <cell r="W985">
            <v>9786.23891315946</v>
          </cell>
          <cell r="X985">
            <v>9297.61748363321</v>
          </cell>
          <cell r="Y985">
            <v>8809.0239018229</v>
          </cell>
          <cell r="Z985">
            <v>8320.45900316001</v>
          </cell>
        </row>
        <row r="986">
          <cell r="A986">
            <v>-114459.159192069</v>
          </cell>
          <cell r="B986">
            <v>15852.1285394869</v>
          </cell>
          <cell r="C986">
            <v>24716.4934795821</v>
          </cell>
          <cell r="D986">
            <v>23262.4610810193</v>
          </cell>
          <cell r="E986">
            <v>21642.8406205546</v>
          </cell>
          <cell r="F986">
            <v>20495.6838587402</v>
          </cell>
          <cell r="G986">
            <v>19054.1875480792</v>
          </cell>
          <cell r="H986">
            <v>17913.6015605466</v>
          </cell>
          <cell r="I986">
            <v>17133.581374641</v>
          </cell>
          <cell r="J986">
            <v>16452.2947322947</v>
          </cell>
          <cell r="K986">
            <v>15586.1675131128</v>
          </cell>
          <cell r="L986">
            <v>14829.9005955099</v>
          </cell>
          <cell r="M986">
            <v>14038.8461910643</v>
          </cell>
          <cell r="N986">
            <v>13346.8327869893</v>
          </cell>
          <cell r="O986">
            <v>14443.6141233776</v>
          </cell>
          <cell r="P986">
            <v>15812.3377818523</v>
          </cell>
          <cell r="Q986">
            <v>14183.1628079646</v>
          </cell>
          <cell r="R986">
            <v>10304.9867625027</v>
          </cell>
          <cell r="S986">
            <v>9708.84109447205</v>
          </cell>
          <cell r="T986">
            <v>9112.72472660189</v>
          </cell>
          <cell r="U986">
            <v>8516.63853789704</v>
          </cell>
          <cell r="V986">
            <v>12150.3072025162</v>
          </cell>
          <cell r="W986">
            <v>11554.2841154281</v>
          </cell>
          <cell r="X986">
            <v>10958.2940059289</v>
          </cell>
          <cell r="Y986">
            <v>10362.337863346</v>
          </cell>
          <cell r="Z986">
            <v>9766.41670668715</v>
          </cell>
        </row>
        <row r="987">
          <cell r="A987">
            <v>-93924.5586815064</v>
          </cell>
          <cell r="B987">
            <v>13345.1019150623</v>
          </cell>
          <cell r="C987">
            <v>20636.4990845967</v>
          </cell>
          <cell r="D987">
            <v>19476.5289770147</v>
          </cell>
          <cell r="E987">
            <v>18072.1774262428</v>
          </cell>
          <cell r="F987">
            <v>17131.9554307439</v>
          </cell>
          <cell r="G987">
            <v>15947.9429033962</v>
          </cell>
          <cell r="H987">
            <v>15011.9842935873</v>
          </cell>
          <cell r="I987">
            <v>14371.9040043296</v>
          </cell>
          <cell r="J987">
            <v>13814.0067726133</v>
          </cell>
          <cell r="K987">
            <v>13102.1046709465</v>
          </cell>
          <cell r="L987">
            <v>12481.5161834662</v>
          </cell>
          <cell r="M987">
            <v>11832.3812749532</v>
          </cell>
          <cell r="N987">
            <v>11265.7203231393</v>
          </cell>
          <cell r="O987">
            <v>12164.5316216734</v>
          </cell>
          <cell r="P987">
            <v>13287.6987538332</v>
          </cell>
          <cell r="Q987">
            <v>11950.8066997811</v>
          </cell>
          <cell r="R987">
            <v>8768.39669318696</v>
          </cell>
          <cell r="S987">
            <v>8279.20282547985</v>
          </cell>
          <cell r="T987">
            <v>7790.03300132384</v>
          </cell>
          <cell r="U987">
            <v>7300.8879420255</v>
          </cell>
          <cell r="V987">
            <v>10282.6565320469</v>
          </cell>
          <cell r="W987">
            <v>9793.56325358944</v>
          </cell>
          <cell r="X987">
            <v>9304.49703636057</v>
          </cell>
          <cell r="Y987">
            <v>8815.45869219717</v>
          </cell>
          <cell r="Z987">
            <v>8326.4490572912</v>
          </cell>
        </row>
        <row r="988">
          <cell r="A988">
            <v>-116329.169148373</v>
          </cell>
          <cell r="B988">
            <v>16070.2064409811</v>
          </cell>
          <cell r="C988">
            <v>25128.305347514</v>
          </cell>
          <cell r="D988">
            <v>23642.7836642321</v>
          </cell>
          <cell r="E988">
            <v>21968.0076828764</v>
          </cell>
          <cell r="F988">
            <v>20802.0061389043</v>
          </cell>
          <cell r="G988">
            <v>19337.0617344694</v>
          </cell>
          <cell r="H988">
            <v>18177.8410901058</v>
          </cell>
          <cell r="I988">
            <v>17385.0770965045</v>
          </cell>
          <cell r="J988">
            <v>16692.5538378791</v>
          </cell>
          <cell r="K988">
            <v>15812.3819088858</v>
          </cell>
          <cell r="L988">
            <v>15043.7592595482</v>
          </cell>
          <cell r="M988">
            <v>14239.7807726375</v>
          </cell>
          <cell r="N988">
            <v>13536.3519853582</v>
          </cell>
          <cell r="O988">
            <v>14651.1617193112</v>
          </cell>
          <cell r="P988">
            <v>16042.2473004739</v>
          </cell>
          <cell r="Q988">
            <v>14386.4552044332</v>
          </cell>
          <cell r="R988">
            <v>10444.9183246921</v>
          </cell>
          <cell r="S988">
            <v>9839.03295262649</v>
          </cell>
          <cell r="T988">
            <v>9233.17735942124</v>
          </cell>
          <cell r="U988">
            <v>8627.35243844228</v>
          </cell>
          <cell r="V988">
            <v>12320.3872265653</v>
          </cell>
          <cell r="W988">
            <v>11714.6264381442</v>
          </cell>
          <cell r="X988">
            <v>11108.8991660929</v>
          </cell>
          <cell r="Y988">
            <v>10503.2064159025</v>
          </cell>
          <cell r="Z988">
            <v>9897.54922322875</v>
          </cell>
        </row>
        <row r="989">
          <cell r="A989">
            <v>-110645.901049885</v>
          </cell>
          <cell r="B989">
            <v>15403.4565867541</v>
          </cell>
          <cell r="C989">
            <v>23932.6729263167</v>
          </cell>
          <cell r="D989">
            <v>22609.6983696901</v>
          </cell>
          <cell r="E989">
            <v>20979.7714514368</v>
          </cell>
          <cell r="F989">
            <v>19871.0423026722</v>
          </cell>
          <cell r="G989">
            <v>18477.3605152446</v>
          </cell>
          <cell r="H989">
            <v>17374.77366063</v>
          </cell>
          <cell r="I989">
            <v>16620.7401965033</v>
          </cell>
          <cell r="J989">
            <v>15962.3668645232</v>
          </cell>
          <cell r="K989">
            <v>15124.8791206888</v>
          </cell>
          <cell r="L989">
            <v>14393.8075740948</v>
          </cell>
          <cell r="M989">
            <v>13629.1075013598</v>
          </cell>
          <cell r="N989">
            <v>12960.3719428402</v>
          </cell>
          <cell r="O989">
            <v>14020.3904087569</v>
          </cell>
          <cell r="P989">
            <v>15343.5144256484</v>
          </cell>
          <cell r="Q989">
            <v>13768.6161455444</v>
          </cell>
          <cell r="R989">
            <v>10019.6432716467</v>
          </cell>
          <cell r="S989">
            <v>9443.35846349475</v>
          </cell>
          <cell r="T989">
            <v>8867.10197935529</v>
          </cell>
          <cell r="U989">
            <v>8290.87466894875</v>
          </cell>
          <cell r="V989">
            <v>11803.4860348846</v>
          </cell>
          <cell r="W989">
            <v>11227.3197238362</v>
          </cell>
          <cell r="X989">
            <v>10651.1852917135</v>
          </cell>
          <cell r="Y989">
            <v>10075.0836948842</v>
          </cell>
          <cell r="Z989">
            <v>9499.01591840711</v>
          </cell>
        </row>
        <row r="990">
          <cell r="A990">
            <v>-111155.0341399</v>
          </cell>
          <cell r="B990">
            <v>15417.3430859716</v>
          </cell>
          <cell r="C990">
            <v>24066.8409159826</v>
          </cell>
          <cell r="D990">
            <v>22703.2353525432</v>
          </cell>
          <cell r="E990">
            <v>21068.3021625451</v>
          </cell>
          <cell r="F990">
            <v>19954.4422912737</v>
          </cell>
          <cell r="G990">
            <v>18554.3764734307</v>
          </cell>
          <cell r="H990">
            <v>17446.7161055005</v>
          </cell>
          <cell r="I990">
            <v>16689.2129838092</v>
          </cell>
          <cell r="J990">
            <v>16027.7803455681</v>
          </cell>
          <cell r="K990">
            <v>15186.4687576517</v>
          </cell>
          <cell r="L990">
            <v>14452.0332119217</v>
          </cell>
          <cell r="M990">
            <v>13683.8143996105</v>
          </cell>
          <cell r="N990">
            <v>13011.9708633473</v>
          </cell>
          <cell r="O990">
            <v>14076.8977810769</v>
          </cell>
          <cell r="P990">
            <v>15406.1101050164</v>
          </cell>
          <cell r="Q990">
            <v>13823.9649877481</v>
          </cell>
          <cell r="R990">
            <v>10057.7413515035</v>
          </cell>
          <cell r="S990">
            <v>9478.80478976353</v>
          </cell>
          <cell r="T990">
            <v>8899.89668236802</v>
          </cell>
          <cell r="U990">
            <v>8321.0178829473</v>
          </cell>
          <cell r="V990">
            <v>11849.7924023465</v>
          </cell>
          <cell r="W990">
            <v>11270.9748829703</v>
          </cell>
          <cell r="X990">
            <v>10692.1893892094</v>
          </cell>
          <cell r="Y990">
            <v>10113.4368818324</v>
          </cell>
          <cell r="Z990">
            <v>9534.71835043067</v>
          </cell>
        </row>
        <row r="991">
          <cell r="A991">
            <v>-92943.9046159403</v>
          </cell>
          <cell r="B991">
            <v>13296.8932040282</v>
          </cell>
          <cell r="C991">
            <v>20488.1747777325</v>
          </cell>
          <cell r="D991">
            <v>19306.2628950113</v>
          </cell>
          <cell r="E991">
            <v>17901.6561942145</v>
          </cell>
          <cell r="F991">
            <v>16971.3166125366</v>
          </cell>
          <cell r="G991">
            <v>15799.6005269334</v>
          </cell>
          <cell r="H991">
            <v>14873.414138882</v>
          </cell>
          <cell r="I991">
            <v>14240.0168444316</v>
          </cell>
          <cell r="J991">
            <v>13688.0122195435</v>
          </cell>
          <cell r="K991">
            <v>12983.4753202543</v>
          </cell>
          <cell r="L991">
            <v>12369.3663162214</v>
          </cell>
          <cell r="M991">
            <v>11727.0089406144</v>
          </cell>
          <cell r="N991">
            <v>11166.334342997</v>
          </cell>
          <cell r="O991">
            <v>12055.6913488905</v>
          </cell>
          <cell r="P991">
            <v>13167.1316395307</v>
          </cell>
          <cell r="Q991">
            <v>11844.1979010292</v>
          </cell>
          <cell r="R991">
            <v>8695.01502219666</v>
          </cell>
          <cell r="S991">
            <v>8210.92876385127</v>
          </cell>
          <cell r="T991">
            <v>7726.8662980214</v>
          </cell>
          <cell r="U991">
            <v>7242.82833848254</v>
          </cell>
          <cell r="V991">
            <v>10193.4646716009</v>
          </cell>
          <cell r="W991">
            <v>9709.47795226589</v>
          </cell>
          <cell r="X991">
            <v>9225.51801161675</v>
          </cell>
          <cell r="Y991">
            <v>8741.58565301403</v>
          </cell>
          <cell r="Z991">
            <v>8257.68170391913</v>
          </cell>
        </row>
        <row r="992">
          <cell r="A992">
            <v>-101624.890460767</v>
          </cell>
          <cell r="B992">
            <v>14269.0816423724</v>
          </cell>
          <cell r="C992">
            <v>22128.1311669968</v>
          </cell>
          <cell r="D992">
            <v>20907.2913817567</v>
          </cell>
          <cell r="E992">
            <v>19411.1511868501</v>
          </cell>
          <cell r="F992">
            <v>18393.3300992006</v>
          </cell>
          <cell r="G992">
            <v>17112.7629513591</v>
          </cell>
          <cell r="H992">
            <v>16100.0705040069</v>
          </cell>
          <cell r="I992">
            <v>15407.5137308367</v>
          </cell>
          <cell r="J992">
            <v>14803.346331877</v>
          </cell>
          <cell r="K992">
            <v>14033.6108882394</v>
          </cell>
          <cell r="L992">
            <v>13362.1439370316</v>
          </cell>
          <cell r="M992">
            <v>12659.7902086997</v>
          </cell>
          <cell r="N992">
            <v>12046.1229627406</v>
          </cell>
          <cell r="O992">
            <v>13019.1716428612</v>
          </cell>
          <cell r="P992">
            <v>14234.4207574397</v>
          </cell>
          <cell r="Q992">
            <v>12787.9246497325</v>
          </cell>
          <cell r="R992">
            <v>9344.60723774385</v>
          </cell>
          <cell r="S992">
            <v>8815.30719185922</v>
          </cell>
          <cell r="T992">
            <v>8286.03316071752</v>
          </cell>
          <cell r="U992">
            <v>7756.78592476103</v>
          </cell>
          <cell r="V992">
            <v>10983.0124899325</v>
          </cell>
          <cell r="W992">
            <v>10453.8212800288</v>
          </cell>
          <cell r="X992">
            <v>9924.65934994744</v>
          </cell>
          <cell r="Y992">
            <v>9395.52757808311</v>
          </cell>
          <cell r="Z992">
            <v>8866.42686918232</v>
          </cell>
        </row>
        <row r="993">
          <cell r="A993">
            <v>-92893.0545815551</v>
          </cell>
          <cell r="B993">
            <v>13217.5703609899</v>
          </cell>
          <cell r="C993">
            <v>20470.3785209822</v>
          </cell>
          <cell r="D993">
            <v>19255.9111147749</v>
          </cell>
          <cell r="E993">
            <v>17892.8141256233</v>
          </cell>
          <cell r="F993">
            <v>16962.9869785543</v>
          </cell>
          <cell r="G993">
            <v>15791.9085025909</v>
          </cell>
          <cell r="H993">
            <v>14866.2288353392</v>
          </cell>
          <cell r="I993">
            <v>14233.1780754393</v>
          </cell>
          <cell r="J993">
            <v>13681.4790009694</v>
          </cell>
          <cell r="K993">
            <v>12977.3240108644</v>
          </cell>
          <cell r="L993">
            <v>12363.5509886703</v>
          </cell>
          <cell r="M993">
            <v>11721.5450497149</v>
          </cell>
          <cell r="N993">
            <v>11161.1808636151</v>
          </cell>
          <cell r="O993">
            <v>12050.0476343455</v>
          </cell>
          <cell r="P993">
            <v>13160.8798509304</v>
          </cell>
          <cell r="Q993">
            <v>11838.6698955147</v>
          </cell>
          <cell r="R993">
            <v>8691.20994900715</v>
          </cell>
          <cell r="S993">
            <v>8207.38853646291</v>
          </cell>
          <cell r="T993">
            <v>7723.59090341724</v>
          </cell>
          <cell r="U993">
            <v>7239.81776325505</v>
          </cell>
          <cell r="V993">
            <v>10188.8397897697</v>
          </cell>
          <cell r="W993">
            <v>9705.1178617776</v>
          </cell>
          <cell r="X993">
            <v>9221.42269782064</v>
          </cell>
          <cell r="Y993">
            <v>8737.75510081985</v>
          </cell>
          <cell r="Z993">
            <v>8254.1158977839</v>
          </cell>
        </row>
        <row r="994">
          <cell r="A994">
            <v>-89090.1332773033</v>
          </cell>
          <cell r="B994">
            <v>12776.2124009716</v>
          </cell>
          <cell r="C994">
            <v>19691.259102757</v>
          </cell>
          <cell r="D994">
            <v>18573.2667932908</v>
          </cell>
          <cell r="E994">
            <v>17231.5423796756</v>
          </cell>
          <cell r="F994">
            <v>16340.0386775165</v>
          </cell>
          <cell r="G994">
            <v>15216.6451109604</v>
          </cell>
          <cell r="H994">
            <v>14328.8615699946</v>
          </cell>
          <cell r="I994">
            <v>13721.7270880376</v>
          </cell>
          <cell r="J994">
            <v>13192.8792113868</v>
          </cell>
          <cell r="K994">
            <v>12517.2860618078</v>
          </cell>
          <cell r="L994">
            <v>11928.6401119507</v>
          </cell>
          <cell r="M994">
            <v>11312.9170643666</v>
          </cell>
          <cell r="N994">
            <v>10775.7676231068</v>
          </cell>
          <cell r="O994">
            <v>11627.9711787836</v>
          </cell>
          <cell r="P994">
            <v>12693.3273635926</v>
          </cell>
          <cell r="Q994">
            <v>11425.2469707239</v>
          </cell>
          <cell r="R994">
            <v>8406.63995664244</v>
          </cell>
          <cell r="S994">
            <v>7942.62556589878</v>
          </cell>
          <cell r="T994">
            <v>7478.63398115179</v>
          </cell>
          <cell r="U994">
            <v>7014.66588658139</v>
          </cell>
          <cell r="V994">
            <v>9842.95877202235</v>
          </cell>
          <cell r="W994">
            <v>9379.03979306217</v>
          </cell>
          <cell r="X994">
            <v>8915.14648245218</v>
          </cell>
          <cell r="Y994">
            <v>8451.27961024287</v>
          </cell>
          <cell r="Z994">
            <v>7987.43996958629</v>
          </cell>
        </row>
        <row r="995">
          <cell r="A995">
            <v>-116668.553334818</v>
          </cell>
          <cell r="B995">
            <v>16076.7671026727</v>
          </cell>
          <cell r="C995">
            <v>25169.7653459111</v>
          </cell>
          <cell r="D995">
            <v>23690.7769401676</v>
          </cell>
          <cell r="E995">
            <v>22027.0215712961</v>
          </cell>
          <cell r="F995">
            <v>20857.5999273188</v>
          </cell>
          <cell r="G995">
            <v>19388.3999775043</v>
          </cell>
          <cell r="H995">
            <v>18225.7973683405</v>
          </cell>
          <cell r="I995">
            <v>17430.7205277982</v>
          </cell>
          <cell r="J995">
            <v>16736.1579592422</v>
          </cell>
          <cell r="K995">
            <v>15853.4370853103</v>
          </cell>
          <cell r="L995">
            <v>15082.5720201244</v>
          </cell>
          <cell r="M995">
            <v>14276.2479685827</v>
          </cell>
          <cell r="N995">
            <v>13570.7474273382</v>
          </cell>
          <cell r="O995">
            <v>14688.8290973683</v>
          </cell>
          <cell r="P995">
            <v>16083.9730969973</v>
          </cell>
          <cell r="Q995">
            <v>14423.3503152606</v>
          </cell>
          <cell r="R995">
            <v>10470.3142105438</v>
          </cell>
          <cell r="S995">
            <v>9862.66120001232</v>
          </cell>
          <cell r="T995">
            <v>9255.03805521959</v>
          </cell>
          <cell r="U995">
            <v>8647.44567213769</v>
          </cell>
          <cell r="V995">
            <v>12351.2546935528</v>
          </cell>
          <cell r="W995">
            <v>11743.7266301322</v>
          </cell>
          <cell r="X995">
            <v>11136.2321808635</v>
          </cell>
          <cell r="Y995">
            <v>10528.7723541714</v>
          </cell>
          <cell r="Z995">
            <v>9921.34818873318</v>
          </cell>
        </row>
        <row r="996">
          <cell r="A996">
            <v>-90842.1405447192</v>
          </cell>
          <cell r="B996">
            <v>12990.5540940816</v>
          </cell>
          <cell r="C996">
            <v>20124.7465862878</v>
          </cell>
          <cell r="D996">
            <v>18903.5421043186</v>
          </cell>
          <cell r="E996">
            <v>17536.1905203936</v>
          </cell>
          <cell r="F996">
            <v>16627.0311928289</v>
          </cell>
          <cell r="G996">
            <v>15481.6691706716</v>
          </cell>
          <cell r="H996">
            <v>14576.4268701502</v>
          </cell>
          <cell r="I996">
            <v>13957.3527492505</v>
          </cell>
          <cell r="J996">
            <v>13417.9773172165</v>
          </cell>
          <cell r="K996">
            <v>12729.2257170231</v>
          </cell>
          <cell r="L996">
            <v>12129.0037155412</v>
          </cell>
          <cell r="M996">
            <v>11501.1721300708</v>
          </cell>
          <cell r="N996">
            <v>10953.3276471793</v>
          </cell>
          <cell r="O996">
            <v>11822.4219597458</v>
          </cell>
          <cell r="P996">
            <v>12908.728969405</v>
          </cell>
          <cell r="Q996">
            <v>11615.7110668228</v>
          </cell>
          <cell r="R996">
            <v>8537.74145857308</v>
          </cell>
          <cell r="S996">
            <v>8064.60196547674</v>
          </cell>
          <cell r="T996">
            <v>7591.48572686976</v>
          </cell>
          <cell r="U996">
            <v>7118.39344038681</v>
          </cell>
          <cell r="V996">
            <v>10002.3062862812</v>
          </cell>
          <cell r="W996">
            <v>9529.26408129438</v>
          </cell>
          <cell r="X996">
            <v>9056.24804944023</v>
          </cell>
          <cell r="Y996">
            <v>8583.25897591269</v>
          </cell>
          <cell r="Z996">
            <v>8110.29766946157</v>
          </cell>
        </row>
        <row r="997">
          <cell r="A997">
            <v>-109311.460909924</v>
          </cell>
          <cell r="B997">
            <v>15194.6222781704</v>
          </cell>
          <cell r="C997">
            <v>23712.1866151892</v>
          </cell>
          <cell r="D997">
            <v>22331.6471872188</v>
          </cell>
          <cell r="E997">
            <v>20747.7320557679</v>
          </cell>
          <cell r="F997">
            <v>19652.4505539825</v>
          </cell>
          <cell r="G997">
            <v>18275.5013392517</v>
          </cell>
          <cell r="H997">
            <v>17186.2121860669</v>
          </cell>
          <cell r="I997">
            <v>16441.2727101662</v>
          </cell>
          <cell r="J997">
            <v>15790.9178337828</v>
          </cell>
          <cell r="K997">
            <v>14963.4524026444</v>
          </cell>
          <cell r="L997">
            <v>14241.1979130557</v>
          </cell>
          <cell r="M997">
            <v>13485.7204727219</v>
          </cell>
          <cell r="N997">
            <v>12825.1309379759</v>
          </cell>
          <cell r="O997">
            <v>13872.2843294108</v>
          </cell>
          <cell r="P997">
            <v>15179.4508658938</v>
          </cell>
          <cell r="Q997">
            <v>13623.546578892</v>
          </cell>
          <cell r="R997">
            <v>9919.78803140937</v>
          </cell>
          <cell r="S997">
            <v>9350.45348144815</v>
          </cell>
          <cell r="T997">
            <v>8781.14691389895</v>
          </cell>
          <cell r="U997">
            <v>8211.8691682341</v>
          </cell>
          <cell r="V997">
            <v>11682.1168355755</v>
          </cell>
          <cell r="W997">
            <v>11112.8993535886</v>
          </cell>
          <cell r="X997">
            <v>10543.7133660531</v>
          </cell>
          <cell r="Y997">
            <v>9974.55981780223</v>
          </cell>
          <cell r="Z997">
            <v>9405.43968201473</v>
          </cell>
        </row>
        <row r="998">
          <cell r="A998">
            <v>-104615.675595065</v>
          </cell>
          <cell r="B998">
            <v>14646.0640823056</v>
          </cell>
          <cell r="C998">
            <v>22745.152058654</v>
          </cell>
          <cell r="D998">
            <v>21494.3478223693</v>
          </cell>
          <cell r="E998">
            <v>19931.2044693884</v>
          </cell>
          <cell r="F998">
            <v>18883.2441334712</v>
          </cell>
          <cell r="G998">
            <v>17565.1754685653</v>
          </cell>
          <cell r="H998">
            <v>16522.6798351687</v>
          </cell>
          <cell r="I998">
            <v>15809.7413573543</v>
          </cell>
          <cell r="J998">
            <v>15187.6027680201</v>
          </cell>
          <cell r="K998">
            <v>14395.4050325759</v>
          </cell>
          <cell r="L998">
            <v>13704.1770428397</v>
          </cell>
          <cell r="M998">
            <v>12981.1532888852</v>
          </cell>
          <cell r="N998">
            <v>12349.2289431312</v>
          </cell>
          <cell r="O998">
            <v>13351.1111934957</v>
          </cell>
          <cell r="P998">
            <v>14602.1246662926</v>
          </cell>
          <cell r="Q998">
            <v>13113.0586818934</v>
          </cell>
          <cell r="R998">
            <v>9568.40563764233</v>
          </cell>
          <cell r="S998">
            <v>9023.52847574175</v>
          </cell>
          <cell r="T998">
            <v>8478.67809418893</v>
          </cell>
          <cell r="U998">
            <v>7933.8552963943</v>
          </cell>
          <cell r="V998">
            <v>11255.0285858106</v>
          </cell>
          <cell r="W998">
            <v>10710.263462896</v>
          </cell>
          <cell r="X998">
            <v>10165.5284814987</v>
          </cell>
          <cell r="Y998">
            <v>9620.82454586421</v>
          </cell>
          <cell r="Z998">
            <v>9076.15258736549</v>
          </cell>
        </row>
        <row r="999">
          <cell r="A999">
            <v>-94234.343485427</v>
          </cell>
          <cell r="B999">
            <v>13399.1279272888</v>
          </cell>
          <cell r="C999">
            <v>20706.6973436116</v>
          </cell>
          <cell r="D999">
            <v>19567.056938172</v>
          </cell>
          <cell r="E999">
            <v>18126.0444200003</v>
          </cell>
          <cell r="F999">
            <v>17182.7006084244</v>
          </cell>
          <cell r="G999">
            <v>15994.8036829711</v>
          </cell>
          <cell r="H999">
            <v>15055.7580663293</v>
          </cell>
          <cell r="I999">
            <v>14413.5666450133</v>
          </cell>
          <cell r="J999">
            <v>13853.8079617261</v>
          </cell>
          <cell r="K999">
            <v>13139.5792212837</v>
          </cell>
          <cell r="L999">
            <v>12516.9438901917</v>
          </cell>
          <cell r="M999">
            <v>11865.6679854029</v>
          </cell>
          <cell r="N999">
            <v>11297.1159675892</v>
          </cell>
          <cell r="O999">
            <v>12198.913840385</v>
          </cell>
          <cell r="P999">
            <v>13325.7854361557</v>
          </cell>
          <cell r="Q999">
            <v>11984.4840045282</v>
          </cell>
          <cell r="R999">
            <v>8791.57767754964</v>
          </cell>
          <cell r="S999">
            <v>8300.77033591713</v>
          </cell>
          <cell r="T999">
            <v>7809.98711713689</v>
          </cell>
          <cell r="U999">
            <v>7319.22874489451</v>
          </cell>
          <cell r="V999">
            <v>10310.8318937466</v>
          </cell>
          <cell r="W999">
            <v>9820.12547313021</v>
          </cell>
          <cell r="X999">
            <v>9329.44620299659</v>
          </cell>
          <cell r="Y999">
            <v>8838.79489786023</v>
          </cell>
          <cell r="Z999">
            <v>8348.17239667102</v>
          </cell>
        </row>
        <row r="1000">
          <cell r="A1000">
            <v>-102353.1969465</v>
          </cell>
          <cell r="B1000">
            <v>14395.5415756142</v>
          </cell>
          <cell r="C1000">
            <v>22388.3075630178</v>
          </cell>
          <cell r="D1000">
            <v>21049.9383626142</v>
          </cell>
          <cell r="E1000">
            <v>19537.7929085358</v>
          </cell>
          <cell r="F1000">
            <v>18512.6324069857</v>
          </cell>
          <cell r="G1000">
            <v>17222.9330089568</v>
          </cell>
          <cell r="H1000">
            <v>16202.982984508</v>
          </cell>
          <cell r="I1000">
            <v>15505.462923433</v>
          </cell>
          <cell r="J1000">
            <v>14896.9192373386</v>
          </cell>
          <cell r="K1000">
            <v>14121.7138478264</v>
          </cell>
          <cell r="L1000">
            <v>13445.4347513528</v>
          </cell>
          <cell r="M1000">
            <v>12738.0475241083</v>
          </cell>
          <cell r="N1000">
            <v>12119.9343672615</v>
          </cell>
          <cell r="O1000">
            <v>13100.0045067223</v>
          </cell>
          <cell r="P1000">
            <v>14323.9628440897</v>
          </cell>
          <cell r="Q1000">
            <v>12867.1002553752</v>
          </cell>
          <cell r="R1000">
            <v>9399.10591244752</v>
          </cell>
          <cell r="S1000">
            <v>8866.01257680318</v>
          </cell>
          <cell r="T1000">
            <v>8332.94544233942</v>
          </cell>
          <cell r="U1000">
            <v>7799.90529509165</v>
          </cell>
          <cell r="V1000">
            <v>11049.2529846373</v>
          </cell>
          <cell r="W1000">
            <v>10516.2692649595</v>
          </cell>
          <cell r="X1000">
            <v>9983.31503494125</v>
          </cell>
          <cell r="Y1000">
            <v>9450.39117927237</v>
          </cell>
          <cell r="Z1000">
            <v>8917.49860918333</v>
          </cell>
        </row>
        <row r="1001">
          <cell r="A1001">
            <v>-110020.642085904</v>
          </cell>
          <cell r="B1001">
            <v>15311.1319329178</v>
          </cell>
          <cell r="C1001">
            <v>23897.316707398</v>
          </cell>
          <cell r="D1001">
            <v>22465.5766745334</v>
          </cell>
          <cell r="E1001">
            <v>20871.04816907</v>
          </cell>
          <cell r="F1001">
            <v>19768.6199862059</v>
          </cell>
          <cell r="G1001">
            <v>18382.778333945</v>
          </cell>
          <cell r="H1001">
            <v>17286.422187453</v>
          </cell>
          <cell r="I1001">
            <v>16536.6497594616</v>
          </cell>
          <cell r="J1001">
            <v>15882.033517132</v>
          </cell>
          <cell r="K1001">
            <v>15049.2417807582</v>
          </cell>
          <cell r="L1001">
            <v>14322.3015127157</v>
          </cell>
          <cell r="M1001">
            <v>13561.9227530225</v>
          </cell>
          <cell r="N1001">
            <v>12897.0040568954</v>
          </cell>
          <cell r="O1001">
            <v>13950.9945243271</v>
          </cell>
          <cell r="P1001">
            <v>15266.6415796307</v>
          </cell>
          <cell r="Q1001">
            <v>13700.6430351486</v>
          </cell>
          <cell r="R1001">
            <v>9972.85557230439</v>
          </cell>
          <cell r="S1001">
            <v>9399.82734427587</v>
          </cell>
          <cell r="T1001">
            <v>8826.82728020116</v>
          </cell>
          <cell r="U1001">
            <v>8253.85622499887</v>
          </cell>
          <cell r="V1001">
            <v>11746.6178565777</v>
          </cell>
          <cell r="W1001">
            <v>11173.7074560268</v>
          </cell>
          <cell r="X1001">
            <v>10600.828754254</v>
          </cell>
          <cell r="Y1001">
            <v>10027.9827022226</v>
          </cell>
          <cell r="Z1001">
            <v>9455.17027942504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ta1fuel"/>
    </sheetNames>
    <sheetDataSet>
      <sheetData sheetId="0">
        <row r="2">
          <cell r="BX2">
            <v>2.76207555665282</v>
          </cell>
          <cell r="BY2">
            <v>3.04276716315841</v>
          </cell>
          <cell r="BZ2">
            <v>2.61143188167041</v>
          </cell>
          <cell r="CA2">
            <v>2.8711012672408</v>
          </cell>
          <cell r="CB2">
            <v>3.45279082271423</v>
          </cell>
          <cell r="CC2">
            <v>3.26701221217457</v>
          </cell>
          <cell r="CD2">
            <v>3.30570143156934</v>
          </cell>
          <cell r="CE2">
            <v>3.45653200797802</v>
          </cell>
          <cell r="CF2">
            <v>3.41033663500617</v>
          </cell>
          <cell r="CG2">
            <v>3.16759464863138</v>
          </cell>
          <cell r="CH2">
            <v>3.70325242840783</v>
          </cell>
          <cell r="CI2">
            <v>3.28958954880046</v>
          </cell>
          <cell r="CJ2">
            <v>3.67353435768043</v>
          </cell>
          <cell r="CK2">
            <v>3.96459556022613</v>
          </cell>
          <cell r="CL2">
            <v>3.70670936807481</v>
          </cell>
          <cell r="CM2">
            <v>4.73014483483677</v>
          </cell>
          <cell r="CN2">
            <v>4.50861985777407</v>
          </cell>
          <cell r="CO2">
            <v>4.54316531092822</v>
          </cell>
          <cell r="CP2">
            <v>4.47370794403548</v>
          </cell>
          <cell r="CQ2">
            <v>5.25561687266571</v>
          </cell>
          <cell r="CR2">
            <v>5.12218791113181</v>
          </cell>
          <cell r="CS2">
            <v>5.63937905754903</v>
          </cell>
          <cell r="CT2">
            <v>5.47210997523745</v>
          </cell>
          <cell r="CU2">
            <v>5.47210997523745</v>
          </cell>
          <cell r="CV2">
            <v>5.47210997523745</v>
          </cell>
          <cell r="CW2">
            <v>1.25401422536327</v>
          </cell>
          <cell r="CX2">
            <v>1.2539007549743</v>
          </cell>
          <cell r="CY2">
            <v>1.24682535307464</v>
          </cell>
          <cell r="CZ2">
            <v>1.26154312069513</v>
          </cell>
          <cell r="DA2">
            <v>1.25912364036505</v>
          </cell>
          <cell r="DB2">
            <v>1.27078470242885</v>
          </cell>
          <cell r="DC2">
            <v>1.23906024456739</v>
          </cell>
          <cell r="DD2">
            <v>1.23062428443852</v>
          </cell>
          <cell r="DE2">
            <v>1.27895697893503</v>
          </cell>
          <cell r="DF2">
            <v>1.26741013148042</v>
          </cell>
        </row>
        <row r="3">
          <cell r="BX3">
            <v>2.51726953059815</v>
          </cell>
          <cell r="BY3">
            <v>2.61416178483863</v>
          </cell>
          <cell r="BZ3">
            <v>3.02211019955894</v>
          </cell>
          <cell r="CA3">
            <v>2.83235106129767</v>
          </cell>
          <cell r="CB3">
            <v>2.51465063290708</v>
          </cell>
          <cell r="CC3">
            <v>3.2572518020152</v>
          </cell>
          <cell r="CD3">
            <v>3.97483548072256</v>
          </cell>
          <cell r="CE3">
            <v>3.69553418681502</v>
          </cell>
          <cell r="CF3">
            <v>4.05844792986838</v>
          </cell>
          <cell r="CG3">
            <v>3.4049708311587</v>
          </cell>
          <cell r="CH3">
            <v>3.86586108058966</v>
          </cell>
          <cell r="CI3">
            <v>4.06324041102983</v>
          </cell>
          <cell r="CJ3">
            <v>4.0169410306196</v>
          </cell>
          <cell r="CK3">
            <v>4.22231317794813</v>
          </cell>
          <cell r="CL3">
            <v>4.34456078665153</v>
          </cell>
          <cell r="CM3">
            <v>3.80517135800274</v>
          </cell>
          <cell r="CN3">
            <v>4.54678950938267</v>
          </cell>
          <cell r="CO3">
            <v>4.65672583182691</v>
          </cell>
          <cell r="CP3">
            <v>4.59304140770283</v>
          </cell>
          <cell r="CQ3">
            <v>4.07566517477705</v>
          </cell>
          <cell r="CR3">
            <v>4.85476845830923</v>
          </cell>
          <cell r="CS3">
            <v>5.08191176904303</v>
          </cell>
          <cell r="CT3">
            <v>4.55156288861099</v>
          </cell>
          <cell r="CU3">
            <v>4.55156288861099</v>
          </cell>
          <cell r="CV3">
            <v>4.55156288861099</v>
          </cell>
          <cell r="CW3">
            <v>1.25684056807757</v>
          </cell>
          <cell r="CX3">
            <v>1.2480610852615</v>
          </cell>
          <cell r="CY3">
            <v>1.25973954452677</v>
          </cell>
          <cell r="CZ3">
            <v>1.25158665136262</v>
          </cell>
          <cell r="DA3">
            <v>1.24305122267793</v>
          </cell>
          <cell r="DB3">
            <v>1.24298777454653</v>
          </cell>
          <cell r="DC3">
            <v>1.26367360951958</v>
          </cell>
          <cell r="DD3">
            <v>1.25797217443529</v>
          </cell>
          <cell r="DE3">
            <v>1.2618511823837</v>
          </cell>
          <cell r="DF3">
            <v>1.25129565484363</v>
          </cell>
        </row>
        <row r="4">
          <cell r="BX4">
            <v>2.86645714476707</v>
          </cell>
          <cell r="BY4">
            <v>2.52774538488044</v>
          </cell>
          <cell r="BZ4">
            <v>2.94513877299652</v>
          </cell>
          <cell r="CA4">
            <v>3.04195414289057</v>
          </cell>
          <cell r="CB4">
            <v>3.0654949304535</v>
          </cell>
          <cell r="CC4">
            <v>3.38197751399141</v>
          </cell>
          <cell r="CD4">
            <v>3.32394838535417</v>
          </cell>
          <cell r="CE4">
            <v>3.48024669433049</v>
          </cell>
          <cell r="CF4">
            <v>3.54076485400337</v>
          </cell>
          <cell r="CG4">
            <v>4.06777637319987</v>
          </cell>
          <cell r="CH4">
            <v>3.99901744622846</v>
          </cell>
          <cell r="CI4">
            <v>4.64392014517834</v>
          </cell>
          <cell r="CJ4">
            <v>4.06816433908549</v>
          </cell>
          <cell r="CK4">
            <v>4.06593008089299</v>
          </cell>
          <cell r="CL4">
            <v>3.51893066351278</v>
          </cell>
          <cell r="CM4">
            <v>4.57228059485452</v>
          </cell>
          <cell r="CN4">
            <v>4.64998403439066</v>
          </cell>
          <cell r="CO4">
            <v>5.21024656962924</v>
          </cell>
          <cell r="CP4">
            <v>4.19183273622035</v>
          </cell>
          <cell r="CQ4">
            <v>4.36655159711422</v>
          </cell>
          <cell r="CR4">
            <v>5.51859249494991</v>
          </cell>
          <cell r="CS4">
            <v>4.96060445583287</v>
          </cell>
          <cell r="CT4">
            <v>5.40671071309839</v>
          </cell>
          <cell r="CU4">
            <v>5.40671071309839</v>
          </cell>
          <cell r="CV4">
            <v>5.40671071309839</v>
          </cell>
          <cell r="CW4">
            <v>1.25398455678023</v>
          </cell>
          <cell r="CX4">
            <v>1.24175616539755</v>
          </cell>
          <cell r="CY4">
            <v>1.24223651296511</v>
          </cell>
          <cell r="CZ4">
            <v>1.23701297580709</v>
          </cell>
          <cell r="DA4">
            <v>1.2437848144512</v>
          </cell>
          <cell r="DB4">
            <v>1.25780606868329</v>
          </cell>
          <cell r="DC4">
            <v>1.23427587327696</v>
          </cell>
          <cell r="DD4">
            <v>1.25710956968171</v>
          </cell>
          <cell r="DE4">
            <v>1.25857903618678</v>
          </cell>
          <cell r="DF4">
            <v>1.24617190589193</v>
          </cell>
        </row>
        <row r="5">
          <cell r="BX5">
            <v>2.72518531102951</v>
          </cell>
          <cell r="BY5">
            <v>2.98405862293524</v>
          </cell>
          <cell r="BZ5">
            <v>2.98781213550174</v>
          </cell>
          <cell r="CA5">
            <v>3.23027238230802</v>
          </cell>
          <cell r="CB5">
            <v>3.23396269166558</v>
          </cell>
          <cell r="CC5">
            <v>3.48147819945148</v>
          </cell>
          <cell r="CD5">
            <v>2.82913915149242</v>
          </cell>
          <cell r="CE5">
            <v>3.62842686566226</v>
          </cell>
          <cell r="CF5">
            <v>4.60025019246084</v>
          </cell>
          <cell r="CG5">
            <v>3.22999410097844</v>
          </cell>
          <cell r="CH5">
            <v>4.05400640822023</v>
          </cell>
          <cell r="CI5">
            <v>4.00953268780602</v>
          </cell>
          <cell r="CJ5">
            <v>3.00214095196504</v>
          </cell>
          <cell r="CK5">
            <v>3.92883205737317</v>
          </cell>
          <cell r="CL5">
            <v>3.69543096445113</v>
          </cell>
          <cell r="CM5">
            <v>4.25823723625025</v>
          </cell>
          <cell r="CN5">
            <v>4.90844841010508</v>
          </cell>
          <cell r="CO5">
            <v>4.39347744098999</v>
          </cell>
          <cell r="CP5">
            <v>4.68254678344799</v>
          </cell>
          <cell r="CQ5">
            <v>5.49224175448787</v>
          </cell>
          <cell r="CR5">
            <v>4.41559804838538</v>
          </cell>
          <cell r="CS5">
            <v>5.21383155745456</v>
          </cell>
          <cell r="CT5">
            <v>4.92227406256635</v>
          </cell>
          <cell r="CU5">
            <v>4.92227406256635</v>
          </cell>
          <cell r="CV5">
            <v>4.92227406256635</v>
          </cell>
          <cell r="CW5">
            <v>1.2644479528293</v>
          </cell>
          <cell r="CX5">
            <v>1.24372544825923</v>
          </cell>
          <cell r="CY5">
            <v>1.24890445843391</v>
          </cell>
          <cell r="CZ5">
            <v>1.26120210464206</v>
          </cell>
          <cell r="DA5">
            <v>1.25645355089703</v>
          </cell>
          <cell r="DB5">
            <v>1.25865563905282</v>
          </cell>
          <cell r="DC5">
            <v>1.24469382844602</v>
          </cell>
          <cell r="DD5">
            <v>1.2533722570351</v>
          </cell>
          <cell r="DE5">
            <v>1.23545131045975</v>
          </cell>
          <cell r="DF5">
            <v>1.2341669633174</v>
          </cell>
        </row>
        <row r="6">
          <cell r="BX6">
            <v>2.58299707090183</v>
          </cell>
          <cell r="BY6">
            <v>3.06251812479975</v>
          </cell>
          <cell r="BZ6">
            <v>2.84238325433546</v>
          </cell>
          <cell r="CA6">
            <v>3.28412949713044</v>
          </cell>
          <cell r="CB6">
            <v>3.59199486849651</v>
          </cell>
          <cell r="CC6">
            <v>3.38219081063891</v>
          </cell>
          <cell r="CD6">
            <v>3.37453860580949</v>
          </cell>
          <cell r="CE6">
            <v>3.22627290100626</v>
          </cell>
          <cell r="CF6">
            <v>3.38985531551635</v>
          </cell>
          <cell r="CG6">
            <v>3.22419602103236</v>
          </cell>
          <cell r="CH6">
            <v>3.67817361898084</v>
          </cell>
          <cell r="CI6">
            <v>4.40068156430847</v>
          </cell>
          <cell r="CJ6">
            <v>3.8500306093803</v>
          </cell>
          <cell r="CK6">
            <v>3.78746756637336</v>
          </cell>
          <cell r="CL6">
            <v>3.52661993854261</v>
          </cell>
          <cell r="CM6">
            <v>4.32984422208469</v>
          </cell>
          <cell r="CN6">
            <v>4.43263510659036</v>
          </cell>
          <cell r="CO6">
            <v>4.70758696691642</v>
          </cell>
          <cell r="CP6">
            <v>4.92783638231686</v>
          </cell>
          <cell r="CQ6">
            <v>5.06303877843139</v>
          </cell>
          <cell r="CR6">
            <v>4.682034894079</v>
          </cell>
          <cell r="CS6">
            <v>4.73894712251847</v>
          </cell>
          <cell r="CT6">
            <v>4.61218267699987</v>
          </cell>
          <cell r="CU6">
            <v>4.61218267699987</v>
          </cell>
          <cell r="CV6">
            <v>4.61218267699987</v>
          </cell>
          <cell r="CW6">
            <v>1.27608735683231</v>
          </cell>
          <cell r="CX6">
            <v>1.27143711995985</v>
          </cell>
          <cell r="CY6">
            <v>1.25792103075582</v>
          </cell>
          <cell r="CZ6">
            <v>1.23265941280094</v>
          </cell>
          <cell r="DA6">
            <v>1.25328935880505</v>
          </cell>
          <cell r="DB6">
            <v>1.24511645863931</v>
          </cell>
          <cell r="DC6">
            <v>1.2447330145745</v>
          </cell>
          <cell r="DD6">
            <v>1.24517958222257</v>
          </cell>
          <cell r="DE6">
            <v>1.25861323242655</v>
          </cell>
          <cell r="DF6">
            <v>1.25584845022866</v>
          </cell>
        </row>
        <row r="7">
          <cell r="BX7">
            <v>2.6735385139019</v>
          </cell>
          <cell r="BY7">
            <v>3.54713529022286</v>
          </cell>
          <cell r="BZ7">
            <v>2.71713309953153</v>
          </cell>
          <cell r="CA7">
            <v>3.33959818797141</v>
          </cell>
          <cell r="CB7">
            <v>2.99140554730943</v>
          </cell>
          <cell r="CC7">
            <v>3.58466472030357</v>
          </cell>
          <cell r="CD7">
            <v>3.16719695499091</v>
          </cell>
          <cell r="CE7">
            <v>3.96766797262245</v>
          </cell>
          <cell r="CF7">
            <v>3.77501652440924</v>
          </cell>
          <cell r="CG7">
            <v>3.80168063336042</v>
          </cell>
          <cell r="CH7">
            <v>3.47349753496822</v>
          </cell>
          <cell r="CI7">
            <v>4.67106712089512</v>
          </cell>
          <cell r="CJ7">
            <v>3.86236100741864</v>
          </cell>
          <cell r="CK7">
            <v>3.65403325322808</v>
          </cell>
          <cell r="CL7">
            <v>4.0955505114602</v>
          </cell>
          <cell r="CM7">
            <v>4.38095582759729</v>
          </cell>
          <cell r="CN7">
            <v>4.43626350122587</v>
          </cell>
          <cell r="CO7">
            <v>3.94222801715743</v>
          </cell>
          <cell r="CP7">
            <v>4.64778300424322</v>
          </cell>
          <cell r="CQ7">
            <v>5.33311797107908</v>
          </cell>
          <cell r="CR7">
            <v>4.59723890977178</v>
          </cell>
          <cell r="CS7">
            <v>4.30784145509843</v>
          </cell>
          <cell r="CT7">
            <v>5.33352470019449</v>
          </cell>
          <cell r="CU7">
            <v>5.33352470019449</v>
          </cell>
          <cell r="CV7">
            <v>5.33352470019449</v>
          </cell>
          <cell r="CW7">
            <v>1.27410305571605</v>
          </cell>
          <cell r="CX7">
            <v>1.24850465101746</v>
          </cell>
          <cell r="CY7">
            <v>1.26613322632221</v>
          </cell>
          <cell r="CZ7">
            <v>1.25361147841149</v>
          </cell>
          <cell r="DA7">
            <v>1.23181374733575</v>
          </cell>
          <cell r="DB7">
            <v>1.26380509221795</v>
          </cell>
          <cell r="DC7">
            <v>1.24334562755813</v>
          </cell>
          <cell r="DD7">
            <v>1.26224801043632</v>
          </cell>
          <cell r="DE7">
            <v>1.26150025664168</v>
          </cell>
          <cell r="DF7">
            <v>1.23482447827033</v>
          </cell>
        </row>
        <row r="8">
          <cell r="BX8">
            <v>2.68680975935704</v>
          </cell>
          <cell r="BY8">
            <v>2.72289119266241</v>
          </cell>
          <cell r="BZ8">
            <v>3.34705000405273</v>
          </cell>
          <cell r="CA8">
            <v>3.41355132231091</v>
          </cell>
          <cell r="CB8">
            <v>2.73343778645772</v>
          </cell>
          <cell r="CC8">
            <v>3.25716021911153</v>
          </cell>
          <cell r="CD8">
            <v>3.11637780543141</v>
          </cell>
          <cell r="CE8">
            <v>3.17123672546603</v>
          </cell>
          <cell r="CF8">
            <v>2.99805477579923</v>
          </cell>
          <cell r="CG8">
            <v>3.5992783316709</v>
          </cell>
          <cell r="CH8">
            <v>3.58247845261941</v>
          </cell>
          <cell r="CI8">
            <v>3.73585967388231</v>
          </cell>
          <cell r="CJ8">
            <v>3.49400581111179</v>
          </cell>
          <cell r="CK8">
            <v>4.28667271614236</v>
          </cell>
          <cell r="CL8">
            <v>4.9644677930399</v>
          </cell>
          <cell r="CM8">
            <v>4.77842325500273</v>
          </cell>
          <cell r="CN8">
            <v>4.44940474171959</v>
          </cell>
          <cell r="CO8">
            <v>3.98133931530409</v>
          </cell>
          <cell r="CP8">
            <v>4.91052554173155</v>
          </cell>
          <cell r="CQ8">
            <v>4.33280514789589</v>
          </cell>
          <cell r="CR8">
            <v>4.88500891567234</v>
          </cell>
          <cell r="CS8">
            <v>4.93942779962912</v>
          </cell>
          <cell r="CT8">
            <v>4.88861556817148</v>
          </cell>
          <cell r="CU8">
            <v>4.88861556817148</v>
          </cell>
          <cell r="CV8">
            <v>4.88861556817148</v>
          </cell>
          <cell r="CW8">
            <v>1.28618930021908</v>
          </cell>
          <cell r="CX8">
            <v>1.26214008118847</v>
          </cell>
          <cell r="CY8">
            <v>1.2439929603506</v>
          </cell>
          <cell r="CZ8">
            <v>1.27032444178873</v>
          </cell>
          <cell r="DA8">
            <v>1.27312658143306</v>
          </cell>
          <cell r="DB8">
            <v>1.2472167856248</v>
          </cell>
          <cell r="DC8">
            <v>1.25416787621301</v>
          </cell>
          <cell r="DD8">
            <v>1.24854736361412</v>
          </cell>
          <cell r="DE8">
            <v>1.23639024868632</v>
          </cell>
          <cell r="DF8">
            <v>1.27981650557993</v>
          </cell>
        </row>
        <row r="9">
          <cell r="BX9">
            <v>2.69029364796095</v>
          </cell>
          <cell r="BY9">
            <v>3.04645078882389</v>
          </cell>
          <cell r="BZ9">
            <v>2.31079362639636</v>
          </cell>
          <cell r="CA9">
            <v>3.82079030710441</v>
          </cell>
          <cell r="CB9">
            <v>3.97460785836175</v>
          </cell>
          <cell r="CC9">
            <v>3.39731579494746</v>
          </cell>
          <cell r="CD9">
            <v>3.69676627103684</v>
          </cell>
          <cell r="CE9">
            <v>3.31421990402077</v>
          </cell>
          <cell r="CF9">
            <v>3.38982523579175</v>
          </cell>
          <cell r="CG9">
            <v>3.78038844818367</v>
          </cell>
          <cell r="CH9">
            <v>3.90641455166004</v>
          </cell>
          <cell r="CI9">
            <v>3.8593301453137</v>
          </cell>
          <cell r="CJ9">
            <v>4.21212224096655</v>
          </cell>
          <cell r="CK9">
            <v>4.01313920108591</v>
          </cell>
          <cell r="CL9">
            <v>4.13431094611981</v>
          </cell>
          <cell r="CM9">
            <v>4.87603270384728</v>
          </cell>
          <cell r="CN9">
            <v>4.30166736390479</v>
          </cell>
          <cell r="CO9">
            <v>4.67685596251693</v>
          </cell>
          <cell r="CP9">
            <v>4.74133842660866</v>
          </cell>
          <cell r="CQ9">
            <v>3.9939626845634</v>
          </cell>
          <cell r="CR9">
            <v>5.28081366673237</v>
          </cell>
          <cell r="CS9">
            <v>4.76606064147506</v>
          </cell>
          <cell r="CT9">
            <v>4.76664018633846</v>
          </cell>
          <cell r="CU9">
            <v>4.76664018633846</v>
          </cell>
          <cell r="CV9">
            <v>4.76664018633846</v>
          </cell>
          <cell r="CW9">
            <v>1.24184232887846</v>
          </cell>
          <cell r="CX9">
            <v>1.25551960782167</v>
          </cell>
          <cell r="CY9">
            <v>1.26116010988537</v>
          </cell>
          <cell r="CZ9">
            <v>1.26504176850145</v>
          </cell>
          <cell r="DA9">
            <v>1.25985948828656</v>
          </cell>
          <cell r="DB9">
            <v>1.25754040883734</v>
          </cell>
          <cell r="DC9">
            <v>1.25022704758851</v>
          </cell>
          <cell r="DD9">
            <v>1.26868673122044</v>
          </cell>
          <cell r="DE9">
            <v>1.26263471309782</v>
          </cell>
          <cell r="DF9">
            <v>1.27690812032022</v>
          </cell>
        </row>
        <row r="10">
          <cell r="BX10">
            <v>2.73833686914743</v>
          </cell>
          <cell r="BY10">
            <v>2.97480272961158</v>
          </cell>
          <cell r="BZ10">
            <v>2.83411229420012</v>
          </cell>
          <cell r="CA10">
            <v>3.20319355978489</v>
          </cell>
          <cell r="CB10">
            <v>3.24792061903134</v>
          </cell>
          <cell r="CC10">
            <v>3.44838511643088</v>
          </cell>
          <cell r="CD10">
            <v>2.97869801184874</v>
          </cell>
          <cell r="CE10">
            <v>3.32991556005347</v>
          </cell>
          <cell r="CF10">
            <v>2.74116314119216</v>
          </cell>
          <cell r="CG10">
            <v>3.3450153990118</v>
          </cell>
          <cell r="CH10">
            <v>3.82331097022948</v>
          </cell>
          <cell r="CI10">
            <v>3.64275648610616</v>
          </cell>
          <cell r="CJ10">
            <v>3.84017395149773</v>
          </cell>
          <cell r="CK10">
            <v>4.04916259938975</v>
          </cell>
          <cell r="CL10">
            <v>3.73764652108932</v>
          </cell>
          <cell r="CM10">
            <v>4.58248104794212</v>
          </cell>
          <cell r="CN10">
            <v>5.13038261911781</v>
          </cell>
          <cell r="CO10">
            <v>5.18012853273137</v>
          </cell>
          <cell r="CP10">
            <v>4.02206324458761</v>
          </cell>
          <cell r="CQ10">
            <v>4.74877756746968</v>
          </cell>
          <cell r="CR10">
            <v>5.05653022161328</v>
          </cell>
          <cell r="CS10">
            <v>4.83524995089622</v>
          </cell>
          <cell r="CT10">
            <v>5.71413242899945</v>
          </cell>
          <cell r="CU10">
            <v>5.71413242899945</v>
          </cell>
          <cell r="CV10">
            <v>5.71413242899945</v>
          </cell>
          <cell r="CW10">
            <v>1.23965468098172</v>
          </cell>
          <cell r="CX10">
            <v>1.2485918693878</v>
          </cell>
          <cell r="CY10">
            <v>1.25058466471743</v>
          </cell>
          <cell r="CZ10">
            <v>1.26373875582534</v>
          </cell>
          <cell r="DA10">
            <v>1.24042211561637</v>
          </cell>
          <cell r="DB10">
            <v>1.23659269587807</v>
          </cell>
          <cell r="DC10">
            <v>1.24850439402159</v>
          </cell>
          <cell r="DD10">
            <v>1.26056895390379</v>
          </cell>
          <cell r="DE10">
            <v>1.26190634073053</v>
          </cell>
          <cell r="DF10">
            <v>1.27792762452731</v>
          </cell>
        </row>
        <row r="11">
          <cell r="BX11">
            <v>2.90327993027581</v>
          </cell>
          <cell r="BY11">
            <v>2.9735796196048</v>
          </cell>
          <cell r="BZ11">
            <v>3.21035607468723</v>
          </cell>
          <cell r="CA11">
            <v>3.11031732196431</v>
          </cell>
          <cell r="CB11">
            <v>3.31661738131969</v>
          </cell>
          <cell r="CC11">
            <v>3.06351558418402</v>
          </cell>
          <cell r="CD11">
            <v>3.40557289961544</v>
          </cell>
          <cell r="CE11">
            <v>3.88567875333784</v>
          </cell>
          <cell r="CF11">
            <v>4.13462855258618</v>
          </cell>
          <cell r="CG11">
            <v>3.64533668729925</v>
          </cell>
          <cell r="CH11">
            <v>3.93433955525322</v>
          </cell>
          <cell r="CI11">
            <v>4.26336391403591</v>
          </cell>
          <cell r="CJ11">
            <v>3.82271612910084</v>
          </cell>
          <cell r="CK11">
            <v>3.92197384063998</v>
          </cell>
          <cell r="CL11">
            <v>3.37956371296025</v>
          </cell>
          <cell r="CM11">
            <v>3.38733875424371</v>
          </cell>
          <cell r="CN11">
            <v>4.78566849015329</v>
          </cell>
          <cell r="CO11">
            <v>5.30863724814873</v>
          </cell>
          <cell r="CP11">
            <v>4.64743839996385</v>
          </cell>
          <cell r="CQ11">
            <v>4.73786829778152</v>
          </cell>
          <cell r="CR11">
            <v>4.97788328289439</v>
          </cell>
          <cell r="CS11">
            <v>4.95843523178813</v>
          </cell>
          <cell r="CT11">
            <v>4.6483621983293</v>
          </cell>
          <cell r="CU11">
            <v>4.6483621983293</v>
          </cell>
          <cell r="CV11">
            <v>4.6483621983293</v>
          </cell>
          <cell r="CW11">
            <v>1.26382678950857</v>
          </cell>
          <cell r="CX11">
            <v>1.26003603795474</v>
          </cell>
          <cell r="CY11">
            <v>1.25497563392066</v>
          </cell>
          <cell r="CZ11">
            <v>1.25840133550439</v>
          </cell>
          <cell r="DA11">
            <v>1.25636773730079</v>
          </cell>
          <cell r="DB11">
            <v>1.25031290993627</v>
          </cell>
          <cell r="DC11">
            <v>1.26044243101395</v>
          </cell>
          <cell r="DD11">
            <v>1.25045973964997</v>
          </cell>
          <cell r="DE11">
            <v>1.2680377613325</v>
          </cell>
          <cell r="DF11">
            <v>1.26329153558825</v>
          </cell>
        </row>
        <row r="12">
          <cell r="BX12">
            <v>2.8214496498386</v>
          </cell>
          <cell r="BY12">
            <v>3.63673156435711</v>
          </cell>
          <cell r="BZ12">
            <v>2.7009364142377</v>
          </cell>
          <cell r="CA12">
            <v>3.01660639564709</v>
          </cell>
          <cell r="CB12">
            <v>3.3663788093402</v>
          </cell>
          <cell r="CC12">
            <v>3.28526601248213</v>
          </cell>
          <cell r="CD12">
            <v>3.29434762602738</v>
          </cell>
          <cell r="CE12">
            <v>3.62820655851911</v>
          </cell>
          <cell r="CF12">
            <v>4.09661493357244</v>
          </cell>
          <cell r="CG12">
            <v>3.27481096691669</v>
          </cell>
          <cell r="CH12">
            <v>3.54817762343596</v>
          </cell>
          <cell r="CI12">
            <v>4.03054407345969</v>
          </cell>
          <cell r="CJ12">
            <v>3.92979308415936</v>
          </cell>
          <cell r="CK12">
            <v>3.64508655049092</v>
          </cell>
          <cell r="CL12">
            <v>4.64438119740493</v>
          </cell>
          <cell r="CM12">
            <v>4.47142008114335</v>
          </cell>
          <cell r="CN12">
            <v>4.00613954296638</v>
          </cell>
          <cell r="CO12">
            <v>5.25998117914621</v>
          </cell>
          <cell r="CP12">
            <v>4.71196595473238</v>
          </cell>
          <cell r="CQ12">
            <v>4.63597030794855</v>
          </cell>
          <cell r="CR12">
            <v>4.53513761678615</v>
          </cell>
          <cell r="CS12">
            <v>4.7037334959351</v>
          </cell>
          <cell r="CT12">
            <v>5.33611646376388</v>
          </cell>
          <cell r="CU12">
            <v>5.33611646376388</v>
          </cell>
          <cell r="CV12">
            <v>5.33611646376388</v>
          </cell>
          <cell r="CW12">
            <v>1.25152439896892</v>
          </cell>
          <cell r="CX12">
            <v>1.27235561466912</v>
          </cell>
          <cell r="CY12">
            <v>1.27415527615562</v>
          </cell>
          <cell r="CZ12">
            <v>1.26266351513318</v>
          </cell>
          <cell r="DA12">
            <v>1.26957564335918</v>
          </cell>
          <cell r="DB12">
            <v>1.24322365762884</v>
          </cell>
          <cell r="DC12">
            <v>1.26185665378526</v>
          </cell>
          <cell r="DD12">
            <v>1.25377650433013</v>
          </cell>
          <cell r="DE12">
            <v>1.25723693114043</v>
          </cell>
          <cell r="DF12">
            <v>1.25497288474185</v>
          </cell>
        </row>
        <row r="13">
          <cell r="BX13">
            <v>2.88482891477453</v>
          </cell>
          <cell r="BY13">
            <v>3.03875834910932</v>
          </cell>
          <cell r="BZ13">
            <v>2.6915520807215</v>
          </cell>
          <cell r="CA13">
            <v>3.16244720519074</v>
          </cell>
          <cell r="CB13">
            <v>3.28812875178242</v>
          </cell>
          <cell r="CC13">
            <v>2.872777552175</v>
          </cell>
          <cell r="CD13">
            <v>3.10569493105503</v>
          </cell>
          <cell r="CE13">
            <v>4.25831424762491</v>
          </cell>
          <cell r="CF13">
            <v>3.45109361339228</v>
          </cell>
          <cell r="CG13">
            <v>3.13630038131943</v>
          </cell>
          <cell r="CH13">
            <v>4.08251450978075</v>
          </cell>
          <cell r="CI13">
            <v>3.26039371205287</v>
          </cell>
          <cell r="CJ13">
            <v>3.80953119238181</v>
          </cell>
          <cell r="CK13">
            <v>3.96769289302762</v>
          </cell>
          <cell r="CL13">
            <v>4.46318030278069</v>
          </cell>
          <cell r="CM13">
            <v>4.78252676229998</v>
          </cell>
          <cell r="CN13">
            <v>4.78980086300758</v>
          </cell>
          <cell r="CO13">
            <v>4.21336896310796</v>
          </cell>
          <cell r="CP13">
            <v>5.08824644764697</v>
          </cell>
          <cell r="CQ13">
            <v>5.06795172757412</v>
          </cell>
          <cell r="CR13">
            <v>5.80121999972227</v>
          </cell>
          <cell r="CS13">
            <v>4.94594665706832</v>
          </cell>
          <cell r="CT13">
            <v>4.62117094020593</v>
          </cell>
          <cell r="CU13">
            <v>4.62117094020593</v>
          </cell>
          <cell r="CV13">
            <v>4.62117094020593</v>
          </cell>
          <cell r="CW13">
            <v>1.25170145166674</v>
          </cell>
          <cell r="CX13">
            <v>1.25117277071286</v>
          </cell>
          <cell r="CY13">
            <v>1.27533964332883</v>
          </cell>
          <cell r="CZ13">
            <v>1.23607442462367</v>
          </cell>
          <cell r="DA13">
            <v>1.27390900043707</v>
          </cell>
          <cell r="DB13">
            <v>1.25170491754726</v>
          </cell>
          <cell r="DC13">
            <v>1.25379741450232</v>
          </cell>
          <cell r="DD13">
            <v>1.23053391964129</v>
          </cell>
          <cell r="DE13">
            <v>1.24075715180639</v>
          </cell>
          <cell r="DF13">
            <v>1.25694488248769</v>
          </cell>
        </row>
        <row r="14">
          <cell r="BX14">
            <v>2.82111958843538</v>
          </cell>
          <cell r="BY14">
            <v>2.7671715027834</v>
          </cell>
          <cell r="BZ14">
            <v>3.15127932115351</v>
          </cell>
          <cell r="CA14">
            <v>3.32834207931482</v>
          </cell>
          <cell r="CB14">
            <v>3.16922362002182</v>
          </cell>
          <cell r="CC14">
            <v>2.57701109157793</v>
          </cell>
          <cell r="CD14">
            <v>3.21391101368741</v>
          </cell>
          <cell r="CE14">
            <v>3.34944296439599</v>
          </cell>
          <cell r="CF14">
            <v>3.45637599619855</v>
          </cell>
          <cell r="CG14">
            <v>3.85137758397911</v>
          </cell>
          <cell r="CH14">
            <v>4.07558916175233</v>
          </cell>
          <cell r="CI14">
            <v>3.96862261153824</v>
          </cell>
          <cell r="CJ14">
            <v>4.52208608328933</v>
          </cell>
          <cell r="CK14">
            <v>5.1751461745416</v>
          </cell>
          <cell r="CL14">
            <v>4.133203878063</v>
          </cell>
          <cell r="CM14">
            <v>4.28925529198884</v>
          </cell>
          <cell r="CN14">
            <v>4.51292644851682</v>
          </cell>
          <cell r="CO14">
            <v>4.74758838111954</v>
          </cell>
          <cell r="CP14">
            <v>4.5346905694417</v>
          </cell>
          <cell r="CQ14">
            <v>5.06008670443297</v>
          </cell>
          <cell r="CR14">
            <v>4.64893552204484</v>
          </cell>
          <cell r="CS14">
            <v>4.67065514307808</v>
          </cell>
          <cell r="CT14">
            <v>5.00948757187842</v>
          </cell>
          <cell r="CU14">
            <v>5.00948757187842</v>
          </cell>
          <cell r="CV14">
            <v>5.00948757187842</v>
          </cell>
          <cell r="CW14">
            <v>1.25651406425222</v>
          </cell>
          <cell r="CX14">
            <v>1.25605485633606</v>
          </cell>
          <cell r="CY14">
            <v>1.27152409082078</v>
          </cell>
          <cell r="CZ14">
            <v>1.24263831649667</v>
          </cell>
          <cell r="DA14">
            <v>1.24087413670716</v>
          </cell>
          <cell r="DB14">
            <v>1.25698362237406</v>
          </cell>
          <cell r="DC14">
            <v>1.27384610388217</v>
          </cell>
          <cell r="DD14">
            <v>1.24116824454744</v>
          </cell>
          <cell r="DE14">
            <v>1.23006241243451</v>
          </cell>
          <cell r="DF14">
            <v>1.24149711617548</v>
          </cell>
        </row>
        <row r="15">
          <cell r="BX15">
            <v>3.03954699848183</v>
          </cell>
          <cell r="BY15">
            <v>2.68460032667525</v>
          </cell>
          <cell r="BZ15">
            <v>2.97763703068344</v>
          </cell>
          <cell r="CA15">
            <v>3.14542106302572</v>
          </cell>
          <cell r="CB15">
            <v>2.89089922017336</v>
          </cell>
          <cell r="CC15">
            <v>3.21640674576521</v>
          </cell>
          <cell r="CD15">
            <v>3.77043750863602</v>
          </cell>
          <cell r="CE15">
            <v>3.736035074917</v>
          </cell>
          <cell r="CF15">
            <v>3.19009783516559</v>
          </cell>
          <cell r="CG15">
            <v>4.30894870865922</v>
          </cell>
          <cell r="CH15">
            <v>3.57100557356912</v>
          </cell>
          <cell r="CI15">
            <v>3.24867139013707</v>
          </cell>
          <cell r="CJ15">
            <v>4.23965282865377</v>
          </cell>
          <cell r="CK15">
            <v>3.94983527540318</v>
          </cell>
          <cell r="CL15">
            <v>4.16134907313326</v>
          </cell>
          <cell r="CM15">
            <v>3.95372699452446</v>
          </cell>
          <cell r="CN15">
            <v>4.16078751511641</v>
          </cell>
          <cell r="CO15">
            <v>4.79831415153238</v>
          </cell>
          <cell r="CP15">
            <v>4.80481719156463</v>
          </cell>
          <cell r="CQ15">
            <v>4.93412888321808</v>
          </cell>
          <cell r="CR15">
            <v>5.33965681217943</v>
          </cell>
          <cell r="CS15">
            <v>5.39639650619975</v>
          </cell>
          <cell r="CT15">
            <v>5.20490341081112</v>
          </cell>
          <cell r="CU15">
            <v>5.20490341081112</v>
          </cell>
          <cell r="CV15">
            <v>5.20490341081112</v>
          </cell>
          <cell r="CW15">
            <v>1.2359626711958</v>
          </cell>
          <cell r="CX15">
            <v>1.25187451566146</v>
          </cell>
          <cell r="CY15">
            <v>1.25740261701432</v>
          </cell>
          <cell r="CZ15">
            <v>1.24245199217657</v>
          </cell>
          <cell r="DA15">
            <v>1.27499749511178</v>
          </cell>
          <cell r="DB15">
            <v>1.27220693386437</v>
          </cell>
          <cell r="DC15">
            <v>1.24691953088656</v>
          </cell>
          <cell r="DD15">
            <v>1.24775775276466</v>
          </cell>
          <cell r="DE15">
            <v>1.28583087083762</v>
          </cell>
          <cell r="DF15">
            <v>1.24906267627343</v>
          </cell>
        </row>
        <row r="16">
          <cell r="BX16">
            <v>2.14851202078042</v>
          </cell>
          <cell r="BY16">
            <v>2.71430047829876</v>
          </cell>
          <cell r="BZ16">
            <v>3.18365373550261</v>
          </cell>
          <cell r="CA16">
            <v>3.31069999962283</v>
          </cell>
          <cell r="CB16">
            <v>3.13953362170083</v>
          </cell>
          <cell r="CC16">
            <v>3.74002567444941</v>
          </cell>
          <cell r="CD16">
            <v>3.27533483397126</v>
          </cell>
          <cell r="CE16">
            <v>3.60231759910233</v>
          </cell>
          <cell r="CF16">
            <v>3.25111046762195</v>
          </cell>
          <cell r="CG16">
            <v>3.50788064406906</v>
          </cell>
          <cell r="CH16">
            <v>4.38965920564509</v>
          </cell>
          <cell r="CI16">
            <v>4.57988084323396</v>
          </cell>
          <cell r="CJ16">
            <v>4.39616559398233</v>
          </cell>
          <cell r="CK16">
            <v>3.72500846051938</v>
          </cell>
          <cell r="CL16">
            <v>3.95122002093632</v>
          </cell>
          <cell r="CM16">
            <v>4.49600327368014</v>
          </cell>
          <cell r="CN16">
            <v>5.06724739084931</v>
          </cell>
          <cell r="CO16">
            <v>3.9017453058279</v>
          </cell>
          <cell r="CP16">
            <v>4.64095331329113</v>
          </cell>
          <cell r="CQ16">
            <v>4.78273663626822</v>
          </cell>
          <cell r="CR16">
            <v>4.65359362393518</v>
          </cell>
          <cell r="CS16">
            <v>4.54982917042646</v>
          </cell>
          <cell r="CT16">
            <v>5.1683746241727</v>
          </cell>
          <cell r="CU16">
            <v>5.1683746241727</v>
          </cell>
          <cell r="CV16">
            <v>5.1683746241727</v>
          </cell>
          <cell r="CW16">
            <v>1.25819551062913</v>
          </cell>
          <cell r="CX16">
            <v>1.26025828529231</v>
          </cell>
          <cell r="CY16">
            <v>1.268906804564</v>
          </cell>
          <cell r="CZ16">
            <v>1.26499781946726</v>
          </cell>
          <cell r="DA16">
            <v>1.25816957033758</v>
          </cell>
          <cell r="DB16">
            <v>1.25396479344942</v>
          </cell>
          <cell r="DC16">
            <v>1.28000839936502</v>
          </cell>
          <cell r="DD16">
            <v>1.24765762395192</v>
          </cell>
          <cell r="DE16">
            <v>1.24933840337803</v>
          </cell>
          <cell r="DF16">
            <v>1.26013264673666</v>
          </cell>
        </row>
        <row r="17">
          <cell r="BX17">
            <v>2.99909183279578</v>
          </cell>
          <cell r="BY17">
            <v>2.55947862460647</v>
          </cell>
          <cell r="BZ17">
            <v>3.39401757544284</v>
          </cell>
          <cell r="CA17">
            <v>3.12076131320841</v>
          </cell>
          <cell r="CB17">
            <v>3.24833852564253</v>
          </cell>
          <cell r="CC17">
            <v>3.71985776645711</v>
          </cell>
          <cell r="CD17">
            <v>3.30637295127815</v>
          </cell>
          <cell r="CE17">
            <v>3.7570725569515</v>
          </cell>
          <cell r="CF17">
            <v>3.36139022561634</v>
          </cell>
          <cell r="CG17">
            <v>4.30044912123469</v>
          </cell>
          <cell r="CH17">
            <v>4.23228752795461</v>
          </cell>
          <cell r="CI17">
            <v>3.97182434542911</v>
          </cell>
          <cell r="CJ17">
            <v>4.10560965231301</v>
          </cell>
          <cell r="CK17">
            <v>4.21904139204069</v>
          </cell>
          <cell r="CL17">
            <v>3.81356354023828</v>
          </cell>
          <cell r="CM17">
            <v>4.20486945122312</v>
          </cell>
          <cell r="CN17">
            <v>5.02279668706164</v>
          </cell>
          <cell r="CO17">
            <v>4.95606988283341</v>
          </cell>
          <cell r="CP17">
            <v>4.4187605079781</v>
          </cell>
          <cell r="CQ17">
            <v>4.71728914765351</v>
          </cell>
          <cell r="CR17">
            <v>4.30659838094335</v>
          </cell>
          <cell r="CS17">
            <v>4.71716526946694</v>
          </cell>
          <cell r="CT17">
            <v>4.47030170309525</v>
          </cell>
          <cell r="CU17">
            <v>4.47030170309525</v>
          </cell>
          <cell r="CV17">
            <v>4.47030170309525</v>
          </cell>
          <cell r="CW17">
            <v>1.24224443085038</v>
          </cell>
          <cell r="CX17">
            <v>1.25946130836853</v>
          </cell>
          <cell r="CY17">
            <v>1.26999207739366</v>
          </cell>
          <cell r="CZ17">
            <v>1.26076426253056</v>
          </cell>
          <cell r="DA17">
            <v>1.23599887063775</v>
          </cell>
          <cell r="DB17">
            <v>1.25936174266066</v>
          </cell>
          <cell r="DC17">
            <v>1.23555640119944</v>
          </cell>
          <cell r="DD17">
            <v>1.26514377486233</v>
          </cell>
          <cell r="DE17">
            <v>1.24449932224991</v>
          </cell>
          <cell r="DF17">
            <v>1.25393368747583</v>
          </cell>
        </row>
        <row r="18">
          <cell r="BX18">
            <v>2.46178025756559</v>
          </cell>
          <cell r="BY18">
            <v>3.09552099546611</v>
          </cell>
          <cell r="BZ18">
            <v>3.06621325860054</v>
          </cell>
          <cell r="CA18">
            <v>3.42416073303636</v>
          </cell>
          <cell r="CB18">
            <v>3.12344889028212</v>
          </cell>
          <cell r="CC18">
            <v>2.87989899335902</v>
          </cell>
          <cell r="CD18">
            <v>3.14580251508018</v>
          </cell>
          <cell r="CE18">
            <v>3.90400795708496</v>
          </cell>
          <cell r="CF18">
            <v>3.32891126762269</v>
          </cell>
          <cell r="CG18">
            <v>3.46292861693036</v>
          </cell>
          <cell r="CH18">
            <v>3.82091279247775</v>
          </cell>
          <cell r="CI18">
            <v>3.39816065520175</v>
          </cell>
          <cell r="CJ18">
            <v>3.56492525597258</v>
          </cell>
          <cell r="CK18">
            <v>4.15276552605346</v>
          </cell>
          <cell r="CL18">
            <v>4.40957788170037</v>
          </cell>
          <cell r="CM18">
            <v>4.49012079199267</v>
          </cell>
          <cell r="CN18">
            <v>5.04997179812729</v>
          </cell>
          <cell r="CO18">
            <v>4.79468731836363</v>
          </cell>
          <cell r="CP18">
            <v>4.41047954749237</v>
          </cell>
          <cell r="CQ18">
            <v>4.83726682761859</v>
          </cell>
          <cell r="CR18">
            <v>4.86799719564905</v>
          </cell>
          <cell r="CS18">
            <v>4.85137300939269</v>
          </cell>
          <cell r="CT18">
            <v>5.74723173218114</v>
          </cell>
          <cell r="CU18">
            <v>5.74723173218114</v>
          </cell>
          <cell r="CV18">
            <v>5.74723173218114</v>
          </cell>
          <cell r="CW18">
            <v>1.24670751167451</v>
          </cell>
          <cell r="CX18">
            <v>1.25936182345548</v>
          </cell>
          <cell r="CY18">
            <v>1.26662280889892</v>
          </cell>
          <cell r="CZ18">
            <v>1.23272711213522</v>
          </cell>
          <cell r="DA18">
            <v>1.28127387994747</v>
          </cell>
          <cell r="DB18">
            <v>1.23905589409332</v>
          </cell>
          <cell r="DC18">
            <v>1.26890723803796</v>
          </cell>
          <cell r="DD18">
            <v>1.24256150381866</v>
          </cell>
          <cell r="DE18">
            <v>1.25838035612581</v>
          </cell>
          <cell r="DF18">
            <v>1.24657272730306</v>
          </cell>
        </row>
        <row r="19">
          <cell r="BX19">
            <v>2.58517637776341</v>
          </cell>
          <cell r="BY19">
            <v>2.72197563712548</v>
          </cell>
          <cell r="BZ19">
            <v>3.19657620655373</v>
          </cell>
          <cell r="CA19">
            <v>2.93704515651244</v>
          </cell>
          <cell r="CB19">
            <v>2.766520649017</v>
          </cell>
          <cell r="CC19">
            <v>3.5408874220651</v>
          </cell>
          <cell r="CD19">
            <v>2.6513797148345</v>
          </cell>
          <cell r="CE19">
            <v>3.10490367080537</v>
          </cell>
          <cell r="CF19">
            <v>3.39998861766274</v>
          </cell>
          <cell r="CG19">
            <v>3.77365889676476</v>
          </cell>
          <cell r="CH19">
            <v>3.54079738789486</v>
          </cell>
          <cell r="CI19">
            <v>3.55152046848241</v>
          </cell>
          <cell r="CJ19">
            <v>4.07628813962233</v>
          </cell>
          <cell r="CK19">
            <v>4.67374831554148</v>
          </cell>
          <cell r="CL19">
            <v>4.029666369291</v>
          </cell>
          <cell r="CM19">
            <v>3.95763941220771</v>
          </cell>
          <cell r="CN19">
            <v>4.5680641902598</v>
          </cell>
          <cell r="CO19">
            <v>4.97427788706384</v>
          </cell>
          <cell r="CP19">
            <v>5.25102527774886</v>
          </cell>
          <cell r="CQ19">
            <v>5.01008720853836</v>
          </cell>
          <cell r="CR19">
            <v>5.3663937515309</v>
          </cell>
          <cell r="CS19">
            <v>4.94824544936098</v>
          </cell>
          <cell r="CT19">
            <v>5.09163096003404</v>
          </cell>
          <cell r="CU19">
            <v>5.09163096003404</v>
          </cell>
          <cell r="CV19">
            <v>5.09163096003404</v>
          </cell>
          <cell r="CW19">
            <v>1.25349774255711</v>
          </cell>
          <cell r="CX19">
            <v>1.26379833608746</v>
          </cell>
          <cell r="CY19">
            <v>1.26715894527645</v>
          </cell>
          <cell r="CZ19">
            <v>1.27263576162853</v>
          </cell>
          <cell r="DA19">
            <v>1.26494494008398</v>
          </cell>
          <cell r="DB19">
            <v>1.2730335936012</v>
          </cell>
          <cell r="DC19">
            <v>1.24052163261324</v>
          </cell>
          <cell r="DD19">
            <v>1.22443852802691</v>
          </cell>
          <cell r="DE19">
            <v>1.24934422163981</v>
          </cell>
          <cell r="DF19">
            <v>1.24803584827528</v>
          </cell>
        </row>
        <row r="20">
          <cell r="BX20">
            <v>2.41519285160517</v>
          </cell>
          <cell r="BY20">
            <v>2.82831051855221</v>
          </cell>
          <cell r="BZ20">
            <v>3.92804282170355</v>
          </cell>
          <cell r="CA20">
            <v>3.67101110285694</v>
          </cell>
          <cell r="CB20">
            <v>3.5099222810445</v>
          </cell>
          <cell r="CC20">
            <v>3.30686446824855</v>
          </cell>
          <cell r="CD20">
            <v>3.63722133958567</v>
          </cell>
          <cell r="CE20">
            <v>3.45413458211018</v>
          </cell>
          <cell r="CF20">
            <v>3.94593736701505</v>
          </cell>
          <cell r="CG20">
            <v>4.03653833726257</v>
          </cell>
          <cell r="CH20">
            <v>3.87504993099839</v>
          </cell>
          <cell r="CI20">
            <v>3.61376856611073</v>
          </cell>
          <cell r="CJ20">
            <v>3.66261944982282</v>
          </cell>
          <cell r="CK20">
            <v>3.59990996291227</v>
          </cell>
          <cell r="CL20">
            <v>4.09325996041094</v>
          </cell>
          <cell r="CM20">
            <v>4.4856086303001</v>
          </cell>
          <cell r="CN20">
            <v>4.02608684807902</v>
          </cell>
          <cell r="CO20">
            <v>4.56966747920461</v>
          </cell>
          <cell r="CP20">
            <v>5.06499790863316</v>
          </cell>
          <cell r="CQ20">
            <v>4.80072517822608</v>
          </cell>
          <cell r="CR20">
            <v>4.49851528151074</v>
          </cell>
          <cell r="CS20">
            <v>4.51285240865899</v>
          </cell>
          <cell r="CT20">
            <v>4.37141170406983</v>
          </cell>
          <cell r="CU20">
            <v>4.37141170406983</v>
          </cell>
          <cell r="CV20">
            <v>4.37141170406983</v>
          </cell>
          <cell r="CW20">
            <v>1.25485413600515</v>
          </cell>
          <cell r="CX20">
            <v>1.2698320368173</v>
          </cell>
          <cell r="CY20">
            <v>1.23523792063655</v>
          </cell>
          <cell r="CZ20">
            <v>1.24576380121134</v>
          </cell>
          <cell r="DA20">
            <v>1.24930283070971</v>
          </cell>
          <cell r="DB20">
            <v>1.24443906539187</v>
          </cell>
          <cell r="DC20">
            <v>1.26180369420089</v>
          </cell>
          <cell r="DD20">
            <v>1.24170832438557</v>
          </cell>
          <cell r="DE20">
            <v>1.25942789730953</v>
          </cell>
          <cell r="DF20">
            <v>1.2516661128062</v>
          </cell>
        </row>
        <row r="21">
          <cell r="BX21">
            <v>2.28384706153265</v>
          </cell>
          <cell r="BY21">
            <v>3.11012587826058</v>
          </cell>
          <cell r="BZ21">
            <v>3.33100345107522</v>
          </cell>
          <cell r="CA21">
            <v>3.63719241965476</v>
          </cell>
          <cell r="CB21">
            <v>3.4236062629413</v>
          </cell>
          <cell r="CC21">
            <v>3.32526661803031</v>
          </cell>
          <cell r="CD21">
            <v>3.63869786649197</v>
          </cell>
          <cell r="CE21">
            <v>3.75701015317643</v>
          </cell>
          <cell r="CF21">
            <v>3.43528183320868</v>
          </cell>
          <cell r="CG21">
            <v>3.81388664889993</v>
          </cell>
          <cell r="CH21">
            <v>3.78358222603746</v>
          </cell>
          <cell r="CI21">
            <v>3.50489084065358</v>
          </cell>
          <cell r="CJ21">
            <v>4.04084912053073</v>
          </cell>
          <cell r="CK21">
            <v>4.57507041334315</v>
          </cell>
          <cell r="CL21">
            <v>4.22175438855584</v>
          </cell>
          <cell r="CM21">
            <v>4.75392344089086</v>
          </cell>
          <cell r="CN21">
            <v>4.03493713110637</v>
          </cell>
          <cell r="CO21">
            <v>3.65632268352324</v>
          </cell>
          <cell r="CP21">
            <v>4.68118021347587</v>
          </cell>
          <cell r="CQ21">
            <v>4.89312997109359</v>
          </cell>
          <cell r="CR21">
            <v>4.59699949392597</v>
          </cell>
          <cell r="CS21">
            <v>5.05555863838566</v>
          </cell>
          <cell r="CT21">
            <v>5.34398222500312</v>
          </cell>
          <cell r="CU21">
            <v>5.34398222500312</v>
          </cell>
          <cell r="CV21">
            <v>5.34398222500312</v>
          </cell>
          <cell r="CW21">
            <v>1.23977960030086</v>
          </cell>
          <cell r="CX21">
            <v>1.23382585514677</v>
          </cell>
          <cell r="CY21">
            <v>1.26339241139882</v>
          </cell>
          <cell r="CZ21">
            <v>1.27837090684788</v>
          </cell>
          <cell r="DA21">
            <v>1.26657983222994</v>
          </cell>
          <cell r="DB21">
            <v>1.24431604824883</v>
          </cell>
          <cell r="DC21">
            <v>1.26315214500202</v>
          </cell>
          <cell r="DD21">
            <v>1.27073817209444</v>
          </cell>
          <cell r="DE21">
            <v>1.25950625258933</v>
          </cell>
          <cell r="DF21">
            <v>1.23262340807963</v>
          </cell>
        </row>
        <row r="22">
          <cell r="BX22">
            <v>2.51617514634166</v>
          </cell>
          <cell r="BY22">
            <v>2.55166561438669</v>
          </cell>
          <cell r="BZ22">
            <v>3.25796656450299</v>
          </cell>
          <cell r="CA22">
            <v>3.36308416679729</v>
          </cell>
          <cell r="CB22">
            <v>3.71562563798986</v>
          </cell>
          <cell r="CC22">
            <v>3.48016992140067</v>
          </cell>
          <cell r="CD22">
            <v>3.26947700306041</v>
          </cell>
          <cell r="CE22">
            <v>3.92491948323013</v>
          </cell>
          <cell r="CF22">
            <v>3.26314495000197</v>
          </cell>
          <cell r="CG22">
            <v>3.39781946317373</v>
          </cell>
          <cell r="CH22">
            <v>3.92284103736706</v>
          </cell>
          <cell r="CI22">
            <v>3.85393068313661</v>
          </cell>
          <cell r="CJ22">
            <v>3.86148358080153</v>
          </cell>
          <cell r="CK22">
            <v>4.14404598467154</v>
          </cell>
          <cell r="CL22">
            <v>4.46145364640495</v>
          </cell>
          <cell r="CM22">
            <v>4.44574836986519</v>
          </cell>
          <cell r="CN22">
            <v>4.92530155312121</v>
          </cell>
          <cell r="CO22">
            <v>4.88833005711063</v>
          </cell>
          <cell r="CP22">
            <v>4.88046092003088</v>
          </cell>
          <cell r="CQ22">
            <v>4.31279846164869</v>
          </cell>
          <cell r="CR22">
            <v>4.97004817181916</v>
          </cell>
          <cell r="CS22">
            <v>5.37257091064437</v>
          </cell>
          <cell r="CT22">
            <v>5.57595496323706</v>
          </cell>
          <cell r="CU22">
            <v>5.57595496323706</v>
          </cell>
          <cell r="CV22">
            <v>5.57595496323706</v>
          </cell>
          <cell r="CW22">
            <v>1.26641940621359</v>
          </cell>
          <cell r="CX22">
            <v>1.25048286346312</v>
          </cell>
          <cell r="CY22">
            <v>1.25287229346026</v>
          </cell>
          <cell r="CZ22">
            <v>1.24839781409395</v>
          </cell>
          <cell r="DA22">
            <v>1.26169624498303</v>
          </cell>
          <cell r="DB22">
            <v>1.25498416104077</v>
          </cell>
          <cell r="DC22">
            <v>1.26707043834642</v>
          </cell>
          <cell r="DD22">
            <v>1.26242127926562</v>
          </cell>
          <cell r="DE22">
            <v>1.26075987888155</v>
          </cell>
          <cell r="DF22">
            <v>1.2513718270473</v>
          </cell>
        </row>
        <row r="23">
          <cell r="BX23">
            <v>2.30715228025859</v>
          </cell>
          <cell r="BY23">
            <v>2.57161242819337</v>
          </cell>
          <cell r="BZ23">
            <v>2.66770085794541</v>
          </cell>
          <cell r="CA23">
            <v>3.11159794720645</v>
          </cell>
          <cell r="CB23">
            <v>3.04524562149522</v>
          </cell>
          <cell r="CC23">
            <v>3.09033558103052</v>
          </cell>
          <cell r="CD23">
            <v>3.62131328643345</v>
          </cell>
          <cell r="CE23">
            <v>3.04589908120266</v>
          </cell>
          <cell r="CF23">
            <v>3.8178770372036</v>
          </cell>
          <cell r="CG23">
            <v>4.14612815196201</v>
          </cell>
          <cell r="CH23">
            <v>3.8713479643386</v>
          </cell>
          <cell r="CI23">
            <v>4.11823550650906</v>
          </cell>
          <cell r="CJ23">
            <v>3.92753169453383</v>
          </cell>
          <cell r="CK23">
            <v>4.55922039419955</v>
          </cell>
          <cell r="CL23">
            <v>4.75735733912502</v>
          </cell>
          <cell r="CM23">
            <v>4.34578132142646</v>
          </cell>
          <cell r="CN23">
            <v>4.74028227249585</v>
          </cell>
          <cell r="CO23">
            <v>4.11277188711568</v>
          </cell>
          <cell r="CP23">
            <v>5.02227265963118</v>
          </cell>
          <cell r="CQ23">
            <v>5.58969444514056</v>
          </cell>
          <cell r="CR23">
            <v>5.3892474585169</v>
          </cell>
          <cell r="CS23">
            <v>5.55028074629204</v>
          </cell>
          <cell r="CT23">
            <v>5.31307250419569</v>
          </cell>
          <cell r="CU23">
            <v>5.31307250419569</v>
          </cell>
          <cell r="CV23">
            <v>5.31307250419569</v>
          </cell>
          <cell r="CW23">
            <v>1.24023534145624</v>
          </cell>
          <cell r="CX23">
            <v>1.26963544554544</v>
          </cell>
          <cell r="CY23">
            <v>1.23845133569908</v>
          </cell>
          <cell r="CZ23">
            <v>1.25613662972751</v>
          </cell>
          <cell r="DA23">
            <v>1.25786667656717</v>
          </cell>
          <cell r="DB23">
            <v>1.2624082331711</v>
          </cell>
          <cell r="DC23">
            <v>1.24760541646263</v>
          </cell>
          <cell r="DD23">
            <v>1.26138212917538</v>
          </cell>
          <cell r="DE23">
            <v>1.2677404768237</v>
          </cell>
          <cell r="DF23">
            <v>1.25094269575415</v>
          </cell>
        </row>
        <row r="24">
          <cell r="BX24">
            <v>2.6448533062953</v>
          </cell>
          <cell r="BY24">
            <v>2.99209991239789</v>
          </cell>
          <cell r="BZ24">
            <v>3.06211871897883</v>
          </cell>
          <cell r="CA24">
            <v>2.99823163598437</v>
          </cell>
          <cell r="CB24">
            <v>3.6748241656801</v>
          </cell>
          <cell r="CC24">
            <v>3.71298410008266</v>
          </cell>
          <cell r="CD24">
            <v>3.05443457814809</v>
          </cell>
          <cell r="CE24">
            <v>3.69487563976185</v>
          </cell>
          <cell r="CF24">
            <v>3.48060869456054</v>
          </cell>
          <cell r="CG24">
            <v>3.80143892188307</v>
          </cell>
          <cell r="CH24">
            <v>4.35961903029311</v>
          </cell>
          <cell r="CI24">
            <v>3.41538984640446</v>
          </cell>
          <cell r="CJ24">
            <v>4.63045489839829</v>
          </cell>
          <cell r="CK24">
            <v>4.35222215193699</v>
          </cell>
          <cell r="CL24">
            <v>3.7875610183199</v>
          </cell>
          <cell r="CM24">
            <v>4.3898489257509</v>
          </cell>
          <cell r="CN24">
            <v>4.17322553560274</v>
          </cell>
          <cell r="CO24">
            <v>4.71945707501264</v>
          </cell>
          <cell r="CP24">
            <v>5.01718274485005</v>
          </cell>
          <cell r="CQ24">
            <v>4.49068160435035</v>
          </cell>
          <cell r="CR24">
            <v>4.85950621920603</v>
          </cell>
          <cell r="CS24">
            <v>5.23498794421241</v>
          </cell>
          <cell r="CT24">
            <v>5.03568014822653</v>
          </cell>
          <cell r="CU24">
            <v>5.03568014822653</v>
          </cell>
          <cell r="CV24">
            <v>5.03568014822653</v>
          </cell>
          <cell r="CW24">
            <v>1.24149583297544</v>
          </cell>
          <cell r="CX24">
            <v>1.27147461006092</v>
          </cell>
          <cell r="CY24">
            <v>1.25062544317268</v>
          </cell>
          <cell r="CZ24">
            <v>1.25589985245043</v>
          </cell>
          <cell r="DA24">
            <v>1.26260112222629</v>
          </cell>
          <cell r="DB24">
            <v>1.23242252332763</v>
          </cell>
          <cell r="DC24">
            <v>1.24977684078615</v>
          </cell>
          <cell r="DD24">
            <v>1.24291675495859</v>
          </cell>
          <cell r="DE24">
            <v>1.24950028149266</v>
          </cell>
          <cell r="DF24">
            <v>1.25218592915462</v>
          </cell>
        </row>
        <row r="25">
          <cell r="BX25">
            <v>2.27204625049066</v>
          </cell>
          <cell r="BY25">
            <v>2.89092872679597</v>
          </cell>
          <cell r="BZ25">
            <v>2.9547477082402</v>
          </cell>
          <cell r="CA25">
            <v>2.76196669904199</v>
          </cell>
          <cell r="CB25">
            <v>3.3906798857996</v>
          </cell>
          <cell r="CC25">
            <v>3.29337671350039</v>
          </cell>
          <cell r="CD25">
            <v>3.23103998192883</v>
          </cell>
          <cell r="CE25">
            <v>3.53998217774983</v>
          </cell>
          <cell r="CF25">
            <v>3.48751420155555</v>
          </cell>
          <cell r="CG25">
            <v>3.14982440046863</v>
          </cell>
          <cell r="CH25">
            <v>3.61945775704088</v>
          </cell>
          <cell r="CI25">
            <v>3.32769376229889</v>
          </cell>
          <cell r="CJ25">
            <v>4.08250998562498</v>
          </cell>
          <cell r="CK25">
            <v>4.6535817136208</v>
          </cell>
          <cell r="CL25">
            <v>4.13428154994334</v>
          </cell>
          <cell r="CM25">
            <v>3.68765973114873</v>
          </cell>
          <cell r="CN25">
            <v>4.39798309614435</v>
          </cell>
          <cell r="CO25">
            <v>4.51267186610586</v>
          </cell>
          <cell r="CP25">
            <v>4.53344711230845</v>
          </cell>
          <cell r="CQ25">
            <v>5.08349123845529</v>
          </cell>
          <cell r="CR25">
            <v>4.61212467123708</v>
          </cell>
          <cell r="CS25">
            <v>5.38173631439029</v>
          </cell>
          <cell r="CT25">
            <v>5.06339900929393</v>
          </cell>
          <cell r="CU25">
            <v>5.06339900929393</v>
          </cell>
          <cell r="CV25">
            <v>5.06339900929393</v>
          </cell>
          <cell r="CW25">
            <v>1.26162862133138</v>
          </cell>
          <cell r="CX25">
            <v>1.24615500406962</v>
          </cell>
          <cell r="CY25">
            <v>1.27822606618845</v>
          </cell>
          <cell r="CZ25">
            <v>1.24952914796022</v>
          </cell>
          <cell r="DA25">
            <v>1.25079679268021</v>
          </cell>
          <cell r="DB25">
            <v>1.24611842867512</v>
          </cell>
          <cell r="DC25">
            <v>1.24252775127279</v>
          </cell>
          <cell r="DD25">
            <v>1.26719175394788</v>
          </cell>
          <cell r="DE25">
            <v>1.24767788086002</v>
          </cell>
          <cell r="DF25">
            <v>1.23155326364748</v>
          </cell>
        </row>
        <row r="26">
          <cell r="BX26">
            <v>2.3822439973154</v>
          </cell>
          <cell r="BY26">
            <v>2.92174544635398</v>
          </cell>
          <cell r="BZ26">
            <v>2.56835988913265</v>
          </cell>
          <cell r="CA26">
            <v>3.52979443424672</v>
          </cell>
          <cell r="CB26">
            <v>3.2133189558562</v>
          </cell>
          <cell r="CC26">
            <v>3.37372965748137</v>
          </cell>
          <cell r="CD26">
            <v>3.00610382838301</v>
          </cell>
          <cell r="CE26">
            <v>2.95826987513536</v>
          </cell>
          <cell r="CF26">
            <v>3.70042022121464</v>
          </cell>
          <cell r="CG26">
            <v>3.71085532959322</v>
          </cell>
          <cell r="CH26">
            <v>4.23112492092691</v>
          </cell>
          <cell r="CI26">
            <v>3.61074874373804</v>
          </cell>
          <cell r="CJ26">
            <v>4.34139641819218</v>
          </cell>
          <cell r="CK26">
            <v>3.68223464624832</v>
          </cell>
          <cell r="CL26">
            <v>3.61539588628733</v>
          </cell>
          <cell r="CM26">
            <v>3.75193347222299</v>
          </cell>
          <cell r="CN26">
            <v>3.97202798934008</v>
          </cell>
          <cell r="CO26">
            <v>4.47463881114598</v>
          </cell>
          <cell r="CP26">
            <v>4.86008675022172</v>
          </cell>
          <cell r="CQ26">
            <v>4.76502114505604</v>
          </cell>
          <cell r="CR26">
            <v>5.25242660626349</v>
          </cell>
          <cell r="CS26">
            <v>5.36827696320574</v>
          </cell>
          <cell r="CT26">
            <v>5.48097881868754</v>
          </cell>
          <cell r="CU26">
            <v>5.48097881868754</v>
          </cell>
          <cell r="CV26">
            <v>5.48097881868754</v>
          </cell>
          <cell r="CW26">
            <v>1.25981941842869</v>
          </cell>
          <cell r="CX26">
            <v>1.25944564595216</v>
          </cell>
          <cell r="CY26">
            <v>1.22715986453252</v>
          </cell>
          <cell r="CZ26">
            <v>1.26880313625212</v>
          </cell>
          <cell r="DA26">
            <v>1.25101209411007</v>
          </cell>
          <cell r="DB26">
            <v>1.26549488209061</v>
          </cell>
          <cell r="DC26">
            <v>1.23737383368553</v>
          </cell>
          <cell r="DD26">
            <v>1.25690788672599</v>
          </cell>
          <cell r="DE26">
            <v>1.26505214712398</v>
          </cell>
          <cell r="DF26">
            <v>1.25807798880557</v>
          </cell>
        </row>
        <row r="27">
          <cell r="BX27">
            <v>2.3322933789884</v>
          </cell>
          <cell r="BY27">
            <v>2.78151805128082</v>
          </cell>
          <cell r="BZ27">
            <v>2.99815768696779</v>
          </cell>
          <cell r="CA27">
            <v>2.71091024332176</v>
          </cell>
          <cell r="CB27">
            <v>2.93524777528387</v>
          </cell>
          <cell r="CC27">
            <v>3.32365170533827</v>
          </cell>
          <cell r="CD27">
            <v>3.22048529839357</v>
          </cell>
          <cell r="CE27">
            <v>3.49233858220622</v>
          </cell>
          <cell r="CF27">
            <v>3.41456603574745</v>
          </cell>
          <cell r="CG27">
            <v>3.07566805275007</v>
          </cell>
          <cell r="CH27">
            <v>3.91585830429841</v>
          </cell>
          <cell r="CI27">
            <v>3.67666933736466</v>
          </cell>
          <cell r="CJ27">
            <v>4.04935463039101</v>
          </cell>
          <cell r="CK27">
            <v>4.33115703784038</v>
          </cell>
          <cell r="CL27">
            <v>4.24352217538579</v>
          </cell>
          <cell r="CM27">
            <v>4.32343516615223</v>
          </cell>
          <cell r="CN27">
            <v>4.43364137085629</v>
          </cell>
          <cell r="CO27">
            <v>4.70676860902104</v>
          </cell>
          <cell r="CP27">
            <v>4.8135890771772</v>
          </cell>
          <cell r="CQ27">
            <v>5.47638476586261</v>
          </cell>
          <cell r="CR27">
            <v>4.93538376930315</v>
          </cell>
          <cell r="CS27">
            <v>4.82613392494878</v>
          </cell>
          <cell r="CT27">
            <v>5.17416631678433</v>
          </cell>
          <cell r="CU27">
            <v>5.17416631678433</v>
          </cell>
          <cell r="CV27">
            <v>5.17416631678433</v>
          </cell>
          <cell r="CW27">
            <v>1.26835795861567</v>
          </cell>
          <cell r="CX27">
            <v>1.24904541167611</v>
          </cell>
          <cell r="CY27">
            <v>1.25937024439834</v>
          </cell>
          <cell r="CZ27">
            <v>1.26364159000834</v>
          </cell>
          <cell r="DA27">
            <v>1.26573469929333</v>
          </cell>
          <cell r="DB27">
            <v>1.24586033059203</v>
          </cell>
          <cell r="DC27">
            <v>1.25698246060669</v>
          </cell>
          <cell r="DD27">
            <v>1.25071487869188</v>
          </cell>
          <cell r="DE27">
            <v>1.25916945703241</v>
          </cell>
          <cell r="DF27">
            <v>1.2564688633656</v>
          </cell>
        </row>
        <row r="28">
          <cell r="BX28">
            <v>2.75100519881414</v>
          </cell>
          <cell r="BY28">
            <v>3.39942295810439</v>
          </cell>
          <cell r="BZ28">
            <v>3.13660958766692</v>
          </cell>
          <cell r="CA28">
            <v>3.183116925124</v>
          </cell>
          <cell r="CB28">
            <v>3.43285058892557</v>
          </cell>
          <cell r="CC28">
            <v>3.45715519552292</v>
          </cell>
          <cell r="CD28">
            <v>4.07231054432794</v>
          </cell>
          <cell r="CE28">
            <v>3.88249542807474</v>
          </cell>
          <cell r="CF28">
            <v>4.25389613353891</v>
          </cell>
          <cell r="CG28">
            <v>4.15620723893496</v>
          </cell>
          <cell r="CH28">
            <v>3.79325762947779</v>
          </cell>
          <cell r="CI28">
            <v>3.31197885400815</v>
          </cell>
          <cell r="CJ28">
            <v>3.99489825134025</v>
          </cell>
          <cell r="CK28">
            <v>4.37891554449768</v>
          </cell>
          <cell r="CL28">
            <v>4.0873327581668</v>
          </cell>
          <cell r="CM28">
            <v>4.23919039211367</v>
          </cell>
          <cell r="CN28">
            <v>3.85830128440349</v>
          </cell>
          <cell r="CO28">
            <v>4.90186133031106</v>
          </cell>
          <cell r="CP28">
            <v>4.85178210657463</v>
          </cell>
          <cell r="CQ28">
            <v>4.83332311967621</v>
          </cell>
          <cell r="CR28">
            <v>5.13852109848247</v>
          </cell>
          <cell r="CS28">
            <v>4.53432360895668</v>
          </cell>
          <cell r="CT28">
            <v>5.56527292767116</v>
          </cell>
          <cell r="CU28">
            <v>5.56527292767116</v>
          </cell>
          <cell r="CV28">
            <v>5.56527292767116</v>
          </cell>
          <cell r="CW28">
            <v>1.25133738652834</v>
          </cell>
          <cell r="CX28">
            <v>1.24248908011673</v>
          </cell>
          <cell r="CY28">
            <v>1.26839581528541</v>
          </cell>
          <cell r="CZ28">
            <v>1.25766467869203</v>
          </cell>
          <cell r="DA28">
            <v>1.25801116778541</v>
          </cell>
          <cell r="DB28">
            <v>1.26110678097468</v>
          </cell>
          <cell r="DC28">
            <v>1.2658581750227</v>
          </cell>
          <cell r="DD28">
            <v>1.25311968578348</v>
          </cell>
          <cell r="DE28">
            <v>1.24049873222349</v>
          </cell>
          <cell r="DF28">
            <v>1.25666059650392</v>
          </cell>
        </row>
        <row r="29">
          <cell r="BX29">
            <v>2.77383016046919</v>
          </cell>
          <cell r="BY29">
            <v>3.06979243580686</v>
          </cell>
          <cell r="BZ29">
            <v>3.96556651090384</v>
          </cell>
          <cell r="CA29">
            <v>2.99525318621663</v>
          </cell>
          <cell r="CB29">
            <v>2.84700376932725</v>
          </cell>
          <cell r="CC29">
            <v>3.01400763360617</v>
          </cell>
          <cell r="CD29">
            <v>3.00717039041523</v>
          </cell>
          <cell r="CE29">
            <v>2.99935337806087</v>
          </cell>
          <cell r="CF29">
            <v>3.73395464910037</v>
          </cell>
          <cell r="CG29">
            <v>3.33005626560556</v>
          </cell>
          <cell r="CH29">
            <v>4.27665070214613</v>
          </cell>
          <cell r="CI29">
            <v>4.02687257370453</v>
          </cell>
          <cell r="CJ29">
            <v>3.68386665194176</v>
          </cell>
          <cell r="CK29">
            <v>3.76811190849719</v>
          </cell>
          <cell r="CL29">
            <v>4.40112179778108</v>
          </cell>
          <cell r="CM29">
            <v>4.27465326262798</v>
          </cell>
          <cell r="CN29">
            <v>4.05743169049993</v>
          </cell>
          <cell r="CO29">
            <v>5.09960953675667</v>
          </cell>
          <cell r="CP29">
            <v>4.35024821693238</v>
          </cell>
          <cell r="CQ29">
            <v>4.40483268586496</v>
          </cell>
          <cell r="CR29">
            <v>4.93928732937747</v>
          </cell>
          <cell r="CS29">
            <v>5.51140763302734</v>
          </cell>
          <cell r="CT29">
            <v>5.09029251007181</v>
          </cell>
          <cell r="CU29">
            <v>5.09029251007181</v>
          </cell>
          <cell r="CV29">
            <v>5.09029251007181</v>
          </cell>
          <cell r="CW29">
            <v>1.26674164628522</v>
          </cell>
          <cell r="CX29">
            <v>1.25582197042111</v>
          </cell>
          <cell r="CY29">
            <v>1.22992237310626</v>
          </cell>
          <cell r="CZ29">
            <v>1.25319252301648</v>
          </cell>
          <cell r="DA29">
            <v>1.27382432193341</v>
          </cell>
          <cell r="DB29">
            <v>1.24730060582695</v>
          </cell>
          <cell r="DC29">
            <v>1.24840344407135</v>
          </cell>
          <cell r="DD29">
            <v>1.26626077665525</v>
          </cell>
          <cell r="DE29">
            <v>1.26949081925681</v>
          </cell>
          <cell r="DF29">
            <v>1.28469510285109</v>
          </cell>
        </row>
        <row r="30">
          <cell r="BX30">
            <v>2.80183075458602</v>
          </cell>
          <cell r="BY30">
            <v>3.29469153385152</v>
          </cell>
          <cell r="BZ30">
            <v>3.2003148088726</v>
          </cell>
          <cell r="CA30">
            <v>2.93649606179065</v>
          </cell>
          <cell r="CB30">
            <v>3.53484596380023</v>
          </cell>
          <cell r="CC30">
            <v>3.50835407888018</v>
          </cell>
          <cell r="CD30">
            <v>3.10374997605342</v>
          </cell>
          <cell r="CE30">
            <v>3.37573254141891</v>
          </cell>
          <cell r="CF30">
            <v>3.36022242199031</v>
          </cell>
          <cell r="CG30">
            <v>3.25829844067953</v>
          </cell>
          <cell r="CH30">
            <v>3.57769061475043</v>
          </cell>
          <cell r="CI30">
            <v>3.13829422532984</v>
          </cell>
          <cell r="CJ30">
            <v>3.83322298539942</v>
          </cell>
          <cell r="CK30">
            <v>3.98293962847639</v>
          </cell>
          <cell r="CL30">
            <v>4.70109102044566</v>
          </cell>
          <cell r="CM30">
            <v>4.2477836216974</v>
          </cell>
          <cell r="CN30">
            <v>4.64627639826172</v>
          </cell>
          <cell r="CO30">
            <v>4.69226068991693</v>
          </cell>
          <cell r="CP30">
            <v>4.45875640871359</v>
          </cell>
          <cell r="CQ30">
            <v>4.96000463812582</v>
          </cell>
          <cell r="CR30">
            <v>5.25765641068548</v>
          </cell>
          <cell r="CS30">
            <v>4.97088212007315</v>
          </cell>
          <cell r="CT30">
            <v>5.03365585761884</v>
          </cell>
          <cell r="CU30">
            <v>5.03365585761884</v>
          </cell>
          <cell r="CV30">
            <v>5.03365585761884</v>
          </cell>
          <cell r="CW30">
            <v>1.24288123033069</v>
          </cell>
          <cell r="CX30">
            <v>1.24879802438036</v>
          </cell>
          <cell r="CY30">
            <v>1.26578797170141</v>
          </cell>
          <cell r="CZ30">
            <v>1.24539919357824</v>
          </cell>
          <cell r="DA30">
            <v>1.23211564521403</v>
          </cell>
          <cell r="DB30">
            <v>1.24978243858046</v>
          </cell>
          <cell r="DC30">
            <v>1.25889761564973</v>
          </cell>
          <cell r="DD30">
            <v>1.25246639137528</v>
          </cell>
          <cell r="DE30">
            <v>1.25469743775052</v>
          </cell>
          <cell r="DF30">
            <v>1.25855351234288</v>
          </cell>
        </row>
        <row r="31">
          <cell r="BX31">
            <v>2.87215986644076</v>
          </cell>
          <cell r="BY31">
            <v>2.94283838753226</v>
          </cell>
          <cell r="BZ31">
            <v>2.95197192856271</v>
          </cell>
          <cell r="CA31">
            <v>3.40269713530642</v>
          </cell>
          <cell r="CB31">
            <v>3.19673925380934</v>
          </cell>
          <cell r="CC31">
            <v>2.9130792758961</v>
          </cell>
          <cell r="CD31">
            <v>3.53375122742977</v>
          </cell>
          <cell r="CE31">
            <v>3.07982370781527</v>
          </cell>
          <cell r="CF31">
            <v>3.59166516820158</v>
          </cell>
          <cell r="CG31">
            <v>3.98318637401479</v>
          </cell>
          <cell r="CH31">
            <v>4.27729903388808</v>
          </cell>
          <cell r="CI31">
            <v>4.26202226424839</v>
          </cell>
          <cell r="CJ31">
            <v>3.7542884902169</v>
          </cell>
          <cell r="CK31">
            <v>3.67106001322574</v>
          </cell>
          <cell r="CL31">
            <v>3.79076074607632</v>
          </cell>
          <cell r="CM31">
            <v>4.33912528585446</v>
          </cell>
          <cell r="CN31">
            <v>4.15587839054823</v>
          </cell>
          <cell r="CO31">
            <v>4.29257518978468</v>
          </cell>
          <cell r="CP31">
            <v>4.55427337912239</v>
          </cell>
          <cell r="CQ31">
            <v>4.44951818710846</v>
          </cell>
          <cell r="CR31">
            <v>4.38460122903749</v>
          </cell>
          <cell r="CS31">
            <v>5.70626095827618</v>
          </cell>
          <cell r="CT31">
            <v>5.16417531491604</v>
          </cell>
          <cell r="CU31">
            <v>5.16417531491604</v>
          </cell>
          <cell r="CV31">
            <v>5.16417531491604</v>
          </cell>
          <cell r="CW31">
            <v>1.25254230274656</v>
          </cell>
          <cell r="CX31">
            <v>1.26319302112515</v>
          </cell>
          <cell r="CY31">
            <v>1.25560055220709</v>
          </cell>
          <cell r="CZ31">
            <v>1.22765667608097</v>
          </cell>
          <cell r="DA31">
            <v>1.25110942004166</v>
          </cell>
          <cell r="DB31">
            <v>1.26473284806267</v>
          </cell>
          <cell r="DC31">
            <v>1.25799432956563</v>
          </cell>
          <cell r="DD31">
            <v>1.26530945751035</v>
          </cell>
          <cell r="DE31">
            <v>1.24141842624759</v>
          </cell>
          <cell r="DF31">
            <v>1.22413555963195</v>
          </cell>
        </row>
        <row r="32">
          <cell r="BX32">
            <v>2.51803100846585</v>
          </cell>
          <cell r="BY32">
            <v>3.2537158990631</v>
          </cell>
          <cell r="BZ32">
            <v>2.93570528295291</v>
          </cell>
          <cell r="CA32">
            <v>3.32785698784586</v>
          </cell>
          <cell r="CB32">
            <v>3.3055977056562</v>
          </cell>
          <cell r="CC32">
            <v>2.85043696297741</v>
          </cell>
          <cell r="CD32">
            <v>3.02019426930793</v>
          </cell>
          <cell r="CE32">
            <v>3.18261875549011</v>
          </cell>
          <cell r="CF32">
            <v>3.99546532655595</v>
          </cell>
          <cell r="CG32">
            <v>3.18015397950159</v>
          </cell>
          <cell r="CH32">
            <v>3.52486711296155</v>
          </cell>
          <cell r="CI32">
            <v>3.42247492216371</v>
          </cell>
          <cell r="CJ32">
            <v>3.92044172579856</v>
          </cell>
          <cell r="CK32">
            <v>3.73458760096808</v>
          </cell>
          <cell r="CL32">
            <v>4.32137114761471</v>
          </cell>
          <cell r="CM32">
            <v>3.85024740855569</v>
          </cell>
          <cell r="CN32">
            <v>5.53675295728009</v>
          </cell>
          <cell r="CO32">
            <v>3.95934355936756</v>
          </cell>
          <cell r="CP32">
            <v>4.39098591046286</v>
          </cell>
          <cell r="CQ32">
            <v>5.18072689428781</v>
          </cell>
          <cell r="CR32">
            <v>5.03686888174447</v>
          </cell>
          <cell r="CS32">
            <v>4.7641099011466</v>
          </cell>
          <cell r="CT32">
            <v>5.07379173487759</v>
          </cell>
          <cell r="CU32">
            <v>5.07379173487759</v>
          </cell>
          <cell r="CV32">
            <v>5.07379173487759</v>
          </cell>
          <cell r="CW32">
            <v>1.25174086384004</v>
          </cell>
          <cell r="CX32">
            <v>1.26310170896048</v>
          </cell>
          <cell r="CY32">
            <v>1.2841891807471</v>
          </cell>
          <cell r="CZ32">
            <v>1.24885895860668</v>
          </cell>
          <cell r="DA32">
            <v>1.25297072520894</v>
          </cell>
          <cell r="DB32">
            <v>1.25327591458571</v>
          </cell>
          <cell r="DC32">
            <v>1.26061984364137</v>
          </cell>
          <cell r="DD32">
            <v>1.26795110461489</v>
          </cell>
          <cell r="DE32">
            <v>1.25598649328709</v>
          </cell>
          <cell r="DF32">
            <v>1.2493016696355</v>
          </cell>
        </row>
        <row r="33">
          <cell r="BX33">
            <v>2.88077336213223</v>
          </cell>
          <cell r="BY33">
            <v>2.81651094929189</v>
          </cell>
          <cell r="BZ33">
            <v>2.86101599036889</v>
          </cell>
          <cell r="CA33">
            <v>2.83780463099279</v>
          </cell>
          <cell r="CB33">
            <v>3.27075852321449</v>
          </cell>
          <cell r="CC33">
            <v>3.5032102872195</v>
          </cell>
          <cell r="CD33">
            <v>3.39709548057689</v>
          </cell>
          <cell r="CE33">
            <v>3.42213783432178</v>
          </cell>
          <cell r="CF33">
            <v>3.62744871631213</v>
          </cell>
          <cell r="CG33">
            <v>3.57434419036288</v>
          </cell>
          <cell r="CH33">
            <v>4.18643314539403</v>
          </cell>
          <cell r="CI33">
            <v>3.56533398725036</v>
          </cell>
          <cell r="CJ33">
            <v>3.91432150806193</v>
          </cell>
          <cell r="CK33">
            <v>4.03727454040304</v>
          </cell>
          <cell r="CL33">
            <v>3.94281454299583</v>
          </cell>
          <cell r="CM33">
            <v>4.02957190013049</v>
          </cell>
          <cell r="CN33">
            <v>4.59976127338025</v>
          </cell>
          <cell r="CO33">
            <v>4.66678972971558</v>
          </cell>
          <cell r="CP33">
            <v>4.628098259088</v>
          </cell>
          <cell r="CQ33">
            <v>4.8934037115905</v>
          </cell>
          <cell r="CR33">
            <v>5.1421846872768</v>
          </cell>
          <cell r="CS33">
            <v>5.16678735722809</v>
          </cell>
          <cell r="CT33">
            <v>5.82594826013705</v>
          </cell>
          <cell r="CU33">
            <v>5.82594826013705</v>
          </cell>
          <cell r="CV33">
            <v>5.82594826013705</v>
          </cell>
          <cell r="CW33">
            <v>1.25004672308938</v>
          </cell>
          <cell r="CX33">
            <v>1.26341496750687</v>
          </cell>
          <cell r="CY33">
            <v>1.25585712650009</v>
          </cell>
          <cell r="CZ33">
            <v>1.25217307816412</v>
          </cell>
          <cell r="DA33">
            <v>1.246054660476</v>
          </cell>
          <cell r="DB33">
            <v>1.23601952719655</v>
          </cell>
          <cell r="DC33">
            <v>1.24222859468249</v>
          </cell>
          <cell r="DD33">
            <v>1.24876012407747</v>
          </cell>
          <cell r="DE33">
            <v>1.25669983283547</v>
          </cell>
          <cell r="DF33">
            <v>1.25582901463041</v>
          </cell>
        </row>
        <row r="34">
          <cell r="BX34">
            <v>3.0550510155237</v>
          </cell>
          <cell r="BY34">
            <v>3.16898939785456</v>
          </cell>
          <cell r="BZ34">
            <v>3.19646586404789</v>
          </cell>
          <cell r="CA34">
            <v>3.00965971416287</v>
          </cell>
          <cell r="CB34">
            <v>3.2727122425288</v>
          </cell>
          <cell r="CC34">
            <v>3.11734215581861</v>
          </cell>
          <cell r="CD34">
            <v>3.38313197612879</v>
          </cell>
          <cell r="CE34">
            <v>3.47308559743107</v>
          </cell>
          <cell r="CF34">
            <v>3.84219332685723</v>
          </cell>
          <cell r="CG34">
            <v>3.39230183841208</v>
          </cell>
          <cell r="CH34">
            <v>3.70149321872707</v>
          </cell>
          <cell r="CI34">
            <v>3.89577933766842</v>
          </cell>
          <cell r="CJ34">
            <v>4.03373953292523</v>
          </cell>
          <cell r="CK34">
            <v>4.25849174972297</v>
          </cell>
          <cell r="CL34">
            <v>4.31834353928663</v>
          </cell>
          <cell r="CM34">
            <v>4.51841877258217</v>
          </cell>
          <cell r="CN34">
            <v>4.65560365176802</v>
          </cell>
          <cell r="CO34">
            <v>4.3401369362204</v>
          </cell>
          <cell r="CP34">
            <v>4.09006088308607</v>
          </cell>
          <cell r="CQ34">
            <v>4.91709168828503</v>
          </cell>
          <cell r="CR34">
            <v>5.18393428306287</v>
          </cell>
          <cell r="CS34">
            <v>5.02348433621501</v>
          </cell>
          <cell r="CT34">
            <v>5.30823355508214</v>
          </cell>
          <cell r="CU34">
            <v>5.30823355508214</v>
          </cell>
          <cell r="CV34">
            <v>5.30823355508214</v>
          </cell>
          <cell r="CW34">
            <v>1.25293710165213</v>
          </cell>
          <cell r="CX34">
            <v>1.25521751108864</v>
          </cell>
          <cell r="CY34">
            <v>1.25593630694948</v>
          </cell>
          <cell r="CZ34">
            <v>1.24763917095522</v>
          </cell>
          <cell r="DA34">
            <v>1.25591956407986</v>
          </cell>
          <cell r="DB34">
            <v>1.23750296834058</v>
          </cell>
          <cell r="DC34">
            <v>1.24861861644384</v>
          </cell>
          <cell r="DD34">
            <v>1.23623321003292</v>
          </cell>
          <cell r="DE34">
            <v>1.25356345190257</v>
          </cell>
          <cell r="DF34">
            <v>1.24819387118951</v>
          </cell>
        </row>
        <row r="35">
          <cell r="BX35">
            <v>2.74810427642673</v>
          </cell>
          <cell r="BY35">
            <v>3.35374909289418</v>
          </cell>
          <cell r="BZ35">
            <v>3.04985091477525</v>
          </cell>
          <cell r="CA35">
            <v>2.63886962405545</v>
          </cell>
          <cell r="CB35">
            <v>3.74788287514515</v>
          </cell>
          <cell r="CC35">
            <v>3.04383893609486</v>
          </cell>
          <cell r="CD35">
            <v>4.03898698794029</v>
          </cell>
          <cell r="CE35">
            <v>3.16287529206717</v>
          </cell>
          <cell r="CF35">
            <v>3.61741019312604</v>
          </cell>
          <cell r="CG35">
            <v>3.68538617146432</v>
          </cell>
          <cell r="CH35">
            <v>4.50088548255552</v>
          </cell>
          <cell r="CI35">
            <v>3.45603004848121</v>
          </cell>
          <cell r="CJ35">
            <v>4.43028556632465</v>
          </cell>
          <cell r="CK35">
            <v>4.44445652534949</v>
          </cell>
          <cell r="CL35">
            <v>4.15859077051947</v>
          </cell>
          <cell r="CM35">
            <v>3.95285993494931</v>
          </cell>
          <cell r="CN35">
            <v>4.4790027523506</v>
          </cell>
          <cell r="CO35">
            <v>4.06653339123922</v>
          </cell>
          <cell r="CP35">
            <v>4.78264886095047</v>
          </cell>
          <cell r="CQ35">
            <v>4.78301310366367</v>
          </cell>
          <cell r="CR35">
            <v>4.64849498029775</v>
          </cell>
          <cell r="CS35">
            <v>5.78061738136079</v>
          </cell>
          <cell r="CT35">
            <v>5.8128934986893</v>
          </cell>
          <cell r="CU35">
            <v>5.8128934986893</v>
          </cell>
          <cell r="CV35">
            <v>5.8128934986893</v>
          </cell>
          <cell r="CW35">
            <v>1.24935230883906</v>
          </cell>
          <cell r="CX35">
            <v>1.26260618938482</v>
          </cell>
          <cell r="CY35">
            <v>1.2408135467509</v>
          </cell>
          <cell r="CZ35">
            <v>1.2309522961868</v>
          </cell>
          <cell r="DA35">
            <v>1.25639939362388</v>
          </cell>
          <cell r="DB35">
            <v>1.25185908900289</v>
          </cell>
          <cell r="DC35">
            <v>1.24509293184374</v>
          </cell>
          <cell r="DD35">
            <v>1.26260200880996</v>
          </cell>
          <cell r="DE35">
            <v>1.24464924530567</v>
          </cell>
          <cell r="DF35">
            <v>1.27248205915056</v>
          </cell>
        </row>
        <row r="36">
          <cell r="BX36">
            <v>2.45994962177769</v>
          </cell>
          <cell r="BY36">
            <v>2.65928644750621</v>
          </cell>
          <cell r="BZ36">
            <v>2.81433283915676</v>
          </cell>
          <cell r="CA36">
            <v>3.00369551801185</v>
          </cell>
          <cell r="CB36">
            <v>3.40909537971025</v>
          </cell>
          <cell r="CC36">
            <v>3.63525474957016</v>
          </cell>
          <cell r="CD36">
            <v>3.53585877032139</v>
          </cell>
          <cell r="CE36">
            <v>3.0065849969061</v>
          </cell>
          <cell r="CF36">
            <v>3.53455004882975</v>
          </cell>
          <cell r="CG36">
            <v>3.11394407493831</v>
          </cell>
          <cell r="CH36">
            <v>3.37780963677734</v>
          </cell>
          <cell r="CI36">
            <v>3.87346722126498</v>
          </cell>
          <cell r="CJ36">
            <v>4.43470911440594</v>
          </cell>
          <cell r="CK36">
            <v>4.07227885249492</v>
          </cell>
          <cell r="CL36">
            <v>4.05261880560824</v>
          </cell>
          <cell r="CM36">
            <v>4.18844332979803</v>
          </cell>
          <cell r="CN36">
            <v>4.562611013112</v>
          </cell>
          <cell r="CO36">
            <v>5.05689570746949</v>
          </cell>
          <cell r="CP36">
            <v>4.25476625826398</v>
          </cell>
          <cell r="CQ36">
            <v>5.11267589701943</v>
          </cell>
          <cell r="CR36">
            <v>5.22889824401662</v>
          </cell>
          <cell r="CS36">
            <v>5.02213508264123</v>
          </cell>
          <cell r="CT36">
            <v>5.36057209232028</v>
          </cell>
          <cell r="CU36">
            <v>5.36057209232028</v>
          </cell>
          <cell r="CV36">
            <v>5.36057209232028</v>
          </cell>
          <cell r="CW36">
            <v>1.2687185800862</v>
          </cell>
          <cell r="CX36">
            <v>1.27005428764762</v>
          </cell>
          <cell r="CY36">
            <v>1.24562334572414</v>
          </cell>
          <cell r="CZ36">
            <v>1.26504929950871</v>
          </cell>
          <cell r="DA36">
            <v>1.25738226023865</v>
          </cell>
          <cell r="DB36">
            <v>1.25813520621236</v>
          </cell>
          <cell r="DC36">
            <v>1.2326665766367</v>
          </cell>
          <cell r="DD36">
            <v>1.26442988501642</v>
          </cell>
          <cell r="DE36">
            <v>1.25271646104665</v>
          </cell>
          <cell r="DF36">
            <v>1.26266150698641</v>
          </cell>
        </row>
        <row r="37">
          <cell r="BX37">
            <v>2.31107207903892</v>
          </cell>
          <cell r="BY37">
            <v>3.46785532968412</v>
          </cell>
          <cell r="BZ37">
            <v>3.21642725926138</v>
          </cell>
          <cell r="CA37">
            <v>3.32739968593507</v>
          </cell>
          <cell r="CB37">
            <v>3.04721039170656</v>
          </cell>
          <cell r="CC37">
            <v>3.21974100190266</v>
          </cell>
          <cell r="CD37">
            <v>3.49435630809963</v>
          </cell>
          <cell r="CE37">
            <v>3.5420371488597</v>
          </cell>
          <cell r="CF37">
            <v>4.24927326004802</v>
          </cell>
          <cell r="CG37">
            <v>3.27607898963573</v>
          </cell>
          <cell r="CH37">
            <v>3.57738001345169</v>
          </cell>
          <cell r="CI37">
            <v>4.54695519551734</v>
          </cell>
          <cell r="CJ37">
            <v>3.9731942931249</v>
          </cell>
          <cell r="CK37">
            <v>3.92416163047364</v>
          </cell>
          <cell r="CL37">
            <v>3.89188370155594</v>
          </cell>
          <cell r="CM37">
            <v>4.03287044848461</v>
          </cell>
          <cell r="CN37">
            <v>3.69183964800802</v>
          </cell>
          <cell r="CO37">
            <v>4.80858206448491</v>
          </cell>
          <cell r="CP37">
            <v>4.46806287821522</v>
          </cell>
          <cell r="CQ37">
            <v>4.95166624162221</v>
          </cell>
          <cell r="CR37">
            <v>4.4681479292843</v>
          </cell>
          <cell r="CS37">
            <v>4.8297786420133</v>
          </cell>
          <cell r="CT37">
            <v>5.62899761014481</v>
          </cell>
          <cell r="CU37">
            <v>5.62899761014481</v>
          </cell>
          <cell r="CV37">
            <v>5.62899761014481</v>
          </cell>
          <cell r="CW37">
            <v>1.23800239963148</v>
          </cell>
          <cell r="CX37">
            <v>1.24568828785458</v>
          </cell>
          <cell r="CY37">
            <v>1.26116882550293</v>
          </cell>
          <cell r="CZ37">
            <v>1.26187398034199</v>
          </cell>
          <cell r="DA37">
            <v>1.25321054643491</v>
          </cell>
          <cell r="DB37">
            <v>1.26140212366585</v>
          </cell>
          <cell r="DC37">
            <v>1.27292357202142</v>
          </cell>
          <cell r="DD37">
            <v>1.25622879275163</v>
          </cell>
          <cell r="DE37">
            <v>1.257139184885</v>
          </cell>
          <cell r="DF37">
            <v>1.26360956279865</v>
          </cell>
        </row>
        <row r="38">
          <cell r="BX38">
            <v>2.26269530848476</v>
          </cell>
          <cell r="BY38">
            <v>2.50237891185381</v>
          </cell>
          <cell r="BZ38">
            <v>2.59617384377837</v>
          </cell>
          <cell r="CA38">
            <v>2.79898442573037</v>
          </cell>
          <cell r="CB38">
            <v>3.4551862931909</v>
          </cell>
          <cell r="CC38">
            <v>3.39348461737758</v>
          </cell>
          <cell r="CD38">
            <v>3.68810546586252</v>
          </cell>
          <cell r="CE38">
            <v>3.45142346747074</v>
          </cell>
          <cell r="CF38">
            <v>3.04308313613648</v>
          </cell>
          <cell r="CG38">
            <v>4.14736344095148</v>
          </cell>
          <cell r="CH38">
            <v>3.97381496394291</v>
          </cell>
          <cell r="CI38">
            <v>3.65261591965453</v>
          </cell>
          <cell r="CJ38">
            <v>4.20870100494094</v>
          </cell>
          <cell r="CK38">
            <v>3.9415522095892</v>
          </cell>
          <cell r="CL38">
            <v>4.59125947608544</v>
          </cell>
          <cell r="CM38">
            <v>4.46600986436717</v>
          </cell>
          <cell r="CN38">
            <v>4.35861486046573</v>
          </cell>
          <cell r="CO38">
            <v>4.81924906804269</v>
          </cell>
          <cell r="CP38">
            <v>4.27522133605693</v>
          </cell>
          <cell r="CQ38">
            <v>4.33003392674037</v>
          </cell>
          <cell r="CR38">
            <v>4.75446885064284</v>
          </cell>
          <cell r="CS38">
            <v>5.37167302326877</v>
          </cell>
          <cell r="CT38">
            <v>4.57471325859107</v>
          </cell>
          <cell r="CU38">
            <v>4.57471325859107</v>
          </cell>
          <cell r="CV38">
            <v>4.57471325859107</v>
          </cell>
          <cell r="CW38">
            <v>1.25722570116675</v>
          </cell>
          <cell r="CX38">
            <v>1.24853856864546</v>
          </cell>
          <cell r="CY38">
            <v>1.2684319674375</v>
          </cell>
          <cell r="CZ38">
            <v>1.25744051365342</v>
          </cell>
          <cell r="DA38">
            <v>1.2516504090604</v>
          </cell>
          <cell r="DB38">
            <v>1.25369611836309</v>
          </cell>
          <cell r="DC38">
            <v>1.25211384310215</v>
          </cell>
          <cell r="DD38">
            <v>1.24741586678469</v>
          </cell>
          <cell r="DE38">
            <v>1.24720294138308</v>
          </cell>
          <cell r="DF38">
            <v>1.23651866929517</v>
          </cell>
        </row>
        <row r="39">
          <cell r="BX39">
            <v>2.38513509917853</v>
          </cell>
          <cell r="BY39">
            <v>2.79310616087134</v>
          </cell>
          <cell r="BZ39">
            <v>2.26898098575166</v>
          </cell>
          <cell r="CA39">
            <v>3.07240054976907</v>
          </cell>
          <cell r="CB39">
            <v>3.19087950336457</v>
          </cell>
          <cell r="CC39">
            <v>3.69956838248908</v>
          </cell>
          <cell r="CD39">
            <v>3.50777056758224</v>
          </cell>
          <cell r="CE39">
            <v>2.96907786219475</v>
          </cell>
          <cell r="CF39">
            <v>3.00334519418053</v>
          </cell>
          <cell r="CG39">
            <v>3.45696216810768</v>
          </cell>
          <cell r="CH39">
            <v>4.16012503356916</v>
          </cell>
          <cell r="CI39">
            <v>3.35939712401432</v>
          </cell>
          <cell r="CJ39">
            <v>3.45624520413038</v>
          </cell>
          <cell r="CK39">
            <v>3.92663861238465</v>
          </cell>
          <cell r="CL39">
            <v>4.45937287133612</v>
          </cell>
          <cell r="CM39">
            <v>3.94673648120956</v>
          </cell>
          <cell r="CN39">
            <v>4.54040694318169</v>
          </cell>
          <cell r="CO39">
            <v>5.35164869827768</v>
          </cell>
          <cell r="CP39">
            <v>4.80459583063256</v>
          </cell>
          <cell r="CQ39">
            <v>4.2528921809422</v>
          </cell>
          <cell r="CR39">
            <v>4.60077915822035</v>
          </cell>
          <cell r="CS39">
            <v>5.56699283389017</v>
          </cell>
          <cell r="CT39">
            <v>5.6346988745157</v>
          </cell>
          <cell r="CU39">
            <v>5.6346988745157</v>
          </cell>
          <cell r="CV39">
            <v>5.6346988745157</v>
          </cell>
          <cell r="CW39">
            <v>1.23344266994854</v>
          </cell>
          <cell r="CX39">
            <v>1.24975604650054</v>
          </cell>
          <cell r="CY39">
            <v>1.24884665307065</v>
          </cell>
          <cell r="CZ39">
            <v>1.25561149686868</v>
          </cell>
          <cell r="DA39">
            <v>1.24826442152387</v>
          </cell>
          <cell r="DB39">
            <v>1.24571314642898</v>
          </cell>
          <cell r="DC39">
            <v>1.25209494320447</v>
          </cell>
          <cell r="DD39">
            <v>1.24957324574964</v>
          </cell>
          <cell r="DE39">
            <v>1.24218591375804</v>
          </cell>
          <cell r="DF39">
            <v>1.25422799785836</v>
          </cell>
        </row>
        <row r="40">
          <cell r="BX40">
            <v>2.58130938829674</v>
          </cell>
          <cell r="BY40">
            <v>3.17371128836742</v>
          </cell>
          <cell r="BZ40">
            <v>2.86254813807883</v>
          </cell>
          <cell r="CA40">
            <v>2.87384709930692</v>
          </cell>
          <cell r="CB40">
            <v>3.41487893051501</v>
          </cell>
          <cell r="CC40">
            <v>3.46848814462155</v>
          </cell>
          <cell r="CD40">
            <v>3.06810481536952</v>
          </cell>
          <cell r="CE40">
            <v>3.49049638570961</v>
          </cell>
          <cell r="CF40">
            <v>3.65999316153134</v>
          </cell>
          <cell r="CG40">
            <v>3.94121144837021</v>
          </cell>
          <cell r="CH40">
            <v>3.67289624440442</v>
          </cell>
          <cell r="CI40">
            <v>3.84755639924289</v>
          </cell>
          <cell r="CJ40">
            <v>4.17960148466201</v>
          </cell>
          <cell r="CK40">
            <v>4.41775297125721</v>
          </cell>
          <cell r="CL40">
            <v>4.37160278444292</v>
          </cell>
          <cell r="CM40">
            <v>4.33184093803846</v>
          </cell>
          <cell r="CN40">
            <v>4.71237051735255</v>
          </cell>
          <cell r="CO40">
            <v>4.69031247502154</v>
          </cell>
          <cell r="CP40">
            <v>4.93618061774395</v>
          </cell>
          <cell r="CQ40">
            <v>5.29341544102446</v>
          </cell>
          <cell r="CR40">
            <v>4.75520147182352</v>
          </cell>
          <cell r="CS40">
            <v>4.86214959496125</v>
          </cell>
          <cell r="CT40">
            <v>4.83210558531131</v>
          </cell>
          <cell r="CU40">
            <v>4.83210558531131</v>
          </cell>
          <cell r="CV40">
            <v>4.83210558531131</v>
          </cell>
          <cell r="CW40">
            <v>1.24304069533133</v>
          </cell>
          <cell r="CX40">
            <v>1.26311924602607</v>
          </cell>
          <cell r="CY40">
            <v>1.26904586925401</v>
          </cell>
          <cell r="CZ40">
            <v>1.24974036650629</v>
          </cell>
          <cell r="DA40">
            <v>1.27459310114668</v>
          </cell>
          <cell r="DB40">
            <v>1.25746846392502</v>
          </cell>
          <cell r="DC40">
            <v>1.26645119329067</v>
          </cell>
          <cell r="DD40">
            <v>1.26749335416828</v>
          </cell>
          <cell r="DE40">
            <v>1.24987345665642</v>
          </cell>
          <cell r="DF40">
            <v>1.25377235751057</v>
          </cell>
        </row>
        <row r="41">
          <cell r="BX41">
            <v>2.7933625422908</v>
          </cell>
          <cell r="BY41">
            <v>3.21117700759701</v>
          </cell>
          <cell r="BZ41">
            <v>3.13633700565715</v>
          </cell>
          <cell r="CA41">
            <v>2.92668446561155</v>
          </cell>
          <cell r="CB41">
            <v>3.21074511409313</v>
          </cell>
          <cell r="CC41">
            <v>2.91853480926689</v>
          </cell>
          <cell r="CD41">
            <v>3.65152329416108</v>
          </cell>
          <cell r="CE41">
            <v>3.9079491707078</v>
          </cell>
          <cell r="CF41">
            <v>3.82638473014313</v>
          </cell>
          <cell r="CG41">
            <v>3.54494992093026</v>
          </cell>
          <cell r="CH41">
            <v>3.76220197000286</v>
          </cell>
          <cell r="CI41">
            <v>3.62320533239189</v>
          </cell>
          <cell r="CJ41">
            <v>3.77080460178446</v>
          </cell>
          <cell r="CK41">
            <v>4.17568463578963</v>
          </cell>
          <cell r="CL41">
            <v>3.77533609489195</v>
          </cell>
          <cell r="CM41">
            <v>4.64003926509023</v>
          </cell>
          <cell r="CN41">
            <v>4.59426962300458</v>
          </cell>
          <cell r="CO41">
            <v>4.23684656382171</v>
          </cell>
          <cell r="CP41">
            <v>4.36378043571557</v>
          </cell>
          <cell r="CQ41">
            <v>4.84617118791078</v>
          </cell>
          <cell r="CR41">
            <v>4.2960220452959</v>
          </cell>
          <cell r="CS41">
            <v>4.95037748137273</v>
          </cell>
          <cell r="CT41">
            <v>4.78799134041092</v>
          </cell>
          <cell r="CU41">
            <v>4.78799134041092</v>
          </cell>
          <cell r="CV41">
            <v>4.78799134041092</v>
          </cell>
          <cell r="CW41">
            <v>1.25759889051251</v>
          </cell>
          <cell r="CX41">
            <v>1.26183601102067</v>
          </cell>
          <cell r="CY41">
            <v>1.23657037230683</v>
          </cell>
          <cell r="CZ41">
            <v>1.25952608703909</v>
          </cell>
          <cell r="DA41">
            <v>1.25317948375861</v>
          </cell>
          <cell r="DB41">
            <v>1.26276527101603</v>
          </cell>
          <cell r="DC41">
            <v>1.26156288990926</v>
          </cell>
          <cell r="DD41">
            <v>1.24683535841127</v>
          </cell>
          <cell r="DE41">
            <v>1.24771635916678</v>
          </cell>
          <cell r="DF41">
            <v>1.27759897130273</v>
          </cell>
        </row>
        <row r="42">
          <cell r="BX42">
            <v>2.62527958133443</v>
          </cell>
          <cell r="BY42">
            <v>3.25705551904721</v>
          </cell>
          <cell r="BZ42">
            <v>3.50363167059025</v>
          </cell>
          <cell r="CA42">
            <v>2.88143331805914</v>
          </cell>
          <cell r="CB42">
            <v>3.1312480122658</v>
          </cell>
          <cell r="CC42">
            <v>3.39529502110135</v>
          </cell>
          <cell r="CD42">
            <v>4.06882183862536</v>
          </cell>
          <cell r="CE42">
            <v>3.28202391183257</v>
          </cell>
          <cell r="CF42">
            <v>3.45311973167118</v>
          </cell>
          <cell r="CG42">
            <v>3.45355855768829</v>
          </cell>
          <cell r="CH42">
            <v>3.92738143729439</v>
          </cell>
          <cell r="CI42">
            <v>3.48375660899234</v>
          </cell>
          <cell r="CJ42">
            <v>4.53389425169492</v>
          </cell>
          <cell r="CK42">
            <v>3.67661371697055</v>
          </cell>
          <cell r="CL42">
            <v>3.99063065472713</v>
          </cell>
          <cell r="CM42">
            <v>4.37609873108393</v>
          </cell>
          <cell r="CN42">
            <v>4.03533496813274</v>
          </cell>
          <cell r="CO42">
            <v>3.96230069430352</v>
          </cell>
          <cell r="CP42">
            <v>5.49213284718293</v>
          </cell>
          <cell r="CQ42">
            <v>5.11854482169337</v>
          </cell>
          <cell r="CR42">
            <v>4.66979195477083</v>
          </cell>
          <cell r="CS42">
            <v>4.74854987315544</v>
          </cell>
          <cell r="CT42">
            <v>5.80071107636835</v>
          </cell>
          <cell r="CU42">
            <v>5.80071107636835</v>
          </cell>
          <cell r="CV42">
            <v>5.80071107636835</v>
          </cell>
          <cell r="CW42">
            <v>1.25007963050995</v>
          </cell>
          <cell r="CX42">
            <v>1.24828504864441</v>
          </cell>
          <cell r="CY42">
            <v>1.25410675995686</v>
          </cell>
          <cell r="CZ42">
            <v>1.25243284849259</v>
          </cell>
          <cell r="DA42">
            <v>1.26976732025648</v>
          </cell>
          <cell r="DB42">
            <v>1.26640462517279</v>
          </cell>
          <cell r="DC42">
            <v>1.25722405151402</v>
          </cell>
          <cell r="DD42">
            <v>1.27144348768027</v>
          </cell>
          <cell r="DE42">
            <v>1.24004290158471</v>
          </cell>
          <cell r="DF42">
            <v>1.26353777009398</v>
          </cell>
        </row>
        <row r="43">
          <cell r="BX43">
            <v>2.74324211653173</v>
          </cell>
          <cell r="BY43">
            <v>3.62165451777019</v>
          </cell>
          <cell r="BZ43">
            <v>2.57760008695009</v>
          </cell>
          <cell r="CA43">
            <v>2.84340194992408</v>
          </cell>
          <cell r="CB43">
            <v>3.01836196453439</v>
          </cell>
          <cell r="CC43">
            <v>3.24110085373411</v>
          </cell>
          <cell r="CD43">
            <v>3.37186383511272</v>
          </cell>
          <cell r="CE43">
            <v>3.46472672989611</v>
          </cell>
          <cell r="CF43">
            <v>3.41202974802164</v>
          </cell>
          <cell r="CG43">
            <v>3.45467610319485</v>
          </cell>
          <cell r="CH43">
            <v>4.0945784302766</v>
          </cell>
          <cell r="CI43">
            <v>3.8280725140257</v>
          </cell>
          <cell r="CJ43">
            <v>4.37982438966303</v>
          </cell>
          <cell r="CK43">
            <v>4.2641024232962</v>
          </cell>
          <cell r="CL43">
            <v>4.53222116920439</v>
          </cell>
          <cell r="CM43">
            <v>4.03237913385798</v>
          </cell>
          <cell r="CN43">
            <v>4.24912315813247</v>
          </cell>
          <cell r="CO43">
            <v>4.20937116360641</v>
          </cell>
          <cell r="CP43">
            <v>4.58786929547265</v>
          </cell>
          <cell r="CQ43">
            <v>4.36139716562867</v>
          </cell>
          <cell r="CR43">
            <v>4.45786795758888</v>
          </cell>
          <cell r="CS43">
            <v>5.13072543334159</v>
          </cell>
          <cell r="CT43">
            <v>5.95801290687938</v>
          </cell>
          <cell r="CU43">
            <v>5.95801290687938</v>
          </cell>
          <cell r="CV43">
            <v>5.95801290687938</v>
          </cell>
          <cell r="CW43">
            <v>1.27910406341324</v>
          </cell>
          <cell r="CX43">
            <v>1.26260591033191</v>
          </cell>
          <cell r="CY43">
            <v>1.25566082383502</v>
          </cell>
          <cell r="CZ43">
            <v>1.25822508965068</v>
          </cell>
          <cell r="DA43">
            <v>1.23133945564792</v>
          </cell>
          <cell r="DB43">
            <v>1.27099760108965</v>
          </cell>
          <cell r="DC43">
            <v>1.26952801092416</v>
          </cell>
          <cell r="DD43">
            <v>1.24669420099104</v>
          </cell>
          <cell r="DE43">
            <v>1.25073751878481</v>
          </cell>
          <cell r="DF43">
            <v>1.2436403295421</v>
          </cell>
        </row>
        <row r="44">
          <cell r="BX44">
            <v>2.69924783801026</v>
          </cell>
          <cell r="BY44">
            <v>3.32428756024424</v>
          </cell>
          <cell r="BZ44">
            <v>3.40645378602746</v>
          </cell>
          <cell r="CA44">
            <v>3.08639893797948</v>
          </cell>
          <cell r="CB44">
            <v>3.54887559758762</v>
          </cell>
          <cell r="CC44">
            <v>3.47091145454215</v>
          </cell>
          <cell r="CD44">
            <v>4.12840595847339</v>
          </cell>
          <cell r="CE44">
            <v>3.29066519872362</v>
          </cell>
          <cell r="CF44">
            <v>3.81325607642094</v>
          </cell>
          <cell r="CG44">
            <v>3.92255527174285</v>
          </cell>
          <cell r="CH44">
            <v>3.9474149040258</v>
          </cell>
          <cell r="CI44">
            <v>3.6419719164969</v>
          </cell>
          <cell r="CJ44">
            <v>3.7599820629815</v>
          </cell>
          <cell r="CK44">
            <v>4.4743240885714</v>
          </cell>
          <cell r="CL44">
            <v>4.38707355212473</v>
          </cell>
          <cell r="CM44">
            <v>4.13429564586116</v>
          </cell>
          <cell r="CN44">
            <v>4.53683631993093</v>
          </cell>
          <cell r="CO44">
            <v>4.62130397843541</v>
          </cell>
          <cell r="CP44">
            <v>4.15165754537184</v>
          </cell>
          <cell r="CQ44">
            <v>4.19570185910674</v>
          </cell>
          <cell r="CR44">
            <v>4.7629591033861</v>
          </cell>
          <cell r="CS44">
            <v>5.08019450764386</v>
          </cell>
          <cell r="CT44">
            <v>5.18870850679122</v>
          </cell>
          <cell r="CU44">
            <v>5.18870850679122</v>
          </cell>
          <cell r="CV44">
            <v>5.18870850679122</v>
          </cell>
          <cell r="CW44">
            <v>1.27311270054229</v>
          </cell>
          <cell r="CX44">
            <v>1.25495760075078</v>
          </cell>
          <cell r="CY44">
            <v>1.25669917928443</v>
          </cell>
          <cell r="CZ44">
            <v>1.25052274474433</v>
          </cell>
          <cell r="DA44">
            <v>1.26965457627344</v>
          </cell>
          <cell r="DB44">
            <v>1.26790348402526</v>
          </cell>
          <cell r="DC44">
            <v>1.26806380143158</v>
          </cell>
          <cell r="DD44">
            <v>1.26372438111563</v>
          </cell>
          <cell r="DE44">
            <v>1.23951099518507</v>
          </cell>
          <cell r="DF44">
            <v>1.24732761923307</v>
          </cell>
        </row>
        <row r="45">
          <cell r="BX45">
            <v>2.48599830452109</v>
          </cell>
          <cell r="BY45">
            <v>3.38441939906368</v>
          </cell>
          <cell r="BZ45">
            <v>3.32987535508297</v>
          </cell>
          <cell r="CA45">
            <v>3.0445010864097</v>
          </cell>
          <cell r="CB45">
            <v>2.73617727561011</v>
          </cell>
          <cell r="CC45">
            <v>2.45848820128942</v>
          </cell>
          <cell r="CD45">
            <v>3.67220095051248</v>
          </cell>
          <cell r="CE45">
            <v>3.65209861132563</v>
          </cell>
          <cell r="CF45">
            <v>4.09802338514843</v>
          </cell>
          <cell r="CG45">
            <v>3.6579847224493</v>
          </cell>
          <cell r="CH45">
            <v>4.09684661789433</v>
          </cell>
          <cell r="CI45">
            <v>3.95137655318505</v>
          </cell>
          <cell r="CJ45">
            <v>4.02478321106021</v>
          </cell>
          <cell r="CK45">
            <v>4.26369005592532</v>
          </cell>
          <cell r="CL45">
            <v>4.03544915347125</v>
          </cell>
          <cell r="CM45">
            <v>3.63696825333872</v>
          </cell>
          <cell r="CN45">
            <v>3.7941068664186</v>
          </cell>
          <cell r="CO45">
            <v>4.73730698134423</v>
          </cell>
          <cell r="CP45">
            <v>4.81290018724718</v>
          </cell>
          <cell r="CQ45">
            <v>4.46182422757812</v>
          </cell>
          <cell r="CR45">
            <v>5.19387649430399</v>
          </cell>
          <cell r="CS45">
            <v>4.77883955018958</v>
          </cell>
          <cell r="CT45">
            <v>4.91601676670929</v>
          </cell>
          <cell r="CU45">
            <v>4.91601676670929</v>
          </cell>
          <cell r="CV45">
            <v>4.91601676670929</v>
          </cell>
          <cell r="CW45">
            <v>1.25130007549898</v>
          </cell>
          <cell r="CX45">
            <v>1.25671644850042</v>
          </cell>
          <cell r="CY45">
            <v>1.25004977532663</v>
          </cell>
          <cell r="CZ45">
            <v>1.26647353291858</v>
          </cell>
          <cell r="DA45">
            <v>1.25108396397639</v>
          </cell>
          <cell r="DB45">
            <v>1.26389393133511</v>
          </cell>
          <cell r="DC45">
            <v>1.27190686310536</v>
          </cell>
          <cell r="DD45">
            <v>1.25128399239181</v>
          </cell>
          <cell r="DE45">
            <v>1.2574768281284</v>
          </cell>
          <cell r="DF45">
            <v>1.2798164761018</v>
          </cell>
        </row>
        <row r="46">
          <cell r="BX46">
            <v>2.84909242382222</v>
          </cell>
          <cell r="BY46">
            <v>2.48210962620186</v>
          </cell>
          <cell r="BZ46">
            <v>3.17922141569446</v>
          </cell>
          <cell r="CA46">
            <v>3.11573109402915</v>
          </cell>
          <cell r="CB46">
            <v>2.84076689315519</v>
          </cell>
          <cell r="CC46">
            <v>2.63277174216926</v>
          </cell>
          <cell r="CD46">
            <v>3.33554623917814</v>
          </cell>
          <cell r="CE46">
            <v>3.86093913667698</v>
          </cell>
          <cell r="CF46">
            <v>3.56972408740634</v>
          </cell>
          <cell r="CG46">
            <v>3.7013713080059</v>
          </cell>
          <cell r="CH46">
            <v>3.65691606521614</v>
          </cell>
          <cell r="CI46">
            <v>4.10820607800995</v>
          </cell>
          <cell r="CJ46">
            <v>3.81961689800395</v>
          </cell>
          <cell r="CK46">
            <v>4.03750114732089</v>
          </cell>
          <cell r="CL46">
            <v>4.12076749591494</v>
          </cell>
          <cell r="CM46">
            <v>3.99266122904385</v>
          </cell>
          <cell r="CN46">
            <v>4.34212671147304</v>
          </cell>
          <cell r="CO46">
            <v>4.20696966431429</v>
          </cell>
          <cell r="CP46">
            <v>4.41979041408655</v>
          </cell>
          <cell r="CQ46">
            <v>4.84584085877195</v>
          </cell>
          <cell r="CR46">
            <v>5.4327243842473</v>
          </cell>
          <cell r="CS46">
            <v>5.12905987966924</v>
          </cell>
          <cell r="CT46">
            <v>5.09659367810043</v>
          </cell>
          <cell r="CU46">
            <v>5.09659367810043</v>
          </cell>
          <cell r="CV46">
            <v>5.09659367810043</v>
          </cell>
          <cell r="CW46">
            <v>1.26736794566106</v>
          </cell>
          <cell r="CX46">
            <v>1.24170373955947</v>
          </cell>
          <cell r="CY46">
            <v>1.26306461816704</v>
          </cell>
          <cell r="CZ46">
            <v>1.2370319008775</v>
          </cell>
          <cell r="DA46">
            <v>1.24267443597045</v>
          </cell>
          <cell r="DB46">
            <v>1.24623300898507</v>
          </cell>
          <cell r="DC46">
            <v>1.2434217954904</v>
          </cell>
          <cell r="DD46">
            <v>1.24749514733052</v>
          </cell>
          <cell r="DE46">
            <v>1.25485921503692</v>
          </cell>
          <cell r="DF46">
            <v>1.26096829106046</v>
          </cell>
        </row>
        <row r="47">
          <cell r="BX47">
            <v>2.50550129662326</v>
          </cell>
          <cell r="BY47">
            <v>2.49903510273625</v>
          </cell>
          <cell r="BZ47">
            <v>3.04107107934333</v>
          </cell>
          <cell r="CA47">
            <v>3.7600283706308</v>
          </cell>
          <cell r="CB47">
            <v>3.63309028552816</v>
          </cell>
          <cell r="CC47">
            <v>3.42455380123364</v>
          </cell>
          <cell r="CD47">
            <v>3.55889148661987</v>
          </cell>
          <cell r="CE47">
            <v>3.43595884851091</v>
          </cell>
          <cell r="CF47">
            <v>3.49147724789396</v>
          </cell>
          <cell r="CG47">
            <v>3.23356070716562</v>
          </cell>
          <cell r="CH47">
            <v>3.7345785412799</v>
          </cell>
          <cell r="CI47">
            <v>3.77593801004262</v>
          </cell>
          <cell r="CJ47">
            <v>4.15412676239273</v>
          </cell>
          <cell r="CK47">
            <v>3.24365206669619</v>
          </cell>
          <cell r="CL47">
            <v>4.01137082612488</v>
          </cell>
          <cell r="CM47">
            <v>4.75822227056486</v>
          </cell>
          <cell r="CN47">
            <v>3.75751993562655</v>
          </cell>
          <cell r="CO47">
            <v>4.30645511392079</v>
          </cell>
          <cell r="CP47">
            <v>5.41172605643711</v>
          </cell>
          <cell r="CQ47">
            <v>4.93437213337752</v>
          </cell>
          <cell r="CR47">
            <v>4.69936646936875</v>
          </cell>
          <cell r="CS47">
            <v>5.09510947992234</v>
          </cell>
          <cell r="CT47">
            <v>5.24946932361032</v>
          </cell>
          <cell r="CU47">
            <v>5.24946932361032</v>
          </cell>
          <cell r="CV47">
            <v>5.24946932361032</v>
          </cell>
          <cell r="CW47">
            <v>1.26203457577992</v>
          </cell>
          <cell r="CX47">
            <v>1.25258880558002</v>
          </cell>
          <cell r="CY47">
            <v>1.26635456851179</v>
          </cell>
          <cell r="CZ47">
            <v>1.25433287175112</v>
          </cell>
          <cell r="DA47">
            <v>1.25069945921195</v>
          </cell>
          <cell r="DB47">
            <v>1.25282467028804</v>
          </cell>
          <cell r="DC47">
            <v>1.27932271239675</v>
          </cell>
          <cell r="DD47">
            <v>1.2508994621322</v>
          </cell>
          <cell r="DE47">
            <v>1.27468373983268</v>
          </cell>
          <cell r="DF47">
            <v>1.25882425781552</v>
          </cell>
        </row>
        <row r="48">
          <cell r="BX48">
            <v>2.45562308539235</v>
          </cell>
          <cell r="BY48">
            <v>3.24191964244982</v>
          </cell>
          <cell r="BZ48">
            <v>3.45670901947298</v>
          </cell>
          <cell r="CA48">
            <v>3.61100156245836</v>
          </cell>
          <cell r="CB48">
            <v>3.11293227422177</v>
          </cell>
          <cell r="CC48">
            <v>3.13766314537107</v>
          </cell>
          <cell r="CD48">
            <v>3.35979623446744</v>
          </cell>
          <cell r="CE48">
            <v>3.47931571161718</v>
          </cell>
          <cell r="CF48">
            <v>3.8812809217233</v>
          </cell>
          <cell r="CG48">
            <v>4.24646411256722</v>
          </cell>
          <cell r="CH48">
            <v>3.59075639769889</v>
          </cell>
          <cell r="CI48">
            <v>3.37246867541297</v>
          </cell>
          <cell r="CJ48">
            <v>3.62821623771175</v>
          </cell>
          <cell r="CK48">
            <v>3.7878557949305</v>
          </cell>
          <cell r="CL48">
            <v>4.27150514952554</v>
          </cell>
          <cell r="CM48">
            <v>4.38451388202721</v>
          </cell>
          <cell r="CN48">
            <v>4.88666466520886</v>
          </cell>
          <cell r="CO48">
            <v>4.81832355487099</v>
          </cell>
          <cell r="CP48">
            <v>4.56267230904757</v>
          </cell>
          <cell r="CQ48">
            <v>5.04977017400446</v>
          </cell>
          <cell r="CR48">
            <v>5.15322520035011</v>
          </cell>
          <cell r="CS48">
            <v>5.32097451299395</v>
          </cell>
          <cell r="CT48">
            <v>5.09422100393785</v>
          </cell>
          <cell r="CU48">
            <v>5.09422100393785</v>
          </cell>
          <cell r="CV48">
            <v>5.09422100393785</v>
          </cell>
          <cell r="CW48">
            <v>1.25422709777634</v>
          </cell>
          <cell r="CX48">
            <v>1.26430832633577</v>
          </cell>
          <cell r="CY48">
            <v>1.24609740423739</v>
          </cell>
          <cell r="CZ48">
            <v>1.24460244608566</v>
          </cell>
          <cell r="DA48">
            <v>1.2285545696333</v>
          </cell>
          <cell r="DB48">
            <v>1.26467329563265</v>
          </cell>
          <cell r="DC48">
            <v>1.25307710806487</v>
          </cell>
          <cell r="DD48">
            <v>1.26077731005418</v>
          </cell>
          <cell r="DE48">
            <v>1.25031542503057</v>
          </cell>
          <cell r="DF48">
            <v>1.2523775194686</v>
          </cell>
        </row>
        <row r="49">
          <cell r="BX49">
            <v>2.49346361004096</v>
          </cell>
          <cell r="BY49">
            <v>2.81036294481013</v>
          </cell>
          <cell r="BZ49">
            <v>3.104549183189</v>
          </cell>
          <cell r="CA49">
            <v>3.19028801224978</v>
          </cell>
          <cell r="CB49">
            <v>3.32199988665259</v>
          </cell>
          <cell r="CC49">
            <v>3.31846296575388</v>
          </cell>
          <cell r="CD49">
            <v>3.52025194415371</v>
          </cell>
          <cell r="CE49">
            <v>3.05388135122505</v>
          </cell>
          <cell r="CF49">
            <v>3.60720364352979</v>
          </cell>
          <cell r="CG49">
            <v>3.1868474207027</v>
          </cell>
          <cell r="CH49">
            <v>3.65614068955271</v>
          </cell>
          <cell r="CI49">
            <v>4.01269745081588</v>
          </cell>
          <cell r="CJ49">
            <v>3.88242839939276</v>
          </cell>
          <cell r="CK49">
            <v>3.95766005871377</v>
          </cell>
          <cell r="CL49">
            <v>4.53241137129962</v>
          </cell>
          <cell r="CM49">
            <v>4.72635883928701</v>
          </cell>
          <cell r="CN49">
            <v>4.79318130492777</v>
          </cell>
          <cell r="CO49">
            <v>4.99920211388575</v>
          </cell>
          <cell r="CP49">
            <v>4.63604594155412</v>
          </cell>
          <cell r="CQ49">
            <v>5.16637440596706</v>
          </cell>
          <cell r="CR49">
            <v>4.9200937080425</v>
          </cell>
          <cell r="CS49">
            <v>4.86808145667971</v>
          </cell>
          <cell r="CT49">
            <v>4.41073289675498</v>
          </cell>
          <cell r="CU49">
            <v>4.41073289675498</v>
          </cell>
          <cell r="CV49">
            <v>4.41073289675498</v>
          </cell>
          <cell r="CW49">
            <v>1.23974335282788</v>
          </cell>
          <cell r="CX49">
            <v>1.27224118326953</v>
          </cell>
          <cell r="CY49">
            <v>1.26760450301726</v>
          </cell>
          <cell r="CZ49">
            <v>1.25596698034566</v>
          </cell>
          <cell r="DA49">
            <v>1.26107514747435</v>
          </cell>
          <cell r="DB49">
            <v>1.2351375273527</v>
          </cell>
          <cell r="DC49">
            <v>1.24081272869843</v>
          </cell>
          <cell r="DD49">
            <v>1.24420044093679</v>
          </cell>
          <cell r="DE49">
            <v>1.25470770741913</v>
          </cell>
          <cell r="DF49">
            <v>1.26426814393949</v>
          </cell>
        </row>
        <row r="50">
          <cell r="BX50">
            <v>2.93920946549403</v>
          </cell>
          <cell r="BY50">
            <v>2.44052350696025</v>
          </cell>
          <cell r="BZ50">
            <v>2.76823420888522</v>
          </cell>
          <cell r="CA50">
            <v>3.22914792804445</v>
          </cell>
          <cell r="CB50">
            <v>3.40009393145389</v>
          </cell>
          <cell r="CC50">
            <v>3.64240426442044</v>
          </cell>
          <cell r="CD50">
            <v>3.54560944556892</v>
          </cell>
          <cell r="CE50">
            <v>3.2261735587301</v>
          </cell>
          <cell r="CF50">
            <v>3.41186998162981</v>
          </cell>
          <cell r="CG50">
            <v>3.47375641223044</v>
          </cell>
          <cell r="CH50">
            <v>4.33442930219305</v>
          </cell>
          <cell r="CI50">
            <v>4.3329685325818</v>
          </cell>
          <cell r="CJ50">
            <v>4.31895108615953</v>
          </cell>
          <cell r="CK50">
            <v>4.10975666779943</v>
          </cell>
          <cell r="CL50">
            <v>4.17642201492687</v>
          </cell>
          <cell r="CM50">
            <v>4.39672339070809</v>
          </cell>
          <cell r="CN50">
            <v>4.41011475637247</v>
          </cell>
          <cell r="CO50">
            <v>4.5268474931808</v>
          </cell>
          <cell r="CP50">
            <v>3.82028857038109</v>
          </cell>
          <cell r="CQ50">
            <v>4.95538831584803</v>
          </cell>
          <cell r="CR50">
            <v>4.91684128964038</v>
          </cell>
          <cell r="CS50">
            <v>5.36653628195114</v>
          </cell>
          <cell r="CT50">
            <v>5.64132188877408</v>
          </cell>
          <cell r="CU50">
            <v>5.64132188877408</v>
          </cell>
          <cell r="CV50">
            <v>5.64132188877408</v>
          </cell>
          <cell r="CW50">
            <v>1.2317263975517</v>
          </cell>
          <cell r="CX50">
            <v>1.25136621916778</v>
          </cell>
          <cell r="CY50">
            <v>1.24392647034147</v>
          </cell>
          <cell r="CZ50">
            <v>1.26146219485795</v>
          </cell>
          <cell r="DA50">
            <v>1.28475559318462</v>
          </cell>
          <cell r="DB50">
            <v>1.26696427427957</v>
          </cell>
          <cell r="DC50">
            <v>1.27852902112296</v>
          </cell>
          <cell r="DD50">
            <v>1.24628691226789</v>
          </cell>
          <cell r="DE50">
            <v>1.25070881884013</v>
          </cell>
          <cell r="DF50">
            <v>1.26442387287934</v>
          </cell>
        </row>
        <row r="51">
          <cell r="BX51">
            <v>2.38585242965488</v>
          </cell>
          <cell r="BY51">
            <v>2.74102082281041</v>
          </cell>
          <cell r="BZ51">
            <v>2.74115400897889</v>
          </cell>
          <cell r="CA51">
            <v>3.09558171746056</v>
          </cell>
          <cell r="CB51">
            <v>3.12142710719731</v>
          </cell>
          <cell r="CC51">
            <v>3.55692612861714</v>
          </cell>
          <cell r="CD51">
            <v>3.22455596765305</v>
          </cell>
          <cell r="CE51">
            <v>2.99364608088971</v>
          </cell>
          <cell r="CF51">
            <v>2.83286481489292</v>
          </cell>
          <cell r="CG51">
            <v>3.77208879698951</v>
          </cell>
          <cell r="CH51">
            <v>3.73568238477536</v>
          </cell>
          <cell r="CI51">
            <v>4.5470831283162</v>
          </cell>
          <cell r="CJ51">
            <v>3.81803565444548</v>
          </cell>
          <cell r="CK51">
            <v>4.08339546108983</v>
          </cell>
          <cell r="CL51">
            <v>4.84415655447284</v>
          </cell>
          <cell r="CM51">
            <v>4.14490207735496</v>
          </cell>
          <cell r="CN51">
            <v>3.60066730155915</v>
          </cell>
          <cell r="CO51">
            <v>4.83552147131274</v>
          </cell>
          <cell r="CP51">
            <v>4.26304898545698</v>
          </cell>
          <cell r="CQ51">
            <v>5.16251953804662</v>
          </cell>
          <cell r="CR51">
            <v>4.87310308771756</v>
          </cell>
          <cell r="CS51">
            <v>5.36137185208676</v>
          </cell>
          <cell r="CT51">
            <v>5.14427282261934</v>
          </cell>
          <cell r="CU51">
            <v>5.14427282261934</v>
          </cell>
          <cell r="CV51">
            <v>5.14427282261934</v>
          </cell>
          <cell r="CW51">
            <v>1.25471380529085</v>
          </cell>
          <cell r="CX51">
            <v>1.26012465959614</v>
          </cell>
          <cell r="CY51">
            <v>1.27312403581379</v>
          </cell>
          <cell r="CZ51">
            <v>1.25643304623085</v>
          </cell>
          <cell r="DA51">
            <v>1.27390870488233</v>
          </cell>
          <cell r="DB51">
            <v>1.25851678654422</v>
          </cell>
          <cell r="DC51">
            <v>1.25669088392556</v>
          </cell>
          <cell r="DD51">
            <v>1.2873267560533</v>
          </cell>
          <cell r="DE51">
            <v>1.25145532709819</v>
          </cell>
          <cell r="DF51">
            <v>1.27499403742432</v>
          </cell>
        </row>
        <row r="52">
          <cell r="BX52">
            <v>2.61902587679836</v>
          </cell>
          <cell r="BY52">
            <v>3.18065169289293</v>
          </cell>
          <cell r="BZ52">
            <v>2.97679357197671</v>
          </cell>
          <cell r="CA52">
            <v>3.5511485804873</v>
          </cell>
          <cell r="CB52">
            <v>3.02542043052234</v>
          </cell>
          <cell r="CC52">
            <v>2.97782219732897</v>
          </cell>
          <cell r="CD52">
            <v>3.67744999547178</v>
          </cell>
          <cell r="CE52">
            <v>3.76921343876953</v>
          </cell>
          <cell r="CF52">
            <v>3.83771902039434</v>
          </cell>
          <cell r="CG52">
            <v>3.67801962459558</v>
          </cell>
          <cell r="CH52">
            <v>3.89883244245076</v>
          </cell>
          <cell r="CI52">
            <v>3.46433435681655</v>
          </cell>
          <cell r="CJ52">
            <v>3.88219862746911</v>
          </cell>
          <cell r="CK52">
            <v>4.56770691532616</v>
          </cell>
          <cell r="CL52">
            <v>4.11417039732702</v>
          </cell>
          <cell r="CM52">
            <v>3.85637146517434</v>
          </cell>
          <cell r="CN52">
            <v>3.97891147488692</v>
          </cell>
          <cell r="CO52">
            <v>4.63841616941411</v>
          </cell>
          <cell r="CP52">
            <v>4.77051067662119</v>
          </cell>
          <cell r="CQ52">
            <v>5.036231650935</v>
          </cell>
          <cell r="CR52">
            <v>4.59357156590588</v>
          </cell>
          <cell r="CS52">
            <v>5.47462360664291</v>
          </cell>
          <cell r="CT52">
            <v>5.0533980973434</v>
          </cell>
          <cell r="CU52">
            <v>5.0533980973434</v>
          </cell>
          <cell r="CV52">
            <v>5.0533980973434</v>
          </cell>
          <cell r="CW52">
            <v>1.23334672450312</v>
          </cell>
          <cell r="CX52">
            <v>1.26104705861434</v>
          </cell>
          <cell r="CY52">
            <v>1.26819868886943</v>
          </cell>
          <cell r="CZ52">
            <v>1.25556863664612</v>
          </cell>
          <cell r="DA52">
            <v>1.23994691469758</v>
          </cell>
          <cell r="DB52">
            <v>1.24859470696144</v>
          </cell>
          <cell r="DC52">
            <v>1.26244023507553</v>
          </cell>
          <cell r="DD52">
            <v>1.2802111627635</v>
          </cell>
          <cell r="DE52">
            <v>1.23131343513673</v>
          </cell>
          <cell r="DF52">
            <v>1.25119200547926</v>
          </cell>
        </row>
        <row r="53">
          <cell r="BX53">
            <v>2.92504714632221</v>
          </cell>
          <cell r="BY53">
            <v>3.06654661923028</v>
          </cell>
          <cell r="BZ53">
            <v>2.75748180750744</v>
          </cell>
          <cell r="CA53">
            <v>3.07807881309052</v>
          </cell>
          <cell r="CB53">
            <v>3.51444987067764</v>
          </cell>
          <cell r="CC53">
            <v>3.38019625977891</v>
          </cell>
          <cell r="CD53">
            <v>3.44534291081838</v>
          </cell>
          <cell r="CE53">
            <v>3.40561067871617</v>
          </cell>
          <cell r="CF53">
            <v>3.03374061020288</v>
          </cell>
          <cell r="CG53">
            <v>3.39452311149646</v>
          </cell>
          <cell r="CH53">
            <v>3.87719041791853</v>
          </cell>
          <cell r="CI53">
            <v>3.52821843113998</v>
          </cell>
          <cell r="CJ53">
            <v>4.56572415523667</v>
          </cell>
          <cell r="CK53">
            <v>4.88647110724047</v>
          </cell>
          <cell r="CL53">
            <v>4.97195658700696</v>
          </cell>
          <cell r="CM53">
            <v>4.33779913133238</v>
          </cell>
          <cell r="CN53">
            <v>4.02973181984032</v>
          </cell>
          <cell r="CO53">
            <v>4.45002418081487</v>
          </cell>
          <cell r="CP53">
            <v>4.7732792025276</v>
          </cell>
          <cell r="CQ53">
            <v>5.46068583033411</v>
          </cell>
          <cell r="CR53">
            <v>5.04343161225977</v>
          </cell>
          <cell r="CS53">
            <v>4.40876757738457</v>
          </cell>
          <cell r="CT53">
            <v>4.59274707330368</v>
          </cell>
          <cell r="CU53">
            <v>4.59274707330368</v>
          </cell>
          <cell r="CV53">
            <v>4.59274707330368</v>
          </cell>
          <cell r="CW53">
            <v>1.27139130324876</v>
          </cell>
          <cell r="CX53">
            <v>1.25690883138976</v>
          </cell>
          <cell r="CY53">
            <v>1.25299008949056</v>
          </cell>
          <cell r="CZ53">
            <v>1.2565654334717</v>
          </cell>
          <cell r="DA53">
            <v>1.24373314520635</v>
          </cell>
          <cell r="DB53">
            <v>1.26394159508311</v>
          </cell>
          <cell r="DC53">
            <v>1.25769648129593</v>
          </cell>
          <cell r="DD53">
            <v>1.23851823019969</v>
          </cell>
          <cell r="DE53">
            <v>1.25478573671752</v>
          </cell>
          <cell r="DF53">
            <v>1.27810299165981</v>
          </cell>
        </row>
        <row r="54">
          <cell r="BX54">
            <v>2.46245739940283</v>
          </cell>
          <cell r="BY54">
            <v>2.73686708787161</v>
          </cell>
          <cell r="BZ54">
            <v>2.72211489072624</v>
          </cell>
          <cell r="CA54">
            <v>3.37867438569176</v>
          </cell>
          <cell r="CB54">
            <v>2.95250932133991</v>
          </cell>
          <cell r="CC54">
            <v>3.79109604325341</v>
          </cell>
          <cell r="CD54">
            <v>3.57384549917907</v>
          </cell>
          <cell r="CE54">
            <v>3.66805758839683</v>
          </cell>
          <cell r="CF54">
            <v>3.34002872831173</v>
          </cell>
          <cell r="CG54">
            <v>3.56092206686439</v>
          </cell>
          <cell r="CH54">
            <v>3.7521478369741</v>
          </cell>
          <cell r="CI54">
            <v>3.42530691406871</v>
          </cell>
          <cell r="CJ54">
            <v>3.89813760672337</v>
          </cell>
          <cell r="CK54">
            <v>4.09477460780533</v>
          </cell>
          <cell r="CL54">
            <v>4.49912499457194</v>
          </cell>
          <cell r="CM54">
            <v>4.44167632452157</v>
          </cell>
          <cell r="CN54">
            <v>4.29407099053819</v>
          </cell>
          <cell r="CO54">
            <v>4.32600863257832</v>
          </cell>
          <cell r="CP54">
            <v>4.59014903621462</v>
          </cell>
          <cell r="CQ54">
            <v>4.54476335574111</v>
          </cell>
          <cell r="CR54">
            <v>4.85744580159989</v>
          </cell>
          <cell r="CS54">
            <v>5.21407574340632</v>
          </cell>
          <cell r="CT54">
            <v>4.85397906968035</v>
          </cell>
          <cell r="CU54">
            <v>4.85397906968035</v>
          </cell>
          <cell r="CV54">
            <v>4.85397906968035</v>
          </cell>
          <cell r="CW54">
            <v>1.24348342887084</v>
          </cell>
          <cell r="CX54">
            <v>1.25526129257202</v>
          </cell>
          <cell r="CY54">
            <v>1.24617226520405</v>
          </cell>
          <cell r="CZ54">
            <v>1.27540221209302</v>
          </cell>
          <cell r="DA54">
            <v>1.23530456099631</v>
          </cell>
          <cell r="DB54">
            <v>1.2578789786746</v>
          </cell>
          <cell r="DC54">
            <v>1.24813843014292</v>
          </cell>
          <cell r="DD54">
            <v>1.27076139958111</v>
          </cell>
          <cell r="DE54">
            <v>1.25207506390739</v>
          </cell>
          <cell r="DF54">
            <v>1.22884223027739</v>
          </cell>
        </row>
        <row r="55">
          <cell r="BX55">
            <v>2.2172185463499</v>
          </cell>
          <cell r="BY55">
            <v>2.91259934400555</v>
          </cell>
          <cell r="BZ55">
            <v>3.33513459787561</v>
          </cell>
          <cell r="CA55">
            <v>2.92386776155148</v>
          </cell>
          <cell r="CB55">
            <v>3.25041158469272</v>
          </cell>
          <cell r="CC55">
            <v>3.51992572356566</v>
          </cell>
          <cell r="CD55">
            <v>3.22612572810618</v>
          </cell>
          <cell r="CE55">
            <v>3.5718290885</v>
          </cell>
          <cell r="CF55">
            <v>3.23033253750573</v>
          </cell>
          <cell r="CG55">
            <v>3.83452037805717</v>
          </cell>
          <cell r="CH55">
            <v>3.42322472874322</v>
          </cell>
          <cell r="CI55">
            <v>3.89424554707138</v>
          </cell>
          <cell r="CJ55">
            <v>3.95530589771972</v>
          </cell>
          <cell r="CK55">
            <v>4.0341826883951</v>
          </cell>
          <cell r="CL55">
            <v>4.74047293106525</v>
          </cell>
          <cell r="CM55">
            <v>4.50224556507935</v>
          </cell>
          <cell r="CN55">
            <v>4.01179280999877</v>
          </cell>
          <cell r="CO55">
            <v>4.62662050863437</v>
          </cell>
          <cell r="CP55">
            <v>4.46541766458306</v>
          </cell>
          <cell r="CQ55">
            <v>4.73632459995218</v>
          </cell>
          <cell r="CR55">
            <v>4.97479860588377</v>
          </cell>
          <cell r="CS55">
            <v>5.16164550880058</v>
          </cell>
          <cell r="CT55">
            <v>5.25421427567957</v>
          </cell>
          <cell r="CU55">
            <v>5.25421427567957</v>
          </cell>
          <cell r="CV55">
            <v>5.25421427567957</v>
          </cell>
          <cell r="CW55">
            <v>1.25706625482862</v>
          </cell>
          <cell r="CX55">
            <v>1.25197464699976</v>
          </cell>
          <cell r="CY55">
            <v>1.24948609266629</v>
          </cell>
          <cell r="CZ55">
            <v>1.26099699489509</v>
          </cell>
          <cell r="DA55">
            <v>1.23354032000874</v>
          </cell>
          <cell r="DB55">
            <v>1.25924162460916</v>
          </cell>
          <cell r="DC55">
            <v>1.24727526531093</v>
          </cell>
          <cell r="DD55">
            <v>1.24387053529577</v>
          </cell>
          <cell r="DE55">
            <v>1.27365965299755</v>
          </cell>
          <cell r="DF55">
            <v>1.25300783663284</v>
          </cell>
        </row>
        <row r="56">
          <cell r="BX56">
            <v>3.05298830575577</v>
          </cell>
          <cell r="BY56">
            <v>3.02551230892123</v>
          </cell>
          <cell r="BZ56">
            <v>3.01208181392969</v>
          </cell>
          <cell r="CA56">
            <v>2.69645207848163</v>
          </cell>
          <cell r="CB56">
            <v>3.43498421449716</v>
          </cell>
          <cell r="CC56">
            <v>3.14467814778018</v>
          </cell>
          <cell r="CD56">
            <v>3.67633496197299</v>
          </cell>
          <cell r="CE56">
            <v>3.24186095752354</v>
          </cell>
          <cell r="CF56">
            <v>3.41242015182194</v>
          </cell>
          <cell r="CG56">
            <v>3.47743885584255</v>
          </cell>
          <cell r="CH56">
            <v>4.05396698937678</v>
          </cell>
          <cell r="CI56">
            <v>3.94074593155193</v>
          </cell>
          <cell r="CJ56">
            <v>4.01941071956327</v>
          </cell>
          <cell r="CK56">
            <v>3.68067574737538</v>
          </cell>
          <cell r="CL56">
            <v>4.0687085637639</v>
          </cell>
          <cell r="CM56">
            <v>4.49222919946995</v>
          </cell>
          <cell r="CN56">
            <v>3.88384113254748</v>
          </cell>
          <cell r="CO56">
            <v>4.09573396835158</v>
          </cell>
          <cell r="CP56">
            <v>4.32356506988501</v>
          </cell>
          <cell r="CQ56">
            <v>4.69665902657108</v>
          </cell>
          <cell r="CR56">
            <v>5.2824755807652</v>
          </cell>
          <cell r="CS56">
            <v>4.61377613251193</v>
          </cell>
          <cell r="CT56">
            <v>5.21023478221863</v>
          </cell>
          <cell r="CU56">
            <v>5.21023478221863</v>
          </cell>
          <cell r="CV56">
            <v>5.21023478221863</v>
          </cell>
          <cell r="CW56">
            <v>1.2525481346877</v>
          </cell>
          <cell r="CX56">
            <v>1.27579578066255</v>
          </cell>
          <cell r="CY56">
            <v>1.24893968711482</v>
          </cell>
          <cell r="CZ56">
            <v>1.27015228528517</v>
          </cell>
          <cell r="DA56">
            <v>1.25957199109009</v>
          </cell>
          <cell r="DB56">
            <v>1.26005457263041</v>
          </cell>
          <cell r="DC56">
            <v>1.24312646301315</v>
          </cell>
          <cell r="DD56">
            <v>1.27153313796641</v>
          </cell>
          <cell r="DE56">
            <v>1.27590515569874</v>
          </cell>
          <cell r="DF56">
            <v>1.26961868888838</v>
          </cell>
        </row>
        <row r="57">
          <cell r="BX57">
            <v>2.39577901790597</v>
          </cell>
          <cell r="BY57">
            <v>2.3654767881273</v>
          </cell>
          <cell r="BZ57">
            <v>2.71715399879064</v>
          </cell>
          <cell r="CA57">
            <v>3.48862786723174</v>
          </cell>
          <cell r="CB57">
            <v>3.23494717934259</v>
          </cell>
          <cell r="CC57">
            <v>3.01552177889455</v>
          </cell>
          <cell r="CD57">
            <v>3.42738824894273</v>
          </cell>
          <cell r="CE57">
            <v>3.87613644645842</v>
          </cell>
          <cell r="CF57">
            <v>3.65566921285851</v>
          </cell>
          <cell r="CG57">
            <v>3.30382408166203</v>
          </cell>
          <cell r="CH57">
            <v>3.67743752737897</v>
          </cell>
          <cell r="CI57">
            <v>4.29610324788291</v>
          </cell>
          <cell r="CJ57">
            <v>4.53488647834489</v>
          </cell>
          <cell r="CK57">
            <v>3.80998688124956</v>
          </cell>
          <cell r="CL57">
            <v>3.85480613928739</v>
          </cell>
          <cell r="CM57">
            <v>4.26679021240513</v>
          </cell>
          <cell r="CN57">
            <v>4.41378900999586</v>
          </cell>
          <cell r="CO57">
            <v>4.47995580676272</v>
          </cell>
          <cell r="CP57">
            <v>4.94150060839437</v>
          </cell>
          <cell r="CQ57">
            <v>4.58313714988564</v>
          </cell>
          <cell r="CR57">
            <v>4.84118018273007</v>
          </cell>
          <cell r="CS57">
            <v>4.83106944292809</v>
          </cell>
          <cell r="CT57">
            <v>5.21070637418292</v>
          </cell>
          <cell r="CU57">
            <v>5.21070637418292</v>
          </cell>
          <cell r="CV57">
            <v>5.21070637418292</v>
          </cell>
          <cell r="CW57">
            <v>1.27183200293511</v>
          </cell>
          <cell r="CX57">
            <v>1.23993462324792</v>
          </cell>
          <cell r="CY57">
            <v>1.271303450795</v>
          </cell>
          <cell r="CZ57">
            <v>1.26386328049478</v>
          </cell>
          <cell r="DA57">
            <v>1.26707658675779</v>
          </cell>
          <cell r="DB57">
            <v>1.24768903123972</v>
          </cell>
          <cell r="DC57">
            <v>1.24623773621562</v>
          </cell>
          <cell r="DD57">
            <v>1.27744556871621</v>
          </cell>
          <cell r="DE57">
            <v>1.24831048690932</v>
          </cell>
          <cell r="DF57">
            <v>1.24654757249998</v>
          </cell>
        </row>
        <row r="58">
          <cell r="BX58">
            <v>2.73865918619707</v>
          </cell>
          <cell r="BY58">
            <v>2.89959011069132</v>
          </cell>
          <cell r="BZ58">
            <v>3.31974291094905</v>
          </cell>
          <cell r="CA58">
            <v>2.71660168195542</v>
          </cell>
          <cell r="CB58">
            <v>2.97616847066873</v>
          </cell>
          <cell r="CC58">
            <v>3.86954605687488</v>
          </cell>
          <cell r="CD58">
            <v>3.48444204426384</v>
          </cell>
          <cell r="CE58">
            <v>3.34408403162804</v>
          </cell>
          <cell r="CF58">
            <v>3.9311206133221</v>
          </cell>
          <cell r="CG58">
            <v>3.86605970771187</v>
          </cell>
          <cell r="CH58">
            <v>3.81774171476612</v>
          </cell>
          <cell r="CI58">
            <v>3.87522530089678</v>
          </cell>
          <cell r="CJ58">
            <v>4.13114347060123</v>
          </cell>
          <cell r="CK58">
            <v>4.33643436766162</v>
          </cell>
          <cell r="CL58">
            <v>3.95612135535476</v>
          </cell>
          <cell r="CM58">
            <v>4.34347140590395</v>
          </cell>
          <cell r="CN58">
            <v>4.51096233266989</v>
          </cell>
          <cell r="CO58">
            <v>4.46288506357955</v>
          </cell>
          <cell r="CP58">
            <v>4.24609428730732</v>
          </cell>
          <cell r="CQ58">
            <v>4.37309322968765</v>
          </cell>
          <cell r="CR58">
            <v>4.12618509030898</v>
          </cell>
          <cell r="CS58">
            <v>5.01233938675732</v>
          </cell>
          <cell r="CT58">
            <v>5.63977893868422</v>
          </cell>
          <cell r="CU58">
            <v>5.63977893868422</v>
          </cell>
          <cell r="CV58">
            <v>5.63977893868422</v>
          </cell>
          <cell r="CW58">
            <v>1.27032866249669</v>
          </cell>
          <cell r="CX58">
            <v>1.25696532361796</v>
          </cell>
          <cell r="CY58">
            <v>1.25443964866658</v>
          </cell>
          <cell r="CZ58">
            <v>1.2508853139028</v>
          </cell>
          <cell r="DA58">
            <v>1.25517100779017</v>
          </cell>
          <cell r="DB58">
            <v>1.2752962252655</v>
          </cell>
          <cell r="DC58">
            <v>1.24679408784884</v>
          </cell>
          <cell r="DD58">
            <v>1.26368868879739</v>
          </cell>
          <cell r="DE58">
            <v>1.24668686371035</v>
          </cell>
          <cell r="DF58">
            <v>1.25134892844347</v>
          </cell>
        </row>
        <row r="59">
          <cell r="BX59">
            <v>2.55769143193477</v>
          </cell>
          <cell r="BY59">
            <v>2.98821121490883</v>
          </cell>
          <cell r="BZ59">
            <v>3.35111951246758</v>
          </cell>
          <cell r="CA59">
            <v>2.82763365169836</v>
          </cell>
          <cell r="CB59">
            <v>2.61825604072529</v>
          </cell>
          <cell r="CC59">
            <v>3.37038684134834</v>
          </cell>
          <cell r="CD59">
            <v>3.22457363053992</v>
          </cell>
          <cell r="CE59">
            <v>3.77208040032031</v>
          </cell>
          <cell r="CF59">
            <v>3.2487820568331</v>
          </cell>
          <cell r="CG59">
            <v>3.32896162489113</v>
          </cell>
          <cell r="CH59">
            <v>3.58380512422979</v>
          </cell>
          <cell r="CI59">
            <v>3.61408604489722</v>
          </cell>
          <cell r="CJ59">
            <v>4.21385852639168</v>
          </cell>
          <cell r="CK59">
            <v>3.8325487587664</v>
          </cell>
          <cell r="CL59">
            <v>4.0252068371812</v>
          </cell>
          <cell r="CM59">
            <v>4.12264352729565</v>
          </cell>
          <cell r="CN59">
            <v>3.88062344460691</v>
          </cell>
          <cell r="CO59">
            <v>3.9702105639768</v>
          </cell>
          <cell r="CP59">
            <v>3.99591040363977</v>
          </cell>
          <cell r="CQ59">
            <v>4.48664779768919</v>
          </cell>
          <cell r="CR59">
            <v>4.69684854488489</v>
          </cell>
          <cell r="CS59">
            <v>5.2993090114578</v>
          </cell>
          <cell r="CT59">
            <v>4.48904684587697</v>
          </cell>
          <cell r="CU59">
            <v>4.48904684587697</v>
          </cell>
          <cell r="CV59">
            <v>4.48904684587697</v>
          </cell>
          <cell r="CW59">
            <v>1.24418398309154</v>
          </cell>
          <cell r="CX59">
            <v>1.25435911101118</v>
          </cell>
          <cell r="CY59">
            <v>1.25211189546858</v>
          </cell>
          <cell r="CZ59">
            <v>1.26820807971524</v>
          </cell>
          <cell r="DA59">
            <v>1.24776910081176</v>
          </cell>
          <cell r="DB59">
            <v>1.26035683252046</v>
          </cell>
          <cell r="DC59">
            <v>1.24877055148933</v>
          </cell>
          <cell r="DD59">
            <v>1.24628619362029</v>
          </cell>
          <cell r="DE59">
            <v>1.25276462516948</v>
          </cell>
          <cell r="DF59">
            <v>1.25520490526452</v>
          </cell>
        </row>
        <row r="60">
          <cell r="BX60">
            <v>2.49489385883521</v>
          </cell>
          <cell r="BY60">
            <v>3.13241550670954</v>
          </cell>
          <cell r="BZ60">
            <v>3.22851619993277</v>
          </cell>
          <cell r="CA60">
            <v>2.82549335143948</v>
          </cell>
          <cell r="CB60">
            <v>3.36857218782713</v>
          </cell>
          <cell r="CC60">
            <v>3.59025702990552</v>
          </cell>
          <cell r="CD60">
            <v>3.50958961654954</v>
          </cell>
          <cell r="CE60">
            <v>3.1477740717206</v>
          </cell>
          <cell r="CF60">
            <v>3.72165313673237</v>
          </cell>
          <cell r="CG60">
            <v>4.02199131078011</v>
          </cell>
          <cell r="CH60">
            <v>3.42211266582979</v>
          </cell>
          <cell r="CI60">
            <v>3.67455333410174</v>
          </cell>
          <cell r="CJ60">
            <v>4.2844553746188</v>
          </cell>
          <cell r="CK60">
            <v>4.58678378853238</v>
          </cell>
          <cell r="CL60">
            <v>3.88818912694975</v>
          </cell>
          <cell r="CM60">
            <v>4.27666539008328</v>
          </cell>
          <cell r="CN60">
            <v>4.5979045898155</v>
          </cell>
          <cell r="CO60">
            <v>4.15861266376701</v>
          </cell>
          <cell r="CP60">
            <v>4.61303528328515</v>
          </cell>
          <cell r="CQ60">
            <v>4.63812179488595</v>
          </cell>
          <cell r="CR60">
            <v>4.91332307389664</v>
          </cell>
          <cell r="CS60">
            <v>5.39011485954976</v>
          </cell>
          <cell r="CT60">
            <v>5.05374273609915</v>
          </cell>
          <cell r="CU60">
            <v>5.05374273609915</v>
          </cell>
          <cell r="CV60">
            <v>5.05374273609915</v>
          </cell>
          <cell r="CW60">
            <v>1.25646863697473</v>
          </cell>
          <cell r="CX60">
            <v>1.24497351432199</v>
          </cell>
          <cell r="CY60">
            <v>1.24435009596699</v>
          </cell>
          <cell r="CZ60">
            <v>1.25323946389857</v>
          </cell>
          <cell r="DA60">
            <v>1.24592641772504</v>
          </cell>
          <cell r="DB60">
            <v>1.23515412025186</v>
          </cell>
          <cell r="DC60">
            <v>1.28444995873079</v>
          </cell>
          <cell r="DD60">
            <v>1.23020356672075</v>
          </cell>
          <cell r="DE60">
            <v>1.24397558848274</v>
          </cell>
          <cell r="DF60">
            <v>1.2406781798822</v>
          </cell>
        </row>
        <row r="61">
          <cell r="BX61">
            <v>2.42242618778825</v>
          </cell>
          <cell r="BY61">
            <v>3.04641537777087</v>
          </cell>
          <cell r="BZ61">
            <v>3.02015435941554</v>
          </cell>
          <cell r="CA61">
            <v>3.31526691415768</v>
          </cell>
          <cell r="CB61">
            <v>3.22415209569019</v>
          </cell>
          <cell r="CC61">
            <v>3.23313436850085</v>
          </cell>
          <cell r="CD61">
            <v>3.32251236784431</v>
          </cell>
          <cell r="CE61">
            <v>3.84203144220553</v>
          </cell>
          <cell r="CF61">
            <v>3.40858738246707</v>
          </cell>
          <cell r="CG61">
            <v>3.92373055288579</v>
          </cell>
          <cell r="CH61">
            <v>3.94876556983433</v>
          </cell>
          <cell r="CI61">
            <v>3.60573876626246</v>
          </cell>
          <cell r="CJ61">
            <v>3.94638467348491</v>
          </cell>
          <cell r="CK61">
            <v>4.43224251624264</v>
          </cell>
          <cell r="CL61">
            <v>4.00957139710089</v>
          </cell>
          <cell r="CM61">
            <v>3.9899929141133</v>
          </cell>
          <cell r="CN61">
            <v>4.15428677904672</v>
          </cell>
          <cell r="CO61">
            <v>5.01226024956562</v>
          </cell>
          <cell r="CP61">
            <v>4.34197045558541</v>
          </cell>
          <cell r="CQ61">
            <v>4.60944220046637</v>
          </cell>
          <cell r="CR61">
            <v>4.54417364319632</v>
          </cell>
          <cell r="CS61">
            <v>5.08774033725964</v>
          </cell>
          <cell r="CT61">
            <v>5.18112635745079</v>
          </cell>
          <cell r="CU61">
            <v>5.18112635745079</v>
          </cell>
          <cell r="CV61">
            <v>5.18112635745079</v>
          </cell>
          <cell r="CW61">
            <v>1.25661421789799</v>
          </cell>
          <cell r="CX61">
            <v>1.2439140919709</v>
          </cell>
          <cell r="CY61">
            <v>1.25684159160222</v>
          </cell>
          <cell r="CZ61">
            <v>1.27070586440176</v>
          </cell>
          <cell r="DA61">
            <v>1.24679823743535</v>
          </cell>
          <cell r="DB61">
            <v>1.23193512623248</v>
          </cell>
          <cell r="DC61">
            <v>1.2485554277105</v>
          </cell>
          <cell r="DD61">
            <v>1.25444289793053</v>
          </cell>
          <cell r="DE61">
            <v>1.27531530507371</v>
          </cell>
          <cell r="DF61">
            <v>1.25613387069509</v>
          </cell>
        </row>
        <row r="62">
          <cell r="BX62">
            <v>2.67164896213973</v>
          </cell>
          <cell r="BY62">
            <v>2.9456597913477</v>
          </cell>
          <cell r="BZ62">
            <v>3.11462599648538</v>
          </cell>
          <cell r="CA62">
            <v>2.5782742088883</v>
          </cell>
          <cell r="CB62">
            <v>3.039144578594</v>
          </cell>
          <cell r="CC62">
            <v>3.35162611880011</v>
          </cell>
          <cell r="CD62">
            <v>2.89100860941743</v>
          </cell>
          <cell r="CE62">
            <v>3.28624435871166</v>
          </cell>
          <cell r="CF62">
            <v>3.66187289872881</v>
          </cell>
          <cell r="CG62">
            <v>3.66269690613802</v>
          </cell>
          <cell r="CH62">
            <v>4.09189136233074</v>
          </cell>
          <cell r="CI62">
            <v>3.85638445821334</v>
          </cell>
          <cell r="CJ62">
            <v>3.9538400812206</v>
          </cell>
          <cell r="CK62">
            <v>3.65528257666246</v>
          </cell>
          <cell r="CL62">
            <v>4.19788740016416</v>
          </cell>
          <cell r="CM62">
            <v>5.30212217092461</v>
          </cell>
          <cell r="CN62">
            <v>4.58781793785454</v>
          </cell>
          <cell r="CO62">
            <v>4.56678591118615</v>
          </cell>
          <cell r="CP62">
            <v>4.57541928581315</v>
          </cell>
          <cell r="CQ62">
            <v>4.75439459251765</v>
          </cell>
          <cell r="CR62">
            <v>5.35467604066335</v>
          </cell>
          <cell r="CS62">
            <v>5.17792574211326</v>
          </cell>
          <cell r="CT62">
            <v>4.92778503497873</v>
          </cell>
          <cell r="CU62">
            <v>4.92778503497873</v>
          </cell>
          <cell r="CV62">
            <v>4.92778503497873</v>
          </cell>
          <cell r="CW62">
            <v>1.2587301173479</v>
          </cell>
          <cell r="CX62">
            <v>1.27472178692446</v>
          </cell>
          <cell r="CY62">
            <v>1.2574829306814</v>
          </cell>
          <cell r="CZ62">
            <v>1.25020475514193</v>
          </cell>
          <cell r="DA62">
            <v>1.25969023013866</v>
          </cell>
          <cell r="DB62">
            <v>1.24883352935591</v>
          </cell>
          <cell r="DC62">
            <v>1.25736881637274</v>
          </cell>
          <cell r="DD62">
            <v>1.2617405972786</v>
          </cell>
          <cell r="DE62">
            <v>1.25795218578956</v>
          </cell>
          <cell r="DF62">
            <v>1.2545114167447</v>
          </cell>
        </row>
        <row r="63">
          <cell r="BX63">
            <v>2.38851733461419</v>
          </cell>
          <cell r="BY63">
            <v>2.39277071768702</v>
          </cell>
          <cell r="BZ63">
            <v>2.94645380741034</v>
          </cell>
          <cell r="CA63">
            <v>3.10311394886361</v>
          </cell>
          <cell r="CB63">
            <v>3.37168959491966</v>
          </cell>
          <cell r="CC63">
            <v>2.87872735996939</v>
          </cell>
          <cell r="CD63">
            <v>3.34075049406204</v>
          </cell>
          <cell r="CE63">
            <v>3.55381070023617</v>
          </cell>
          <cell r="CF63">
            <v>3.53232433579403</v>
          </cell>
          <cell r="CG63">
            <v>3.99970729367436</v>
          </cell>
          <cell r="CH63">
            <v>3.49560691522936</v>
          </cell>
          <cell r="CI63">
            <v>4.10271492924828</v>
          </cell>
          <cell r="CJ63">
            <v>3.47850186385308</v>
          </cell>
          <cell r="CK63">
            <v>3.24508957314849</v>
          </cell>
          <cell r="CL63">
            <v>4.50002301008697</v>
          </cell>
          <cell r="CM63">
            <v>3.63944800504559</v>
          </cell>
          <cell r="CN63">
            <v>3.86694950234629</v>
          </cell>
          <cell r="CO63">
            <v>4.56378747968648</v>
          </cell>
          <cell r="CP63">
            <v>4.26254092391223</v>
          </cell>
          <cell r="CQ63">
            <v>4.68343650043897</v>
          </cell>
          <cell r="CR63">
            <v>4.9527548126771</v>
          </cell>
          <cell r="CS63">
            <v>4.82406031707442</v>
          </cell>
          <cell r="CT63">
            <v>4.87755931405689</v>
          </cell>
          <cell r="CU63">
            <v>4.87755931405689</v>
          </cell>
          <cell r="CV63">
            <v>4.87755931405689</v>
          </cell>
          <cell r="CW63">
            <v>1.25832854987345</v>
          </cell>
          <cell r="CX63">
            <v>1.25780235921965</v>
          </cell>
          <cell r="CY63">
            <v>1.23390974575695</v>
          </cell>
          <cell r="CZ63">
            <v>1.249462746837</v>
          </cell>
          <cell r="DA63">
            <v>1.25461358807851</v>
          </cell>
          <cell r="DB63">
            <v>1.25469076901433</v>
          </cell>
          <cell r="DC63">
            <v>1.26021466507152</v>
          </cell>
          <cell r="DD63">
            <v>1.25834132820142</v>
          </cell>
          <cell r="DE63">
            <v>1.27171883347664</v>
          </cell>
          <cell r="DF63">
            <v>1.27007792793013</v>
          </cell>
        </row>
        <row r="64">
          <cell r="BX64">
            <v>2.6473999991853</v>
          </cell>
          <cell r="BY64">
            <v>2.94791589665037</v>
          </cell>
          <cell r="BZ64">
            <v>3.26792259192036</v>
          </cell>
          <cell r="CA64">
            <v>3.40619234197453</v>
          </cell>
          <cell r="CB64">
            <v>3.12775412010471</v>
          </cell>
          <cell r="CC64">
            <v>3.00449600791286</v>
          </cell>
          <cell r="CD64">
            <v>3.38668975224908</v>
          </cell>
          <cell r="CE64">
            <v>3.59317066794732</v>
          </cell>
          <cell r="CF64">
            <v>3.91934899393444</v>
          </cell>
          <cell r="CG64">
            <v>3.48684517192089</v>
          </cell>
          <cell r="CH64">
            <v>3.21581734185221</v>
          </cell>
          <cell r="CI64">
            <v>4.39110888094527</v>
          </cell>
          <cell r="CJ64">
            <v>3.54870165002549</v>
          </cell>
          <cell r="CK64">
            <v>4.19543658535235</v>
          </cell>
          <cell r="CL64">
            <v>3.75018774361954</v>
          </cell>
          <cell r="CM64">
            <v>3.8156183153706</v>
          </cell>
          <cell r="CN64">
            <v>4.19227825623458</v>
          </cell>
          <cell r="CO64">
            <v>4.74667194610336</v>
          </cell>
          <cell r="CP64">
            <v>4.62075291664782</v>
          </cell>
          <cell r="CQ64">
            <v>5.56806518061972</v>
          </cell>
          <cell r="CR64">
            <v>5.01961339192372</v>
          </cell>
          <cell r="CS64">
            <v>5.14501090121177</v>
          </cell>
          <cell r="CT64">
            <v>5.45506649556466</v>
          </cell>
          <cell r="CU64">
            <v>5.45506649556466</v>
          </cell>
          <cell r="CV64">
            <v>5.45506649556466</v>
          </cell>
          <cell r="CW64">
            <v>1.25445644300027</v>
          </cell>
          <cell r="CX64">
            <v>1.24093301394169</v>
          </cell>
          <cell r="CY64">
            <v>1.27763311703179</v>
          </cell>
          <cell r="CZ64">
            <v>1.24663590423727</v>
          </cell>
          <cell r="DA64">
            <v>1.27183826675799</v>
          </cell>
          <cell r="DB64">
            <v>1.2464003990939</v>
          </cell>
          <cell r="DC64">
            <v>1.24308164801209</v>
          </cell>
          <cell r="DD64">
            <v>1.24821043154021</v>
          </cell>
          <cell r="DE64">
            <v>1.23902197234372</v>
          </cell>
          <cell r="DF64">
            <v>1.25847215035191</v>
          </cell>
        </row>
        <row r="65">
          <cell r="BX65">
            <v>2.42399787413633</v>
          </cell>
          <cell r="BY65">
            <v>3.24924522995144</v>
          </cell>
          <cell r="BZ65">
            <v>2.96435839129634</v>
          </cell>
          <cell r="CA65">
            <v>3.21853404060964</v>
          </cell>
          <cell r="CB65">
            <v>3.00745513238816</v>
          </cell>
          <cell r="CC65">
            <v>3.02280290378858</v>
          </cell>
          <cell r="CD65">
            <v>3.24795595394097</v>
          </cell>
          <cell r="CE65">
            <v>3.15689281121546</v>
          </cell>
          <cell r="CF65">
            <v>3.31000115150027</v>
          </cell>
          <cell r="CG65">
            <v>3.39292364809647</v>
          </cell>
          <cell r="CH65">
            <v>3.83897278473146</v>
          </cell>
          <cell r="CI65">
            <v>3.91903217822119</v>
          </cell>
          <cell r="CJ65">
            <v>4.62611441439979</v>
          </cell>
          <cell r="CK65">
            <v>3.49021313109483</v>
          </cell>
          <cell r="CL65">
            <v>4.26878006754852</v>
          </cell>
          <cell r="CM65">
            <v>4.59202531996732</v>
          </cell>
          <cell r="CN65">
            <v>3.67518419136426</v>
          </cell>
          <cell r="CO65">
            <v>4.27224401121172</v>
          </cell>
          <cell r="CP65">
            <v>4.23048965604427</v>
          </cell>
          <cell r="CQ65">
            <v>4.95751187895123</v>
          </cell>
          <cell r="CR65">
            <v>4.02742524992164</v>
          </cell>
          <cell r="CS65">
            <v>4.59727036628125</v>
          </cell>
          <cell r="CT65">
            <v>4.58332910639281</v>
          </cell>
          <cell r="CU65">
            <v>4.58332910639281</v>
          </cell>
          <cell r="CV65">
            <v>4.58332910639281</v>
          </cell>
          <cell r="CW65">
            <v>1.24472226315491</v>
          </cell>
          <cell r="CX65">
            <v>1.26619623119227</v>
          </cell>
          <cell r="CY65">
            <v>1.25575204687383</v>
          </cell>
          <cell r="CZ65">
            <v>1.24318235412044</v>
          </cell>
          <cell r="DA65">
            <v>1.26257549394161</v>
          </cell>
          <cell r="DB65">
            <v>1.27134493937504</v>
          </cell>
          <cell r="DC65">
            <v>1.27041421865633</v>
          </cell>
          <cell r="DD65">
            <v>1.26787610092448</v>
          </cell>
          <cell r="DE65">
            <v>1.25775532856582</v>
          </cell>
          <cell r="DF65">
            <v>1.25802594153606</v>
          </cell>
        </row>
        <row r="66">
          <cell r="BX66">
            <v>2.82890797269354</v>
          </cell>
          <cell r="BY66">
            <v>2.49178161240893</v>
          </cell>
          <cell r="BZ66">
            <v>3.21404498194059</v>
          </cell>
          <cell r="CA66">
            <v>3.44433595185173</v>
          </cell>
          <cell r="CB66">
            <v>3.31531854813371</v>
          </cell>
          <cell r="CC66">
            <v>3.04100685504512</v>
          </cell>
          <cell r="CD66">
            <v>3.44300776408435</v>
          </cell>
          <cell r="CE66">
            <v>3.29689042821623</v>
          </cell>
          <cell r="CF66">
            <v>3.80967996407786</v>
          </cell>
          <cell r="CG66">
            <v>4.26959455205861</v>
          </cell>
          <cell r="CH66">
            <v>3.98238417389365</v>
          </cell>
          <cell r="CI66">
            <v>3.48923130686762</v>
          </cell>
          <cell r="CJ66">
            <v>3.95012506897231</v>
          </cell>
          <cell r="CK66">
            <v>4.27083577274433</v>
          </cell>
          <cell r="CL66">
            <v>4.00587278368312</v>
          </cell>
          <cell r="CM66">
            <v>4.13167553922243</v>
          </cell>
          <cell r="CN66">
            <v>4.53660801972081</v>
          </cell>
          <cell r="CO66">
            <v>4.19207835759879</v>
          </cell>
          <cell r="CP66">
            <v>4.48802586553245</v>
          </cell>
          <cell r="CQ66">
            <v>4.92563683419073</v>
          </cell>
          <cell r="CR66">
            <v>4.47912495979413</v>
          </cell>
          <cell r="CS66">
            <v>5.12799733327128</v>
          </cell>
          <cell r="CT66">
            <v>5.4174248762173</v>
          </cell>
          <cell r="CU66">
            <v>5.4174248762173</v>
          </cell>
          <cell r="CV66">
            <v>5.4174248762173</v>
          </cell>
          <cell r="CW66">
            <v>1.24006075200933</v>
          </cell>
          <cell r="CX66">
            <v>1.27626320676126</v>
          </cell>
          <cell r="CY66">
            <v>1.24226170908551</v>
          </cell>
          <cell r="CZ66">
            <v>1.27570285608869</v>
          </cell>
          <cell r="DA66">
            <v>1.27128897099339</v>
          </cell>
          <cell r="DB66">
            <v>1.24825326210616</v>
          </cell>
          <cell r="DC66">
            <v>1.24683346965855</v>
          </cell>
          <cell r="DD66">
            <v>1.25929307516028</v>
          </cell>
          <cell r="DE66">
            <v>1.26688753496346</v>
          </cell>
          <cell r="DF66">
            <v>1.25482266399806</v>
          </cell>
        </row>
        <row r="67">
          <cell r="BX67">
            <v>2.80755155429164</v>
          </cell>
          <cell r="BY67">
            <v>2.4592626793837</v>
          </cell>
          <cell r="BZ67">
            <v>2.68236568884225</v>
          </cell>
          <cell r="CA67">
            <v>3.65490573271228</v>
          </cell>
          <cell r="CB67">
            <v>2.85171796993926</v>
          </cell>
          <cell r="CC67">
            <v>3.07755367933333</v>
          </cell>
          <cell r="CD67">
            <v>3.20596433020788</v>
          </cell>
          <cell r="CE67">
            <v>3.30281072754046</v>
          </cell>
          <cell r="CF67">
            <v>3.57804721443647</v>
          </cell>
          <cell r="CG67">
            <v>3.94840747957215</v>
          </cell>
          <cell r="CH67">
            <v>3.81913666652875</v>
          </cell>
          <cell r="CI67">
            <v>3.5619391780094</v>
          </cell>
          <cell r="CJ67">
            <v>4.30831064759813</v>
          </cell>
          <cell r="CK67">
            <v>3.96344113411011</v>
          </cell>
          <cell r="CL67">
            <v>4.30599872688374</v>
          </cell>
          <cell r="CM67">
            <v>5.13333542310572</v>
          </cell>
          <cell r="CN67">
            <v>4.48889251103445</v>
          </cell>
          <cell r="CO67">
            <v>5.00633055938461</v>
          </cell>
          <cell r="CP67">
            <v>4.80458413915061</v>
          </cell>
          <cell r="CQ67">
            <v>4.62514440472965</v>
          </cell>
          <cell r="CR67">
            <v>4.85302996531644</v>
          </cell>
          <cell r="CS67">
            <v>5.23770384553534</v>
          </cell>
          <cell r="CT67">
            <v>4.82824199670069</v>
          </cell>
          <cell r="CU67">
            <v>4.82824199670069</v>
          </cell>
          <cell r="CV67">
            <v>4.82824199670069</v>
          </cell>
          <cell r="CW67">
            <v>1.27793548978482</v>
          </cell>
          <cell r="CX67">
            <v>1.25638651224781</v>
          </cell>
          <cell r="CY67">
            <v>1.25744035681252</v>
          </cell>
          <cell r="CZ67">
            <v>1.2440316021959</v>
          </cell>
          <cell r="DA67">
            <v>1.26685190523368</v>
          </cell>
          <cell r="DB67">
            <v>1.2444892459998</v>
          </cell>
          <cell r="DC67">
            <v>1.25190190417017</v>
          </cell>
          <cell r="DD67">
            <v>1.26660878979852</v>
          </cell>
          <cell r="DE67">
            <v>1.25392361913329</v>
          </cell>
          <cell r="DF67">
            <v>1.25634377628311</v>
          </cell>
        </row>
        <row r="68">
          <cell r="BX68">
            <v>2.65665422787974</v>
          </cell>
          <cell r="BY68">
            <v>2.80609852236057</v>
          </cell>
          <cell r="BZ68">
            <v>3.12977361705569</v>
          </cell>
          <cell r="CA68">
            <v>2.72937603460043</v>
          </cell>
          <cell r="CB68">
            <v>3.12844260277172</v>
          </cell>
          <cell r="CC68">
            <v>3.43840794493708</v>
          </cell>
          <cell r="CD68">
            <v>3.20670257596897</v>
          </cell>
          <cell r="CE68">
            <v>3.59795114527839</v>
          </cell>
          <cell r="CF68">
            <v>3.2726325110443</v>
          </cell>
          <cell r="CG68">
            <v>3.85555011221873</v>
          </cell>
          <cell r="CH68">
            <v>3.76641612302382</v>
          </cell>
          <cell r="CI68">
            <v>3.52583206345256</v>
          </cell>
          <cell r="CJ68">
            <v>4.05962841901467</v>
          </cell>
          <cell r="CK68">
            <v>4.48279500272299</v>
          </cell>
          <cell r="CL68">
            <v>4.96971264917381</v>
          </cell>
          <cell r="CM68">
            <v>4.27185369590061</v>
          </cell>
          <cell r="CN68">
            <v>4.86870726255346</v>
          </cell>
          <cell r="CO68">
            <v>4.35381798113909</v>
          </cell>
          <cell r="CP68">
            <v>4.97106739771872</v>
          </cell>
          <cell r="CQ68">
            <v>4.40403442605966</v>
          </cell>
          <cell r="CR68">
            <v>5.91506637163296</v>
          </cell>
          <cell r="CS68">
            <v>5.36708776470219</v>
          </cell>
          <cell r="CT68">
            <v>5.73599632973782</v>
          </cell>
          <cell r="CU68">
            <v>5.73599632973782</v>
          </cell>
          <cell r="CV68">
            <v>5.73599632973782</v>
          </cell>
          <cell r="CW68">
            <v>1.25925159301499</v>
          </cell>
          <cell r="CX68">
            <v>1.25598191275071</v>
          </cell>
          <cell r="CY68">
            <v>1.24710349333812</v>
          </cell>
          <cell r="CZ68">
            <v>1.23277710534414</v>
          </cell>
          <cell r="DA68">
            <v>1.2508367730098</v>
          </cell>
          <cell r="DB68">
            <v>1.23614164092071</v>
          </cell>
          <cell r="DC68">
            <v>1.26194885692215</v>
          </cell>
          <cell r="DD68">
            <v>1.23423813032587</v>
          </cell>
          <cell r="DE68">
            <v>1.26033644422568</v>
          </cell>
          <cell r="DF68">
            <v>1.26781749047338</v>
          </cell>
        </row>
        <row r="69">
          <cell r="BX69">
            <v>2.42393523176707</v>
          </cell>
          <cell r="BY69">
            <v>2.84108159188508</v>
          </cell>
          <cell r="BZ69">
            <v>3.04099198973285</v>
          </cell>
          <cell r="CA69">
            <v>2.82793015321513</v>
          </cell>
          <cell r="CB69">
            <v>3.4882657832017</v>
          </cell>
          <cell r="CC69">
            <v>3.17970025986749</v>
          </cell>
          <cell r="CD69">
            <v>3.63307137640166</v>
          </cell>
          <cell r="CE69">
            <v>3.73978829915256</v>
          </cell>
          <cell r="CF69">
            <v>4.00918438143941</v>
          </cell>
          <cell r="CG69">
            <v>4.63213098002987</v>
          </cell>
          <cell r="CH69">
            <v>3.67826483681276</v>
          </cell>
          <cell r="CI69">
            <v>3.71346288123416</v>
          </cell>
          <cell r="CJ69">
            <v>4.36542570273174</v>
          </cell>
          <cell r="CK69">
            <v>4.39799908439632</v>
          </cell>
          <cell r="CL69">
            <v>4.46184477410773</v>
          </cell>
          <cell r="CM69">
            <v>4.44740688209864</v>
          </cell>
          <cell r="CN69">
            <v>5.50665862954725</v>
          </cell>
          <cell r="CO69">
            <v>4.35012911299891</v>
          </cell>
          <cell r="CP69">
            <v>4.04352104095594</v>
          </cell>
          <cell r="CQ69">
            <v>4.42966925688292</v>
          </cell>
          <cell r="CR69">
            <v>4.62403132514191</v>
          </cell>
          <cell r="CS69">
            <v>5.05507493244656</v>
          </cell>
          <cell r="CT69">
            <v>5.45064838223204</v>
          </cell>
          <cell r="CU69">
            <v>5.45064838223204</v>
          </cell>
          <cell r="CV69">
            <v>5.45064838223204</v>
          </cell>
          <cell r="CW69">
            <v>1.25728531150958</v>
          </cell>
          <cell r="CX69">
            <v>1.26110826329275</v>
          </cell>
          <cell r="CY69">
            <v>1.25378584447691</v>
          </cell>
          <cell r="CZ69">
            <v>1.26056898599292</v>
          </cell>
          <cell r="DA69">
            <v>1.24075129236593</v>
          </cell>
          <cell r="DB69">
            <v>1.27593478641346</v>
          </cell>
          <cell r="DC69">
            <v>1.25673461940826</v>
          </cell>
          <cell r="DD69">
            <v>1.24297570341447</v>
          </cell>
          <cell r="DE69">
            <v>1.24232353181235</v>
          </cell>
          <cell r="DF69">
            <v>1.25178175760059</v>
          </cell>
        </row>
        <row r="70">
          <cell r="BX70">
            <v>2.56150890562034</v>
          </cell>
          <cell r="BY70">
            <v>3.12400050607683</v>
          </cell>
          <cell r="BZ70">
            <v>2.85009200027594</v>
          </cell>
          <cell r="CA70">
            <v>2.93918519495167</v>
          </cell>
          <cell r="CB70">
            <v>3.39070047495387</v>
          </cell>
          <cell r="CC70">
            <v>3.43798212225339</v>
          </cell>
          <cell r="CD70">
            <v>2.97974825019625</v>
          </cell>
          <cell r="CE70">
            <v>3.08151626393019</v>
          </cell>
          <cell r="CF70">
            <v>2.90537427424439</v>
          </cell>
          <cell r="CG70">
            <v>3.49863751197972</v>
          </cell>
          <cell r="CH70">
            <v>3.6393414614982</v>
          </cell>
          <cell r="CI70">
            <v>3.61512598497628</v>
          </cell>
          <cell r="CJ70">
            <v>3.10578782007652</v>
          </cell>
          <cell r="CK70">
            <v>3.27445757705529</v>
          </cell>
          <cell r="CL70">
            <v>4.06709265741391</v>
          </cell>
          <cell r="CM70">
            <v>4.16306741795368</v>
          </cell>
          <cell r="CN70">
            <v>4.24238460978662</v>
          </cell>
          <cell r="CO70">
            <v>4.21207478585685</v>
          </cell>
          <cell r="CP70">
            <v>4.60582126968716</v>
          </cell>
          <cell r="CQ70">
            <v>4.89313481365782</v>
          </cell>
          <cell r="CR70">
            <v>5.38709919873122</v>
          </cell>
          <cell r="CS70">
            <v>5.28866789544317</v>
          </cell>
          <cell r="CT70">
            <v>5.36215672292274</v>
          </cell>
          <cell r="CU70">
            <v>5.36215672292274</v>
          </cell>
          <cell r="CV70">
            <v>5.36215672292274</v>
          </cell>
          <cell r="CW70">
            <v>1.26728462492654</v>
          </cell>
          <cell r="CX70">
            <v>1.27166318137699</v>
          </cell>
          <cell r="CY70">
            <v>1.26031101267539</v>
          </cell>
          <cell r="CZ70">
            <v>1.24196179292901</v>
          </cell>
          <cell r="DA70">
            <v>1.24904552891991</v>
          </cell>
          <cell r="DB70">
            <v>1.26325455419631</v>
          </cell>
          <cell r="DC70">
            <v>1.27462539078711</v>
          </cell>
          <cell r="DD70">
            <v>1.24140789449035</v>
          </cell>
          <cell r="DE70">
            <v>1.24960366129916</v>
          </cell>
          <cell r="DF70">
            <v>1.23786804411647</v>
          </cell>
        </row>
        <row r="71">
          <cell r="BX71">
            <v>2.78515689099171</v>
          </cell>
          <cell r="BY71">
            <v>2.91231650648321</v>
          </cell>
          <cell r="BZ71">
            <v>2.58374357077088</v>
          </cell>
          <cell r="CA71">
            <v>3.46366666602434</v>
          </cell>
          <cell r="CB71">
            <v>2.61037328813575</v>
          </cell>
          <cell r="CC71">
            <v>2.68770098669175</v>
          </cell>
          <cell r="CD71">
            <v>3.4451590662832</v>
          </cell>
          <cell r="CE71">
            <v>3.93394967989584</v>
          </cell>
          <cell r="CF71">
            <v>3.91964719409374</v>
          </cell>
          <cell r="CG71">
            <v>3.70997761028181</v>
          </cell>
          <cell r="CH71">
            <v>4.72275513332284</v>
          </cell>
          <cell r="CI71">
            <v>3.98257554734084</v>
          </cell>
          <cell r="CJ71">
            <v>3.86023902772888</v>
          </cell>
          <cell r="CK71">
            <v>5.04324233092495</v>
          </cell>
          <cell r="CL71">
            <v>4.10476093857626</v>
          </cell>
          <cell r="CM71">
            <v>4.74235614952628</v>
          </cell>
          <cell r="CN71">
            <v>4.52002899086202</v>
          </cell>
          <cell r="CO71">
            <v>4.34350968379508</v>
          </cell>
          <cell r="CP71">
            <v>5.04145445704078</v>
          </cell>
          <cell r="CQ71">
            <v>4.63950325170502</v>
          </cell>
          <cell r="CR71">
            <v>5.0906081802192</v>
          </cell>
          <cell r="CS71">
            <v>4.43824647406463</v>
          </cell>
          <cell r="CT71">
            <v>5.3290080762622</v>
          </cell>
          <cell r="CU71">
            <v>5.3290080762622</v>
          </cell>
          <cell r="CV71">
            <v>5.3290080762622</v>
          </cell>
          <cell r="CW71">
            <v>1.26966687355713</v>
          </cell>
          <cell r="CX71">
            <v>1.26450920457431</v>
          </cell>
          <cell r="CY71">
            <v>1.25606273104882</v>
          </cell>
          <cell r="CZ71">
            <v>1.2824582010884</v>
          </cell>
          <cell r="DA71">
            <v>1.26648485891165</v>
          </cell>
          <cell r="DB71">
            <v>1.24374897540715</v>
          </cell>
          <cell r="DC71">
            <v>1.24022653901539</v>
          </cell>
          <cell r="DD71">
            <v>1.27152222015108</v>
          </cell>
          <cell r="DE71">
            <v>1.26941159658801</v>
          </cell>
          <cell r="DF71">
            <v>1.25974413209856</v>
          </cell>
        </row>
        <row r="72">
          <cell r="BX72">
            <v>2.70926141149538</v>
          </cell>
          <cell r="BY72">
            <v>2.99602746894213</v>
          </cell>
          <cell r="BZ72">
            <v>3.01935749817966</v>
          </cell>
          <cell r="CA72">
            <v>3.06704687484124</v>
          </cell>
          <cell r="CB72">
            <v>3.09541292491168</v>
          </cell>
          <cell r="CC72">
            <v>3.80532640868305</v>
          </cell>
          <cell r="CD72">
            <v>3.5872862791212</v>
          </cell>
          <cell r="CE72">
            <v>3.4195702200422</v>
          </cell>
          <cell r="CF72">
            <v>4.19478722870516</v>
          </cell>
          <cell r="CG72">
            <v>3.96923584207679</v>
          </cell>
          <cell r="CH72">
            <v>4.04157414515769</v>
          </cell>
          <cell r="CI72">
            <v>3.90436708688244</v>
          </cell>
          <cell r="CJ72">
            <v>3.76035936454863</v>
          </cell>
          <cell r="CK72">
            <v>4.20718704327037</v>
          </cell>
          <cell r="CL72">
            <v>3.81756193744143</v>
          </cell>
          <cell r="CM72">
            <v>4.7545476964716</v>
          </cell>
          <cell r="CN72">
            <v>4.50521016330449</v>
          </cell>
          <cell r="CO72">
            <v>4.36087504298637</v>
          </cell>
          <cell r="CP72">
            <v>4.5298610237855</v>
          </cell>
          <cell r="CQ72">
            <v>5.14104157937191</v>
          </cell>
          <cell r="CR72">
            <v>5.15726942991347</v>
          </cell>
          <cell r="CS72">
            <v>4.86533387864997</v>
          </cell>
          <cell r="CT72">
            <v>5.47621977164156</v>
          </cell>
          <cell r="CU72">
            <v>5.47621977164156</v>
          </cell>
          <cell r="CV72">
            <v>5.47621977164156</v>
          </cell>
          <cell r="CW72">
            <v>1.25480253711299</v>
          </cell>
          <cell r="CX72">
            <v>1.2590004650107</v>
          </cell>
          <cell r="CY72">
            <v>1.24047109953324</v>
          </cell>
          <cell r="CZ72">
            <v>1.26402092577401</v>
          </cell>
          <cell r="DA72">
            <v>1.24560187343832</v>
          </cell>
          <cell r="DB72">
            <v>1.27594395979704</v>
          </cell>
          <cell r="DC72">
            <v>1.26038966401805</v>
          </cell>
          <cell r="DD72">
            <v>1.26268390716734</v>
          </cell>
          <cell r="DE72">
            <v>1.26615085433844</v>
          </cell>
          <cell r="DF72">
            <v>1.25675475873801</v>
          </cell>
        </row>
        <row r="73">
          <cell r="BX73">
            <v>2.66480637513903</v>
          </cell>
          <cell r="BY73">
            <v>2.78930962755299</v>
          </cell>
          <cell r="BZ73">
            <v>2.8959233822987</v>
          </cell>
          <cell r="CA73">
            <v>3.57597953805862</v>
          </cell>
          <cell r="CB73">
            <v>3.05143958151922</v>
          </cell>
          <cell r="CC73">
            <v>2.85797626262361</v>
          </cell>
          <cell r="CD73">
            <v>3.51578906711185</v>
          </cell>
          <cell r="CE73">
            <v>3.33306396998866</v>
          </cell>
          <cell r="CF73">
            <v>3.36906903801535</v>
          </cell>
          <cell r="CG73">
            <v>3.45318079117621</v>
          </cell>
          <cell r="CH73">
            <v>3.91446176005728</v>
          </cell>
          <cell r="CI73">
            <v>4.24770147756287</v>
          </cell>
          <cell r="CJ73">
            <v>3.57749412991574</v>
          </cell>
          <cell r="CK73">
            <v>3.94233161780706</v>
          </cell>
          <cell r="CL73">
            <v>4.69403633625601</v>
          </cell>
          <cell r="CM73">
            <v>4.38282344947498</v>
          </cell>
          <cell r="CN73">
            <v>3.58863509924476</v>
          </cell>
          <cell r="CO73">
            <v>4.5958691426116</v>
          </cell>
          <cell r="CP73">
            <v>4.69880431530071</v>
          </cell>
          <cell r="CQ73">
            <v>4.72739714992506</v>
          </cell>
          <cell r="CR73">
            <v>4.61120923347833</v>
          </cell>
          <cell r="CS73">
            <v>5.10721353183276</v>
          </cell>
          <cell r="CT73">
            <v>4.85028525847395</v>
          </cell>
          <cell r="CU73">
            <v>4.85028525847395</v>
          </cell>
          <cell r="CV73">
            <v>4.85028525847395</v>
          </cell>
          <cell r="CW73">
            <v>1.26403193696371</v>
          </cell>
          <cell r="CX73">
            <v>1.2480715174967</v>
          </cell>
          <cell r="CY73">
            <v>1.26841354290679</v>
          </cell>
          <cell r="CZ73">
            <v>1.23865500426452</v>
          </cell>
          <cell r="DA73">
            <v>1.25444930542901</v>
          </cell>
          <cell r="DB73">
            <v>1.26225006825254</v>
          </cell>
          <cell r="DC73">
            <v>1.26547972850112</v>
          </cell>
          <cell r="DD73">
            <v>1.25597912153857</v>
          </cell>
          <cell r="DE73">
            <v>1.24004863873848</v>
          </cell>
          <cell r="DF73">
            <v>1.24172362030071</v>
          </cell>
        </row>
        <row r="74">
          <cell r="BX74">
            <v>2.67388205242791</v>
          </cell>
          <cell r="BY74">
            <v>3.14534372127037</v>
          </cell>
          <cell r="BZ74">
            <v>2.66647785591209</v>
          </cell>
          <cell r="CA74">
            <v>3.07038036324657</v>
          </cell>
          <cell r="CB74">
            <v>2.83139395409632</v>
          </cell>
          <cell r="CC74">
            <v>3.09740099619794</v>
          </cell>
          <cell r="CD74">
            <v>3.19011103859676</v>
          </cell>
          <cell r="CE74">
            <v>3.22864059671727</v>
          </cell>
          <cell r="CF74">
            <v>3.63925014358263</v>
          </cell>
          <cell r="CG74">
            <v>3.84261541383176</v>
          </cell>
          <cell r="CH74">
            <v>3.20543547493478</v>
          </cell>
          <cell r="CI74">
            <v>3.64765954611513</v>
          </cell>
          <cell r="CJ74">
            <v>3.60960747615863</v>
          </cell>
          <cell r="CK74">
            <v>4.1904713336301</v>
          </cell>
          <cell r="CL74">
            <v>4.88649824157731</v>
          </cell>
          <cell r="CM74">
            <v>4.41427906461997</v>
          </cell>
          <cell r="CN74">
            <v>5.12268919403758</v>
          </cell>
          <cell r="CO74">
            <v>4.40994665978974</v>
          </cell>
          <cell r="CP74">
            <v>4.43915582429493</v>
          </cell>
          <cell r="CQ74">
            <v>4.17314361869609</v>
          </cell>
          <cell r="CR74">
            <v>4.92810593851915</v>
          </cell>
          <cell r="CS74">
            <v>5.18192142011029</v>
          </cell>
          <cell r="CT74">
            <v>5.15410827923833</v>
          </cell>
          <cell r="CU74">
            <v>5.15410827923833</v>
          </cell>
          <cell r="CV74">
            <v>5.15410827923833</v>
          </cell>
          <cell r="CW74">
            <v>1.25833730922554</v>
          </cell>
          <cell r="CX74">
            <v>1.25863550383378</v>
          </cell>
          <cell r="CY74">
            <v>1.25770493398201</v>
          </cell>
          <cell r="CZ74">
            <v>1.25065622434615</v>
          </cell>
          <cell r="DA74">
            <v>1.21049771484816</v>
          </cell>
          <cell r="DB74">
            <v>1.24519416813662</v>
          </cell>
          <cell r="DC74">
            <v>1.25706558071186</v>
          </cell>
          <cell r="DD74">
            <v>1.25730963749691</v>
          </cell>
          <cell r="DE74">
            <v>1.2450468062835</v>
          </cell>
          <cell r="DF74">
            <v>1.25247623940015</v>
          </cell>
        </row>
        <row r="75">
          <cell r="BX75">
            <v>2.7242044279272</v>
          </cell>
          <cell r="BY75">
            <v>2.78509053502961</v>
          </cell>
          <cell r="BZ75">
            <v>3.10684570739347</v>
          </cell>
          <cell r="CA75">
            <v>3.03009533595876</v>
          </cell>
          <cell r="CB75">
            <v>3.79927605065031</v>
          </cell>
          <cell r="CC75">
            <v>3.0564122615075</v>
          </cell>
          <cell r="CD75">
            <v>3.44762879522717</v>
          </cell>
          <cell r="CE75">
            <v>3.92827054338333</v>
          </cell>
          <cell r="CF75">
            <v>3.74269752538202</v>
          </cell>
          <cell r="CG75">
            <v>3.48447191947609</v>
          </cell>
          <cell r="CH75">
            <v>3.56514189901085</v>
          </cell>
          <cell r="CI75">
            <v>4.2377507700806</v>
          </cell>
          <cell r="CJ75">
            <v>4.31036515970715</v>
          </cell>
          <cell r="CK75">
            <v>4.66050154601399</v>
          </cell>
          <cell r="CL75">
            <v>4.88776276350338</v>
          </cell>
          <cell r="CM75">
            <v>4.55387782885601</v>
          </cell>
          <cell r="CN75">
            <v>4.13984828248726</v>
          </cell>
          <cell r="CO75">
            <v>4.43842971119714</v>
          </cell>
          <cell r="CP75">
            <v>4.58079500226369</v>
          </cell>
          <cell r="CQ75">
            <v>5.13906511358105</v>
          </cell>
          <cell r="CR75">
            <v>5.22088601836575</v>
          </cell>
          <cell r="CS75">
            <v>4.38762356800542</v>
          </cell>
          <cell r="CT75">
            <v>5.07522089834234</v>
          </cell>
          <cell r="CU75">
            <v>5.07522089834234</v>
          </cell>
          <cell r="CV75">
            <v>5.07522089834234</v>
          </cell>
          <cell r="CW75">
            <v>1.2678383297159</v>
          </cell>
          <cell r="CX75">
            <v>1.26596925638716</v>
          </cell>
          <cell r="CY75">
            <v>1.27224491272781</v>
          </cell>
          <cell r="CZ75">
            <v>1.26714567706501</v>
          </cell>
          <cell r="DA75">
            <v>1.26948281788017</v>
          </cell>
          <cell r="DB75">
            <v>1.26031323028359</v>
          </cell>
          <cell r="DC75">
            <v>1.22199872468491</v>
          </cell>
          <cell r="DD75">
            <v>1.27994206848503</v>
          </cell>
          <cell r="DE75">
            <v>1.24520595739321</v>
          </cell>
          <cell r="DF75">
            <v>1.25518439572527</v>
          </cell>
        </row>
        <row r="76">
          <cell r="BX76">
            <v>3.23439999884831</v>
          </cell>
          <cell r="BY76">
            <v>2.39180518030638</v>
          </cell>
          <cell r="BZ76">
            <v>2.80852721400645</v>
          </cell>
          <cell r="CA76">
            <v>3.53233341139042</v>
          </cell>
          <cell r="CB76">
            <v>3.28033701443556</v>
          </cell>
          <cell r="CC76">
            <v>3.33317225707555</v>
          </cell>
          <cell r="CD76">
            <v>3.80602655664448</v>
          </cell>
          <cell r="CE76">
            <v>3.59681722401103</v>
          </cell>
          <cell r="CF76">
            <v>3.58981812834636</v>
          </cell>
          <cell r="CG76">
            <v>3.70140799109775</v>
          </cell>
          <cell r="CH76">
            <v>4.01285555574638</v>
          </cell>
          <cell r="CI76">
            <v>3.30238610307833</v>
          </cell>
          <cell r="CJ76">
            <v>3.56746614644987</v>
          </cell>
          <cell r="CK76">
            <v>3.53806486068898</v>
          </cell>
          <cell r="CL76">
            <v>4.32564010078315</v>
          </cell>
          <cell r="CM76">
            <v>4.41271193736803</v>
          </cell>
          <cell r="CN76">
            <v>4.38864467259773</v>
          </cell>
          <cell r="CO76">
            <v>4.79924508619298</v>
          </cell>
          <cell r="CP76">
            <v>4.31933620909945</v>
          </cell>
          <cell r="CQ76">
            <v>4.18648335550541</v>
          </cell>
          <cell r="CR76">
            <v>4.97939581298928</v>
          </cell>
          <cell r="CS76">
            <v>5.11558891072112</v>
          </cell>
          <cell r="CT76">
            <v>5.72139880113492</v>
          </cell>
          <cell r="CU76">
            <v>5.72139880113492</v>
          </cell>
          <cell r="CV76">
            <v>5.72139880113492</v>
          </cell>
          <cell r="CW76">
            <v>1.24959540955139</v>
          </cell>
          <cell r="CX76">
            <v>1.24777026053149</v>
          </cell>
          <cell r="CY76">
            <v>1.26549637811351</v>
          </cell>
          <cell r="CZ76">
            <v>1.26286383123876</v>
          </cell>
          <cell r="DA76">
            <v>1.26217775369382</v>
          </cell>
          <cell r="DB76">
            <v>1.24361036346872</v>
          </cell>
          <cell r="DC76">
            <v>1.2442161833045</v>
          </cell>
          <cell r="DD76">
            <v>1.24486339343557</v>
          </cell>
          <cell r="DE76">
            <v>1.23067321329738</v>
          </cell>
          <cell r="DF76">
            <v>1.27065858467778</v>
          </cell>
        </row>
        <row r="77">
          <cell r="BX77">
            <v>2.39442492374771</v>
          </cell>
          <cell r="BY77">
            <v>2.61925604880733</v>
          </cell>
          <cell r="BZ77">
            <v>3.03158621619447</v>
          </cell>
          <cell r="CA77">
            <v>3.02871116475111</v>
          </cell>
          <cell r="CB77">
            <v>2.68400336823957</v>
          </cell>
          <cell r="CC77">
            <v>3.05990090334959</v>
          </cell>
          <cell r="CD77">
            <v>3.44657422708038</v>
          </cell>
          <cell r="CE77">
            <v>4.18752042831238</v>
          </cell>
          <cell r="CF77">
            <v>3.58565709360001</v>
          </cell>
          <cell r="CG77">
            <v>3.14399061116216</v>
          </cell>
          <cell r="CH77">
            <v>3.34284857753315</v>
          </cell>
          <cell r="CI77">
            <v>4.14325160493681</v>
          </cell>
          <cell r="CJ77">
            <v>3.86213272217446</v>
          </cell>
          <cell r="CK77">
            <v>4.01507306559695</v>
          </cell>
          <cell r="CL77">
            <v>4.46536140926232</v>
          </cell>
          <cell r="CM77">
            <v>4.23561050224577</v>
          </cell>
          <cell r="CN77">
            <v>4.14902691390539</v>
          </cell>
          <cell r="CO77">
            <v>3.80623654771302</v>
          </cell>
          <cell r="CP77">
            <v>4.41547417870132</v>
          </cell>
          <cell r="CQ77">
            <v>4.781500600088</v>
          </cell>
          <cell r="CR77">
            <v>4.62302552384785</v>
          </cell>
          <cell r="CS77">
            <v>5.3724981536004</v>
          </cell>
          <cell r="CT77">
            <v>5.32482118131443</v>
          </cell>
          <cell r="CU77">
            <v>5.32482118131443</v>
          </cell>
          <cell r="CV77">
            <v>5.32482118131443</v>
          </cell>
          <cell r="CW77">
            <v>1.26387246014124</v>
          </cell>
          <cell r="CX77">
            <v>1.26795151314585</v>
          </cell>
          <cell r="CY77">
            <v>1.2560422219187</v>
          </cell>
          <cell r="CZ77">
            <v>1.23786230526861</v>
          </cell>
          <cell r="DA77">
            <v>1.24155250620591</v>
          </cell>
          <cell r="DB77">
            <v>1.26388427037716</v>
          </cell>
          <cell r="DC77">
            <v>1.24927509003518</v>
          </cell>
          <cell r="DD77">
            <v>1.25567921483667</v>
          </cell>
          <cell r="DE77">
            <v>1.2548430918846</v>
          </cell>
          <cell r="DF77">
            <v>1.25926697263453</v>
          </cell>
        </row>
        <row r="78">
          <cell r="BX78">
            <v>2.778818478394</v>
          </cell>
          <cell r="BY78">
            <v>3.37728984935667</v>
          </cell>
          <cell r="BZ78">
            <v>3.57988652688206</v>
          </cell>
          <cell r="CA78">
            <v>2.82182322855337</v>
          </cell>
          <cell r="CB78">
            <v>3.29200370826927</v>
          </cell>
          <cell r="CC78">
            <v>3.68773722278438</v>
          </cell>
          <cell r="CD78">
            <v>2.82922958862197</v>
          </cell>
          <cell r="CE78">
            <v>3.44628318310871</v>
          </cell>
          <cell r="CF78">
            <v>3.07621552939855</v>
          </cell>
          <cell r="CG78">
            <v>3.60970460975501</v>
          </cell>
          <cell r="CH78">
            <v>3.67758374191727</v>
          </cell>
          <cell r="CI78">
            <v>3.71384724535463</v>
          </cell>
          <cell r="CJ78">
            <v>4.41614413102596</v>
          </cell>
          <cell r="CK78">
            <v>3.90820329992462</v>
          </cell>
          <cell r="CL78">
            <v>3.72701459152341</v>
          </cell>
          <cell r="CM78">
            <v>3.90529535090841</v>
          </cell>
          <cell r="CN78">
            <v>4.68276251051804</v>
          </cell>
          <cell r="CO78">
            <v>4.48624945774845</v>
          </cell>
          <cell r="CP78">
            <v>4.22750766514398</v>
          </cell>
          <cell r="CQ78">
            <v>5.07450353140079</v>
          </cell>
          <cell r="CR78">
            <v>4.75923370073691</v>
          </cell>
          <cell r="CS78">
            <v>4.38889628266548</v>
          </cell>
          <cell r="CT78">
            <v>4.66488631047769</v>
          </cell>
          <cell r="CU78">
            <v>4.66488631047769</v>
          </cell>
          <cell r="CV78">
            <v>4.66488631047769</v>
          </cell>
          <cell r="CW78">
            <v>1.25851773828625</v>
          </cell>
          <cell r="CX78">
            <v>1.2634965605721</v>
          </cell>
          <cell r="CY78">
            <v>1.25179052224532</v>
          </cell>
          <cell r="CZ78">
            <v>1.23733165578725</v>
          </cell>
          <cell r="DA78">
            <v>1.25898121543915</v>
          </cell>
          <cell r="DB78">
            <v>1.24518779677984</v>
          </cell>
          <cell r="DC78">
            <v>1.23453894423812</v>
          </cell>
          <cell r="DD78">
            <v>1.26758923987528</v>
          </cell>
          <cell r="DE78">
            <v>1.2633377272244</v>
          </cell>
          <cell r="DF78">
            <v>1.23830706918918</v>
          </cell>
        </row>
        <row r="79">
          <cell r="BX79">
            <v>2.51088651558848</v>
          </cell>
          <cell r="BY79">
            <v>3.48647185745924</v>
          </cell>
          <cell r="BZ79">
            <v>2.93784741834196</v>
          </cell>
          <cell r="CA79">
            <v>3.12222121406613</v>
          </cell>
          <cell r="CB79">
            <v>2.61304995850349</v>
          </cell>
          <cell r="CC79">
            <v>3.03463694770839</v>
          </cell>
          <cell r="CD79">
            <v>3.2950624853835</v>
          </cell>
          <cell r="CE79">
            <v>3.60685119370611</v>
          </cell>
          <cell r="CF79">
            <v>3.58746257924558</v>
          </cell>
          <cell r="CG79">
            <v>4.01920800997162</v>
          </cell>
          <cell r="CH79">
            <v>4.01832670804371</v>
          </cell>
          <cell r="CI79">
            <v>3.99558743591635</v>
          </cell>
          <cell r="CJ79">
            <v>4.23943001178686</v>
          </cell>
          <cell r="CK79">
            <v>4.51052314661644</v>
          </cell>
          <cell r="CL79">
            <v>4.03541858297314</v>
          </cell>
          <cell r="CM79">
            <v>4.5594518992192</v>
          </cell>
          <cell r="CN79">
            <v>4.77009894699104</v>
          </cell>
          <cell r="CO79">
            <v>4.89918281114215</v>
          </cell>
          <cell r="CP79">
            <v>4.37025101962423</v>
          </cell>
          <cell r="CQ79">
            <v>4.54747400623578</v>
          </cell>
          <cell r="CR79">
            <v>5.1440907454852</v>
          </cell>
          <cell r="CS79">
            <v>6.29959034494577</v>
          </cell>
          <cell r="CT79">
            <v>6.12409049498297</v>
          </cell>
          <cell r="CU79">
            <v>6.12409049498297</v>
          </cell>
          <cell r="CV79">
            <v>6.12409049498297</v>
          </cell>
          <cell r="CW79">
            <v>1.24497346886532</v>
          </cell>
          <cell r="CX79">
            <v>1.27453551711301</v>
          </cell>
          <cell r="CY79">
            <v>1.28571031767181</v>
          </cell>
          <cell r="CZ79">
            <v>1.26386927383182</v>
          </cell>
          <cell r="DA79">
            <v>1.27019386178909</v>
          </cell>
          <cell r="DB79">
            <v>1.26540758928076</v>
          </cell>
          <cell r="DC79">
            <v>1.25663416456953</v>
          </cell>
          <cell r="DD79">
            <v>1.27597162017897</v>
          </cell>
          <cell r="DE79">
            <v>1.26104846737113</v>
          </cell>
          <cell r="DF79">
            <v>1.27699376656238</v>
          </cell>
        </row>
        <row r="80">
          <cell r="BX80">
            <v>2.51344633165136</v>
          </cell>
          <cell r="BY80">
            <v>2.78412143454808</v>
          </cell>
          <cell r="BZ80">
            <v>3.10088418062667</v>
          </cell>
          <cell r="CA80">
            <v>3.06898059620505</v>
          </cell>
          <cell r="CB80">
            <v>3.46542681419043</v>
          </cell>
          <cell r="CC80">
            <v>3.62031228986793</v>
          </cell>
          <cell r="CD80">
            <v>3.11438727005246</v>
          </cell>
          <cell r="CE80">
            <v>3.18767711730723</v>
          </cell>
          <cell r="CF80">
            <v>3.81009915311791</v>
          </cell>
          <cell r="CG80">
            <v>4.10503897376553</v>
          </cell>
          <cell r="CH80">
            <v>4.01081412484007</v>
          </cell>
          <cell r="CI80">
            <v>3.63185742813856</v>
          </cell>
          <cell r="CJ80">
            <v>3.76991162581722</v>
          </cell>
          <cell r="CK80">
            <v>3.90884357008072</v>
          </cell>
          <cell r="CL80">
            <v>4.27208562059599</v>
          </cell>
          <cell r="CM80">
            <v>3.90194135918835</v>
          </cell>
          <cell r="CN80">
            <v>3.99249089216706</v>
          </cell>
          <cell r="CO80">
            <v>4.58003565407511</v>
          </cell>
          <cell r="CP80">
            <v>4.85580433299275</v>
          </cell>
          <cell r="CQ80">
            <v>4.40357447169645</v>
          </cell>
          <cell r="CR80">
            <v>4.85711988463358</v>
          </cell>
          <cell r="CS80">
            <v>5.11142488659221</v>
          </cell>
          <cell r="CT80">
            <v>4.75546804205458</v>
          </cell>
          <cell r="CU80">
            <v>4.75546804205458</v>
          </cell>
          <cell r="CV80">
            <v>4.75546804205458</v>
          </cell>
          <cell r="CW80">
            <v>1.2520527112577</v>
          </cell>
          <cell r="CX80">
            <v>1.22368811943811</v>
          </cell>
          <cell r="CY80">
            <v>1.25116575564262</v>
          </cell>
          <cell r="CZ80">
            <v>1.2496969942898</v>
          </cell>
          <cell r="DA80">
            <v>1.24567129720265</v>
          </cell>
          <cell r="DB80">
            <v>1.26140998900232</v>
          </cell>
          <cell r="DC80">
            <v>1.2332589026097</v>
          </cell>
          <cell r="DD80">
            <v>1.25605788222061</v>
          </cell>
          <cell r="DE80">
            <v>1.26713270843804</v>
          </cell>
          <cell r="DF80">
            <v>1.26165912633176</v>
          </cell>
        </row>
        <row r="81">
          <cell r="BX81">
            <v>3.18700249073531</v>
          </cell>
          <cell r="BY81">
            <v>2.91122765334847</v>
          </cell>
          <cell r="BZ81">
            <v>3.12858547767571</v>
          </cell>
          <cell r="CA81">
            <v>3.58364553561408</v>
          </cell>
          <cell r="CB81">
            <v>3.16745350657241</v>
          </cell>
          <cell r="CC81">
            <v>3.60752793714239</v>
          </cell>
          <cell r="CD81">
            <v>3.4748259468771</v>
          </cell>
          <cell r="CE81">
            <v>3.53485768767147</v>
          </cell>
          <cell r="CF81">
            <v>3.90286609837972</v>
          </cell>
          <cell r="CG81">
            <v>3.3502502653277</v>
          </cell>
          <cell r="CH81">
            <v>3.76782946948616</v>
          </cell>
          <cell r="CI81">
            <v>3.94827279335789</v>
          </cell>
          <cell r="CJ81">
            <v>3.81681765712251</v>
          </cell>
          <cell r="CK81">
            <v>4.43718259970271</v>
          </cell>
          <cell r="CL81">
            <v>4.40917234552895</v>
          </cell>
          <cell r="CM81">
            <v>4.13452480284991</v>
          </cell>
          <cell r="CN81">
            <v>4.51621141854014</v>
          </cell>
          <cell r="CO81">
            <v>4.9824220004198</v>
          </cell>
          <cell r="CP81">
            <v>4.35773021875608</v>
          </cell>
          <cell r="CQ81">
            <v>4.11283691319619</v>
          </cell>
          <cell r="CR81">
            <v>4.62556908084764</v>
          </cell>
          <cell r="CS81">
            <v>4.80583251934775</v>
          </cell>
          <cell r="CT81">
            <v>5.51556285204541</v>
          </cell>
          <cell r="CU81">
            <v>5.51556285204541</v>
          </cell>
          <cell r="CV81">
            <v>5.51556285204541</v>
          </cell>
          <cell r="CW81">
            <v>1.25302463191224</v>
          </cell>
          <cell r="CX81">
            <v>1.26450248348992</v>
          </cell>
          <cell r="CY81">
            <v>1.25848279121608</v>
          </cell>
          <cell r="CZ81">
            <v>1.26166025024173</v>
          </cell>
          <cell r="DA81">
            <v>1.24889282868892</v>
          </cell>
          <cell r="DB81">
            <v>1.24554012267141</v>
          </cell>
          <cell r="DC81">
            <v>1.26676700850947</v>
          </cell>
          <cell r="DD81">
            <v>1.24472507201419</v>
          </cell>
          <cell r="DE81">
            <v>1.24734727824328</v>
          </cell>
          <cell r="DF81">
            <v>1.24990828946167</v>
          </cell>
        </row>
        <row r="82">
          <cell r="BX82">
            <v>3.58214829598763</v>
          </cell>
          <cell r="BY82">
            <v>3.05873711160514</v>
          </cell>
          <cell r="BZ82">
            <v>3.05084760129699</v>
          </cell>
          <cell r="CA82">
            <v>2.93603033852321</v>
          </cell>
          <cell r="CB82">
            <v>3.16118214589321</v>
          </cell>
          <cell r="CC82">
            <v>3.30751830253202</v>
          </cell>
          <cell r="CD82">
            <v>3.47202643344027</v>
          </cell>
          <cell r="CE82">
            <v>3.95257937603264</v>
          </cell>
          <cell r="CF82">
            <v>3.9156026420785</v>
          </cell>
          <cell r="CG82">
            <v>3.33959779177697</v>
          </cell>
          <cell r="CH82">
            <v>3.75419674875904</v>
          </cell>
          <cell r="CI82">
            <v>3.71721709845367</v>
          </cell>
          <cell r="CJ82">
            <v>4.11427058684375</v>
          </cell>
          <cell r="CK82">
            <v>4.55568930916831</v>
          </cell>
          <cell r="CL82">
            <v>4.19086341362395</v>
          </cell>
          <cell r="CM82">
            <v>4.60878488639896</v>
          </cell>
          <cell r="CN82">
            <v>4.35703864566475</v>
          </cell>
          <cell r="CO82">
            <v>4.59761074537733</v>
          </cell>
          <cell r="CP82">
            <v>4.97170616000104</v>
          </cell>
          <cell r="CQ82">
            <v>4.39102019555314</v>
          </cell>
          <cell r="CR82">
            <v>4.61379961794468</v>
          </cell>
          <cell r="CS82">
            <v>5.716098465441</v>
          </cell>
          <cell r="CT82">
            <v>5.0468104915269</v>
          </cell>
          <cell r="CU82">
            <v>5.0468104915269</v>
          </cell>
          <cell r="CV82">
            <v>5.0468104915269</v>
          </cell>
          <cell r="CW82">
            <v>1.23368827711958</v>
          </cell>
          <cell r="CX82">
            <v>1.24659663204395</v>
          </cell>
          <cell r="CY82">
            <v>1.25921768452858</v>
          </cell>
          <cell r="CZ82">
            <v>1.27001099597992</v>
          </cell>
          <cell r="DA82">
            <v>1.25999825511307</v>
          </cell>
          <cell r="DB82">
            <v>1.2618907280452</v>
          </cell>
          <cell r="DC82">
            <v>1.2642743044566</v>
          </cell>
          <cell r="DD82">
            <v>1.26547407364151</v>
          </cell>
          <cell r="DE82">
            <v>1.25404114072622</v>
          </cell>
          <cell r="DF82">
            <v>1.26214482629512</v>
          </cell>
        </row>
        <row r="83">
          <cell r="BX83">
            <v>3.02311624052066</v>
          </cell>
          <cell r="BY83">
            <v>3.12335697028512</v>
          </cell>
          <cell r="BZ83">
            <v>2.90609791700771</v>
          </cell>
          <cell r="CA83">
            <v>3.33345681151177</v>
          </cell>
          <cell r="CB83">
            <v>3.20172762716108</v>
          </cell>
          <cell r="CC83">
            <v>2.95483174882585</v>
          </cell>
          <cell r="CD83">
            <v>3.51003962435568</v>
          </cell>
          <cell r="CE83">
            <v>3.59581665821985</v>
          </cell>
          <cell r="CF83">
            <v>3.60789243275362</v>
          </cell>
          <cell r="CG83">
            <v>3.42247197038172</v>
          </cell>
          <cell r="CH83">
            <v>4.0464809766551</v>
          </cell>
          <cell r="CI83">
            <v>3.58694165193231</v>
          </cell>
          <cell r="CJ83">
            <v>3.64816318135222</v>
          </cell>
          <cell r="CK83">
            <v>4.10976333296549</v>
          </cell>
          <cell r="CL83">
            <v>4.34058270422148</v>
          </cell>
          <cell r="CM83">
            <v>4.91651327975279</v>
          </cell>
          <cell r="CN83">
            <v>3.95118998937547</v>
          </cell>
          <cell r="CO83">
            <v>4.59646989447931</v>
          </cell>
          <cell r="CP83">
            <v>4.17518840473304</v>
          </cell>
          <cell r="CQ83">
            <v>4.80133713247697</v>
          </cell>
          <cell r="CR83">
            <v>4.74719943171907</v>
          </cell>
          <cell r="CS83">
            <v>5.09901083055422</v>
          </cell>
          <cell r="CT83">
            <v>5.54368374700013</v>
          </cell>
          <cell r="CU83">
            <v>5.54368374700013</v>
          </cell>
          <cell r="CV83">
            <v>5.54368374700013</v>
          </cell>
          <cell r="CW83">
            <v>1.27096395129761</v>
          </cell>
          <cell r="CX83">
            <v>1.25134257974749</v>
          </cell>
          <cell r="CY83">
            <v>1.26045109128361</v>
          </cell>
          <cell r="CZ83">
            <v>1.25220112887759</v>
          </cell>
          <cell r="DA83">
            <v>1.27481346500005</v>
          </cell>
          <cell r="DB83">
            <v>1.26066416615149</v>
          </cell>
          <cell r="DC83">
            <v>1.27580952280618</v>
          </cell>
          <cell r="DD83">
            <v>1.24767723693334</v>
          </cell>
          <cell r="DE83">
            <v>1.26286867281282</v>
          </cell>
          <cell r="DF83">
            <v>1.26668784613619</v>
          </cell>
        </row>
        <row r="84">
          <cell r="BX84">
            <v>2.42462730155375</v>
          </cell>
          <cell r="BY84">
            <v>3.3703954806817</v>
          </cell>
          <cell r="BZ84">
            <v>3.96327400823755</v>
          </cell>
          <cell r="CA84">
            <v>2.61757116034934</v>
          </cell>
          <cell r="CB84">
            <v>2.69151509146832</v>
          </cell>
          <cell r="CC84">
            <v>3.85679115071726</v>
          </cell>
          <cell r="CD84">
            <v>3.65512684804611</v>
          </cell>
          <cell r="CE84">
            <v>3.41268207589172</v>
          </cell>
          <cell r="CF84">
            <v>3.60020352186283</v>
          </cell>
          <cell r="CG84">
            <v>3.36606062626554</v>
          </cell>
          <cell r="CH84">
            <v>3.32920406093406</v>
          </cell>
          <cell r="CI84">
            <v>3.71870537808412</v>
          </cell>
          <cell r="CJ84">
            <v>3.51603510270546</v>
          </cell>
          <cell r="CK84">
            <v>4.02471395513783</v>
          </cell>
          <cell r="CL84">
            <v>4.03026173117027</v>
          </cell>
          <cell r="CM84">
            <v>4.57629354520174</v>
          </cell>
          <cell r="CN84">
            <v>3.93581136225833</v>
          </cell>
          <cell r="CO84">
            <v>4.19567642105938</v>
          </cell>
          <cell r="CP84">
            <v>4.62731891293357</v>
          </cell>
          <cell r="CQ84">
            <v>4.36994516010027</v>
          </cell>
          <cell r="CR84">
            <v>4.36079834360668</v>
          </cell>
          <cell r="CS84">
            <v>4.64949975505518</v>
          </cell>
          <cell r="CT84">
            <v>4.72179529285615</v>
          </cell>
          <cell r="CU84">
            <v>4.72179529285615</v>
          </cell>
          <cell r="CV84">
            <v>4.72179529285615</v>
          </cell>
          <cell r="CW84">
            <v>1.24550116589259</v>
          </cell>
          <cell r="CX84">
            <v>1.23689644949541</v>
          </cell>
          <cell r="CY84">
            <v>1.26806788490152</v>
          </cell>
          <cell r="CZ84">
            <v>1.25617332530196</v>
          </cell>
          <cell r="DA84">
            <v>1.26176733401559</v>
          </cell>
          <cell r="DB84">
            <v>1.26263031017355</v>
          </cell>
          <cell r="DC84">
            <v>1.25262718979409</v>
          </cell>
          <cell r="DD84">
            <v>1.2503472735311</v>
          </cell>
          <cell r="DE84">
            <v>1.24651786971528</v>
          </cell>
          <cell r="DF84">
            <v>1.27257058951007</v>
          </cell>
        </row>
        <row r="85">
          <cell r="BX85">
            <v>2.61078793395794</v>
          </cell>
          <cell r="BY85">
            <v>2.64000567988118</v>
          </cell>
          <cell r="BZ85">
            <v>3.45593780544334</v>
          </cell>
          <cell r="CA85">
            <v>2.87257526575671</v>
          </cell>
          <cell r="CB85">
            <v>3.24155226416454</v>
          </cell>
          <cell r="CC85">
            <v>3.49101824236112</v>
          </cell>
          <cell r="CD85">
            <v>3.74318612411293</v>
          </cell>
          <cell r="CE85">
            <v>3.78995520330091</v>
          </cell>
          <cell r="CF85">
            <v>3.53574664927286</v>
          </cell>
          <cell r="CG85">
            <v>3.30629527977138</v>
          </cell>
          <cell r="CH85">
            <v>3.37927015447262</v>
          </cell>
          <cell r="CI85">
            <v>3.47606699121474</v>
          </cell>
          <cell r="CJ85">
            <v>3.39491553407796</v>
          </cell>
          <cell r="CK85">
            <v>3.53857543489247</v>
          </cell>
          <cell r="CL85">
            <v>4.74000412321467</v>
          </cell>
          <cell r="CM85">
            <v>4.22667479195313</v>
          </cell>
          <cell r="CN85">
            <v>3.99977688569422</v>
          </cell>
          <cell r="CO85">
            <v>4.95152862273452</v>
          </cell>
          <cell r="CP85">
            <v>5.13254130185774</v>
          </cell>
          <cell r="CQ85">
            <v>4.26079512520242</v>
          </cell>
          <cell r="CR85">
            <v>5.1651371525482</v>
          </cell>
          <cell r="CS85">
            <v>5.3776931977688</v>
          </cell>
          <cell r="CT85">
            <v>5.75568137368395</v>
          </cell>
          <cell r="CU85">
            <v>5.75568137368395</v>
          </cell>
          <cell r="CV85">
            <v>5.75568137368395</v>
          </cell>
          <cell r="CW85">
            <v>1.26914966773184</v>
          </cell>
          <cell r="CX85">
            <v>1.23740543369157</v>
          </cell>
          <cell r="CY85">
            <v>1.25235576082585</v>
          </cell>
          <cell r="CZ85">
            <v>1.24508590895029</v>
          </cell>
          <cell r="DA85">
            <v>1.25811542338002</v>
          </cell>
          <cell r="DB85">
            <v>1.25686598786229</v>
          </cell>
          <cell r="DC85">
            <v>1.24997500095953</v>
          </cell>
          <cell r="DD85">
            <v>1.26516456900806</v>
          </cell>
          <cell r="DE85">
            <v>1.2511173311342</v>
          </cell>
          <cell r="DF85">
            <v>1.25894237554786</v>
          </cell>
        </row>
        <row r="86">
          <cell r="BX86">
            <v>2.22587026272864</v>
          </cell>
          <cell r="BY86">
            <v>2.69471412981714</v>
          </cell>
          <cell r="BZ86">
            <v>2.97567791667074</v>
          </cell>
          <cell r="CA86">
            <v>3.4610846854381</v>
          </cell>
          <cell r="CB86">
            <v>3.00910905741951</v>
          </cell>
          <cell r="CC86">
            <v>3.01986993286023</v>
          </cell>
          <cell r="CD86">
            <v>3.08351649505139</v>
          </cell>
          <cell r="CE86">
            <v>3.40223002858873</v>
          </cell>
          <cell r="CF86">
            <v>3.37750963212071</v>
          </cell>
          <cell r="CG86">
            <v>3.42951465697695</v>
          </cell>
          <cell r="CH86">
            <v>3.3671898036264</v>
          </cell>
          <cell r="CI86">
            <v>4.3707743783485</v>
          </cell>
          <cell r="CJ86">
            <v>4.08155625696121</v>
          </cell>
          <cell r="CK86">
            <v>4.49303970193983</v>
          </cell>
          <cell r="CL86">
            <v>4.63106765647646</v>
          </cell>
          <cell r="CM86">
            <v>4.67130733333347</v>
          </cell>
          <cell r="CN86">
            <v>4.27716131874336</v>
          </cell>
          <cell r="CO86">
            <v>4.72978747283632</v>
          </cell>
          <cell r="CP86">
            <v>4.71402124878897</v>
          </cell>
          <cell r="CQ86">
            <v>4.71342758984143</v>
          </cell>
          <cell r="CR86">
            <v>5.53296316923411</v>
          </cell>
          <cell r="CS86">
            <v>4.82786442429208</v>
          </cell>
          <cell r="CT86">
            <v>4.71474168206137</v>
          </cell>
          <cell r="CU86">
            <v>4.71474168206137</v>
          </cell>
          <cell r="CV86">
            <v>4.71474168206137</v>
          </cell>
          <cell r="CW86">
            <v>1.27835574091366</v>
          </cell>
          <cell r="CX86">
            <v>1.25530485162794</v>
          </cell>
          <cell r="CY86">
            <v>1.23954458865438</v>
          </cell>
          <cell r="CZ86">
            <v>1.28480818911309</v>
          </cell>
          <cell r="DA86">
            <v>1.24172022806126</v>
          </cell>
          <cell r="DB86">
            <v>1.24474203143223</v>
          </cell>
          <cell r="DC86">
            <v>1.2388553096984</v>
          </cell>
          <cell r="DD86">
            <v>1.26936370655647</v>
          </cell>
          <cell r="DE86">
            <v>1.25542412672635</v>
          </cell>
          <cell r="DF86">
            <v>1.26842913923112</v>
          </cell>
        </row>
        <row r="87">
          <cell r="BX87">
            <v>2.86779785537931</v>
          </cell>
          <cell r="BY87">
            <v>2.60513169615429</v>
          </cell>
          <cell r="BZ87">
            <v>2.68773610023856</v>
          </cell>
          <cell r="CA87">
            <v>3.27530773768078</v>
          </cell>
          <cell r="CB87">
            <v>3.06577902953711</v>
          </cell>
          <cell r="CC87">
            <v>3.43728213332433</v>
          </cell>
          <cell r="CD87">
            <v>2.97132012073794</v>
          </cell>
          <cell r="CE87">
            <v>3.18322518830861</v>
          </cell>
          <cell r="CF87">
            <v>3.78957473327643</v>
          </cell>
          <cell r="CG87">
            <v>3.80460951056415</v>
          </cell>
          <cell r="CH87">
            <v>3.72852416729332</v>
          </cell>
          <cell r="CI87">
            <v>3.29608428071009</v>
          </cell>
          <cell r="CJ87">
            <v>3.90404434509917</v>
          </cell>
          <cell r="CK87">
            <v>4.43838159077297</v>
          </cell>
          <cell r="CL87">
            <v>4.4001935746464</v>
          </cell>
          <cell r="CM87">
            <v>4.09264518046306</v>
          </cell>
          <cell r="CN87">
            <v>4.05551519676242</v>
          </cell>
          <cell r="CO87">
            <v>5.09624590333475</v>
          </cell>
          <cell r="CP87">
            <v>4.57991195772686</v>
          </cell>
          <cell r="CQ87">
            <v>4.68714277414161</v>
          </cell>
          <cell r="CR87">
            <v>5.1150381673658</v>
          </cell>
          <cell r="CS87">
            <v>5.56363517740065</v>
          </cell>
          <cell r="CT87">
            <v>5.42242313541802</v>
          </cell>
          <cell r="CU87">
            <v>5.42242313541802</v>
          </cell>
          <cell r="CV87">
            <v>5.42242313541802</v>
          </cell>
          <cell r="CW87">
            <v>1.25701633415936</v>
          </cell>
          <cell r="CX87">
            <v>1.25068487131458</v>
          </cell>
          <cell r="CY87">
            <v>1.2497651701431</v>
          </cell>
          <cell r="CZ87">
            <v>1.24695629471366</v>
          </cell>
          <cell r="DA87">
            <v>1.26847982297755</v>
          </cell>
          <cell r="DB87">
            <v>1.24623215669111</v>
          </cell>
          <cell r="DC87">
            <v>1.28233369955036</v>
          </cell>
          <cell r="DD87">
            <v>1.25867583232251</v>
          </cell>
          <cell r="DE87">
            <v>1.23108632971961</v>
          </cell>
          <cell r="DF87">
            <v>1.26636294887683</v>
          </cell>
        </row>
        <row r="88">
          <cell r="BX88">
            <v>2.72264963801087</v>
          </cell>
          <cell r="BY88">
            <v>3.33706705082509</v>
          </cell>
          <cell r="BZ88">
            <v>3.23738063755021</v>
          </cell>
          <cell r="CA88">
            <v>3.0199725265916</v>
          </cell>
          <cell r="CB88">
            <v>3.50861082280751</v>
          </cell>
          <cell r="CC88">
            <v>3.71048687769026</v>
          </cell>
          <cell r="CD88">
            <v>3.52837967525964</v>
          </cell>
          <cell r="CE88">
            <v>3.75832445413484</v>
          </cell>
          <cell r="CF88">
            <v>3.80568851500333</v>
          </cell>
          <cell r="CG88">
            <v>3.71801298776756</v>
          </cell>
          <cell r="CH88">
            <v>3.69934568373405</v>
          </cell>
          <cell r="CI88">
            <v>4.17470411089515</v>
          </cell>
          <cell r="CJ88">
            <v>3.68180840347814</v>
          </cell>
          <cell r="CK88">
            <v>3.95935930437619</v>
          </cell>
          <cell r="CL88">
            <v>4.19283686830029</v>
          </cell>
          <cell r="CM88">
            <v>4.62148590165212</v>
          </cell>
          <cell r="CN88">
            <v>4.58546393237879</v>
          </cell>
          <cell r="CO88">
            <v>4.07451710677009</v>
          </cell>
          <cell r="CP88">
            <v>4.308062672975</v>
          </cell>
          <cell r="CQ88">
            <v>4.88083047897128</v>
          </cell>
          <cell r="CR88">
            <v>4.79678225196798</v>
          </cell>
          <cell r="CS88">
            <v>5.5873242941266</v>
          </cell>
          <cell r="CT88">
            <v>4.81854730032856</v>
          </cell>
          <cell r="CU88">
            <v>4.81854730032856</v>
          </cell>
          <cell r="CV88">
            <v>4.81854730032856</v>
          </cell>
          <cell r="CW88">
            <v>1.26968685027628</v>
          </cell>
          <cell r="CX88">
            <v>1.24100165943595</v>
          </cell>
          <cell r="CY88">
            <v>1.24997863516845</v>
          </cell>
          <cell r="CZ88">
            <v>1.27401719042929</v>
          </cell>
          <cell r="DA88">
            <v>1.2401708280619</v>
          </cell>
          <cell r="DB88">
            <v>1.25202596685271</v>
          </cell>
          <cell r="DC88">
            <v>1.26519860781508</v>
          </cell>
          <cell r="DD88">
            <v>1.25609996758278</v>
          </cell>
          <cell r="DE88">
            <v>1.23189136179221</v>
          </cell>
          <cell r="DF88">
            <v>1.2513223269339</v>
          </cell>
        </row>
        <row r="89">
          <cell r="BX89">
            <v>2.49661869430047</v>
          </cell>
          <cell r="BY89">
            <v>2.86431523494785</v>
          </cell>
          <cell r="BZ89">
            <v>3.10380194726485</v>
          </cell>
          <cell r="CA89">
            <v>2.92321827478607</v>
          </cell>
          <cell r="CB89">
            <v>4.05631534591408</v>
          </cell>
          <cell r="CC89">
            <v>3.33525724686137</v>
          </cell>
          <cell r="CD89">
            <v>3.38873653406688</v>
          </cell>
          <cell r="CE89">
            <v>3.1382201346524</v>
          </cell>
          <cell r="CF89">
            <v>3.75455430181717</v>
          </cell>
          <cell r="CG89">
            <v>3.60433346834431</v>
          </cell>
          <cell r="CH89">
            <v>3.98119649938673</v>
          </cell>
          <cell r="CI89">
            <v>3.86784071041284</v>
          </cell>
          <cell r="CJ89">
            <v>3.87959801667615</v>
          </cell>
          <cell r="CK89">
            <v>4.48829634348295</v>
          </cell>
          <cell r="CL89">
            <v>4.06654275654135</v>
          </cell>
          <cell r="CM89">
            <v>3.89758777234188</v>
          </cell>
          <cell r="CN89">
            <v>3.86554530801752</v>
          </cell>
          <cell r="CO89">
            <v>4.76576890132315</v>
          </cell>
          <cell r="CP89">
            <v>5.13913830038106</v>
          </cell>
          <cell r="CQ89">
            <v>4.43066920341402</v>
          </cell>
          <cell r="CR89">
            <v>4.42098443468874</v>
          </cell>
          <cell r="CS89">
            <v>5.27114577021114</v>
          </cell>
          <cell r="CT89">
            <v>5.80891629836821</v>
          </cell>
          <cell r="CU89">
            <v>5.80891629836821</v>
          </cell>
          <cell r="CV89">
            <v>5.80891629836821</v>
          </cell>
          <cell r="CW89">
            <v>1.26349486824024</v>
          </cell>
          <cell r="CX89">
            <v>1.25024946339254</v>
          </cell>
          <cell r="CY89">
            <v>1.25360676268161</v>
          </cell>
          <cell r="CZ89">
            <v>1.26236809932843</v>
          </cell>
          <cell r="DA89">
            <v>1.2405136052726</v>
          </cell>
          <cell r="DB89">
            <v>1.24897523587314</v>
          </cell>
          <cell r="DC89">
            <v>1.26696336694852</v>
          </cell>
          <cell r="DD89">
            <v>1.25599423275067</v>
          </cell>
          <cell r="DE89">
            <v>1.29038402883905</v>
          </cell>
          <cell r="DF89">
            <v>1.24573053864515</v>
          </cell>
        </row>
        <row r="90">
          <cell r="BX90">
            <v>2.26425589536286</v>
          </cell>
          <cell r="BY90">
            <v>2.8874472426368</v>
          </cell>
          <cell r="BZ90">
            <v>3.53956034698026</v>
          </cell>
          <cell r="CA90">
            <v>3.17783434267265</v>
          </cell>
          <cell r="CB90">
            <v>2.95320727913039</v>
          </cell>
          <cell r="CC90">
            <v>3.15277806069589</v>
          </cell>
          <cell r="CD90">
            <v>3.35291483220027</v>
          </cell>
          <cell r="CE90">
            <v>3.6838697713171</v>
          </cell>
          <cell r="CF90">
            <v>3.16318107373507</v>
          </cell>
          <cell r="CG90">
            <v>3.96081109499257</v>
          </cell>
          <cell r="CH90">
            <v>3.87267712163063</v>
          </cell>
          <cell r="CI90">
            <v>4.3612370628107</v>
          </cell>
          <cell r="CJ90">
            <v>4.3620740943508</v>
          </cell>
          <cell r="CK90">
            <v>4.1675898041357</v>
          </cell>
          <cell r="CL90">
            <v>4.05378942356949</v>
          </cell>
          <cell r="CM90">
            <v>4.84504353280538</v>
          </cell>
          <cell r="CN90">
            <v>4.184380818271</v>
          </cell>
          <cell r="CO90">
            <v>4.90209329971102</v>
          </cell>
          <cell r="CP90">
            <v>4.59558311635843</v>
          </cell>
          <cell r="CQ90">
            <v>4.65796400613465</v>
          </cell>
          <cell r="CR90">
            <v>4.54623284831987</v>
          </cell>
          <cell r="CS90">
            <v>5.14551750946428</v>
          </cell>
          <cell r="CT90">
            <v>5.81093723373593</v>
          </cell>
          <cell r="CU90">
            <v>5.81093723373593</v>
          </cell>
          <cell r="CV90">
            <v>5.81093723373593</v>
          </cell>
          <cell r="CW90">
            <v>1.24440981400723</v>
          </cell>
          <cell r="CX90">
            <v>1.25584385868886</v>
          </cell>
          <cell r="CY90">
            <v>1.27473649787328</v>
          </cell>
          <cell r="CZ90">
            <v>1.25701062337561</v>
          </cell>
          <cell r="DA90">
            <v>1.24211812850596</v>
          </cell>
          <cell r="DB90">
            <v>1.26114725103931</v>
          </cell>
          <cell r="DC90">
            <v>1.25651792762409</v>
          </cell>
          <cell r="DD90">
            <v>1.24427178141681</v>
          </cell>
          <cell r="DE90">
            <v>1.26347929390907</v>
          </cell>
          <cell r="DF90">
            <v>1.26895465490461</v>
          </cell>
        </row>
        <row r="91">
          <cell r="BX91">
            <v>2.59764938937711</v>
          </cell>
          <cell r="BY91">
            <v>2.28407240699863</v>
          </cell>
          <cell r="BZ91">
            <v>2.84587629338263</v>
          </cell>
          <cell r="CA91">
            <v>2.66144156227699</v>
          </cell>
          <cell r="CB91">
            <v>3.18578948793894</v>
          </cell>
          <cell r="CC91">
            <v>3.77312670748522</v>
          </cell>
          <cell r="CD91">
            <v>2.90604100746239</v>
          </cell>
          <cell r="CE91">
            <v>3.25985539242711</v>
          </cell>
          <cell r="CF91">
            <v>4.0255403674369</v>
          </cell>
          <cell r="CG91">
            <v>3.46530314727593</v>
          </cell>
          <cell r="CH91">
            <v>3.90933103530478</v>
          </cell>
          <cell r="CI91">
            <v>3.35503044471338</v>
          </cell>
          <cell r="CJ91">
            <v>3.56139282361531</v>
          </cell>
          <cell r="CK91">
            <v>3.84907745612063</v>
          </cell>
          <cell r="CL91">
            <v>4.33191863040649</v>
          </cell>
          <cell r="CM91">
            <v>4.34498086242925</v>
          </cell>
          <cell r="CN91">
            <v>4.60006796501546</v>
          </cell>
          <cell r="CO91">
            <v>4.44360297222921</v>
          </cell>
          <cell r="CP91">
            <v>4.41472859730677</v>
          </cell>
          <cell r="CQ91">
            <v>4.51783290147982</v>
          </cell>
          <cell r="CR91">
            <v>4.86202037473839</v>
          </cell>
          <cell r="CS91">
            <v>4.39444647706625</v>
          </cell>
          <cell r="CT91">
            <v>5.35956649823309</v>
          </cell>
          <cell r="CU91">
            <v>5.35956649823309</v>
          </cell>
          <cell r="CV91">
            <v>5.35956649823309</v>
          </cell>
          <cell r="CW91">
            <v>1.26752193832614</v>
          </cell>
          <cell r="CX91">
            <v>1.25733140575058</v>
          </cell>
          <cell r="CY91">
            <v>1.23973886594719</v>
          </cell>
          <cell r="CZ91">
            <v>1.2716778634708</v>
          </cell>
          <cell r="DA91">
            <v>1.24416836691082</v>
          </cell>
          <cell r="DB91">
            <v>1.26545673360553</v>
          </cell>
          <cell r="DC91">
            <v>1.24697606498619</v>
          </cell>
          <cell r="DD91">
            <v>1.23828394163156</v>
          </cell>
          <cell r="DE91">
            <v>1.27097157470753</v>
          </cell>
          <cell r="DF91">
            <v>1.25705234139093</v>
          </cell>
        </row>
        <row r="92">
          <cell r="BX92">
            <v>3.01157966461495</v>
          </cell>
          <cell r="BY92">
            <v>2.93900594270385</v>
          </cell>
          <cell r="BZ92">
            <v>2.86425354455183</v>
          </cell>
          <cell r="CA92">
            <v>2.87923242333165</v>
          </cell>
          <cell r="CB92">
            <v>2.78077756925227</v>
          </cell>
          <cell r="CC92">
            <v>3.35834862356983</v>
          </cell>
          <cell r="CD92">
            <v>2.96324461446759</v>
          </cell>
          <cell r="CE92">
            <v>3.27149787944764</v>
          </cell>
          <cell r="CF92">
            <v>3.23453130165982</v>
          </cell>
          <cell r="CG92">
            <v>4.1398583357561</v>
          </cell>
          <cell r="CH92">
            <v>3.97674883084117</v>
          </cell>
          <cell r="CI92">
            <v>3.47372156941262</v>
          </cell>
          <cell r="CJ92">
            <v>3.92612510288741</v>
          </cell>
          <cell r="CK92">
            <v>4.24486224104739</v>
          </cell>
          <cell r="CL92">
            <v>4.36882576176287</v>
          </cell>
          <cell r="CM92">
            <v>4.26608448321699</v>
          </cell>
          <cell r="CN92">
            <v>4.14125620228992</v>
          </cell>
          <cell r="CO92">
            <v>4.21610612993985</v>
          </cell>
          <cell r="CP92">
            <v>4.80301488094352</v>
          </cell>
          <cell r="CQ92">
            <v>4.22238469285083</v>
          </cell>
          <cell r="CR92">
            <v>5.08166696271281</v>
          </cell>
          <cell r="CS92">
            <v>5.36424364082212</v>
          </cell>
          <cell r="CT92">
            <v>5.16490120073712</v>
          </cell>
          <cell r="CU92">
            <v>5.16490120073712</v>
          </cell>
          <cell r="CV92">
            <v>5.16490120073712</v>
          </cell>
          <cell r="CW92">
            <v>1.24688725403327</v>
          </cell>
          <cell r="CX92">
            <v>1.25509583250403</v>
          </cell>
          <cell r="CY92">
            <v>1.25248845815844</v>
          </cell>
          <cell r="CZ92">
            <v>1.27216191056736</v>
          </cell>
          <cell r="DA92">
            <v>1.27345918682667</v>
          </cell>
          <cell r="DB92">
            <v>1.26282616008244</v>
          </cell>
          <cell r="DC92">
            <v>1.25177571746492</v>
          </cell>
          <cell r="DD92">
            <v>1.24178023699818</v>
          </cell>
          <cell r="DE92">
            <v>1.26024170864919</v>
          </cell>
          <cell r="DF92">
            <v>1.28035212223915</v>
          </cell>
        </row>
        <row r="93">
          <cell r="BX93">
            <v>3.38185538333809</v>
          </cell>
          <cell r="BY93">
            <v>2.48037944767118</v>
          </cell>
          <cell r="BZ93">
            <v>3.15763135800666</v>
          </cell>
          <cell r="CA93">
            <v>3.02422760231774</v>
          </cell>
          <cell r="CB93">
            <v>3.73823543705202</v>
          </cell>
          <cell r="CC93">
            <v>3.02542190462107</v>
          </cell>
          <cell r="CD93">
            <v>3.2294072108109</v>
          </cell>
          <cell r="CE93">
            <v>3.56749248285833</v>
          </cell>
          <cell r="CF93">
            <v>3.25402402819829</v>
          </cell>
          <cell r="CG93">
            <v>3.59123217840507</v>
          </cell>
          <cell r="CH93">
            <v>3.85771545784313</v>
          </cell>
          <cell r="CI93">
            <v>3.69969382716431</v>
          </cell>
          <cell r="CJ93">
            <v>3.26677944399371</v>
          </cell>
          <cell r="CK93">
            <v>3.73364865312275</v>
          </cell>
          <cell r="CL93">
            <v>4.44704769580329</v>
          </cell>
          <cell r="CM93">
            <v>4.62282293049714</v>
          </cell>
          <cell r="CN93">
            <v>4.68117140515062</v>
          </cell>
          <cell r="CO93">
            <v>4.22267983145006</v>
          </cell>
          <cell r="CP93">
            <v>4.99744544336984</v>
          </cell>
          <cell r="CQ93">
            <v>4.43347939057441</v>
          </cell>
          <cell r="CR93">
            <v>5.54640227247559</v>
          </cell>
          <cell r="CS93">
            <v>5.49760129018032</v>
          </cell>
          <cell r="CT93">
            <v>5.05629822493362</v>
          </cell>
          <cell r="CU93">
            <v>5.05629822493362</v>
          </cell>
          <cell r="CV93">
            <v>5.05629822493362</v>
          </cell>
          <cell r="CW93">
            <v>1.24788444409108</v>
          </cell>
          <cell r="CX93">
            <v>1.24982336387478</v>
          </cell>
          <cell r="CY93">
            <v>1.26077326130332</v>
          </cell>
          <cell r="CZ93">
            <v>1.24410148919822</v>
          </cell>
          <cell r="DA93">
            <v>1.26282071578657</v>
          </cell>
          <cell r="DB93">
            <v>1.23122838318325</v>
          </cell>
          <cell r="DC93">
            <v>1.25605590458717</v>
          </cell>
          <cell r="DD93">
            <v>1.24310090438003</v>
          </cell>
          <cell r="DE93">
            <v>1.24792081712902</v>
          </cell>
          <cell r="DF93">
            <v>1.26002101891148</v>
          </cell>
        </row>
        <row r="94">
          <cell r="BX94">
            <v>2.19238826938128</v>
          </cell>
          <cell r="BY94">
            <v>3.0509817796818</v>
          </cell>
          <cell r="BZ94">
            <v>3.4092633674365</v>
          </cell>
          <cell r="CA94">
            <v>3.49444054650963</v>
          </cell>
          <cell r="CB94">
            <v>3.10638706477965</v>
          </cell>
          <cell r="CC94">
            <v>3.14610233404174</v>
          </cell>
          <cell r="CD94">
            <v>3.40661187659023</v>
          </cell>
          <cell r="CE94">
            <v>3.77036896836228</v>
          </cell>
          <cell r="CF94">
            <v>3.52475286564827</v>
          </cell>
          <cell r="CG94">
            <v>3.20738432762845</v>
          </cell>
          <cell r="CH94">
            <v>3.74268027661478</v>
          </cell>
          <cell r="CI94">
            <v>3.74472532305644</v>
          </cell>
          <cell r="CJ94">
            <v>3.88967622313573</v>
          </cell>
          <cell r="CK94">
            <v>4.69586428253115</v>
          </cell>
          <cell r="CL94">
            <v>4.08495147853883</v>
          </cell>
          <cell r="CM94">
            <v>3.74464484707055</v>
          </cell>
          <cell r="CN94">
            <v>3.99993848818806</v>
          </cell>
          <cell r="CO94">
            <v>4.63524106172194</v>
          </cell>
          <cell r="CP94">
            <v>4.47352799486338</v>
          </cell>
          <cell r="CQ94">
            <v>4.73791727475374</v>
          </cell>
          <cell r="CR94">
            <v>5.30062605950012</v>
          </cell>
          <cell r="CS94">
            <v>5.11997166704873</v>
          </cell>
          <cell r="CT94">
            <v>5.19400350927714</v>
          </cell>
          <cell r="CU94">
            <v>5.19400350927714</v>
          </cell>
          <cell r="CV94">
            <v>5.19400350927714</v>
          </cell>
          <cell r="CW94">
            <v>1.27549656700488</v>
          </cell>
          <cell r="CX94">
            <v>1.25263876589705</v>
          </cell>
          <cell r="CY94">
            <v>1.23538103253049</v>
          </cell>
          <cell r="CZ94">
            <v>1.24833908660917</v>
          </cell>
          <cell r="DA94">
            <v>1.24977499873134</v>
          </cell>
          <cell r="DB94">
            <v>1.24483177165994</v>
          </cell>
          <cell r="DC94">
            <v>1.2508514540347</v>
          </cell>
          <cell r="DD94">
            <v>1.25110595332401</v>
          </cell>
          <cell r="DE94">
            <v>1.25962101496999</v>
          </cell>
          <cell r="DF94">
            <v>1.26154684850616</v>
          </cell>
        </row>
        <row r="95">
          <cell r="BX95">
            <v>2.92065531532073</v>
          </cell>
          <cell r="BY95">
            <v>3.06027273059994</v>
          </cell>
          <cell r="BZ95">
            <v>2.90494996567329</v>
          </cell>
          <cell r="CA95">
            <v>2.71513909257706</v>
          </cell>
          <cell r="CB95">
            <v>3.0549588384804</v>
          </cell>
          <cell r="CC95">
            <v>3.38330605155115</v>
          </cell>
          <cell r="CD95">
            <v>3.54999625951466</v>
          </cell>
          <cell r="CE95">
            <v>4.08868032899289</v>
          </cell>
          <cell r="CF95">
            <v>3.5391659872006</v>
          </cell>
          <cell r="CG95">
            <v>3.59794683497838</v>
          </cell>
          <cell r="CH95">
            <v>4.28893414930566</v>
          </cell>
          <cell r="CI95">
            <v>3.96603515653824</v>
          </cell>
          <cell r="CJ95">
            <v>3.76474403383933</v>
          </cell>
          <cell r="CK95">
            <v>3.87700549917926</v>
          </cell>
          <cell r="CL95">
            <v>3.89991041345424</v>
          </cell>
          <cell r="CM95">
            <v>4.31545102570914</v>
          </cell>
          <cell r="CN95">
            <v>4.41289650981852</v>
          </cell>
          <cell r="CO95">
            <v>5.13577052553135</v>
          </cell>
          <cell r="CP95">
            <v>4.50398786357592</v>
          </cell>
          <cell r="CQ95">
            <v>4.35546054299982</v>
          </cell>
          <cell r="CR95">
            <v>4.79725413738811</v>
          </cell>
          <cell r="CS95">
            <v>5.02860584397235</v>
          </cell>
          <cell r="CT95">
            <v>5.36464526632869</v>
          </cell>
          <cell r="CU95">
            <v>5.36464526632869</v>
          </cell>
          <cell r="CV95">
            <v>5.36464526632869</v>
          </cell>
          <cell r="CW95">
            <v>1.2554676566517</v>
          </cell>
          <cell r="CX95">
            <v>1.26064353207504</v>
          </cell>
          <cell r="CY95">
            <v>1.2772379181115</v>
          </cell>
          <cell r="CZ95">
            <v>1.27299539462975</v>
          </cell>
          <cell r="DA95">
            <v>1.27316385049355</v>
          </cell>
          <cell r="DB95">
            <v>1.25422706469507</v>
          </cell>
          <cell r="DC95">
            <v>1.25697491278948</v>
          </cell>
          <cell r="DD95">
            <v>1.26970345085862</v>
          </cell>
          <cell r="DE95">
            <v>1.24725551673035</v>
          </cell>
          <cell r="DF95">
            <v>1.26442298422082</v>
          </cell>
        </row>
        <row r="96">
          <cell r="BX96">
            <v>2.65182705590908</v>
          </cell>
          <cell r="BY96">
            <v>2.79425145040014</v>
          </cell>
          <cell r="BZ96">
            <v>2.82164979483537</v>
          </cell>
          <cell r="CA96">
            <v>3.24629063236792</v>
          </cell>
          <cell r="CB96">
            <v>3.57812960836103</v>
          </cell>
          <cell r="CC96">
            <v>3.36318419263183</v>
          </cell>
          <cell r="CD96">
            <v>3.27360824128632</v>
          </cell>
          <cell r="CE96">
            <v>3.89424448945349</v>
          </cell>
          <cell r="CF96">
            <v>3.46710469508031</v>
          </cell>
          <cell r="CG96">
            <v>4.23208657293488</v>
          </cell>
          <cell r="CH96">
            <v>3.87353614079691</v>
          </cell>
          <cell r="CI96">
            <v>3.72994763085939</v>
          </cell>
          <cell r="CJ96">
            <v>4.51018964231031</v>
          </cell>
          <cell r="CK96">
            <v>4.21506034090832</v>
          </cell>
          <cell r="CL96">
            <v>4.11245939327382</v>
          </cell>
          <cell r="CM96">
            <v>4.43834930013873</v>
          </cell>
          <cell r="CN96">
            <v>4.71907761254299</v>
          </cell>
          <cell r="CO96">
            <v>4.40634142172121</v>
          </cell>
          <cell r="CP96">
            <v>4.79215207423205</v>
          </cell>
          <cell r="CQ96">
            <v>4.9338074276631</v>
          </cell>
          <cell r="CR96">
            <v>5.18254080240716</v>
          </cell>
          <cell r="CS96">
            <v>4.75831851647412</v>
          </cell>
          <cell r="CT96">
            <v>5.32310173487521</v>
          </cell>
          <cell r="CU96">
            <v>5.32310173487521</v>
          </cell>
          <cell r="CV96">
            <v>5.32310173487521</v>
          </cell>
          <cell r="CW96">
            <v>1.2584014665424</v>
          </cell>
          <cell r="CX96">
            <v>1.24988998600885</v>
          </cell>
          <cell r="CY96">
            <v>1.25092311424524</v>
          </cell>
          <cell r="CZ96">
            <v>1.25572896079308</v>
          </cell>
          <cell r="DA96">
            <v>1.25573230293975</v>
          </cell>
          <cell r="DB96">
            <v>1.2562011136556</v>
          </cell>
          <cell r="DC96">
            <v>1.2476654771557</v>
          </cell>
          <cell r="DD96">
            <v>1.24740756152307</v>
          </cell>
          <cell r="DE96">
            <v>1.22658724135459</v>
          </cell>
          <cell r="DF96">
            <v>1.24381146038327</v>
          </cell>
        </row>
        <row r="97">
          <cell r="BX97">
            <v>2.41556998174354</v>
          </cell>
          <cell r="BY97">
            <v>3.10391839705685</v>
          </cell>
          <cell r="BZ97">
            <v>3.11995160886315</v>
          </cell>
          <cell r="CA97">
            <v>3.07076705171031</v>
          </cell>
          <cell r="CB97">
            <v>2.6897603927439</v>
          </cell>
          <cell r="CC97">
            <v>3.39443830342783</v>
          </cell>
          <cell r="CD97">
            <v>2.69151452388531</v>
          </cell>
          <cell r="CE97">
            <v>3.25467381626972</v>
          </cell>
          <cell r="CF97">
            <v>3.55950546013647</v>
          </cell>
          <cell r="CG97">
            <v>3.66497702917789</v>
          </cell>
          <cell r="CH97">
            <v>3.55476859585451</v>
          </cell>
          <cell r="CI97">
            <v>4.22336848094497</v>
          </cell>
          <cell r="CJ97">
            <v>4.73764250967393</v>
          </cell>
          <cell r="CK97">
            <v>4.0852457401776</v>
          </cell>
          <cell r="CL97">
            <v>3.54787299386598</v>
          </cell>
          <cell r="CM97">
            <v>3.98841638641647</v>
          </cell>
          <cell r="CN97">
            <v>4.28524876262683</v>
          </cell>
          <cell r="CO97">
            <v>3.84343918004115</v>
          </cell>
          <cell r="CP97">
            <v>4.74905094477576</v>
          </cell>
          <cell r="CQ97">
            <v>4.76129116824412</v>
          </cell>
          <cell r="CR97">
            <v>4.51850059662396</v>
          </cell>
          <cell r="CS97">
            <v>5.25508242478971</v>
          </cell>
          <cell r="CT97">
            <v>5.88885395229896</v>
          </cell>
          <cell r="CU97">
            <v>5.88885395229896</v>
          </cell>
          <cell r="CV97">
            <v>5.88885395229896</v>
          </cell>
          <cell r="CW97">
            <v>1.26099364716678</v>
          </cell>
          <cell r="CX97">
            <v>1.24561667151043</v>
          </cell>
          <cell r="CY97">
            <v>1.24837322190649</v>
          </cell>
          <cell r="CZ97">
            <v>1.25611754404739</v>
          </cell>
          <cell r="DA97">
            <v>1.2589412562442</v>
          </cell>
          <cell r="DB97">
            <v>1.26733969295162</v>
          </cell>
          <cell r="DC97">
            <v>1.25462540458512</v>
          </cell>
          <cell r="DD97">
            <v>1.2666913760563</v>
          </cell>
          <cell r="DE97">
            <v>1.2425617055987</v>
          </cell>
          <cell r="DF97">
            <v>1.2552722784389</v>
          </cell>
        </row>
        <row r="98">
          <cell r="BX98">
            <v>2.32402414118387</v>
          </cell>
          <cell r="BY98">
            <v>2.74595445550369</v>
          </cell>
          <cell r="BZ98">
            <v>3.16196229961007</v>
          </cell>
          <cell r="CA98">
            <v>3.02726801691436</v>
          </cell>
          <cell r="CB98">
            <v>3.13823698035221</v>
          </cell>
          <cell r="CC98">
            <v>3.51651364993197</v>
          </cell>
          <cell r="CD98">
            <v>3.45640578188197</v>
          </cell>
          <cell r="CE98">
            <v>3.61951125191928</v>
          </cell>
          <cell r="CF98">
            <v>3.24097795536488</v>
          </cell>
          <cell r="CG98">
            <v>3.81535290616625</v>
          </cell>
          <cell r="CH98">
            <v>4.04248110056195</v>
          </cell>
          <cell r="CI98">
            <v>3.74693168945538</v>
          </cell>
          <cell r="CJ98">
            <v>4.22504438981183</v>
          </cell>
          <cell r="CK98">
            <v>4.00644198322425</v>
          </cell>
          <cell r="CL98">
            <v>3.95575035445441</v>
          </cell>
          <cell r="CM98">
            <v>3.99369113321085</v>
          </cell>
          <cell r="CN98">
            <v>4.17857224526224</v>
          </cell>
          <cell r="CO98">
            <v>5.05476897830239</v>
          </cell>
          <cell r="CP98">
            <v>4.79187108572562</v>
          </cell>
          <cell r="CQ98">
            <v>4.55339082037613</v>
          </cell>
          <cell r="CR98">
            <v>5.1886774637831</v>
          </cell>
          <cell r="CS98">
            <v>4.65767294671467</v>
          </cell>
          <cell r="CT98">
            <v>5.20335156450017</v>
          </cell>
          <cell r="CU98">
            <v>5.20335156450017</v>
          </cell>
          <cell r="CV98">
            <v>5.20335156450017</v>
          </cell>
          <cell r="CW98">
            <v>1.28213510473479</v>
          </cell>
          <cell r="CX98">
            <v>1.24502888283861</v>
          </cell>
          <cell r="CY98">
            <v>1.27063857428953</v>
          </cell>
          <cell r="CZ98">
            <v>1.24915710039826</v>
          </cell>
          <cell r="DA98">
            <v>1.24681564036766</v>
          </cell>
          <cell r="DB98">
            <v>1.28062359225667</v>
          </cell>
          <cell r="DC98">
            <v>1.24327068280759</v>
          </cell>
          <cell r="DD98">
            <v>1.28821078942703</v>
          </cell>
          <cell r="DE98">
            <v>1.23505181410826</v>
          </cell>
          <cell r="DF98">
            <v>1.24688440766004</v>
          </cell>
        </row>
        <row r="99">
          <cell r="BX99">
            <v>2.59458226696039</v>
          </cell>
          <cell r="BY99">
            <v>2.58073066130272</v>
          </cell>
          <cell r="BZ99">
            <v>3.2702438877044</v>
          </cell>
          <cell r="CA99">
            <v>3.14855571977471</v>
          </cell>
          <cell r="CB99">
            <v>3.05078725406201</v>
          </cell>
          <cell r="CC99">
            <v>3.31124881291379</v>
          </cell>
          <cell r="CD99">
            <v>3.17321090096513</v>
          </cell>
          <cell r="CE99">
            <v>3.42806371625456</v>
          </cell>
          <cell r="CF99">
            <v>2.79501287636216</v>
          </cell>
          <cell r="CG99">
            <v>3.74937877773538</v>
          </cell>
          <cell r="CH99">
            <v>4.33223703330574</v>
          </cell>
          <cell r="CI99">
            <v>3.60093926355867</v>
          </cell>
          <cell r="CJ99">
            <v>4.5259254389841</v>
          </cell>
          <cell r="CK99">
            <v>4.47238297997728</v>
          </cell>
          <cell r="CL99">
            <v>4.38796126494619</v>
          </cell>
          <cell r="CM99">
            <v>4.84135940991753</v>
          </cell>
          <cell r="CN99">
            <v>4.58361786572226</v>
          </cell>
          <cell r="CO99">
            <v>4.27544425715926</v>
          </cell>
          <cell r="CP99">
            <v>5.12821447163186</v>
          </cell>
          <cell r="CQ99">
            <v>4.21605077569858</v>
          </cell>
          <cell r="CR99">
            <v>4.79580891608594</v>
          </cell>
          <cell r="CS99">
            <v>5.46622463355389</v>
          </cell>
          <cell r="CT99">
            <v>5.4331948407404</v>
          </cell>
          <cell r="CU99">
            <v>5.4331948407404</v>
          </cell>
          <cell r="CV99">
            <v>5.4331948407404</v>
          </cell>
          <cell r="CW99">
            <v>1.26102849808675</v>
          </cell>
          <cell r="CX99">
            <v>1.26463495395565</v>
          </cell>
          <cell r="CY99">
            <v>1.27143184775005</v>
          </cell>
          <cell r="CZ99">
            <v>1.24992497023853</v>
          </cell>
          <cell r="DA99">
            <v>1.24560879892104</v>
          </cell>
          <cell r="DB99">
            <v>1.25376732834222</v>
          </cell>
          <cell r="DC99">
            <v>1.24422154270689</v>
          </cell>
          <cell r="DD99">
            <v>1.2817739055627</v>
          </cell>
          <cell r="DE99">
            <v>1.24371738906937</v>
          </cell>
          <cell r="DF99">
            <v>1.24496564683263</v>
          </cell>
        </row>
        <row r="100">
          <cell r="BX100">
            <v>2.68269514794467</v>
          </cell>
          <cell r="BY100">
            <v>3.62763644286413</v>
          </cell>
          <cell r="BZ100">
            <v>2.57695936000535</v>
          </cell>
          <cell r="CA100">
            <v>2.79253684668893</v>
          </cell>
          <cell r="CB100">
            <v>2.93117214809798</v>
          </cell>
          <cell r="CC100">
            <v>3.50464204616669</v>
          </cell>
          <cell r="CD100">
            <v>3.06511531298699</v>
          </cell>
          <cell r="CE100">
            <v>3.68472266267183</v>
          </cell>
          <cell r="CF100">
            <v>3.85415589583879</v>
          </cell>
          <cell r="CG100">
            <v>3.50306115123459</v>
          </cell>
          <cell r="CH100">
            <v>4.58728794999809</v>
          </cell>
          <cell r="CI100">
            <v>4.2689080406877</v>
          </cell>
          <cell r="CJ100">
            <v>4.37810960876667</v>
          </cell>
          <cell r="CK100">
            <v>4.57253651417582</v>
          </cell>
          <cell r="CL100">
            <v>4.13569841467013</v>
          </cell>
          <cell r="CM100">
            <v>4.37300642564895</v>
          </cell>
          <cell r="CN100">
            <v>4.33506117167211</v>
          </cell>
          <cell r="CO100">
            <v>4.30400908021163</v>
          </cell>
          <cell r="CP100">
            <v>5.20958489120697</v>
          </cell>
          <cell r="CQ100">
            <v>4.75983400450341</v>
          </cell>
          <cell r="CR100">
            <v>4.77787255233915</v>
          </cell>
          <cell r="CS100">
            <v>4.76261146940244</v>
          </cell>
          <cell r="CT100">
            <v>5.14153853577383</v>
          </cell>
          <cell r="CU100">
            <v>5.14153853577383</v>
          </cell>
          <cell r="CV100">
            <v>5.14153853577383</v>
          </cell>
          <cell r="CW100">
            <v>1.26427046477732</v>
          </cell>
          <cell r="CX100">
            <v>1.26521572368356</v>
          </cell>
          <cell r="CY100">
            <v>1.24524349290443</v>
          </cell>
          <cell r="CZ100">
            <v>1.25116468230749</v>
          </cell>
          <cell r="DA100">
            <v>1.26681459420619</v>
          </cell>
          <cell r="DB100">
            <v>1.26377002827968</v>
          </cell>
          <cell r="DC100">
            <v>1.27222007913181</v>
          </cell>
          <cell r="DD100">
            <v>1.25245151884142</v>
          </cell>
          <cell r="DE100">
            <v>1.26193746482084</v>
          </cell>
          <cell r="DF100">
            <v>1.26877892774575</v>
          </cell>
        </row>
        <row r="101">
          <cell r="BX101">
            <v>2.7564393017062</v>
          </cell>
          <cell r="BY101">
            <v>2.64717756377371</v>
          </cell>
          <cell r="BZ101">
            <v>2.8846016076294</v>
          </cell>
          <cell r="CA101">
            <v>3.17043649146031</v>
          </cell>
          <cell r="CB101">
            <v>2.94073810106089</v>
          </cell>
          <cell r="CC101">
            <v>3.73232276697609</v>
          </cell>
          <cell r="CD101">
            <v>4.38907464108475</v>
          </cell>
          <cell r="CE101">
            <v>3.26757367519622</v>
          </cell>
          <cell r="CF101">
            <v>4.19019149541807</v>
          </cell>
          <cell r="CG101">
            <v>2.99135385750636</v>
          </cell>
          <cell r="CH101">
            <v>4.0949837770103</v>
          </cell>
          <cell r="CI101">
            <v>2.87344385384325</v>
          </cell>
          <cell r="CJ101">
            <v>3.63332156660006</v>
          </cell>
          <cell r="CK101">
            <v>4.25291184541579</v>
          </cell>
          <cell r="CL101">
            <v>3.96338675707099</v>
          </cell>
          <cell r="CM101">
            <v>4.39688529486963</v>
          </cell>
          <cell r="CN101">
            <v>3.93645791094387</v>
          </cell>
          <cell r="CO101">
            <v>4.82810593166599</v>
          </cell>
          <cell r="CP101">
            <v>4.77373367151086</v>
          </cell>
          <cell r="CQ101">
            <v>4.85651110588229</v>
          </cell>
          <cell r="CR101">
            <v>5.13552708280616</v>
          </cell>
          <cell r="CS101">
            <v>4.83327182040756</v>
          </cell>
          <cell r="CT101">
            <v>5.13119514086042</v>
          </cell>
          <cell r="CU101">
            <v>5.13119514086042</v>
          </cell>
          <cell r="CV101">
            <v>5.13119514086042</v>
          </cell>
          <cell r="CW101">
            <v>1.24523144209484</v>
          </cell>
          <cell r="CX101">
            <v>1.26794730608648</v>
          </cell>
          <cell r="CY101">
            <v>1.25025012529305</v>
          </cell>
          <cell r="CZ101">
            <v>1.2540025294647</v>
          </cell>
          <cell r="DA101">
            <v>1.25501530916861</v>
          </cell>
          <cell r="DB101">
            <v>1.25451417787755</v>
          </cell>
          <cell r="DC101">
            <v>1.26627917549121</v>
          </cell>
          <cell r="DD101">
            <v>1.2307808882222</v>
          </cell>
          <cell r="DE101">
            <v>1.24733623002533</v>
          </cell>
          <cell r="DF101">
            <v>1.25241902102984</v>
          </cell>
        </row>
        <row r="102">
          <cell r="BX102">
            <v>2.4998730967539</v>
          </cell>
          <cell r="BY102">
            <v>2.97007116240963</v>
          </cell>
          <cell r="BZ102">
            <v>2.61639224909392</v>
          </cell>
          <cell r="CA102">
            <v>2.70197931104256</v>
          </cell>
          <cell r="CB102">
            <v>3.35240819373924</v>
          </cell>
          <cell r="CC102">
            <v>4.16933539294508</v>
          </cell>
          <cell r="CD102">
            <v>3.40707375050355</v>
          </cell>
          <cell r="CE102">
            <v>3.93117498314426</v>
          </cell>
          <cell r="CF102">
            <v>3.81159589668618</v>
          </cell>
          <cell r="CG102">
            <v>3.71586129364421</v>
          </cell>
          <cell r="CH102">
            <v>3.6596631271893</v>
          </cell>
          <cell r="CI102">
            <v>3.84551456143616</v>
          </cell>
          <cell r="CJ102">
            <v>4.15528763167849</v>
          </cell>
          <cell r="CK102">
            <v>4.30393320041542</v>
          </cell>
          <cell r="CL102">
            <v>4.2617244485699</v>
          </cell>
          <cell r="CM102">
            <v>3.89062869204158</v>
          </cell>
          <cell r="CN102">
            <v>4.03150045752736</v>
          </cell>
          <cell r="CO102">
            <v>4.60531890074406</v>
          </cell>
          <cell r="CP102">
            <v>4.77528624520006</v>
          </cell>
          <cell r="CQ102">
            <v>4.74701898287004</v>
          </cell>
          <cell r="CR102">
            <v>5.07464460974647</v>
          </cell>
          <cell r="CS102">
            <v>4.86074129419363</v>
          </cell>
          <cell r="CT102">
            <v>5.33160014036899</v>
          </cell>
          <cell r="CU102">
            <v>5.33160014036899</v>
          </cell>
          <cell r="CV102">
            <v>5.33160014036899</v>
          </cell>
          <cell r="CW102">
            <v>1.25881560551328</v>
          </cell>
          <cell r="CX102">
            <v>1.24521182939226</v>
          </cell>
          <cell r="CY102">
            <v>1.25826253303288</v>
          </cell>
          <cell r="CZ102">
            <v>1.24945060041536</v>
          </cell>
          <cell r="DA102">
            <v>1.24822640203289</v>
          </cell>
          <cell r="DB102">
            <v>1.2594666034817</v>
          </cell>
          <cell r="DC102">
            <v>1.25728491815935</v>
          </cell>
          <cell r="DD102">
            <v>1.25585918099316</v>
          </cell>
          <cell r="DE102">
            <v>1.24345029241264</v>
          </cell>
          <cell r="DF102">
            <v>1.27457667975527</v>
          </cell>
        </row>
        <row r="103">
          <cell r="BX103">
            <v>2.44014148629169</v>
          </cell>
          <cell r="BY103">
            <v>3.14654254183785</v>
          </cell>
          <cell r="BZ103">
            <v>2.98211222720951</v>
          </cell>
          <cell r="CA103">
            <v>2.76705961939798</v>
          </cell>
          <cell r="CB103">
            <v>2.85297365850874</v>
          </cell>
          <cell r="CC103">
            <v>2.68387286884047</v>
          </cell>
          <cell r="CD103">
            <v>3.37085318276202</v>
          </cell>
          <cell r="CE103">
            <v>3.12912562035761</v>
          </cell>
          <cell r="CF103">
            <v>3.35189123942957</v>
          </cell>
          <cell r="CG103">
            <v>3.73071380758622</v>
          </cell>
          <cell r="CH103">
            <v>3.74189183112714</v>
          </cell>
          <cell r="CI103">
            <v>3.92336244234721</v>
          </cell>
          <cell r="CJ103">
            <v>4.13896737935643</v>
          </cell>
          <cell r="CK103">
            <v>3.88050240492685</v>
          </cell>
          <cell r="CL103">
            <v>4.1255216686533</v>
          </cell>
          <cell r="CM103">
            <v>3.91434992064685</v>
          </cell>
          <cell r="CN103">
            <v>4.38463995035366</v>
          </cell>
          <cell r="CO103">
            <v>4.39607501339128</v>
          </cell>
          <cell r="CP103">
            <v>4.68746015238029</v>
          </cell>
          <cell r="CQ103">
            <v>5.20237122195439</v>
          </cell>
          <cell r="CR103">
            <v>4.50933011395791</v>
          </cell>
          <cell r="CS103">
            <v>4.70791893444531</v>
          </cell>
          <cell r="CT103">
            <v>5.27372892023451</v>
          </cell>
          <cell r="CU103">
            <v>5.27372892023451</v>
          </cell>
          <cell r="CV103">
            <v>5.27372892023451</v>
          </cell>
          <cell r="CW103">
            <v>1.25969261812428</v>
          </cell>
          <cell r="CX103">
            <v>1.26006655815133</v>
          </cell>
          <cell r="CY103">
            <v>1.26203732342958</v>
          </cell>
          <cell r="CZ103">
            <v>1.24995729182115</v>
          </cell>
          <cell r="DA103">
            <v>1.25100707287663</v>
          </cell>
          <cell r="DB103">
            <v>1.26400509039616</v>
          </cell>
          <cell r="DC103">
            <v>1.23927247839159</v>
          </cell>
          <cell r="DD103">
            <v>1.27984709714352</v>
          </cell>
          <cell r="DE103">
            <v>1.27359137592033</v>
          </cell>
          <cell r="DF103">
            <v>1.25351085431256</v>
          </cell>
        </row>
        <row r="104">
          <cell r="BX104">
            <v>2.71774154789191</v>
          </cell>
          <cell r="BY104">
            <v>3.29238859753564</v>
          </cell>
          <cell r="BZ104">
            <v>3.4795348815492</v>
          </cell>
          <cell r="CA104">
            <v>3.32046196583247</v>
          </cell>
          <cell r="CB104">
            <v>3.47874820751204</v>
          </cell>
          <cell r="CC104">
            <v>3.48911938600613</v>
          </cell>
          <cell r="CD104">
            <v>3.27299158504636</v>
          </cell>
          <cell r="CE104">
            <v>3.15044869883655</v>
          </cell>
          <cell r="CF104">
            <v>3.52211791111274</v>
          </cell>
          <cell r="CG104">
            <v>3.69311542818649</v>
          </cell>
          <cell r="CH104">
            <v>4.27235828932594</v>
          </cell>
          <cell r="CI104">
            <v>3.84936319421101</v>
          </cell>
          <cell r="CJ104">
            <v>4.1221699781606</v>
          </cell>
          <cell r="CK104">
            <v>4.30126962469576</v>
          </cell>
          <cell r="CL104">
            <v>4.07641703744565</v>
          </cell>
          <cell r="CM104">
            <v>4.5110273294729</v>
          </cell>
          <cell r="CN104">
            <v>4.13619197121325</v>
          </cell>
          <cell r="CO104">
            <v>4.24691032219553</v>
          </cell>
          <cell r="CP104">
            <v>4.91722330530804</v>
          </cell>
          <cell r="CQ104">
            <v>4.94213153919636</v>
          </cell>
          <cell r="CR104">
            <v>5.11672674093328</v>
          </cell>
          <cell r="CS104">
            <v>5.36850910577919</v>
          </cell>
          <cell r="CT104">
            <v>4.7270137119028</v>
          </cell>
          <cell r="CU104">
            <v>4.7270137119028</v>
          </cell>
          <cell r="CV104">
            <v>4.7270137119028</v>
          </cell>
          <cell r="CW104">
            <v>1.25897644984448</v>
          </cell>
          <cell r="CX104">
            <v>1.24804770610359</v>
          </cell>
          <cell r="CY104">
            <v>1.24591778802519</v>
          </cell>
          <cell r="CZ104">
            <v>1.24884009231223</v>
          </cell>
          <cell r="DA104">
            <v>1.25603941346148</v>
          </cell>
          <cell r="DB104">
            <v>1.24731231999859</v>
          </cell>
          <cell r="DC104">
            <v>1.23836247563308</v>
          </cell>
          <cell r="DD104">
            <v>1.24431640602272</v>
          </cell>
          <cell r="DE104">
            <v>1.24098403317175</v>
          </cell>
          <cell r="DF104">
            <v>1.24035835866029</v>
          </cell>
        </row>
        <row r="105">
          <cell r="BX105">
            <v>2.69428311922266</v>
          </cell>
          <cell r="BY105">
            <v>2.81085993933382</v>
          </cell>
          <cell r="BZ105">
            <v>2.95645628642366</v>
          </cell>
          <cell r="CA105">
            <v>2.62883546398197</v>
          </cell>
          <cell r="CB105">
            <v>3.08593344110883</v>
          </cell>
          <cell r="CC105">
            <v>3.53145525326926</v>
          </cell>
          <cell r="CD105">
            <v>3.68230606774988</v>
          </cell>
          <cell r="CE105">
            <v>3.42962741059071</v>
          </cell>
          <cell r="CF105">
            <v>3.19016078886448</v>
          </cell>
          <cell r="CG105">
            <v>3.51876697884125</v>
          </cell>
          <cell r="CH105">
            <v>3.84441915890989</v>
          </cell>
          <cell r="CI105">
            <v>4.05883818864213</v>
          </cell>
          <cell r="CJ105">
            <v>4.09638838180191</v>
          </cell>
          <cell r="CK105">
            <v>4.604518520479</v>
          </cell>
          <cell r="CL105">
            <v>3.65225241336686</v>
          </cell>
          <cell r="CM105">
            <v>3.67776312625801</v>
          </cell>
          <cell r="CN105">
            <v>3.7798441111775</v>
          </cell>
          <cell r="CO105">
            <v>4.41318226147613</v>
          </cell>
          <cell r="CP105">
            <v>4.7833366925851</v>
          </cell>
          <cell r="CQ105">
            <v>4.98722968920201</v>
          </cell>
          <cell r="CR105">
            <v>4.70462773723973</v>
          </cell>
          <cell r="CS105">
            <v>4.83303483002588</v>
          </cell>
          <cell r="CT105">
            <v>5.51432473642327</v>
          </cell>
          <cell r="CU105">
            <v>5.51432473642327</v>
          </cell>
          <cell r="CV105">
            <v>5.51432473642327</v>
          </cell>
          <cell r="CW105">
            <v>1.25589146721873</v>
          </cell>
          <cell r="CX105">
            <v>1.25194073006691</v>
          </cell>
          <cell r="CY105">
            <v>1.26768924434895</v>
          </cell>
          <cell r="CZ105">
            <v>1.25013433984566</v>
          </cell>
          <cell r="DA105">
            <v>1.26183189409281</v>
          </cell>
          <cell r="DB105">
            <v>1.27866555810051</v>
          </cell>
          <cell r="DC105">
            <v>1.24765327024951</v>
          </cell>
          <cell r="DD105">
            <v>1.26234011831229</v>
          </cell>
          <cell r="DE105">
            <v>1.24125450102875</v>
          </cell>
          <cell r="DF105">
            <v>1.25598971965058</v>
          </cell>
        </row>
        <row r="106">
          <cell r="BX106">
            <v>2.66235031195129</v>
          </cell>
          <cell r="BY106">
            <v>3.03223428567007</v>
          </cell>
          <cell r="BZ106">
            <v>3.0788366668651</v>
          </cell>
          <cell r="CA106">
            <v>3.531617877003</v>
          </cell>
          <cell r="CB106">
            <v>3.32273497459869</v>
          </cell>
          <cell r="CC106">
            <v>3.5249657844438</v>
          </cell>
          <cell r="CD106">
            <v>2.93763679990247</v>
          </cell>
          <cell r="CE106">
            <v>3.05782371800362</v>
          </cell>
          <cell r="CF106">
            <v>4.09325780152008</v>
          </cell>
          <cell r="CG106">
            <v>4.05491819370825</v>
          </cell>
          <cell r="CH106">
            <v>3.59286576665519</v>
          </cell>
          <cell r="CI106">
            <v>3.75761814875386</v>
          </cell>
          <cell r="CJ106">
            <v>4.56639828926689</v>
          </cell>
          <cell r="CK106">
            <v>4.96187794953211</v>
          </cell>
          <cell r="CL106">
            <v>4.27059458809683</v>
          </cell>
          <cell r="CM106">
            <v>5.13684652714167</v>
          </cell>
          <cell r="CN106">
            <v>4.4426460114298</v>
          </cell>
          <cell r="CO106">
            <v>3.99945375963682</v>
          </cell>
          <cell r="CP106">
            <v>4.43819010116417</v>
          </cell>
          <cell r="CQ106">
            <v>5.00942981046533</v>
          </cell>
          <cell r="CR106">
            <v>4.99146670326515</v>
          </cell>
          <cell r="CS106">
            <v>5.52359163137477</v>
          </cell>
          <cell r="CT106">
            <v>4.24693836050453</v>
          </cell>
          <cell r="CU106">
            <v>4.24693836050453</v>
          </cell>
          <cell r="CV106">
            <v>4.24693836050453</v>
          </cell>
          <cell r="CW106">
            <v>1.26777190193413</v>
          </cell>
          <cell r="CX106">
            <v>1.27629389386202</v>
          </cell>
          <cell r="CY106">
            <v>1.23994788563151</v>
          </cell>
          <cell r="CZ106">
            <v>1.26544005872586</v>
          </cell>
          <cell r="DA106">
            <v>1.26068539043528</v>
          </cell>
          <cell r="DB106">
            <v>1.2491105544541</v>
          </cell>
          <cell r="DC106">
            <v>1.27577503304851</v>
          </cell>
          <cell r="DD106">
            <v>1.20660671803508</v>
          </cell>
          <cell r="DE106">
            <v>1.26827760430999</v>
          </cell>
          <cell r="DF106">
            <v>1.26409340641304</v>
          </cell>
        </row>
        <row r="107">
          <cell r="BX107">
            <v>2.8600243560115</v>
          </cell>
          <cell r="BY107">
            <v>2.39502074743026</v>
          </cell>
          <cell r="BZ107">
            <v>2.98665473744267</v>
          </cell>
          <cell r="CA107">
            <v>3.00851974095044</v>
          </cell>
          <cell r="CB107">
            <v>3.10387760930307</v>
          </cell>
          <cell r="CC107">
            <v>3.25967472542453</v>
          </cell>
          <cell r="CD107">
            <v>3.0526601979698</v>
          </cell>
          <cell r="CE107">
            <v>3.51655231497948</v>
          </cell>
          <cell r="CF107">
            <v>3.56391588581622</v>
          </cell>
          <cell r="CG107">
            <v>3.84005802633069</v>
          </cell>
          <cell r="CH107">
            <v>4.20486672913521</v>
          </cell>
          <cell r="CI107">
            <v>4.40135592344398</v>
          </cell>
          <cell r="CJ107">
            <v>4.10471484657164</v>
          </cell>
          <cell r="CK107">
            <v>4.1402140994294</v>
          </cell>
          <cell r="CL107">
            <v>4.62378475303187</v>
          </cell>
          <cell r="CM107">
            <v>4.05224794913555</v>
          </cell>
          <cell r="CN107">
            <v>4.97176778047989</v>
          </cell>
          <cell r="CO107">
            <v>4.34756852416121</v>
          </cell>
          <cell r="CP107">
            <v>4.58263275716604</v>
          </cell>
          <cell r="CQ107">
            <v>4.44553165168318</v>
          </cell>
          <cell r="CR107">
            <v>4.92251845969293</v>
          </cell>
          <cell r="CS107">
            <v>4.90680629105435</v>
          </cell>
          <cell r="CT107">
            <v>5.65007892797155</v>
          </cell>
          <cell r="CU107">
            <v>5.65007892797155</v>
          </cell>
          <cell r="CV107">
            <v>5.65007892797155</v>
          </cell>
          <cell r="CW107">
            <v>1.24890260497805</v>
          </cell>
          <cell r="CX107">
            <v>1.2509742133839</v>
          </cell>
          <cell r="CY107">
            <v>1.25157006672621</v>
          </cell>
          <cell r="CZ107">
            <v>1.25550868589055</v>
          </cell>
          <cell r="DA107">
            <v>1.25571044846552</v>
          </cell>
          <cell r="DB107">
            <v>1.25805220585906</v>
          </cell>
          <cell r="DC107">
            <v>1.25855261709162</v>
          </cell>
          <cell r="DD107">
            <v>1.25144280462101</v>
          </cell>
          <cell r="DE107">
            <v>1.27638876886193</v>
          </cell>
          <cell r="DF107">
            <v>1.21455057696643</v>
          </cell>
        </row>
        <row r="108">
          <cell r="BX108">
            <v>3.486934237867</v>
          </cell>
          <cell r="BY108">
            <v>2.74568428800627</v>
          </cell>
          <cell r="BZ108">
            <v>3.11103275673787</v>
          </cell>
          <cell r="CA108">
            <v>3.08935151216082</v>
          </cell>
          <cell r="CB108">
            <v>3.83975165427333</v>
          </cell>
          <cell r="CC108">
            <v>3.88704419254039</v>
          </cell>
          <cell r="CD108">
            <v>3.13366346326675</v>
          </cell>
          <cell r="CE108">
            <v>2.91671331347298</v>
          </cell>
          <cell r="CF108">
            <v>3.6018380543686</v>
          </cell>
          <cell r="CG108">
            <v>3.7011881356748</v>
          </cell>
          <cell r="CH108">
            <v>3.76341625405613</v>
          </cell>
          <cell r="CI108">
            <v>4.43142560770934</v>
          </cell>
          <cell r="CJ108">
            <v>3.82298776098465</v>
          </cell>
          <cell r="CK108">
            <v>4.34257650991228</v>
          </cell>
          <cell r="CL108">
            <v>4.29172495152855</v>
          </cell>
          <cell r="CM108">
            <v>4.02873244077432</v>
          </cell>
          <cell r="CN108">
            <v>4.6240679906773</v>
          </cell>
          <cell r="CO108">
            <v>4.84976768917297</v>
          </cell>
          <cell r="CP108">
            <v>4.62721564356835</v>
          </cell>
          <cell r="CQ108">
            <v>4.97739957235925</v>
          </cell>
          <cell r="CR108">
            <v>5.08420242943661</v>
          </cell>
          <cell r="CS108">
            <v>4.64073067955115</v>
          </cell>
          <cell r="CT108">
            <v>5.12872651222989</v>
          </cell>
          <cell r="CU108">
            <v>5.12872651222989</v>
          </cell>
          <cell r="CV108">
            <v>5.12872651222989</v>
          </cell>
          <cell r="CW108">
            <v>1.25030475158397</v>
          </cell>
          <cell r="CX108">
            <v>1.25447745672001</v>
          </cell>
          <cell r="CY108">
            <v>1.25575663539095</v>
          </cell>
          <cell r="CZ108">
            <v>1.24946478397502</v>
          </cell>
          <cell r="DA108">
            <v>1.27145587002176</v>
          </cell>
          <cell r="DB108">
            <v>1.25603318540864</v>
          </cell>
          <cell r="DC108">
            <v>1.24831064105588</v>
          </cell>
          <cell r="DD108">
            <v>1.2550158592405</v>
          </cell>
          <cell r="DE108">
            <v>1.2498751792342</v>
          </cell>
          <cell r="DF108">
            <v>1.2659097520945</v>
          </cell>
        </row>
        <row r="109">
          <cell r="BX109">
            <v>3.21091175250863</v>
          </cell>
          <cell r="BY109">
            <v>3.19037449529274</v>
          </cell>
          <cell r="BZ109">
            <v>2.75307593073316</v>
          </cell>
          <cell r="CA109">
            <v>3.5961309327689</v>
          </cell>
          <cell r="CB109">
            <v>3.09973305856837</v>
          </cell>
          <cell r="CC109">
            <v>3.15087044841781</v>
          </cell>
          <cell r="CD109">
            <v>3.81619852033113</v>
          </cell>
          <cell r="CE109">
            <v>3.2918444057978</v>
          </cell>
          <cell r="CF109">
            <v>3.4608589689003</v>
          </cell>
          <cell r="CG109">
            <v>3.79152129886447</v>
          </cell>
          <cell r="CH109">
            <v>3.37438236714558</v>
          </cell>
          <cell r="CI109">
            <v>3.47906583564142</v>
          </cell>
          <cell r="CJ109">
            <v>4.00490346281384</v>
          </cell>
          <cell r="CK109">
            <v>4.28153011631397</v>
          </cell>
          <cell r="CL109">
            <v>3.72120647285648</v>
          </cell>
          <cell r="CM109">
            <v>4.31001439259791</v>
          </cell>
          <cell r="CN109">
            <v>5.22237649877082</v>
          </cell>
          <cell r="CO109">
            <v>4.38351270156359</v>
          </cell>
          <cell r="CP109">
            <v>4.12635349865671</v>
          </cell>
          <cell r="CQ109">
            <v>4.56767192070969</v>
          </cell>
          <cell r="CR109">
            <v>4.82842100957487</v>
          </cell>
          <cell r="CS109">
            <v>5.38160439853477</v>
          </cell>
          <cell r="CT109">
            <v>4.96279868077236</v>
          </cell>
          <cell r="CU109">
            <v>4.96279868077236</v>
          </cell>
          <cell r="CV109">
            <v>4.96279868077236</v>
          </cell>
          <cell r="CW109">
            <v>1.28063192291848</v>
          </cell>
          <cell r="CX109">
            <v>1.27727322785174</v>
          </cell>
          <cell r="CY109">
            <v>1.25948159856621</v>
          </cell>
          <cell r="CZ109">
            <v>1.2509420859607</v>
          </cell>
          <cell r="DA109">
            <v>1.26313263561473</v>
          </cell>
          <cell r="DB109">
            <v>1.26178529929796</v>
          </cell>
          <cell r="DC109">
            <v>1.25048404140675</v>
          </cell>
          <cell r="DD109">
            <v>1.23357860289305</v>
          </cell>
          <cell r="DE109">
            <v>1.25513921667519</v>
          </cell>
          <cell r="DF109">
            <v>1.27042390074465</v>
          </cell>
        </row>
        <row r="110">
          <cell r="BX110">
            <v>2.46527646105702</v>
          </cell>
          <cell r="BY110">
            <v>3.39106240632353</v>
          </cell>
          <cell r="BZ110">
            <v>3.19086029255102</v>
          </cell>
          <cell r="CA110">
            <v>2.90085580599937</v>
          </cell>
          <cell r="CB110">
            <v>3.23796520117521</v>
          </cell>
          <cell r="CC110">
            <v>2.62402519465371</v>
          </cell>
          <cell r="CD110">
            <v>2.95220342696942</v>
          </cell>
          <cell r="CE110">
            <v>3.29188876232667</v>
          </cell>
          <cell r="CF110">
            <v>4.20515791202303</v>
          </cell>
          <cell r="CG110">
            <v>3.97660828326527</v>
          </cell>
          <cell r="CH110">
            <v>3.43393035713823</v>
          </cell>
          <cell r="CI110">
            <v>3.84459597368328</v>
          </cell>
          <cell r="CJ110">
            <v>4.2429330108356</v>
          </cell>
          <cell r="CK110">
            <v>3.74320597384707</v>
          </cell>
          <cell r="CL110">
            <v>3.82968446196289</v>
          </cell>
          <cell r="CM110">
            <v>4.7721797272736</v>
          </cell>
          <cell r="CN110">
            <v>4.23691091296159</v>
          </cell>
          <cell r="CO110">
            <v>4.12452307799378</v>
          </cell>
          <cell r="CP110">
            <v>4.49340546419448</v>
          </cell>
          <cell r="CQ110">
            <v>4.63533534396338</v>
          </cell>
          <cell r="CR110">
            <v>4.87952041632159</v>
          </cell>
          <cell r="CS110">
            <v>5.08000214770844</v>
          </cell>
          <cell r="CT110">
            <v>4.97217520755305</v>
          </cell>
          <cell r="CU110">
            <v>4.97217520755305</v>
          </cell>
          <cell r="CV110">
            <v>4.97217520755305</v>
          </cell>
          <cell r="CW110">
            <v>1.23886646162334</v>
          </cell>
          <cell r="CX110">
            <v>1.27038215562867</v>
          </cell>
          <cell r="CY110">
            <v>1.26481372018644</v>
          </cell>
          <cell r="CZ110">
            <v>1.25840636768771</v>
          </cell>
          <cell r="DA110">
            <v>1.25571427661956</v>
          </cell>
          <cell r="DB110">
            <v>1.24228474983606</v>
          </cell>
          <cell r="DC110">
            <v>1.26055682725928</v>
          </cell>
          <cell r="DD110">
            <v>1.25148191502243</v>
          </cell>
          <cell r="DE110">
            <v>1.24282672611333</v>
          </cell>
          <cell r="DF110">
            <v>1.27203861679373</v>
          </cell>
        </row>
        <row r="111">
          <cell r="BX111">
            <v>2.86897738513121</v>
          </cell>
          <cell r="BY111">
            <v>2.66966202594233</v>
          </cell>
          <cell r="BZ111">
            <v>3.21215705831841</v>
          </cell>
          <cell r="CA111">
            <v>3.15909350681563</v>
          </cell>
          <cell r="CB111">
            <v>3.30254421905171</v>
          </cell>
          <cell r="CC111">
            <v>3.23743700595911</v>
          </cell>
          <cell r="CD111">
            <v>3.52620221167246</v>
          </cell>
          <cell r="CE111">
            <v>2.89832128230296</v>
          </cell>
          <cell r="CF111">
            <v>3.4680892619556</v>
          </cell>
          <cell r="CG111">
            <v>4.5372304295075</v>
          </cell>
          <cell r="CH111">
            <v>3.56000159158699</v>
          </cell>
          <cell r="CI111">
            <v>3.89601203965009</v>
          </cell>
          <cell r="CJ111">
            <v>4.08120365090332</v>
          </cell>
          <cell r="CK111">
            <v>4.07386705659173</v>
          </cell>
          <cell r="CL111">
            <v>4.22877534881727</v>
          </cell>
          <cell r="CM111">
            <v>4.8923469873939</v>
          </cell>
          <cell r="CN111">
            <v>3.96517002065818</v>
          </cell>
          <cell r="CO111">
            <v>4.65559173595596</v>
          </cell>
          <cell r="CP111">
            <v>4.51884237324895</v>
          </cell>
          <cell r="CQ111">
            <v>4.90324162316423</v>
          </cell>
          <cell r="CR111">
            <v>4.81615444939664</v>
          </cell>
          <cell r="CS111">
            <v>5.08367389832558</v>
          </cell>
          <cell r="CT111">
            <v>5.42362416288582</v>
          </cell>
          <cell r="CU111">
            <v>5.42362416288582</v>
          </cell>
          <cell r="CV111">
            <v>5.42362416288582</v>
          </cell>
          <cell r="CW111">
            <v>1.25249320869987</v>
          </cell>
          <cell r="CX111">
            <v>1.26282717454189</v>
          </cell>
          <cell r="CY111">
            <v>1.25405115500966</v>
          </cell>
          <cell r="CZ111">
            <v>1.23786922693485</v>
          </cell>
          <cell r="DA111">
            <v>1.26163212899762</v>
          </cell>
          <cell r="DB111">
            <v>1.2632835487753</v>
          </cell>
          <cell r="DC111">
            <v>1.26478323849815</v>
          </cell>
          <cell r="DD111">
            <v>1.26362607390904</v>
          </cell>
          <cell r="DE111">
            <v>1.24699338193473</v>
          </cell>
          <cell r="DF111">
            <v>1.26056109467488</v>
          </cell>
        </row>
        <row r="112">
          <cell r="BX112">
            <v>2.77857768626602</v>
          </cell>
          <cell r="BY112">
            <v>2.68913785259734</v>
          </cell>
          <cell r="BZ112">
            <v>2.91254584341226</v>
          </cell>
          <cell r="CA112">
            <v>3.46120665994454</v>
          </cell>
          <cell r="CB112">
            <v>3.61293274210225</v>
          </cell>
          <cell r="CC112">
            <v>3.90739124848869</v>
          </cell>
          <cell r="CD112">
            <v>3.67259644861768</v>
          </cell>
          <cell r="CE112">
            <v>3.5047858075479</v>
          </cell>
          <cell r="CF112">
            <v>3.49445304878878</v>
          </cell>
          <cell r="CG112">
            <v>3.29945893681493</v>
          </cell>
          <cell r="CH112">
            <v>3.28853596209112</v>
          </cell>
          <cell r="CI112">
            <v>3.76558113709879</v>
          </cell>
          <cell r="CJ112">
            <v>3.5382853446369</v>
          </cell>
          <cell r="CK112">
            <v>4.25891794010258</v>
          </cell>
          <cell r="CL112">
            <v>4.31002993660645</v>
          </cell>
          <cell r="CM112">
            <v>4.43892239671452</v>
          </cell>
          <cell r="CN112">
            <v>5.02938221615976</v>
          </cell>
          <cell r="CO112">
            <v>4.48352866178519</v>
          </cell>
          <cell r="CP112">
            <v>4.79980413009621</v>
          </cell>
          <cell r="CQ112">
            <v>4.74197157184623</v>
          </cell>
          <cell r="CR112">
            <v>4.90804331397356</v>
          </cell>
          <cell r="CS112">
            <v>4.9759845234933</v>
          </cell>
          <cell r="CT112">
            <v>5.08774923675767</v>
          </cell>
          <cell r="CU112">
            <v>5.08774923675767</v>
          </cell>
          <cell r="CV112">
            <v>5.08774923675767</v>
          </cell>
          <cell r="CW112">
            <v>1.26226990640206</v>
          </cell>
          <cell r="CX112">
            <v>1.23801539980453</v>
          </cell>
          <cell r="CY112">
            <v>1.23611086505879</v>
          </cell>
          <cell r="CZ112">
            <v>1.26030065417823</v>
          </cell>
          <cell r="DA112">
            <v>1.24484162092305</v>
          </cell>
          <cell r="DB112">
            <v>1.25476098731141</v>
          </cell>
          <cell r="DC112">
            <v>1.27123229334809</v>
          </cell>
          <cell r="DD112">
            <v>1.25594120947472</v>
          </cell>
          <cell r="DE112">
            <v>1.24548328119203</v>
          </cell>
          <cell r="DF112">
            <v>1.26172839053946</v>
          </cell>
        </row>
        <row r="113">
          <cell r="BX113">
            <v>2.7248010645772</v>
          </cell>
          <cell r="BY113">
            <v>2.59104297392013</v>
          </cell>
          <cell r="BZ113">
            <v>2.79272194644132</v>
          </cell>
          <cell r="CA113">
            <v>2.88867489293387</v>
          </cell>
          <cell r="CB113">
            <v>3.49600962926862</v>
          </cell>
          <cell r="CC113">
            <v>3.82156583362499</v>
          </cell>
          <cell r="CD113">
            <v>3.53569652535097</v>
          </cell>
          <cell r="CE113">
            <v>3.38220494370226</v>
          </cell>
          <cell r="CF113">
            <v>3.18301982726839</v>
          </cell>
          <cell r="CG113">
            <v>3.03846446391044</v>
          </cell>
          <cell r="CH113">
            <v>3.43733064376245</v>
          </cell>
          <cell r="CI113">
            <v>3.67463542694184</v>
          </cell>
          <cell r="CJ113">
            <v>3.49542264802473</v>
          </cell>
          <cell r="CK113">
            <v>3.9850469408651</v>
          </cell>
          <cell r="CL113">
            <v>3.9671458484994</v>
          </cell>
          <cell r="CM113">
            <v>4.34224468201131</v>
          </cell>
          <cell r="CN113">
            <v>4.20329724255726</v>
          </cell>
          <cell r="CO113">
            <v>4.50221348895822</v>
          </cell>
          <cell r="CP113">
            <v>5.04205440099876</v>
          </cell>
          <cell r="CQ113">
            <v>4.52569851912965</v>
          </cell>
          <cell r="CR113">
            <v>5.03569742553079</v>
          </cell>
          <cell r="CS113">
            <v>4.49908427343128</v>
          </cell>
          <cell r="CT113">
            <v>5.29231047237463</v>
          </cell>
          <cell r="CU113">
            <v>5.29231047237463</v>
          </cell>
          <cell r="CV113">
            <v>5.29231047237463</v>
          </cell>
          <cell r="CW113">
            <v>1.27309861567877</v>
          </cell>
          <cell r="CX113">
            <v>1.24831038543964</v>
          </cell>
          <cell r="CY113">
            <v>1.2703837917673</v>
          </cell>
          <cell r="CZ113">
            <v>1.25377392795126</v>
          </cell>
          <cell r="DA113">
            <v>1.26414890448994</v>
          </cell>
          <cell r="DB113">
            <v>1.2638914613735</v>
          </cell>
          <cell r="DC113">
            <v>1.26255169328939</v>
          </cell>
          <cell r="DD113">
            <v>1.24552193328134</v>
          </cell>
          <cell r="DE113">
            <v>1.25991469862502</v>
          </cell>
          <cell r="DF113">
            <v>1.27015451430866</v>
          </cell>
        </row>
        <row r="114">
          <cell r="BX114">
            <v>2.67068897442512</v>
          </cell>
          <cell r="BY114">
            <v>2.71860352419197</v>
          </cell>
          <cell r="BZ114">
            <v>2.74267377559843</v>
          </cell>
          <cell r="CA114">
            <v>2.99044878931623</v>
          </cell>
          <cell r="CB114">
            <v>3.14640750638015</v>
          </cell>
          <cell r="CC114">
            <v>3.62485904795913</v>
          </cell>
          <cell r="CD114">
            <v>3.36131634561469</v>
          </cell>
          <cell r="CE114">
            <v>3.48091979664094</v>
          </cell>
          <cell r="CF114">
            <v>3.56927928735506</v>
          </cell>
          <cell r="CG114">
            <v>3.49096591997335</v>
          </cell>
          <cell r="CH114">
            <v>3.74683520477294</v>
          </cell>
          <cell r="CI114">
            <v>3.39481564617612</v>
          </cell>
          <cell r="CJ114">
            <v>3.49091825527386</v>
          </cell>
          <cell r="CK114">
            <v>4.46414302272799</v>
          </cell>
          <cell r="CL114">
            <v>4.33851341521166</v>
          </cell>
          <cell r="CM114">
            <v>4.48442317702558</v>
          </cell>
          <cell r="CN114">
            <v>4.93949037595003</v>
          </cell>
          <cell r="CO114">
            <v>4.51523611146979</v>
          </cell>
          <cell r="CP114">
            <v>4.51513254301445</v>
          </cell>
          <cell r="CQ114">
            <v>4.56893607958823</v>
          </cell>
          <cell r="CR114">
            <v>4.57609043379325</v>
          </cell>
          <cell r="CS114">
            <v>4.69751167416955</v>
          </cell>
          <cell r="CT114">
            <v>4.53159815123944</v>
          </cell>
          <cell r="CU114">
            <v>4.53159815123944</v>
          </cell>
          <cell r="CV114">
            <v>4.53159815123944</v>
          </cell>
          <cell r="CW114">
            <v>1.23860788716399</v>
          </cell>
          <cell r="CX114">
            <v>1.2439662485128</v>
          </cell>
          <cell r="CY114">
            <v>1.26099449522679</v>
          </cell>
          <cell r="CZ114">
            <v>1.26052151901342</v>
          </cell>
          <cell r="DA114">
            <v>1.25296908139597</v>
          </cell>
          <cell r="DB114">
            <v>1.28057164683964</v>
          </cell>
          <cell r="DC114">
            <v>1.24471619141498</v>
          </cell>
          <cell r="DD114">
            <v>1.249459574112</v>
          </cell>
          <cell r="DE114">
            <v>1.25605966013551</v>
          </cell>
          <cell r="DF114">
            <v>1.26186158513272</v>
          </cell>
        </row>
        <row r="115">
          <cell r="BX115">
            <v>2.33666349818816</v>
          </cell>
          <cell r="BY115">
            <v>3.10833648553107</v>
          </cell>
          <cell r="BZ115">
            <v>2.65957429748616</v>
          </cell>
          <cell r="CA115">
            <v>3.29256315538074</v>
          </cell>
          <cell r="CB115">
            <v>3.95384306809568</v>
          </cell>
          <cell r="CC115">
            <v>3.8789697239928</v>
          </cell>
          <cell r="CD115">
            <v>4.12783493869535</v>
          </cell>
          <cell r="CE115">
            <v>3.10830343328379</v>
          </cell>
          <cell r="CF115">
            <v>3.50289784306114</v>
          </cell>
          <cell r="CG115">
            <v>3.61339704555929</v>
          </cell>
          <cell r="CH115">
            <v>3.40128400118539</v>
          </cell>
          <cell r="CI115">
            <v>3.77185191433677</v>
          </cell>
          <cell r="CJ115">
            <v>3.73918882493423</v>
          </cell>
          <cell r="CK115">
            <v>3.56848163574635</v>
          </cell>
          <cell r="CL115">
            <v>4.2962328937727</v>
          </cell>
          <cell r="CM115">
            <v>4.6887477451629</v>
          </cell>
          <cell r="CN115">
            <v>4.20655786525058</v>
          </cell>
          <cell r="CO115">
            <v>4.81009242725933</v>
          </cell>
          <cell r="CP115">
            <v>4.47249006739114</v>
          </cell>
          <cell r="CQ115">
            <v>4.49003497917726</v>
          </cell>
          <cell r="CR115">
            <v>5.34417594171964</v>
          </cell>
          <cell r="CS115">
            <v>4.90071096668954</v>
          </cell>
          <cell r="CT115">
            <v>4.77132076320927</v>
          </cell>
          <cell r="CU115">
            <v>4.77132076320927</v>
          </cell>
          <cell r="CV115">
            <v>4.77132076320927</v>
          </cell>
          <cell r="CW115">
            <v>1.28010907947712</v>
          </cell>
          <cell r="CX115">
            <v>1.26273343190896</v>
          </cell>
          <cell r="CY115">
            <v>1.24581729653047</v>
          </cell>
          <cell r="CZ115">
            <v>1.25989232433437</v>
          </cell>
          <cell r="DA115">
            <v>1.26156259910024</v>
          </cell>
          <cell r="DB115">
            <v>1.2590531596373</v>
          </cell>
          <cell r="DC115">
            <v>1.25448087760041</v>
          </cell>
          <cell r="DD115">
            <v>1.26905609420892</v>
          </cell>
          <cell r="DE115">
            <v>1.27078903279854</v>
          </cell>
          <cell r="DF115">
            <v>1.2504541841059</v>
          </cell>
        </row>
        <row r="116">
          <cell r="BX116">
            <v>2.86719637986572</v>
          </cell>
          <cell r="BY116">
            <v>2.69170143538222</v>
          </cell>
          <cell r="BZ116">
            <v>3.07004927748965</v>
          </cell>
          <cell r="CA116">
            <v>3.75177556589466</v>
          </cell>
          <cell r="CB116">
            <v>3.59352169918612</v>
          </cell>
          <cell r="CC116">
            <v>4.03446821389535</v>
          </cell>
          <cell r="CD116">
            <v>3.9905995615055</v>
          </cell>
          <cell r="CE116">
            <v>3.34977159124229</v>
          </cell>
          <cell r="CF116">
            <v>4.06437438746256</v>
          </cell>
          <cell r="CG116">
            <v>3.32730069150759</v>
          </cell>
          <cell r="CH116">
            <v>3.68033449914006</v>
          </cell>
          <cell r="CI116">
            <v>3.80599964820612</v>
          </cell>
          <cell r="CJ116">
            <v>4.22967485463284</v>
          </cell>
          <cell r="CK116">
            <v>3.61413070323852</v>
          </cell>
          <cell r="CL116">
            <v>4.88643277919434</v>
          </cell>
          <cell r="CM116">
            <v>3.91341859948889</v>
          </cell>
          <cell r="CN116">
            <v>4.11602336746844</v>
          </cell>
          <cell r="CO116">
            <v>4.77676910096132</v>
          </cell>
          <cell r="CP116">
            <v>4.77735794397864</v>
          </cell>
          <cell r="CQ116">
            <v>5.45236804892862</v>
          </cell>
          <cell r="CR116">
            <v>4.92759732927333</v>
          </cell>
          <cell r="CS116">
            <v>4.78115507326761</v>
          </cell>
          <cell r="CT116">
            <v>5.04298714913142</v>
          </cell>
          <cell r="CU116">
            <v>5.04298714913142</v>
          </cell>
          <cell r="CV116">
            <v>5.04298714913142</v>
          </cell>
          <cell r="CW116">
            <v>1.23930484185629</v>
          </cell>
          <cell r="CX116">
            <v>1.24576039613004</v>
          </cell>
          <cell r="CY116">
            <v>1.25660834028848</v>
          </cell>
          <cell r="CZ116">
            <v>1.24752836461783</v>
          </cell>
          <cell r="DA116">
            <v>1.25499765358097</v>
          </cell>
          <cell r="DB116">
            <v>1.26792748088543</v>
          </cell>
          <cell r="DC116">
            <v>1.25332426168571</v>
          </cell>
          <cell r="DD116">
            <v>1.25320904597037</v>
          </cell>
          <cell r="DE116">
            <v>1.2330569498626</v>
          </cell>
          <cell r="DF116">
            <v>1.25909941761486</v>
          </cell>
        </row>
        <row r="117">
          <cell r="BX117">
            <v>2.55225065692395</v>
          </cell>
          <cell r="BY117">
            <v>2.90337487172657</v>
          </cell>
          <cell r="BZ117">
            <v>2.81648708659237</v>
          </cell>
          <cell r="CA117">
            <v>2.72661347443988</v>
          </cell>
          <cell r="CB117">
            <v>3.10285260175198</v>
          </cell>
          <cell r="CC117">
            <v>3.30605624057211</v>
          </cell>
          <cell r="CD117">
            <v>3.72973744806666</v>
          </cell>
          <cell r="CE117">
            <v>3.70695346920987</v>
          </cell>
          <cell r="CF117">
            <v>3.68196698659453</v>
          </cell>
          <cell r="CG117">
            <v>3.31676713070908</v>
          </cell>
          <cell r="CH117">
            <v>3.77222247023163</v>
          </cell>
          <cell r="CI117">
            <v>3.48671643010372</v>
          </cell>
          <cell r="CJ117">
            <v>3.69391899627514</v>
          </cell>
          <cell r="CK117">
            <v>3.76201530671317</v>
          </cell>
          <cell r="CL117">
            <v>4.22104016113865</v>
          </cell>
          <cell r="CM117">
            <v>4.23238636673153</v>
          </cell>
          <cell r="CN117">
            <v>4.55332385693931</v>
          </cell>
          <cell r="CO117">
            <v>4.81822464668259</v>
          </cell>
          <cell r="CP117">
            <v>4.26328244899073</v>
          </cell>
          <cell r="CQ117">
            <v>4.98482708893872</v>
          </cell>
          <cell r="CR117">
            <v>4.18004909266881</v>
          </cell>
          <cell r="CS117">
            <v>4.52015382492257</v>
          </cell>
          <cell r="CT117">
            <v>5.09136576590646</v>
          </cell>
          <cell r="CU117">
            <v>5.09136576590646</v>
          </cell>
          <cell r="CV117">
            <v>5.09136576590646</v>
          </cell>
          <cell r="CW117">
            <v>1.25635864645888</v>
          </cell>
          <cell r="CX117">
            <v>1.24589782513352</v>
          </cell>
          <cell r="CY117">
            <v>1.26071122200653</v>
          </cell>
          <cell r="CZ117">
            <v>1.25994625205136</v>
          </cell>
          <cell r="DA117">
            <v>1.25759583338086</v>
          </cell>
          <cell r="DB117">
            <v>1.27225484499737</v>
          </cell>
          <cell r="DC117">
            <v>1.26215198548261</v>
          </cell>
          <cell r="DD117">
            <v>1.25370293815872</v>
          </cell>
          <cell r="DE117">
            <v>1.26416421519091</v>
          </cell>
          <cell r="DF117">
            <v>1.25885067710192</v>
          </cell>
        </row>
        <row r="118">
          <cell r="BX118">
            <v>2.64782728017119</v>
          </cell>
          <cell r="BY118">
            <v>3.08975981842795</v>
          </cell>
          <cell r="BZ118">
            <v>2.89602275375309</v>
          </cell>
          <cell r="CA118">
            <v>3.35040413908607</v>
          </cell>
          <cell r="CB118">
            <v>3.51308446800511</v>
          </cell>
          <cell r="CC118">
            <v>3.13737631017982</v>
          </cell>
          <cell r="CD118">
            <v>3.20386873958132</v>
          </cell>
          <cell r="CE118">
            <v>2.54117676399569</v>
          </cell>
          <cell r="CF118">
            <v>3.62629019596166</v>
          </cell>
          <cell r="CG118">
            <v>3.68342266841451</v>
          </cell>
          <cell r="CH118">
            <v>3.23363837895355</v>
          </cell>
          <cell r="CI118">
            <v>3.86169523286311</v>
          </cell>
          <cell r="CJ118">
            <v>4.01331973309175</v>
          </cell>
          <cell r="CK118">
            <v>3.99209540113022</v>
          </cell>
          <cell r="CL118">
            <v>4.3638062955193</v>
          </cell>
          <cell r="CM118">
            <v>4.74103221632806</v>
          </cell>
          <cell r="CN118">
            <v>3.50176295900727</v>
          </cell>
          <cell r="CO118">
            <v>4.49104873407797</v>
          </cell>
          <cell r="CP118">
            <v>5.69904994771806</v>
          </cell>
          <cell r="CQ118">
            <v>4.47367167451748</v>
          </cell>
          <cell r="CR118">
            <v>4.29324756246112</v>
          </cell>
          <cell r="CS118">
            <v>5.13656744047229</v>
          </cell>
          <cell r="CT118">
            <v>5.04915934812989</v>
          </cell>
          <cell r="CU118">
            <v>5.04915934812989</v>
          </cell>
          <cell r="CV118">
            <v>5.04915934812989</v>
          </cell>
          <cell r="CW118">
            <v>1.25235181363833</v>
          </cell>
          <cell r="CX118">
            <v>1.26917338839804</v>
          </cell>
          <cell r="CY118">
            <v>1.25407741947903</v>
          </cell>
          <cell r="CZ118">
            <v>1.26998966394287</v>
          </cell>
          <cell r="DA118">
            <v>1.25217567218548</v>
          </cell>
          <cell r="DB118">
            <v>1.24058037224634</v>
          </cell>
          <cell r="DC118">
            <v>1.25528797256088</v>
          </cell>
          <cell r="DD118">
            <v>1.25161606251709</v>
          </cell>
          <cell r="DE118">
            <v>1.25061253963004</v>
          </cell>
          <cell r="DF118">
            <v>1.26909905454321</v>
          </cell>
        </row>
        <row r="119">
          <cell r="BX119">
            <v>2.47474436967336</v>
          </cell>
          <cell r="BY119">
            <v>2.61070775831124</v>
          </cell>
          <cell r="BZ119">
            <v>3.24338093748376</v>
          </cell>
          <cell r="CA119">
            <v>3.10893314171883</v>
          </cell>
          <cell r="CB119">
            <v>3.31377154741425</v>
          </cell>
          <cell r="CC119">
            <v>3.18542919918545</v>
          </cell>
          <cell r="CD119">
            <v>3.63269897261806</v>
          </cell>
          <cell r="CE119">
            <v>3.38080151991655</v>
          </cell>
          <cell r="CF119">
            <v>2.93107425135845</v>
          </cell>
          <cell r="CG119">
            <v>2.99828591405532</v>
          </cell>
          <cell r="CH119">
            <v>3.1781243419454</v>
          </cell>
          <cell r="CI119">
            <v>4.19193790512113</v>
          </cell>
          <cell r="CJ119">
            <v>3.74864024036554</v>
          </cell>
          <cell r="CK119">
            <v>3.89277933617679</v>
          </cell>
          <cell r="CL119">
            <v>3.51775413366538</v>
          </cell>
          <cell r="CM119">
            <v>3.73463170185051</v>
          </cell>
          <cell r="CN119">
            <v>3.99478125021375</v>
          </cell>
          <cell r="CO119">
            <v>4.51129268374592</v>
          </cell>
          <cell r="CP119">
            <v>4.30704015307833</v>
          </cell>
          <cell r="CQ119">
            <v>4.82710621594787</v>
          </cell>
          <cell r="CR119">
            <v>4.36050302995808</v>
          </cell>
          <cell r="CS119">
            <v>5.62955867237133</v>
          </cell>
          <cell r="CT119">
            <v>5.10821039137575</v>
          </cell>
          <cell r="CU119">
            <v>5.10821039137575</v>
          </cell>
          <cell r="CV119">
            <v>5.10821039137575</v>
          </cell>
          <cell r="CW119">
            <v>1.24886243266792</v>
          </cell>
          <cell r="CX119">
            <v>1.25680981295538</v>
          </cell>
          <cell r="CY119">
            <v>1.25524416879027</v>
          </cell>
          <cell r="CZ119">
            <v>1.2672840814681</v>
          </cell>
          <cell r="DA119">
            <v>1.26559547378208</v>
          </cell>
          <cell r="DB119">
            <v>1.25646939938175</v>
          </cell>
          <cell r="DC119">
            <v>1.27263485447202</v>
          </cell>
          <cell r="DD119">
            <v>1.26919157107431</v>
          </cell>
          <cell r="DE119">
            <v>1.25913365005726</v>
          </cell>
          <cell r="DF119">
            <v>1.25379602941033</v>
          </cell>
        </row>
        <row r="120">
          <cell r="BX120">
            <v>2.52828220471653</v>
          </cell>
          <cell r="BY120">
            <v>2.95277969264198</v>
          </cell>
          <cell r="BZ120">
            <v>3.00531475916384</v>
          </cell>
          <cell r="CA120">
            <v>2.80305621594169</v>
          </cell>
          <cell r="CB120">
            <v>3.25016400188832</v>
          </cell>
          <cell r="CC120">
            <v>3.13087065411147</v>
          </cell>
          <cell r="CD120">
            <v>3.03937338426052</v>
          </cell>
          <cell r="CE120">
            <v>3.35750497971619</v>
          </cell>
          <cell r="CF120">
            <v>3.80018472865829</v>
          </cell>
          <cell r="CG120">
            <v>4.17490336923993</v>
          </cell>
          <cell r="CH120">
            <v>4.07905611106659</v>
          </cell>
          <cell r="CI120">
            <v>3.95603445440958</v>
          </cell>
          <cell r="CJ120">
            <v>3.69557096474252</v>
          </cell>
          <cell r="CK120">
            <v>3.63642927338938</v>
          </cell>
          <cell r="CL120">
            <v>4.41756339895784</v>
          </cell>
          <cell r="CM120">
            <v>4.30701018669295</v>
          </cell>
          <cell r="CN120">
            <v>3.91829011499351</v>
          </cell>
          <cell r="CO120">
            <v>4.20423353809864</v>
          </cell>
          <cell r="CP120">
            <v>5.04301075340247</v>
          </cell>
          <cell r="CQ120">
            <v>4.36758532467875</v>
          </cell>
          <cell r="CR120">
            <v>4.60826429001474</v>
          </cell>
          <cell r="CS120">
            <v>4.74545367380337</v>
          </cell>
          <cell r="CT120">
            <v>5.1464561203751</v>
          </cell>
          <cell r="CU120">
            <v>5.1464561203751</v>
          </cell>
          <cell r="CV120">
            <v>5.1464561203751</v>
          </cell>
          <cell r="CW120">
            <v>1.24665930020578</v>
          </cell>
          <cell r="CX120">
            <v>1.26039859622953</v>
          </cell>
          <cell r="CY120">
            <v>1.23644398212204</v>
          </cell>
          <cell r="CZ120">
            <v>1.27448590183702</v>
          </cell>
          <cell r="DA120">
            <v>1.2512457539421</v>
          </cell>
          <cell r="DB120">
            <v>1.25811286990543</v>
          </cell>
          <cell r="DC120">
            <v>1.2523139854738</v>
          </cell>
          <cell r="DD120">
            <v>1.24662445324698</v>
          </cell>
          <cell r="DE120">
            <v>1.25855873569329</v>
          </cell>
          <cell r="DF120">
            <v>1.24536659782926</v>
          </cell>
        </row>
        <row r="121">
          <cell r="BX121">
            <v>2.19528509245762</v>
          </cell>
          <cell r="BY121">
            <v>2.98075852592009</v>
          </cell>
          <cell r="BZ121">
            <v>3.37548631097462</v>
          </cell>
          <cell r="CA121">
            <v>2.92670340639163</v>
          </cell>
          <cell r="CB121">
            <v>3.30873650950928</v>
          </cell>
          <cell r="CC121">
            <v>3.8204860326588</v>
          </cell>
          <cell r="CD121">
            <v>3.64571184226131</v>
          </cell>
          <cell r="CE121">
            <v>2.94430360624709</v>
          </cell>
          <cell r="CF121">
            <v>3.17753982907925</v>
          </cell>
          <cell r="CG121">
            <v>3.60864647343783</v>
          </cell>
          <cell r="CH121">
            <v>3.49923971129558</v>
          </cell>
          <cell r="CI121">
            <v>3.78383145098985</v>
          </cell>
          <cell r="CJ121">
            <v>3.44820750178028</v>
          </cell>
          <cell r="CK121">
            <v>4.37509652671584</v>
          </cell>
          <cell r="CL121">
            <v>4.353985574557</v>
          </cell>
          <cell r="CM121">
            <v>4.13550883798271</v>
          </cell>
          <cell r="CN121">
            <v>4.15174769047462</v>
          </cell>
          <cell r="CO121">
            <v>4.23444232960887</v>
          </cell>
          <cell r="CP121">
            <v>4.50935568270763</v>
          </cell>
          <cell r="CQ121">
            <v>5.08986841968409</v>
          </cell>
          <cell r="CR121">
            <v>4.72740346487122</v>
          </cell>
          <cell r="CS121">
            <v>4.45254321438544</v>
          </cell>
          <cell r="CT121">
            <v>5.35087177812346</v>
          </cell>
          <cell r="CU121">
            <v>5.35087177812346</v>
          </cell>
          <cell r="CV121">
            <v>5.35087177812346</v>
          </cell>
          <cell r="CW121">
            <v>1.24350492135632</v>
          </cell>
          <cell r="CX121">
            <v>1.24707567018906</v>
          </cell>
          <cell r="CY121">
            <v>1.24775577182662</v>
          </cell>
          <cell r="CZ121">
            <v>1.24728127389151</v>
          </cell>
          <cell r="DA121">
            <v>1.25520908087457</v>
          </cell>
          <cell r="DB121">
            <v>1.26098737119383</v>
          </cell>
          <cell r="DC121">
            <v>1.26351230055662</v>
          </cell>
          <cell r="DD121">
            <v>1.2516496840186</v>
          </cell>
          <cell r="DE121">
            <v>1.2611617196505</v>
          </cell>
          <cell r="DF121">
            <v>1.27204078083744</v>
          </cell>
        </row>
        <row r="122">
          <cell r="BX122">
            <v>2.23737711891028</v>
          </cell>
          <cell r="BY122">
            <v>2.76167346045228</v>
          </cell>
          <cell r="BZ122">
            <v>2.72926701499539</v>
          </cell>
          <cell r="CA122">
            <v>2.61730885521736</v>
          </cell>
          <cell r="CB122">
            <v>3.39532341520062</v>
          </cell>
          <cell r="CC122">
            <v>2.97425230991266</v>
          </cell>
          <cell r="CD122">
            <v>3.59761936810305</v>
          </cell>
          <cell r="CE122">
            <v>4.12286034576245</v>
          </cell>
          <cell r="CF122">
            <v>3.36097557968675</v>
          </cell>
          <cell r="CG122">
            <v>3.33860224943143</v>
          </cell>
          <cell r="CH122">
            <v>4.64027111071827</v>
          </cell>
          <cell r="CI122">
            <v>4.07625951147366</v>
          </cell>
          <cell r="CJ122">
            <v>3.99512302028692</v>
          </cell>
          <cell r="CK122">
            <v>3.94245479447092</v>
          </cell>
          <cell r="CL122">
            <v>4.20702731667426</v>
          </cell>
          <cell r="CM122">
            <v>4.54661954675541</v>
          </cell>
          <cell r="CN122">
            <v>4.67396552577776</v>
          </cell>
          <cell r="CO122">
            <v>4.98073529793963</v>
          </cell>
          <cell r="CP122">
            <v>5.03027724807655</v>
          </cell>
          <cell r="CQ122">
            <v>5.02721314011428</v>
          </cell>
          <cell r="CR122">
            <v>4.90719265032834</v>
          </cell>
          <cell r="CS122">
            <v>4.92430883615631</v>
          </cell>
          <cell r="CT122">
            <v>5.52970516477534</v>
          </cell>
          <cell r="CU122">
            <v>5.52970516477534</v>
          </cell>
          <cell r="CV122">
            <v>5.52970516477534</v>
          </cell>
          <cell r="CW122">
            <v>1.25865015149872</v>
          </cell>
          <cell r="CX122">
            <v>1.26391885737048</v>
          </cell>
          <cell r="CY122">
            <v>1.2440069462946</v>
          </cell>
          <cell r="CZ122">
            <v>1.26670572682643</v>
          </cell>
          <cell r="DA122">
            <v>1.24021030930635</v>
          </cell>
          <cell r="DB122">
            <v>1.26273833603441</v>
          </cell>
          <cell r="DC122">
            <v>1.28007034272483</v>
          </cell>
          <cell r="DD122">
            <v>1.26463954332088</v>
          </cell>
          <cell r="DE122">
            <v>1.25524522594396</v>
          </cell>
          <cell r="DF122">
            <v>1.2541478473886</v>
          </cell>
        </row>
        <row r="123">
          <cell r="BX123">
            <v>2.3481506779074</v>
          </cell>
          <cell r="BY123">
            <v>3.18525041823964</v>
          </cell>
          <cell r="BZ123">
            <v>3.28506156335416</v>
          </cell>
          <cell r="CA123">
            <v>3.21904667949317</v>
          </cell>
          <cell r="CB123">
            <v>3.17524603182418</v>
          </cell>
          <cell r="CC123">
            <v>3.06985840893241</v>
          </cell>
          <cell r="CD123">
            <v>3.39530964256754</v>
          </cell>
          <cell r="CE123">
            <v>3.05526893359</v>
          </cell>
          <cell r="CF123">
            <v>3.52928525339871</v>
          </cell>
          <cell r="CG123">
            <v>4.11561353796266</v>
          </cell>
          <cell r="CH123">
            <v>3.69642601868093</v>
          </cell>
          <cell r="CI123">
            <v>4.06966694981914</v>
          </cell>
          <cell r="CJ123">
            <v>4.05918905032867</v>
          </cell>
          <cell r="CK123">
            <v>3.92101056465944</v>
          </cell>
          <cell r="CL123">
            <v>4.81520801757652</v>
          </cell>
          <cell r="CM123">
            <v>4.68066022985536</v>
          </cell>
          <cell r="CN123">
            <v>5.29784552180217</v>
          </cell>
          <cell r="CO123">
            <v>4.88299905950494</v>
          </cell>
          <cell r="CP123">
            <v>4.71463882795712</v>
          </cell>
          <cell r="CQ123">
            <v>5.27850077028169</v>
          </cell>
          <cell r="CR123">
            <v>4.92779826066921</v>
          </cell>
          <cell r="CS123">
            <v>5.49298604613065</v>
          </cell>
          <cell r="CT123">
            <v>4.75503223050954</v>
          </cell>
          <cell r="CU123">
            <v>4.75503223050954</v>
          </cell>
          <cell r="CV123">
            <v>4.75503223050954</v>
          </cell>
          <cell r="CW123">
            <v>1.24887271765404</v>
          </cell>
          <cell r="CX123">
            <v>1.26172683443483</v>
          </cell>
          <cell r="CY123">
            <v>1.2429456645108</v>
          </cell>
          <cell r="CZ123">
            <v>1.24521890198451</v>
          </cell>
          <cell r="DA123">
            <v>1.25659635138414</v>
          </cell>
          <cell r="DB123">
            <v>1.22105656628236</v>
          </cell>
          <cell r="DC123">
            <v>1.26235903766899</v>
          </cell>
          <cell r="DD123">
            <v>1.25244777366843</v>
          </cell>
          <cell r="DE123">
            <v>1.26384967224723</v>
          </cell>
          <cell r="DF123">
            <v>1.24494254209318</v>
          </cell>
        </row>
        <row r="124">
          <cell r="BX124">
            <v>2.63660254939605</v>
          </cell>
          <cell r="BY124">
            <v>3.08823706006234</v>
          </cell>
          <cell r="BZ124">
            <v>3.11642441021918</v>
          </cell>
          <cell r="CA124">
            <v>3.28469856621767</v>
          </cell>
          <cell r="CB124">
            <v>2.83138986557733</v>
          </cell>
          <cell r="CC124">
            <v>2.84201532829802</v>
          </cell>
          <cell r="CD124">
            <v>2.8408774438506</v>
          </cell>
          <cell r="CE124">
            <v>3.15798230136156</v>
          </cell>
          <cell r="CF124">
            <v>3.33927605973737</v>
          </cell>
          <cell r="CG124">
            <v>4.09932206637172</v>
          </cell>
          <cell r="CH124">
            <v>3.19658765994042</v>
          </cell>
          <cell r="CI124">
            <v>3.31466532266561</v>
          </cell>
          <cell r="CJ124">
            <v>4.13791269334196</v>
          </cell>
          <cell r="CK124">
            <v>4.41442419636546</v>
          </cell>
          <cell r="CL124">
            <v>4.20473404090013</v>
          </cell>
          <cell r="CM124">
            <v>4.13889115725114</v>
          </cell>
          <cell r="CN124">
            <v>4.47878315808961</v>
          </cell>
          <cell r="CO124">
            <v>4.72749536492843</v>
          </cell>
          <cell r="CP124">
            <v>4.61803081820543</v>
          </cell>
          <cell r="CQ124">
            <v>4.23768790004758</v>
          </cell>
          <cell r="CR124">
            <v>5.13562344983075</v>
          </cell>
          <cell r="CS124">
            <v>5.0929655881242</v>
          </cell>
          <cell r="CT124">
            <v>4.88387490269186</v>
          </cell>
          <cell r="CU124">
            <v>4.88387490269186</v>
          </cell>
          <cell r="CV124">
            <v>4.88387490269186</v>
          </cell>
          <cell r="CW124">
            <v>1.27444078711383</v>
          </cell>
          <cell r="CX124">
            <v>1.25250888185213</v>
          </cell>
          <cell r="CY124">
            <v>1.26070423375042</v>
          </cell>
          <cell r="CZ124">
            <v>1.25333260913073</v>
          </cell>
          <cell r="DA124">
            <v>1.23877873858879</v>
          </cell>
          <cell r="DB124">
            <v>1.24336595577299</v>
          </cell>
          <cell r="DC124">
            <v>1.24387391393589</v>
          </cell>
          <cell r="DD124">
            <v>1.24784789551192</v>
          </cell>
          <cell r="DE124">
            <v>1.24668976295258</v>
          </cell>
          <cell r="DF124">
            <v>1.24893508023073</v>
          </cell>
        </row>
        <row r="125">
          <cell r="BX125">
            <v>2.85783541044315</v>
          </cell>
          <cell r="BY125">
            <v>2.88554918718462</v>
          </cell>
          <cell r="BZ125">
            <v>3.27879410321422</v>
          </cell>
          <cell r="CA125">
            <v>3.43095190434412</v>
          </cell>
          <cell r="CB125">
            <v>3.08269719433641</v>
          </cell>
          <cell r="CC125">
            <v>3.57673739651093</v>
          </cell>
          <cell r="CD125">
            <v>3.49726162994968</v>
          </cell>
          <cell r="CE125">
            <v>3.65066906849129</v>
          </cell>
          <cell r="CF125">
            <v>3.64394513450437</v>
          </cell>
          <cell r="CG125">
            <v>3.34072473201989</v>
          </cell>
          <cell r="CH125">
            <v>3.49233189330922</v>
          </cell>
          <cell r="CI125">
            <v>4.15329905441296</v>
          </cell>
          <cell r="CJ125">
            <v>3.41848881444942</v>
          </cell>
          <cell r="CK125">
            <v>3.94041798857952</v>
          </cell>
          <cell r="CL125">
            <v>4.37309413944671</v>
          </cell>
          <cell r="CM125">
            <v>4.64226468534803</v>
          </cell>
          <cell r="CN125">
            <v>4.54876611395774</v>
          </cell>
          <cell r="CO125">
            <v>5.16832175668454</v>
          </cell>
          <cell r="CP125">
            <v>4.23776153914009</v>
          </cell>
          <cell r="CQ125">
            <v>5.28298939502552</v>
          </cell>
          <cell r="CR125">
            <v>4.75681515547897</v>
          </cell>
          <cell r="CS125">
            <v>4.62197588545487</v>
          </cell>
          <cell r="CT125">
            <v>5.51595589989599</v>
          </cell>
          <cell r="CU125">
            <v>5.51595589989599</v>
          </cell>
          <cell r="CV125">
            <v>5.51595589989599</v>
          </cell>
          <cell r="CW125">
            <v>1.26446033775176</v>
          </cell>
          <cell r="CX125">
            <v>1.25038212464285</v>
          </cell>
          <cell r="CY125">
            <v>1.24882394031557</v>
          </cell>
          <cell r="CZ125">
            <v>1.2497992331532</v>
          </cell>
          <cell r="DA125">
            <v>1.2524486816284</v>
          </cell>
          <cell r="DB125">
            <v>1.2477470896395</v>
          </cell>
          <cell r="DC125">
            <v>1.23133415060064</v>
          </cell>
          <cell r="DD125">
            <v>1.2716644748897</v>
          </cell>
          <cell r="DE125">
            <v>1.2210210014724</v>
          </cell>
          <cell r="DF125">
            <v>1.24991178873324</v>
          </cell>
        </row>
        <row r="126">
          <cell r="BX126">
            <v>2.73798715413535</v>
          </cell>
          <cell r="BY126">
            <v>2.61277909698125</v>
          </cell>
          <cell r="BZ126">
            <v>2.86818316518661</v>
          </cell>
          <cell r="CA126">
            <v>2.58667929905532</v>
          </cell>
          <cell r="CB126">
            <v>2.9724396096487</v>
          </cell>
          <cell r="CC126">
            <v>3.29307087557076</v>
          </cell>
          <cell r="CD126">
            <v>3.14639043855881</v>
          </cell>
          <cell r="CE126">
            <v>3.67799005237225</v>
          </cell>
          <cell r="CF126">
            <v>4.11299606323181</v>
          </cell>
          <cell r="CG126">
            <v>3.71188264806939</v>
          </cell>
          <cell r="CH126">
            <v>3.75380516514763</v>
          </cell>
          <cell r="CI126">
            <v>3.70226232354675</v>
          </cell>
          <cell r="CJ126">
            <v>3.76854650996528</v>
          </cell>
          <cell r="CK126">
            <v>4.0996725773411</v>
          </cell>
          <cell r="CL126">
            <v>4.5385069607237</v>
          </cell>
          <cell r="CM126">
            <v>4.6292065879296</v>
          </cell>
          <cell r="CN126">
            <v>4.31765119576966</v>
          </cell>
          <cell r="CO126">
            <v>4.71907851950002</v>
          </cell>
          <cell r="CP126">
            <v>4.15658503075079</v>
          </cell>
          <cell r="CQ126">
            <v>4.62902923874016</v>
          </cell>
          <cell r="CR126">
            <v>5.05445702462371</v>
          </cell>
          <cell r="CS126">
            <v>4.50388225889606</v>
          </cell>
          <cell r="CT126">
            <v>4.87394784312429</v>
          </cell>
          <cell r="CU126">
            <v>4.87394784312429</v>
          </cell>
          <cell r="CV126">
            <v>4.87394784312429</v>
          </cell>
          <cell r="CW126">
            <v>1.26025001776138</v>
          </cell>
          <cell r="CX126">
            <v>1.26393800479977</v>
          </cell>
          <cell r="CY126">
            <v>1.26309469601679</v>
          </cell>
          <cell r="CZ126">
            <v>1.23799903056369</v>
          </cell>
          <cell r="DA126">
            <v>1.24616686526074</v>
          </cell>
          <cell r="DB126">
            <v>1.27581712232067</v>
          </cell>
          <cell r="DC126">
            <v>1.25029355181639</v>
          </cell>
          <cell r="DD126">
            <v>1.27587018888203</v>
          </cell>
          <cell r="DE126">
            <v>1.25410655088492</v>
          </cell>
          <cell r="DF126">
            <v>1.26845436174976</v>
          </cell>
        </row>
        <row r="127">
          <cell r="BX127">
            <v>2.29617689570088</v>
          </cell>
          <cell r="BY127">
            <v>2.86605215846469</v>
          </cell>
          <cell r="BZ127">
            <v>2.67143865879232</v>
          </cell>
          <cell r="CA127">
            <v>3.05306758806694</v>
          </cell>
          <cell r="CB127">
            <v>3.19562113482731</v>
          </cell>
          <cell r="CC127">
            <v>2.91411580486389</v>
          </cell>
          <cell r="CD127">
            <v>2.8421792740614</v>
          </cell>
          <cell r="CE127">
            <v>3.46141982006429</v>
          </cell>
          <cell r="CF127">
            <v>3.56850113408277</v>
          </cell>
          <cell r="CG127">
            <v>4.18256721369254</v>
          </cell>
          <cell r="CH127">
            <v>4.54558919729529</v>
          </cell>
          <cell r="CI127">
            <v>4.25676564909837</v>
          </cell>
          <cell r="CJ127">
            <v>3.82207217913875</v>
          </cell>
          <cell r="CK127">
            <v>4.01149945324937</v>
          </cell>
          <cell r="CL127">
            <v>3.93286142000715</v>
          </cell>
          <cell r="CM127">
            <v>4.56694378412868</v>
          </cell>
          <cell r="CN127">
            <v>4.35593579415014</v>
          </cell>
          <cell r="CO127">
            <v>4.52054592245907</v>
          </cell>
          <cell r="CP127">
            <v>4.90072319864419</v>
          </cell>
          <cell r="CQ127">
            <v>4.52707485543541</v>
          </cell>
          <cell r="CR127">
            <v>5.20509401640657</v>
          </cell>
          <cell r="CS127">
            <v>4.74966287959316</v>
          </cell>
          <cell r="CT127">
            <v>5.64193213245112</v>
          </cell>
          <cell r="CU127">
            <v>5.64193213245112</v>
          </cell>
          <cell r="CV127">
            <v>5.64193213245112</v>
          </cell>
          <cell r="CW127">
            <v>1.26532982229205</v>
          </cell>
          <cell r="CX127">
            <v>1.26282456073655</v>
          </cell>
          <cell r="CY127">
            <v>1.29052744908063</v>
          </cell>
          <cell r="CZ127">
            <v>1.26946760662004</v>
          </cell>
          <cell r="DA127">
            <v>1.25021296471549</v>
          </cell>
          <cell r="DB127">
            <v>1.26607565007617</v>
          </cell>
          <cell r="DC127">
            <v>1.25705547791242</v>
          </cell>
          <cell r="DD127">
            <v>1.26059684456179</v>
          </cell>
          <cell r="DE127">
            <v>1.2439793689143</v>
          </cell>
          <cell r="DF127">
            <v>1.25640107370988</v>
          </cell>
        </row>
        <row r="128">
          <cell r="BX128">
            <v>2.25762282177228</v>
          </cell>
          <cell r="BY128">
            <v>3.02636708177247</v>
          </cell>
          <cell r="BZ128">
            <v>2.49038444195486</v>
          </cell>
          <cell r="CA128">
            <v>2.9874077212727</v>
          </cell>
          <cell r="CB128">
            <v>2.53647150254258</v>
          </cell>
          <cell r="CC128">
            <v>3.73748112520157</v>
          </cell>
          <cell r="CD128">
            <v>3.23315582337164</v>
          </cell>
          <cell r="CE128">
            <v>3.39469491741789</v>
          </cell>
          <cell r="CF128">
            <v>3.6808498210781</v>
          </cell>
          <cell r="CG128">
            <v>4.16732355278423</v>
          </cell>
          <cell r="CH128">
            <v>4.08578157187705</v>
          </cell>
          <cell r="CI128">
            <v>3.67387690416385</v>
          </cell>
          <cell r="CJ128">
            <v>3.96495457142469</v>
          </cell>
          <cell r="CK128">
            <v>3.87685941007184</v>
          </cell>
          <cell r="CL128">
            <v>4.68280563758803</v>
          </cell>
          <cell r="CM128">
            <v>4.46578770464367</v>
          </cell>
          <cell r="CN128">
            <v>4.16214969662205</v>
          </cell>
          <cell r="CO128">
            <v>4.12743627563337</v>
          </cell>
          <cell r="CP128">
            <v>4.19972291491822</v>
          </cell>
          <cell r="CQ128">
            <v>5.35954082047777</v>
          </cell>
          <cell r="CR128">
            <v>4.68625614715566</v>
          </cell>
          <cell r="CS128">
            <v>4.38927927409949</v>
          </cell>
          <cell r="CT128">
            <v>5.19571258542395</v>
          </cell>
          <cell r="CU128">
            <v>5.19571258542395</v>
          </cell>
          <cell r="CV128">
            <v>5.19571258542395</v>
          </cell>
          <cell r="CW128">
            <v>1.25424549334852</v>
          </cell>
          <cell r="CX128">
            <v>1.25121417707089</v>
          </cell>
          <cell r="CY128">
            <v>1.26221353771753</v>
          </cell>
          <cell r="CZ128">
            <v>1.25827372714801</v>
          </cell>
          <cell r="DA128">
            <v>1.25881944261515</v>
          </cell>
          <cell r="DB128">
            <v>1.23472302462044</v>
          </cell>
          <cell r="DC128">
            <v>1.23873951538047</v>
          </cell>
          <cell r="DD128">
            <v>1.26135478476034</v>
          </cell>
          <cell r="DE128">
            <v>1.26541809620609</v>
          </cell>
          <cell r="DF128">
            <v>1.25843209711964</v>
          </cell>
        </row>
        <row r="129">
          <cell r="BX129">
            <v>1.95859047720548</v>
          </cell>
          <cell r="BY129">
            <v>2.84172275465395</v>
          </cell>
          <cell r="BZ129">
            <v>3.18877178815408</v>
          </cell>
          <cell r="CA129">
            <v>3.06758637360327</v>
          </cell>
          <cell r="CB129">
            <v>3.28348174827627</v>
          </cell>
          <cell r="CC129">
            <v>3.54930265064462</v>
          </cell>
          <cell r="CD129">
            <v>3.67696451016016</v>
          </cell>
          <cell r="CE129">
            <v>3.43209979659017</v>
          </cell>
          <cell r="CF129">
            <v>3.80941312428644</v>
          </cell>
          <cell r="CG129">
            <v>3.66705651430113</v>
          </cell>
          <cell r="CH129">
            <v>3.24285657502493</v>
          </cell>
          <cell r="CI129">
            <v>3.37758683117103</v>
          </cell>
          <cell r="CJ129">
            <v>3.21576282695211</v>
          </cell>
          <cell r="CK129">
            <v>3.85933745212146</v>
          </cell>
          <cell r="CL129">
            <v>4.26548844466495</v>
          </cell>
          <cell r="CM129">
            <v>4.49338593014376</v>
          </cell>
          <cell r="CN129">
            <v>4.32678716661568</v>
          </cell>
          <cell r="CO129">
            <v>4.430616794072</v>
          </cell>
          <cell r="CP129">
            <v>4.17933133071079</v>
          </cell>
          <cell r="CQ129">
            <v>4.86961078567704</v>
          </cell>
          <cell r="CR129">
            <v>5.40732682689176</v>
          </cell>
          <cell r="CS129">
            <v>5.01068766841227</v>
          </cell>
          <cell r="CT129">
            <v>5.02585558145076</v>
          </cell>
          <cell r="CU129">
            <v>5.02585558145076</v>
          </cell>
          <cell r="CV129">
            <v>5.02585558145076</v>
          </cell>
          <cell r="CW129">
            <v>1.26118349036157</v>
          </cell>
          <cell r="CX129">
            <v>1.25061454915463</v>
          </cell>
          <cell r="CY129">
            <v>1.2542450524903</v>
          </cell>
          <cell r="CZ129">
            <v>1.25044364681995</v>
          </cell>
          <cell r="DA129">
            <v>1.24592183525636</v>
          </cell>
          <cell r="DB129">
            <v>1.2714588527757</v>
          </cell>
          <cell r="DC129">
            <v>1.24514407725899</v>
          </cell>
          <cell r="DD129">
            <v>1.23606782495537</v>
          </cell>
          <cell r="DE129">
            <v>1.24319405631703</v>
          </cell>
          <cell r="DF129">
            <v>1.27384108535678</v>
          </cell>
        </row>
        <row r="130">
          <cell r="BX130">
            <v>2.53194132677871</v>
          </cell>
          <cell r="BY130">
            <v>2.91858143335521</v>
          </cell>
          <cell r="BZ130">
            <v>2.65233255946352</v>
          </cell>
          <cell r="CA130">
            <v>2.59601048633279</v>
          </cell>
          <cell r="CB130">
            <v>3.29464420986052</v>
          </cell>
          <cell r="CC130">
            <v>2.88478197857558</v>
          </cell>
          <cell r="CD130">
            <v>3.16110007426556</v>
          </cell>
          <cell r="CE130">
            <v>3.12641170002908</v>
          </cell>
          <cell r="CF130">
            <v>3.38168802336368</v>
          </cell>
          <cell r="CG130">
            <v>3.6902333919896</v>
          </cell>
          <cell r="CH130">
            <v>3.5220106561213</v>
          </cell>
          <cell r="CI130">
            <v>3.83320455846822</v>
          </cell>
          <cell r="CJ130">
            <v>4.10329554712238</v>
          </cell>
          <cell r="CK130">
            <v>4.31386459341345</v>
          </cell>
          <cell r="CL130">
            <v>3.93734372668065</v>
          </cell>
          <cell r="CM130">
            <v>3.7760805541864</v>
          </cell>
          <cell r="CN130">
            <v>4.16808560778338</v>
          </cell>
          <cell r="CO130">
            <v>4.93535350543163</v>
          </cell>
          <cell r="CP130">
            <v>4.47630026571064</v>
          </cell>
          <cell r="CQ130">
            <v>4.65608486627007</v>
          </cell>
          <cell r="CR130">
            <v>5.42337661511213</v>
          </cell>
          <cell r="CS130">
            <v>5.24498720686101</v>
          </cell>
          <cell r="CT130">
            <v>4.59046086291132</v>
          </cell>
          <cell r="CU130">
            <v>4.59046086291132</v>
          </cell>
          <cell r="CV130">
            <v>4.59046086291132</v>
          </cell>
          <cell r="CW130">
            <v>1.23553624880991</v>
          </cell>
          <cell r="CX130">
            <v>1.25656199888293</v>
          </cell>
          <cell r="CY130">
            <v>1.2819524223558</v>
          </cell>
          <cell r="CZ130">
            <v>1.25146923739395</v>
          </cell>
          <cell r="DA130">
            <v>1.21862007621886</v>
          </cell>
          <cell r="DB130">
            <v>1.25337794301642</v>
          </cell>
          <cell r="DC130">
            <v>1.26606305783409</v>
          </cell>
          <cell r="DD130">
            <v>1.26656242791825</v>
          </cell>
          <cell r="DE130">
            <v>1.26249809422579</v>
          </cell>
          <cell r="DF130">
            <v>1.27387855671207</v>
          </cell>
        </row>
        <row r="131">
          <cell r="BX131">
            <v>2.50390506626513</v>
          </cell>
          <cell r="BY131">
            <v>3.06289889514209</v>
          </cell>
          <cell r="BZ131">
            <v>3.35359889254541</v>
          </cell>
          <cell r="CA131">
            <v>3.18716457603022</v>
          </cell>
          <cell r="CB131">
            <v>3.50105597916322</v>
          </cell>
          <cell r="CC131">
            <v>3.33063511785846</v>
          </cell>
          <cell r="CD131">
            <v>3.4727643305077</v>
          </cell>
          <cell r="CE131">
            <v>3.0560492351269</v>
          </cell>
          <cell r="CF131">
            <v>3.88877094308588</v>
          </cell>
          <cell r="CG131">
            <v>3.29717872347132</v>
          </cell>
          <cell r="CH131">
            <v>3.38557974438222</v>
          </cell>
          <cell r="CI131">
            <v>3.62186798018647</v>
          </cell>
          <cell r="CJ131">
            <v>4.07056394758834</v>
          </cell>
          <cell r="CK131">
            <v>3.98399371749445</v>
          </cell>
          <cell r="CL131">
            <v>4.01957475206019</v>
          </cell>
          <cell r="CM131">
            <v>4.49706730452528</v>
          </cell>
          <cell r="CN131">
            <v>4.09944920419614</v>
          </cell>
          <cell r="CO131">
            <v>4.69379750904172</v>
          </cell>
          <cell r="CP131">
            <v>4.29498187478014</v>
          </cell>
          <cell r="CQ131">
            <v>5.20078366867294</v>
          </cell>
          <cell r="CR131">
            <v>5.00935441771202</v>
          </cell>
          <cell r="CS131">
            <v>5.19808373762213</v>
          </cell>
          <cell r="CT131">
            <v>4.9064245268806</v>
          </cell>
          <cell r="CU131">
            <v>4.9064245268806</v>
          </cell>
          <cell r="CV131">
            <v>4.9064245268806</v>
          </cell>
          <cell r="CW131">
            <v>1.28129713634355</v>
          </cell>
          <cell r="CX131">
            <v>1.27598445603626</v>
          </cell>
          <cell r="CY131">
            <v>1.24471234511215</v>
          </cell>
          <cell r="CZ131">
            <v>1.26174602748163</v>
          </cell>
          <cell r="DA131">
            <v>1.2612612031744</v>
          </cell>
          <cell r="DB131">
            <v>1.22821140430827</v>
          </cell>
          <cell r="DC131">
            <v>1.26936822426098</v>
          </cell>
          <cell r="DD131">
            <v>1.23334557321805</v>
          </cell>
          <cell r="DE131">
            <v>1.25664605326461</v>
          </cell>
          <cell r="DF131">
            <v>1.25820867021902</v>
          </cell>
        </row>
        <row r="132">
          <cell r="BX132">
            <v>2.92860909005926</v>
          </cell>
          <cell r="BY132">
            <v>3.09689604521715</v>
          </cell>
          <cell r="BZ132">
            <v>3.31965775396828</v>
          </cell>
          <cell r="CA132">
            <v>3.0479290874023</v>
          </cell>
          <cell r="CB132">
            <v>3.30510843843409</v>
          </cell>
          <cell r="CC132">
            <v>3.20739987965737</v>
          </cell>
          <cell r="CD132">
            <v>3.95484281136931</v>
          </cell>
          <cell r="CE132">
            <v>3.26875596401482</v>
          </cell>
          <cell r="CF132">
            <v>3.32152965472302</v>
          </cell>
          <cell r="CG132">
            <v>3.80365704080703</v>
          </cell>
          <cell r="CH132">
            <v>4.0453165790176</v>
          </cell>
          <cell r="CI132">
            <v>3.96729636586108</v>
          </cell>
          <cell r="CJ132">
            <v>3.8336433954938</v>
          </cell>
          <cell r="CK132">
            <v>4.03452834662927</v>
          </cell>
          <cell r="CL132">
            <v>4.55557219681104</v>
          </cell>
          <cell r="CM132">
            <v>4.73628897568955</v>
          </cell>
          <cell r="CN132">
            <v>4.82595613455433</v>
          </cell>
          <cell r="CO132">
            <v>4.78438221046573</v>
          </cell>
          <cell r="CP132">
            <v>5.14285463113875</v>
          </cell>
          <cell r="CQ132">
            <v>5.31100999566074</v>
          </cell>
          <cell r="CR132">
            <v>5.24325367948558</v>
          </cell>
          <cell r="CS132">
            <v>4.29755099299011</v>
          </cell>
          <cell r="CT132">
            <v>4.85948182730945</v>
          </cell>
          <cell r="CU132">
            <v>4.85948182730945</v>
          </cell>
          <cell r="CV132">
            <v>4.85948182730945</v>
          </cell>
          <cell r="CW132">
            <v>1.25948114454768</v>
          </cell>
          <cell r="CX132">
            <v>1.25986046290979</v>
          </cell>
          <cell r="CY132">
            <v>1.2575675636786</v>
          </cell>
          <cell r="CZ132">
            <v>1.27498810565271</v>
          </cell>
          <cell r="DA132">
            <v>1.24996871553162</v>
          </cell>
          <cell r="DB132">
            <v>1.24487526948154</v>
          </cell>
          <cell r="DC132">
            <v>1.26510071804631</v>
          </cell>
          <cell r="DD132">
            <v>1.25027911170261</v>
          </cell>
          <cell r="DE132">
            <v>1.27454612431629</v>
          </cell>
          <cell r="DF132">
            <v>1.25865220256973</v>
          </cell>
        </row>
        <row r="133">
          <cell r="BX133">
            <v>2.47077370638406</v>
          </cell>
          <cell r="BY133">
            <v>2.85803475445485</v>
          </cell>
          <cell r="BZ133">
            <v>2.72626428365733</v>
          </cell>
          <cell r="CA133">
            <v>2.78323426881841</v>
          </cell>
          <cell r="CB133">
            <v>2.8206954184373</v>
          </cell>
          <cell r="CC133">
            <v>3.76031197430213</v>
          </cell>
          <cell r="CD133">
            <v>3.7887139182137</v>
          </cell>
          <cell r="CE133">
            <v>3.25496779254732</v>
          </cell>
          <cell r="CF133">
            <v>3.39654926991679</v>
          </cell>
          <cell r="CG133">
            <v>3.37328650009573</v>
          </cell>
          <cell r="CH133">
            <v>3.8560792513781</v>
          </cell>
          <cell r="CI133">
            <v>3.62592371777511</v>
          </cell>
          <cell r="CJ133">
            <v>4.30172170183053</v>
          </cell>
          <cell r="CK133">
            <v>4.18289098678887</v>
          </cell>
          <cell r="CL133">
            <v>4.54397862221882</v>
          </cell>
          <cell r="CM133">
            <v>4.14787726624714</v>
          </cell>
          <cell r="CN133">
            <v>3.80306880145725</v>
          </cell>
          <cell r="CO133">
            <v>4.52158203367587</v>
          </cell>
          <cell r="CP133">
            <v>4.42903887404886</v>
          </cell>
          <cell r="CQ133">
            <v>5.67447940380252</v>
          </cell>
          <cell r="CR133">
            <v>4.63034792391436</v>
          </cell>
          <cell r="CS133">
            <v>5.04838286208586</v>
          </cell>
          <cell r="CT133">
            <v>5.82660070313921</v>
          </cell>
          <cell r="CU133">
            <v>5.82660070313921</v>
          </cell>
          <cell r="CV133">
            <v>5.82660070313921</v>
          </cell>
          <cell r="CW133">
            <v>1.25491321536309</v>
          </cell>
          <cell r="CX133">
            <v>1.25154321545228</v>
          </cell>
          <cell r="CY133">
            <v>1.25760726214106</v>
          </cell>
          <cell r="CZ133">
            <v>1.27622776710461</v>
          </cell>
          <cell r="DA133">
            <v>1.23034198568517</v>
          </cell>
          <cell r="DB133">
            <v>1.24163979082085</v>
          </cell>
          <cell r="DC133">
            <v>1.26990365453173</v>
          </cell>
          <cell r="DD133">
            <v>1.24785488759763</v>
          </cell>
          <cell r="DE133">
            <v>1.22935381350375</v>
          </cell>
          <cell r="DF133">
            <v>1.24843069625871</v>
          </cell>
        </row>
        <row r="134">
          <cell r="BX134">
            <v>2.74813043420301</v>
          </cell>
          <cell r="BY134">
            <v>2.63047202144846</v>
          </cell>
          <cell r="BZ134">
            <v>3.30929782938217</v>
          </cell>
          <cell r="CA134">
            <v>2.40347737150572</v>
          </cell>
          <cell r="CB134">
            <v>2.54411999112422</v>
          </cell>
          <cell r="CC134">
            <v>3.14489718271803</v>
          </cell>
          <cell r="CD134">
            <v>3.59114843266873</v>
          </cell>
          <cell r="CE134">
            <v>3.47153815472272</v>
          </cell>
          <cell r="CF134">
            <v>3.92041819687757</v>
          </cell>
          <cell r="CG134">
            <v>3.77138213744549</v>
          </cell>
          <cell r="CH134">
            <v>3.39600314731313</v>
          </cell>
          <cell r="CI134">
            <v>3.94931035685909</v>
          </cell>
          <cell r="CJ134">
            <v>3.95280984838645</v>
          </cell>
          <cell r="CK134">
            <v>3.72172414082975</v>
          </cell>
          <cell r="CL134">
            <v>3.93956347902777</v>
          </cell>
          <cell r="CM134">
            <v>4.50399767032981</v>
          </cell>
          <cell r="CN134">
            <v>4.44597716234795</v>
          </cell>
          <cell r="CO134">
            <v>4.49648284702879</v>
          </cell>
          <cell r="CP134">
            <v>4.50690328848945</v>
          </cell>
          <cell r="CQ134">
            <v>4.90187853046619</v>
          </cell>
          <cell r="CR134">
            <v>5.34652065751581</v>
          </cell>
          <cell r="CS134">
            <v>5.21366112198626</v>
          </cell>
          <cell r="CT134">
            <v>5.29573109179843</v>
          </cell>
          <cell r="CU134">
            <v>5.29573109179843</v>
          </cell>
          <cell r="CV134">
            <v>5.29573109179843</v>
          </cell>
          <cell r="CW134">
            <v>1.28727581250164</v>
          </cell>
          <cell r="CX134">
            <v>1.24928135058081</v>
          </cell>
          <cell r="CY134">
            <v>1.27761021944722</v>
          </cell>
          <cell r="CZ134">
            <v>1.2703175855539</v>
          </cell>
          <cell r="DA134">
            <v>1.28270898432799</v>
          </cell>
          <cell r="DB134">
            <v>1.24616123823228</v>
          </cell>
          <cell r="DC134">
            <v>1.26043540537879</v>
          </cell>
          <cell r="DD134">
            <v>1.25472332180137</v>
          </cell>
          <cell r="DE134">
            <v>1.27273649629194</v>
          </cell>
          <cell r="DF134">
            <v>1.25489434455132</v>
          </cell>
        </row>
        <row r="135">
          <cell r="BX135">
            <v>2.86147015673835</v>
          </cell>
          <cell r="BY135">
            <v>2.9073374580884</v>
          </cell>
          <cell r="BZ135">
            <v>3.05736023442169</v>
          </cell>
          <cell r="CA135">
            <v>2.66329034269773</v>
          </cell>
          <cell r="CB135">
            <v>3.1240586731033</v>
          </cell>
          <cell r="CC135">
            <v>3.27072690255341</v>
          </cell>
          <cell r="CD135">
            <v>3.36174407414588</v>
          </cell>
          <cell r="CE135">
            <v>3.60580804359324</v>
          </cell>
          <cell r="CF135">
            <v>3.8569719811681</v>
          </cell>
          <cell r="CG135">
            <v>3.8538581944676</v>
          </cell>
          <cell r="CH135">
            <v>3.78372975454569</v>
          </cell>
          <cell r="CI135">
            <v>3.55540629883948</v>
          </cell>
          <cell r="CJ135">
            <v>4.19339116493784</v>
          </cell>
          <cell r="CK135">
            <v>3.7610067524873</v>
          </cell>
          <cell r="CL135">
            <v>3.97760789653599</v>
          </cell>
          <cell r="CM135">
            <v>4.19882174903067</v>
          </cell>
          <cell r="CN135">
            <v>4.65261568717091</v>
          </cell>
          <cell r="CO135">
            <v>4.89476763853346</v>
          </cell>
          <cell r="CP135">
            <v>4.34632296873354</v>
          </cell>
          <cell r="CQ135">
            <v>4.73328017391888</v>
          </cell>
          <cell r="CR135">
            <v>5.17247288239314</v>
          </cell>
          <cell r="CS135">
            <v>5.33246584874041</v>
          </cell>
          <cell r="CT135">
            <v>4.37812279603648</v>
          </cell>
          <cell r="CU135">
            <v>4.37812279603648</v>
          </cell>
          <cell r="CV135">
            <v>4.37812279603648</v>
          </cell>
          <cell r="CW135">
            <v>1.26730417479766</v>
          </cell>
          <cell r="CX135">
            <v>1.2711218161994</v>
          </cell>
          <cell r="CY135">
            <v>1.25468545351933</v>
          </cell>
          <cell r="CZ135">
            <v>1.25074849153941</v>
          </cell>
          <cell r="DA135">
            <v>1.27396365436781</v>
          </cell>
          <cell r="DB135">
            <v>1.2411582027671</v>
          </cell>
          <cell r="DC135">
            <v>1.22913879989867</v>
          </cell>
          <cell r="DD135">
            <v>1.24475887623454</v>
          </cell>
          <cell r="DE135">
            <v>1.24191063188002</v>
          </cell>
          <cell r="DF135">
            <v>1.25640419027419</v>
          </cell>
        </row>
        <row r="136">
          <cell r="BX136">
            <v>2.85802266154754</v>
          </cell>
          <cell r="BY136">
            <v>3.10720343070867</v>
          </cell>
          <cell r="BZ136">
            <v>2.98657867684366</v>
          </cell>
          <cell r="CA136">
            <v>2.9609501470219</v>
          </cell>
          <cell r="CB136">
            <v>3.53403635893405</v>
          </cell>
          <cell r="CC136">
            <v>3.33999847890185</v>
          </cell>
          <cell r="CD136">
            <v>3.15717261185777</v>
          </cell>
          <cell r="CE136">
            <v>3.40757805511819</v>
          </cell>
          <cell r="CF136">
            <v>3.71589956982014</v>
          </cell>
          <cell r="CG136">
            <v>3.60311068325471</v>
          </cell>
          <cell r="CH136">
            <v>3.78216914718704</v>
          </cell>
          <cell r="CI136">
            <v>4.06950330639844</v>
          </cell>
          <cell r="CJ136">
            <v>4.71316811872894</v>
          </cell>
          <cell r="CK136">
            <v>4.3758490576602</v>
          </cell>
          <cell r="CL136">
            <v>4.55194547933884</v>
          </cell>
          <cell r="CM136">
            <v>4.32094566144235</v>
          </cell>
          <cell r="CN136">
            <v>4.58530580916373</v>
          </cell>
          <cell r="CO136">
            <v>5.39394235533937</v>
          </cell>
          <cell r="CP136">
            <v>5.18362761659015</v>
          </cell>
          <cell r="CQ136">
            <v>4.76475607367766</v>
          </cell>
          <cell r="CR136">
            <v>5.19856983083808</v>
          </cell>
          <cell r="CS136">
            <v>4.97141114701608</v>
          </cell>
          <cell r="CT136">
            <v>5.05632007126866</v>
          </cell>
          <cell r="CU136">
            <v>5.05632007126866</v>
          </cell>
          <cell r="CV136">
            <v>5.05632007126866</v>
          </cell>
          <cell r="CW136">
            <v>1.25882089053972</v>
          </cell>
          <cell r="CX136">
            <v>1.2427500614736</v>
          </cell>
          <cell r="CY136">
            <v>1.26506291482512</v>
          </cell>
          <cell r="CZ136">
            <v>1.24388229860376</v>
          </cell>
          <cell r="DA136">
            <v>1.27006344135402</v>
          </cell>
          <cell r="DB136">
            <v>1.26151535814323</v>
          </cell>
          <cell r="DC136">
            <v>1.24924156854314</v>
          </cell>
          <cell r="DD136">
            <v>1.23813141273718</v>
          </cell>
          <cell r="DE136">
            <v>1.24202820646217</v>
          </cell>
          <cell r="DF136">
            <v>1.27226163972756</v>
          </cell>
        </row>
        <row r="137">
          <cell r="BX137">
            <v>2.54027019346781</v>
          </cell>
          <cell r="BY137">
            <v>3.00516747012723</v>
          </cell>
          <cell r="BZ137">
            <v>3.31061835954312</v>
          </cell>
          <cell r="CA137">
            <v>3.72269058330251</v>
          </cell>
          <cell r="CB137">
            <v>2.78525387165472</v>
          </cell>
          <cell r="CC137">
            <v>3.10009683668104</v>
          </cell>
          <cell r="CD137">
            <v>3.73494557389426</v>
          </cell>
          <cell r="CE137">
            <v>3.76113943847083</v>
          </cell>
          <cell r="CF137">
            <v>3.80187156152447</v>
          </cell>
          <cell r="CG137">
            <v>3.69814151856823</v>
          </cell>
          <cell r="CH137">
            <v>3.98458349449669</v>
          </cell>
          <cell r="CI137">
            <v>4.00488400806918</v>
          </cell>
          <cell r="CJ137">
            <v>4.20019725109382</v>
          </cell>
          <cell r="CK137">
            <v>3.96728171605589</v>
          </cell>
          <cell r="CL137">
            <v>4.17025423110365</v>
          </cell>
          <cell r="CM137">
            <v>4.79780675858002</v>
          </cell>
          <cell r="CN137">
            <v>3.96692856323879</v>
          </cell>
          <cell r="CO137">
            <v>4.58496745660833</v>
          </cell>
          <cell r="CP137">
            <v>5.06943191734923</v>
          </cell>
          <cell r="CQ137">
            <v>4.78693873005126</v>
          </cell>
          <cell r="CR137">
            <v>4.49471537070561</v>
          </cell>
          <cell r="CS137">
            <v>5.27477281894836</v>
          </cell>
          <cell r="CT137">
            <v>5.35865506505826</v>
          </cell>
          <cell r="CU137">
            <v>5.35865506505826</v>
          </cell>
          <cell r="CV137">
            <v>5.35865506505826</v>
          </cell>
          <cell r="CW137">
            <v>1.22529797316146</v>
          </cell>
          <cell r="CX137">
            <v>1.27526010847343</v>
          </cell>
          <cell r="CY137">
            <v>1.2504291452218</v>
          </cell>
          <cell r="CZ137">
            <v>1.25879522358285</v>
          </cell>
          <cell r="DA137">
            <v>1.26520188783121</v>
          </cell>
          <cell r="DB137">
            <v>1.23800357217129</v>
          </cell>
          <cell r="DC137">
            <v>1.24771095288424</v>
          </cell>
          <cell r="DD137">
            <v>1.25596800324207</v>
          </cell>
          <cell r="DE137">
            <v>1.24199979742208</v>
          </cell>
          <cell r="DF137">
            <v>1.24981380386475</v>
          </cell>
        </row>
        <row r="138">
          <cell r="BX138">
            <v>2.61788259525726</v>
          </cell>
          <cell r="BY138">
            <v>2.64835496023352</v>
          </cell>
          <cell r="BZ138">
            <v>3.04349917167508</v>
          </cell>
          <cell r="CA138">
            <v>2.81623901306829</v>
          </cell>
          <cell r="CB138">
            <v>3.38671748777618</v>
          </cell>
          <cell r="CC138">
            <v>3.15410194411846</v>
          </cell>
          <cell r="CD138">
            <v>3.39240207108015</v>
          </cell>
          <cell r="CE138">
            <v>3.35975038750255</v>
          </cell>
          <cell r="CF138">
            <v>3.16365138881337</v>
          </cell>
          <cell r="CG138">
            <v>4.04083573500833</v>
          </cell>
          <cell r="CH138">
            <v>3.4214197591634</v>
          </cell>
          <cell r="CI138">
            <v>3.90733029848506</v>
          </cell>
          <cell r="CJ138">
            <v>3.79501415921181</v>
          </cell>
          <cell r="CK138">
            <v>4.12574145115237</v>
          </cell>
          <cell r="CL138">
            <v>3.68935786727909</v>
          </cell>
          <cell r="CM138">
            <v>3.80850606288461</v>
          </cell>
          <cell r="CN138">
            <v>4.25311896030624</v>
          </cell>
          <cell r="CO138">
            <v>4.67483251360395</v>
          </cell>
          <cell r="CP138">
            <v>4.39715918933287</v>
          </cell>
          <cell r="CQ138">
            <v>4.25602573255112</v>
          </cell>
          <cell r="CR138">
            <v>4.59867137595456</v>
          </cell>
          <cell r="CS138">
            <v>4.6534773367734</v>
          </cell>
          <cell r="CT138">
            <v>5.61427398662991</v>
          </cell>
          <cell r="CU138">
            <v>5.61427398662991</v>
          </cell>
          <cell r="CV138">
            <v>5.61427398662991</v>
          </cell>
          <cell r="CW138">
            <v>1.25562092216392</v>
          </cell>
          <cell r="CX138">
            <v>1.25160932980481</v>
          </cell>
          <cell r="CY138">
            <v>1.22741782936494</v>
          </cell>
          <cell r="CZ138">
            <v>1.25255768636938</v>
          </cell>
          <cell r="DA138">
            <v>1.2404293071883</v>
          </cell>
          <cell r="DB138">
            <v>1.24987932528969</v>
          </cell>
          <cell r="DC138">
            <v>1.25468047246503</v>
          </cell>
          <cell r="DD138">
            <v>1.29258207788943</v>
          </cell>
          <cell r="DE138">
            <v>1.26813623874669</v>
          </cell>
          <cell r="DF138">
            <v>1.25132510215055</v>
          </cell>
        </row>
        <row r="139">
          <cell r="BX139">
            <v>2.8065905349099</v>
          </cell>
          <cell r="BY139">
            <v>2.64465778758321</v>
          </cell>
          <cell r="BZ139">
            <v>3.26178977917863</v>
          </cell>
          <cell r="CA139">
            <v>3.11477837500805</v>
          </cell>
          <cell r="CB139">
            <v>3.26423988164719</v>
          </cell>
          <cell r="CC139">
            <v>3.56932511783616</v>
          </cell>
          <cell r="CD139">
            <v>3.33312796247399</v>
          </cell>
          <cell r="CE139">
            <v>3.5419178730868</v>
          </cell>
          <cell r="CF139">
            <v>3.14429361872998</v>
          </cell>
          <cell r="CG139">
            <v>3.63116343666562</v>
          </cell>
          <cell r="CH139">
            <v>3.99934124560789</v>
          </cell>
          <cell r="CI139">
            <v>3.91988723744656</v>
          </cell>
          <cell r="CJ139">
            <v>4.14651514023318</v>
          </cell>
          <cell r="CK139">
            <v>4.37225683771337</v>
          </cell>
          <cell r="CL139">
            <v>3.81582259146547</v>
          </cell>
          <cell r="CM139">
            <v>3.76194672094983</v>
          </cell>
          <cell r="CN139">
            <v>4.69116884769509</v>
          </cell>
          <cell r="CO139">
            <v>4.5520771349932</v>
          </cell>
          <cell r="CP139">
            <v>5.21190259750321</v>
          </cell>
          <cell r="CQ139">
            <v>5.09328679984004</v>
          </cell>
          <cell r="CR139">
            <v>5.40880366001203</v>
          </cell>
          <cell r="CS139">
            <v>5.11625530131163</v>
          </cell>
          <cell r="CT139">
            <v>4.50228510194467</v>
          </cell>
          <cell r="CU139">
            <v>4.50228510194467</v>
          </cell>
          <cell r="CV139">
            <v>4.50228510194467</v>
          </cell>
          <cell r="CW139">
            <v>1.25790302427626</v>
          </cell>
          <cell r="CX139">
            <v>1.27270240128534</v>
          </cell>
          <cell r="CY139">
            <v>1.26229112778903</v>
          </cell>
          <cell r="CZ139">
            <v>1.25237339726335</v>
          </cell>
          <cell r="DA139">
            <v>1.25976813268862</v>
          </cell>
          <cell r="DB139">
            <v>1.25671957923204</v>
          </cell>
          <cell r="DC139">
            <v>1.25498115097235</v>
          </cell>
          <cell r="DD139">
            <v>1.27620830898171</v>
          </cell>
          <cell r="DE139">
            <v>1.2643507460802</v>
          </cell>
          <cell r="DF139">
            <v>1.23478827559335</v>
          </cell>
        </row>
        <row r="140">
          <cell r="BX140">
            <v>1.97916481446034</v>
          </cell>
          <cell r="BY140">
            <v>3.2501108527875</v>
          </cell>
          <cell r="BZ140">
            <v>3.29031591452717</v>
          </cell>
          <cell r="CA140">
            <v>2.57341532352012</v>
          </cell>
          <cell r="CB140">
            <v>2.906669365227</v>
          </cell>
          <cell r="CC140">
            <v>3.38551544035088</v>
          </cell>
          <cell r="CD140">
            <v>3.72586230889929</v>
          </cell>
          <cell r="CE140">
            <v>3.38707493868329</v>
          </cell>
          <cell r="CF140">
            <v>3.68933473166445</v>
          </cell>
          <cell r="CG140">
            <v>3.43476310991503</v>
          </cell>
          <cell r="CH140">
            <v>4.14930446966415</v>
          </cell>
          <cell r="CI140">
            <v>3.90972064319226</v>
          </cell>
          <cell r="CJ140">
            <v>3.07914872118445</v>
          </cell>
          <cell r="CK140">
            <v>4.08363659663926</v>
          </cell>
          <cell r="CL140">
            <v>4.00840566598763</v>
          </cell>
          <cell r="CM140">
            <v>4.59371792661723</v>
          </cell>
          <cell r="CN140">
            <v>4.42011242982612</v>
          </cell>
          <cell r="CO140">
            <v>4.48116313065167</v>
          </cell>
          <cell r="CP140">
            <v>4.33171697886026</v>
          </cell>
          <cell r="CQ140">
            <v>4.59524734740411</v>
          </cell>
          <cell r="CR140">
            <v>5.1054001933169</v>
          </cell>
          <cell r="CS140">
            <v>6.11869300878729</v>
          </cell>
          <cell r="CT140">
            <v>5.18720394329409</v>
          </cell>
          <cell r="CU140">
            <v>5.18720394329409</v>
          </cell>
          <cell r="CV140">
            <v>5.18720394329409</v>
          </cell>
          <cell r="CW140">
            <v>1.25661439503747</v>
          </cell>
          <cell r="CX140">
            <v>1.24683978380572</v>
          </cell>
          <cell r="CY140">
            <v>1.23358606135861</v>
          </cell>
          <cell r="CZ140">
            <v>1.28161796408957</v>
          </cell>
          <cell r="DA140">
            <v>1.25871295650951</v>
          </cell>
          <cell r="DB140">
            <v>1.23689510905919</v>
          </cell>
          <cell r="DC140">
            <v>1.26231023724044</v>
          </cell>
          <cell r="DD140">
            <v>1.25011522973225</v>
          </cell>
          <cell r="DE140">
            <v>1.234616084394</v>
          </cell>
          <cell r="DF140">
            <v>1.27101227222206</v>
          </cell>
        </row>
        <row r="141">
          <cell r="BX141">
            <v>3.04517807073706</v>
          </cell>
          <cell r="BY141">
            <v>3.05514628449179</v>
          </cell>
          <cell r="BZ141">
            <v>3.06290067580421</v>
          </cell>
          <cell r="CA141">
            <v>3.55380798612708</v>
          </cell>
          <cell r="CB141">
            <v>3.38315087602576</v>
          </cell>
          <cell r="CC141">
            <v>3.58675840814296</v>
          </cell>
          <cell r="CD141">
            <v>3.1795847533319</v>
          </cell>
          <cell r="CE141">
            <v>3.5032589894851</v>
          </cell>
          <cell r="CF141">
            <v>3.83838398787828</v>
          </cell>
          <cell r="CG141">
            <v>4.11067890949615</v>
          </cell>
          <cell r="CH141">
            <v>4.04980887458169</v>
          </cell>
          <cell r="CI141">
            <v>3.79119765074368</v>
          </cell>
          <cell r="CJ141">
            <v>4.05281819018106</v>
          </cell>
          <cell r="CK141">
            <v>4.15613751718397</v>
          </cell>
          <cell r="CL141">
            <v>4.32259774264615</v>
          </cell>
          <cell r="CM141">
            <v>5.1700938782808</v>
          </cell>
          <cell r="CN141">
            <v>4.12079556466051</v>
          </cell>
          <cell r="CO141">
            <v>4.61327030219773</v>
          </cell>
          <cell r="CP141">
            <v>4.68365689850635</v>
          </cell>
          <cell r="CQ141">
            <v>4.5562162385332</v>
          </cell>
          <cell r="CR141">
            <v>5.19407965849981</v>
          </cell>
          <cell r="CS141">
            <v>5.03567497420525</v>
          </cell>
          <cell r="CT141">
            <v>5.15196528572699</v>
          </cell>
          <cell r="CU141">
            <v>5.15196528572699</v>
          </cell>
          <cell r="CV141">
            <v>5.15196528572699</v>
          </cell>
          <cell r="CW141">
            <v>1.25002714265483</v>
          </cell>
          <cell r="CX141">
            <v>1.23769173516844</v>
          </cell>
          <cell r="CY141">
            <v>1.2537309422069</v>
          </cell>
          <cell r="CZ141">
            <v>1.23753084831964</v>
          </cell>
          <cell r="DA141">
            <v>1.26677468588389</v>
          </cell>
          <cell r="DB141">
            <v>1.2377702102627</v>
          </cell>
          <cell r="DC141">
            <v>1.25446029461267</v>
          </cell>
          <cell r="DD141">
            <v>1.26592915951343</v>
          </cell>
          <cell r="DE141">
            <v>1.25375795115485</v>
          </cell>
          <cell r="DF141">
            <v>1.25529158352414</v>
          </cell>
        </row>
        <row r="142">
          <cell r="BX142">
            <v>2.61839020383227</v>
          </cell>
          <cell r="BY142">
            <v>3.54690273733207</v>
          </cell>
          <cell r="BZ142">
            <v>3.50321180405235</v>
          </cell>
          <cell r="CA142">
            <v>3.16193488085479</v>
          </cell>
          <cell r="CB142">
            <v>3.3497843775911</v>
          </cell>
          <cell r="CC142">
            <v>3.34701403702114</v>
          </cell>
          <cell r="CD142">
            <v>3.48479104142351</v>
          </cell>
          <cell r="CE142">
            <v>3.58685121974359</v>
          </cell>
          <cell r="CF142">
            <v>3.46695818189368</v>
          </cell>
          <cell r="CG142">
            <v>3.22234364822528</v>
          </cell>
          <cell r="CH142">
            <v>4.00340811696413</v>
          </cell>
          <cell r="CI142">
            <v>3.5895501834563</v>
          </cell>
          <cell r="CJ142">
            <v>3.96521676339929</v>
          </cell>
          <cell r="CK142">
            <v>4.35387293953674</v>
          </cell>
          <cell r="CL142">
            <v>4.71263892454936</v>
          </cell>
          <cell r="CM142">
            <v>4.30937163504715</v>
          </cell>
          <cell r="CN142">
            <v>4.79208157904097</v>
          </cell>
          <cell r="CO142">
            <v>4.86119452180113</v>
          </cell>
          <cell r="CP142">
            <v>4.31256165528013</v>
          </cell>
          <cell r="CQ142">
            <v>4.37243602338252</v>
          </cell>
          <cell r="CR142">
            <v>5.07251260336866</v>
          </cell>
          <cell r="CS142">
            <v>4.84299332785931</v>
          </cell>
          <cell r="CT142">
            <v>5.48893069293038</v>
          </cell>
          <cell r="CU142">
            <v>5.48893069293038</v>
          </cell>
          <cell r="CV142">
            <v>5.48893069293038</v>
          </cell>
          <cell r="CW142">
            <v>1.26499119838758</v>
          </cell>
          <cell r="CX142">
            <v>1.25379198988307</v>
          </cell>
          <cell r="CY142">
            <v>1.26527326345725</v>
          </cell>
          <cell r="CZ142">
            <v>1.26025371290244</v>
          </cell>
          <cell r="DA142">
            <v>1.25432294262988</v>
          </cell>
          <cell r="DB142">
            <v>1.24911304332335</v>
          </cell>
          <cell r="DC142">
            <v>1.22986541014721</v>
          </cell>
          <cell r="DD142">
            <v>1.26537592337763</v>
          </cell>
          <cell r="DE142">
            <v>1.25130305324126</v>
          </cell>
          <cell r="DF142">
            <v>1.25913622337428</v>
          </cell>
        </row>
        <row r="143">
          <cell r="BX143">
            <v>2.27513050199646</v>
          </cell>
          <cell r="BY143">
            <v>2.70743135076401</v>
          </cell>
          <cell r="BZ143">
            <v>3.1190969158477</v>
          </cell>
          <cell r="CA143">
            <v>3.22609842095954</v>
          </cell>
          <cell r="CB143">
            <v>3.61001736132724</v>
          </cell>
          <cell r="CC143">
            <v>3.00092459368688</v>
          </cell>
          <cell r="CD143">
            <v>3.26119996473452</v>
          </cell>
          <cell r="CE143">
            <v>3.41456933653332</v>
          </cell>
          <cell r="CF143">
            <v>3.56477905582309</v>
          </cell>
          <cell r="CG143">
            <v>3.54521957841887</v>
          </cell>
          <cell r="CH143">
            <v>3.47585748875586</v>
          </cell>
          <cell r="CI143">
            <v>3.68707831311353</v>
          </cell>
          <cell r="CJ143">
            <v>4.77976357855877</v>
          </cell>
          <cell r="CK143">
            <v>4.22091864455015</v>
          </cell>
          <cell r="CL143">
            <v>4.05990416660534</v>
          </cell>
          <cell r="CM143">
            <v>4.07561995943339</v>
          </cell>
          <cell r="CN143">
            <v>4.29585472819182</v>
          </cell>
          <cell r="CO143">
            <v>4.88411869684066</v>
          </cell>
          <cell r="CP143">
            <v>4.92023097819324</v>
          </cell>
          <cell r="CQ143">
            <v>4.83064878579327</v>
          </cell>
          <cell r="CR143">
            <v>5.31218615450654</v>
          </cell>
          <cell r="CS143">
            <v>5.54664082226679</v>
          </cell>
          <cell r="CT143">
            <v>4.42105992669234</v>
          </cell>
          <cell r="CU143">
            <v>4.42105992669234</v>
          </cell>
          <cell r="CV143">
            <v>4.42105992669234</v>
          </cell>
          <cell r="CW143">
            <v>1.25370148704994</v>
          </cell>
          <cell r="CX143">
            <v>1.24415319137085</v>
          </cell>
          <cell r="CY143">
            <v>1.2634617814519</v>
          </cell>
          <cell r="CZ143">
            <v>1.2571830654478</v>
          </cell>
          <cell r="DA143">
            <v>1.23993702242556</v>
          </cell>
          <cell r="DB143">
            <v>1.26586049055693</v>
          </cell>
          <cell r="DC143">
            <v>1.26474607158799</v>
          </cell>
          <cell r="DD143">
            <v>1.24937034357915</v>
          </cell>
          <cell r="DE143">
            <v>1.26851554217754</v>
          </cell>
          <cell r="DF143">
            <v>1.25679686537401</v>
          </cell>
        </row>
        <row r="144">
          <cell r="BX144">
            <v>2.74352499136209</v>
          </cell>
          <cell r="BY144">
            <v>3.23491898569275</v>
          </cell>
          <cell r="BZ144">
            <v>3.62287861795337</v>
          </cell>
          <cell r="CA144">
            <v>3.07315995924408</v>
          </cell>
          <cell r="CB144">
            <v>3.40727992994263</v>
          </cell>
          <cell r="CC144">
            <v>3.55000501008261</v>
          </cell>
          <cell r="CD144">
            <v>3.06205797865624</v>
          </cell>
          <cell r="CE144">
            <v>3.706106950263</v>
          </cell>
          <cell r="CF144">
            <v>3.47138930624044</v>
          </cell>
          <cell r="CG144">
            <v>3.50729016811588</v>
          </cell>
          <cell r="CH144">
            <v>4.00392604024044</v>
          </cell>
          <cell r="CI144">
            <v>3.92731394644472</v>
          </cell>
          <cell r="CJ144">
            <v>4.44172549650822</v>
          </cell>
          <cell r="CK144">
            <v>4.12994562873647</v>
          </cell>
          <cell r="CL144">
            <v>4.21149042928545</v>
          </cell>
          <cell r="CM144">
            <v>4.79838782343127</v>
          </cell>
          <cell r="CN144">
            <v>4.19087768748697</v>
          </cell>
          <cell r="CO144">
            <v>5.60484535891903</v>
          </cell>
          <cell r="CP144">
            <v>4.8044223527242</v>
          </cell>
          <cell r="CQ144">
            <v>4.56856889432647</v>
          </cell>
          <cell r="CR144">
            <v>4.93690384322101</v>
          </cell>
          <cell r="CS144">
            <v>4.86667450475308</v>
          </cell>
          <cell r="CT144">
            <v>4.92716211551966</v>
          </cell>
          <cell r="CU144">
            <v>4.92716211551966</v>
          </cell>
          <cell r="CV144">
            <v>4.92716211551966</v>
          </cell>
          <cell r="CW144">
            <v>1.24220987102459</v>
          </cell>
          <cell r="CX144">
            <v>1.241655126151</v>
          </cell>
          <cell r="CY144">
            <v>1.2780477728873</v>
          </cell>
          <cell r="CZ144">
            <v>1.25650573914194</v>
          </cell>
          <cell r="DA144">
            <v>1.25925222528938</v>
          </cell>
          <cell r="DB144">
            <v>1.25277387268773</v>
          </cell>
          <cell r="DC144">
            <v>1.25758177030502</v>
          </cell>
          <cell r="DD144">
            <v>1.26025073020675</v>
          </cell>
          <cell r="DE144">
            <v>1.26162440594964</v>
          </cell>
          <cell r="DF144">
            <v>1.24798144808542</v>
          </cell>
        </row>
        <row r="145">
          <cell r="BX145">
            <v>2.48187951511211</v>
          </cell>
          <cell r="BY145">
            <v>3.0932830194484</v>
          </cell>
          <cell r="BZ145">
            <v>3.14328134722355</v>
          </cell>
          <cell r="CA145">
            <v>2.7390886445789</v>
          </cell>
          <cell r="CB145">
            <v>3.39381177919484</v>
          </cell>
          <cell r="CC145">
            <v>3.73620703103028</v>
          </cell>
          <cell r="CD145">
            <v>3.89599309831215</v>
          </cell>
          <cell r="CE145">
            <v>3.39646568356399</v>
          </cell>
          <cell r="CF145">
            <v>3.19445788763316</v>
          </cell>
          <cell r="CG145">
            <v>3.93281657208686</v>
          </cell>
          <cell r="CH145">
            <v>4.01579833413056</v>
          </cell>
          <cell r="CI145">
            <v>3.94471887495075</v>
          </cell>
          <cell r="CJ145">
            <v>3.74266250659913</v>
          </cell>
          <cell r="CK145">
            <v>3.42814195909081</v>
          </cell>
          <cell r="CL145">
            <v>3.77509363649534</v>
          </cell>
          <cell r="CM145">
            <v>4.18709013745278</v>
          </cell>
          <cell r="CN145">
            <v>4.49878523254497</v>
          </cell>
          <cell r="CO145">
            <v>4.31795227200751</v>
          </cell>
          <cell r="CP145">
            <v>4.49954436035981</v>
          </cell>
          <cell r="CQ145">
            <v>4.49190884866756</v>
          </cell>
          <cell r="CR145">
            <v>4.6592456798533</v>
          </cell>
          <cell r="CS145">
            <v>5.25544786787293</v>
          </cell>
          <cell r="CT145">
            <v>5.4498547289594</v>
          </cell>
          <cell r="CU145">
            <v>5.4498547289594</v>
          </cell>
          <cell r="CV145">
            <v>5.4498547289594</v>
          </cell>
          <cell r="CW145">
            <v>1.26945822165333</v>
          </cell>
          <cell r="CX145">
            <v>1.25600302179782</v>
          </cell>
          <cell r="CY145">
            <v>1.24006813488095</v>
          </cell>
          <cell r="CZ145">
            <v>1.27031195762239</v>
          </cell>
          <cell r="DA145">
            <v>1.28301699141736</v>
          </cell>
          <cell r="DB145">
            <v>1.27761187632163</v>
          </cell>
          <cell r="DC145">
            <v>1.2641355379043</v>
          </cell>
          <cell r="DD145">
            <v>1.24521308108573</v>
          </cell>
          <cell r="DE145">
            <v>1.2548196590842</v>
          </cell>
          <cell r="DF145">
            <v>1.24512284021075</v>
          </cell>
        </row>
        <row r="146">
          <cell r="BX146">
            <v>2.62751021988073</v>
          </cell>
          <cell r="BY146">
            <v>3.61031590201184</v>
          </cell>
          <cell r="BZ146">
            <v>3.09750126115393</v>
          </cell>
          <cell r="CA146">
            <v>3.14315723345979</v>
          </cell>
          <cell r="CB146">
            <v>3.55166854593895</v>
          </cell>
          <cell r="CC146">
            <v>2.88720049363006</v>
          </cell>
          <cell r="CD146">
            <v>3.23345703399026</v>
          </cell>
          <cell r="CE146">
            <v>3.43195891818413</v>
          </cell>
          <cell r="CF146">
            <v>3.50209243621366</v>
          </cell>
          <cell r="CG146">
            <v>3.45122711343659</v>
          </cell>
          <cell r="CH146">
            <v>3.19481527874512</v>
          </cell>
          <cell r="CI146">
            <v>4.02698502087296</v>
          </cell>
          <cell r="CJ146">
            <v>3.72127653166713</v>
          </cell>
          <cell r="CK146">
            <v>3.73536945109708</v>
          </cell>
          <cell r="CL146">
            <v>3.76748713725472</v>
          </cell>
          <cell r="CM146">
            <v>4.50399046679033</v>
          </cell>
          <cell r="CN146">
            <v>4.68689546807145</v>
          </cell>
          <cell r="CO146">
            <v>4.68177756054943</v>
          </cell>
          <cell r="CP146">
            <v>4.17920099646627</v>
          </cell>
          <cell r="CQ146">
            <v>4.97660437038395</v>
          </cell>
          <cell r="CR146">
            <v>4.87688408505343</v>
          </cell>
          <cell r="CS146">
            <v>5.63443234732454</v>
          </cell>
          <cell r="CT146">
            <v>5.30898288836422</v>
          </cell>
          <cell r="CU146">
            <v>5.30898288836422</v>
          </cell>
          <cell r="CV146">
            <v>5.30898288836422</v>
          </cell>
          <cell r="CW146">
            <v>1.24928722482478</v>
          </cell>
          <cell r="CX146">
            <v>1.27701259422877</v>
          </cell>
          <cell r="CY146">
            <v>1.24784052238517</v>
          </cell>
          <cell r="CZ146">
            <v>1.25953560416383</v>
          </cell>
          <cell r="DA146">
            <v>1.24507796377844</v>
          </cell>
          <cell r="DB146">
            <v>1.25940909241368</v>
          </cell>
          <cell r="DC146">
            <v>1.26847822552458</v>
          </cell>
          <cell r="DD146">
            <v>1.24154696731625</v>
          </cell>
          <cell r="DE146">
            <v>1.25228415240581</v>
          </cell>
          <cell r="DF146">
            <v>1.25243599275697</v>
          </cell>
        </row>
        <row r="147">
          <cell r="BX147">
            <v>3.27951751588373</v>
          </cell>
          <cell r="BY147">
            <v>3.33746455567711</v>
          </cell>
          <cell r="BZ147">
            <v>3.20206045914141</v>
          </cell>
          <cell r="CA147">
            <v>3.07800279947307</v>
          </cell>
          <cell r="CB147">
            <v>2.89699195487854</v>
          </cell>
          <cell r="CC147">
            <v>3.22699717978835</v>
          </cell>
          <cell r="CD147">
            <v>3.55570417188995</v>
          </cell>
          <cell r="CE147">
            <v>3.73358199006213</v>
          </cell>
          <cell r="CF147">
            <v>3.48917549697556</v>
          </cell>
          <cell r="CG147">
            <v>3.4139021521215</v>
          </cell>
          <cell r="CH147">
            <v>3.90442802069046</v>
          </cell>
          <cell r="CI147">
            <v>3.99594906058098</v>
          </cell>
          <cell r="CJ147">
            <v>4.47490736240434</v>
          </cell>
          <cell r="CK147">
            <v>4.05521491987381</v>
          </cell>
          <cell r="CL147">
            <v>4.08119721900339</v>
          </cell>
          <cell r="CM147">
            <v>4.81310349539709</v>
          </cell>
          <cell r="CN147">
            <v>5.2867121112642</v>
          </cell>
          <cell r="CO147">
            <v>4.84312780349202</v>
          </cell>
          <cell r="CP147">
            <v>4.61056158833637</v>
          </cell>
          <cell r="CQ147">
            <v>4.37938712746658</v>
          </cell>
          <cell r="CR147">
            <v>4.78436370325833</v>
          </cell>
          <cell r="CS147">
            <v>4.81323400221706</v>
          </cell>
          <cell r="CT147">
            <v>4.91225407820866</v>
          </cell>
          <cell r="CU147">
            <v>4.91225407820866</v>
          </cell>
          <cell r="CV147">
            <v>4.91225407820866</v>
          </cell>
          <cell r="CW147">
            <v>1.25099215513288</v>
          </cell>
          <cell r="CX147">
            <v>1.24166002366812</v>
          </cell>
          <cell r="CY147">
            <v>1.25224036990349</v>
          </cell>
          <cell r="CZ147">
            <v>1.25762364300268</v>
          </cell>
          <cell r="DA147">
            <v>1.25740049691354</v>
          </cell>
          <cell r="DB147">
            <v>1.26791909437841</v>
          </cell>
          <cell r="DC147">
            <v>1.25712694975563</v>
          </cell>
          <cell r="DD147">
            <v>1.23799005455819</v>
          </cell>
          <cell r="DE147">
            <v>1.24012172052293</v>
          </cell>
          <cell r="DF147">
            <v>1.25983469748431</v>
          </cell>
        </row>
        <row r="148">
          <cell r="BX148">
            <v>3.00039867198557</v>
          </cell>
          <cell r="BY148">
            <v>3.02794552151693</v>
          </cell>
          <cell r="BZ148">
            <v>3.60972146276891</v>
          </cell>
          <cell r="CA148">
            <v>3.17007684819368</v>
          </cell>
          <cell r="CB148">
            <v>2.84575521471101</v>
          </cell>
          <cell r="CC148">
            <v>3.27742755635983</v>
          </cell>
          <cell r="CD148">
            <v>3.25051551472167</v>
          </cell>
          <cell r="CE148">
            <v>3.05206221594232</v>
          </cell>
          <cell r="CF148">
            <v>3.54648127404618</v>
          </cell>
          <cell r="CG148">
            <v>3.57264118861778</v>
          </cell>
          <cell r="CH148">
            <v>3.24679340557969</v>
          </cell>
          <cell r="CI148">
            <v>4.46160149928184</v>
          </cell>
          <cell r="CJ148">
            <v>4.05156243279187</v>
          </cell>
          <cell r="CK148">
            <v>4.23079207462974</v>
          </cell>
          <cell r="CL148">
            <v>4.53349596822223</v>
          </cell>
          <cell r="CM148">
            <v>3.87298082705646</v>
          </cell>
          <cell r="CN148">
            <v>4.0700563943245</v>
          </cell>
          <cell r="CO148">
            <v>4.50975526183938</v>
          </cell>
          <cell r="CP148">
            <v>5.21940849980891</v>
          </cell>
          <cell r="CQ148">
            <v>5.01310515195199</v>
          </cell>
          <cell r="CR148">
            <v>4.80694451717007</v>
          </cell>
          <cell r="CS148">
            <v>4.90880511126412</v>
          </cell>
          <cell r="CT148">
            <v>4.7051677588662</v>
          </cell>
          <cell r="CU148">
            <v>4.7051677588662</v>
          </cell>
          <cell r="CV148">
            <v>4.7051677588662</v>
          </cell>
          <cell r="CW148">
            <v>1.27335698735026</v>
          </cell>
          <cell r="CX148">
            <v>1.24546219529798</v>
          </cell>
          <cell r="CY148">
            <v>1.25349507967182</v>
          </cell>
          <cell r="CZ148">
            <v>1.24795175480943</v>
          </cell>
          <cell r="DA148">
            <v>1.25097275149795</v>
          </cell>
          <cell r="DB148">
            <v>1.24393429666889</v>
          </cell>
          <cell r="DC148">
            <v>1.26897440656399</v>
          </cell>
          <cell r="DD148">
            <v>1.25538979710918</v>
          </cell>
          <cell r="DE148">
            <v>1.25750161752519</v>
          </cell>
          <cell r="DF148">
            <v>1.27021230956896</v>
          </cell>
        </row>
        <row r="149">
          <cell r="BX149">
            <v>2.61216517061379</v>
          </cell>
          <cell r="BY149">
            <v>2.62505732386898</v>
          </cell>
          <cell r="BZ149">
            <v>2.92493294262507</v>
          </cell>
          <cell r="CA149">
            <v>3.09404942232054</v>
          </cell>
          <cell r="CB149">
            <v>3.28968574904327</v>
          </cell>
          <cell r="CC149">
            <v>3.42170472792443</v>
          </cell>
          <cell r="CD149">
            <v>3.34948096777306</v>
          </cell>
          <cell r="CE149">
            <v>3.1841603608177</v>
          </cell>
          <cell r="CF149">
            <v>3.33736795761195</v>
          </cell>
          <cell r="CG149">
            <v>3.5600925183739</v>
          </cell>
          <cell r="CH149">
            <v>3.9435109572375</v>
          </cell>
          <cell r="CI149">
            <v>3.59018281545439</v>
          </cell>
          <cell r="CJ149">
            <v>3.38170807998569</v>
          </cell>
          <cell r="CK149">
            <v>4.08640669439762</v>
          </cell>
          <cell r="CL149">
            <v>4.0597185458384</v>
          </cell>
          <cell r="CM149">
            <v>3.95061653203452</v>
          </cell>
          <cell r="CN149">
            <v>4.46642704351426</v>
          </cell>
          <cell r="CO149">
            <v>4.21642197554463</v>
          </cell>
          <cell r="CP149">
            <v>4.72013725555826</v>
          </cell>
          <cell r="CQ149">
            <v>5.21107996624182</v>
          </cell>
          <cell r="CR149">
            <v>4.66995383630144</v>
          </cell>
          <cell r="CS149">
            <v>4.44158297986188</v>
          </cell>
          <cell r="CT149">
            <v>5.50528368969345</v>
          </cell>
          <cell r="CU149">
            <v>5.50528368969345</v>
          </cell>
          <cell r="CV149">
            <v>5.50528368969345</v>
          </cell>
          <cell r="CW149">
            <v>1.23410873784997</v>
          </cell>
          <cell r="CX149">
            <v>1.22906424272734</v>
          </cell>
          <cell r="CY149">
            <v>1.26585269291158</v>
          </cell>
          <cell r="CZ149">
            <v>1.27217048232781</v>
          </cell>
          <cell r="DA149">
            <v>1.26174879517394</v>
          </cell>
          <cell r="DB149">
            <v>1.254097971971</v>
          </cell>
          <cell r="DC149">
            <v>1.25509565675665</v>
          </cell>
          <cell r="DD149">
            <v>1.2439570273776</v>
          </cell>
          <cell r="DE149">
            <v>1.24677586529144</v>
          </cell>
          <cell r="DF149">
            <v>1.26247994521145</v>
          </cell>
        </row>
        <row r="150">
          <cell r="BX150">
            <v>3.14094961641927</v>
          </cell>
          <cell r="BY150">
            <v>2.85817985493685</v>
          </cell>
          <cell r="BZ150">
            <v>2.799283223065</v>
          </cell>
          <cell r="CA150">
            <v>2.74506619710197</v>
          </cell>
          <cell r="CB150">
            <v>2.72240860154581</v>
          </cell>
          <cell r="CC150">
            <v>2.89509095638015</v>
          </cell>
          <cell r="CD150">
            <v>4.24816654785916</v>
          </cell>
          <cell r="CE150">
            <v>3.82544253412075</v>
          </cell>
          <cell r="CF150">
            <v>3.71717392129278</v>
          </cell>
          <cell r="CG150">
            <v>3.23124775054095</v>
          </cell>
          <cell r="CH150">
            <v>4.77859636950804</v>
          </cell>
          <cell r="CI150">
            <v>4.27834762441461</v>
          </cell>
          <cell r="CJ150">
            <v>4.07268556293338</v>
          </cell>
          <cell r="CK150">
            <v>3.70199556143304</v>
          </cell>
          <cell r="CL150">
            <v>4.12848130400197</v>
          </cell>
          <cell r="CM150">
            <v>4.19698615187509</v>
          </cell>
          <cell r="CN150">
            <v>4.62472972055574</v>
          </cell>
          <cell r="CO150">
            <v>4.76273008929735</v>
          </cell>
          <cell r="CP150">
            <v>4.25817095096714</v>
          </cell>
          <cell r="CQ150">
            <v>4.3921079096305</v>
          </cell>
          <cell r="CR150">
            <v>5.20327490889004</v>
          </cell>
          <cell r="CS150">
            <v>5.50326244505689</v>
          </cell>
          <cell r="CT150">
            <v>4.74432456306001</v>
          </cell>
          <cell r="CU150">
            <v>4.74432456306001</v>
          </cell>
          <cell r="CV150">
            <v>4.74432456306001</v>
          </cell>
          <cell r="CW150">
            <v>1.24395120681059</v>
          </cell>
          <cell r="CX150">
            <v>1.25819590598921</v>
          </cell>
          <cell r="CY150">
            <v>1.23372565780567</v>
          </cell>
          <cell r="CZ150">
            <v>1.25156160447049</v>
          </cell>
          <cell r="DA150">
            <v>1.26244063592705</v>
          </cell>
          <cell r="DB150">
            <v>1.25849952324469</v>
          </cell>
          <cell r="DC150">
            <v>1.25866942143861</v>
          </cell>
          <cell r="DD150">
            <v>1.26310404051805</v>
          </cell>
          <cell r="DE150">
            <v>1.24300881915289</v>
          </cell>
          <cell r="DF150">
            <v>1.254600450118</v>
          </cell>
        </row>
        <row r="151">
          <cell r="BX151">
            <v>2.63908234537684</v>
          </cell>
          <cell r="BY151">
            <v>2.96189600689153</v>
          </cell>
          <cell r="BZ151">
            <v>3.23267805992098</v>
          </cell>
          <cell r="CA151">
            <v>3.28243740161859</v>
          </cell>
          <cell r="CB151">
            <v>3.15125366478864</v>
          </cell>
          <cell r="CC151">
            <v>3.83952251394377</v>
          </cell>
          <cell r="CD151">
            <v>3.46751055650684</v>
          </cell>
          <cell r="CE151">
            <v>3.11831073913785</v>
          </cell>
          <cell r="CF151">
            <v>3.63344487538538</v>
          </cell>
          <cell r="CG151">
            <v>3.48740804083385</v>
          </cell>
          <cell r="CH151">
            <v>4.21530434555362</v>
          </cell>
          <cell r="CI151">
            <v>3.68937975217351</v>
          </cell>
          <cell r="CJ151">
            <v>3.35636038364038</v>
          </cell>
          <cell r="CK151">
            <v>4.79093206184483</v>
          </cell>
          <cell r="CL151">
            <v>4.07059692923963</v>
          </cell>
          <cell r="CM151">
            <v>4.144760386228</v>
          </cell>
          <cell r="CN151">
            <v>4.25991971326884</v>
          </cell>
          <cell r="CO151">
            <v>4.68753524969615</v>
          </cell>
          <cell r="CP151">
            <v>3.99258391686866</v>
          </cell>
          <cell r="CQ151">
            <v>5.02348825830204</v>
          </cell>
          <cell r="CR151">
            <v>5.35197565074414</v>
          </cell>
          <cell r="CS151">
            <v>4.8166863935591</v>
          </cell>
          <cell r="CT151">
            <v>4.80711924118159</v>
          </cell>
          <cell r="CU151">
            <v>4.80711924118159</v>
          </cell>
          <cell r="CV151">
            <v>4.80711924118159</v>
          </cell>
          <cell r="CW151">
            <v>1.2631321817093</v>
          </cell>
          <cell r="CX151">
            <v>1.26505746300068</v>
          </cell>
          <cell r="CY151">
            <v>1.25268597721435</v>
          </cell>
          <cell r="CZ151">
            <v>1.24645447197746</v>
          </cell>
          <cell r="DA151">
            <v>1.2672248759028</v>
          </cell>
          <cell r="DB151">
            <v>1.25347391010822</v>
          </cell>
          <cell r="DC151">
            <v>1.22983244990113</v>
          </cell>
          <cell r="DD151">
            <v>1.26681440718363</v>
          </cell>
          <cell r="DE151">
            <v>1.23541649785997</v>
          </cell>
          <cell r="DF151">
            <v>1.25596656502168</v>
          </cell>
        </row>
        <row r="152">
          <cell r="BX152">
            <v>2.63448623122113</v>
          </cell>
          <cell r="BY152">
            <v>3.10164068762203</v>
          </cell>
          <cell r="BZ152">
            <v>2.78342259927627</v>
          </cell>
          <cell r="CA152">
            <v>3.39046414205615</v>
          </cell>
          <cell r="CB152">
            <v>3.89532693601293</v>
          </cell>
          <cell r="CC152">
            <v>3.44032033613603</v>
          </cell>
          <cell r="CD152">
            <v>3.37577372822463</v>
          </cell>
          <cell r="CE152">
            <v>3.09160594945078</v>
          </cell>
          <cell r="CF152">
            <v>3.60264930933491</v>
          </cell>
          <cell r="CG152">
            <v>4.42346560213465</v>
          </cell>
          <cell r="CH152">
            <v>4.38548451174248</v>
          </cell>
          <cell r="CI152">
            <v>4.27924890431221</v>
          </cell>
          <cell r="CJ152">
            <v>3.97494963817847</v>
          </cell>
          <cell r="CK152">
            <v>4.35395652063361</v>
          </cell>
          <cell r="CL152">
            <v>3.9825042092031</v>
          </cell>
          <cell r="CM152">
            <v>4.45772782250087</v>
          </cell>
          <cell r="CN152">
            <v>4.28852376790959</v>
          </cell>
          <cell r="CO152">
            <v>4.17667875145904</v>
          </cell>
          <cell r="CP152">
            <v>4.34552776242763</v>
          </cell>
          <cell r="CQ152">
            <v>5.17835981573923</v>
          </cell>
          <cell r="CR152">
            <v>5.42290767666199</v>
          </cell>
          <cell r="CS152">
            <v>4.85895184220293</v>
          </cell>
          <cell r="CT152">
            <v>5.06603873846608</v>
          </cell>
          <cell r="CU152">
            <v>5.06603873846608</v>
          </cell>
          <cell r="CV152">
            <v>5.06603873846608</v>
          </cell>
          <cell r="CW152">
            <v>1.2553016030198</v>
          </cell>
          <cell r="CX152">
            <v>1.21013335015761</v>
          </cell>
          <cell r="CY152">
            <v>1.2389665631052</v>
          </cell>
          <cell r="CZ152">
            <v>1.25189270403243</v>
          </cell>
          <cell r="DA152">
            <v>1.25609138069094</v>
          </cell>
          <cell r="DB152">
            <v>1.24514678918786</v>
          </cell>
          <cell r="DC152">
            <v>1.26126602595839</v>
          </cell>
          <cell r="DD152">
            <v>1.26092133679652</v>
          </cell>
          <cell r="DE152">
            <v>1.26251971363435</v>
          </cell>
          <cell r="DF152">
            <v>1.25703485247962</v>
          </cell>
        </row>
        <row r="153">
          <cell r="BX153">
            <v>2.56674645227182</v>
          </cell>
          <cell r="BY153">
            <v>2.76312255378968</v>
          </cell>
          <cell r="BZ153">
            <v>3.01624865337226</v>
          </cell>
          <cell r="CA153">
            <v>3.47788903360662</v>
          </cell>
          <cell r="CB153">
            <v>2.93576806763795</v>
          </cell>
          <cell r="CC153">
            <v>2.96894668027946</v>
          </cell>
          <cell r="CD153">
            <v>3.08685621879182</v>
          </cell>
          <cell r="CE153">
            <v>3.80715709988006</v>
          </cell>
          <cell r="CF153">
            <v>3.144199526004</v>
          </cell>
          <cell r="CG153">
            <v>3.3851493510672</v>
          </cell>
          <cell r="CH153">
            <v>3.88857949579774</v>
          </cell>
          <cell r="CI153">
            <v>3.76681674356703</v>
          </cell>
          <cell r="CJ153">
            <v>3.74407213206887</v>
          </cell>
          <cell r="CK153">
            <v>3.96571109814124</v>
          </cell>
          <cell r="CL153">
            <v>3.95859642834632</v>
          </cell>
          <cell r="CM153">
            <v>4.5064657902478</v>
          </cell>
          <cell r="CN153">
            <v>4.0981825338487</v>
          </cell>
          <cell r="CO153">
            <v>4.89524343894692</v>
          </cell>
          <cell r="CP153">
            <v>5.07375858744776</v>
          </cell>
          <cell r="CQ153">
            <v>5.1388890250559</v>
          </cell>
          <cell r="CR153">
            <v>4.93625927300765</v>
          </cell>
          <cell r="CS153">
            <v>4.551214710926</v>
          </cell>
          <cell r="CT153">
            <v>5.12417838104732</v>
          </cell>
          <cell r="CU153">
            <v>5.12417838104732</v>
          </cell>
          <cell r="CV153">
            <v>5.12417838104732</v>
          </cell>
          <cell r="CW153">
            <v>1.25649827941551</v>
          </cell>
          <cell r="CX153">
            <v>1.24385394905101</v>
          </cell>
          <cell r="CY153">
            <v>1.23707414422133</v>
          </cell>
          <cell r="CZ153">
            <v>1.25602069238801</v>
          </cell>
          <cell r="DA153">
            <v>1.24711481111052</v>
          </cell>
          <cell r="DB153">
            <v>1.24602366272381</v>
          </cell>
          <cell r="DC153">
            <v>1.26897933139961</v>
          </cell>
          <cell r="DD153">
            <v>1.25697485598063</v>
          </cell>
          <cell r="DE153">
            <v>1.23933837450151</v>
          </cell>
          <cell r="DF153">
            <v>1.2693653143479</v>
          </cell>
        </row>
        <row r="154">
          <cell r="BX154">
            <v>2.62536258917082</v>
          </cell>
          <cell r="BY154">
            <v>2.38419730334893</v>
          </cell>
          <cell r="BZ154">
            <v>2.76098280065534</v>
          </cell>
          <cell r="CA154">
            <v>3.22293871332016</v>
          </cell>
          <cell r="CB154">
            <v>3.61087076982614</v>
          </cell>
          <cell r="CC154">
            <v>3.11318535905572</v>
          </cell>
          <cell r="CD154">
            <v>3.23601671390192</v>
          </cell>
          <cell r="CE154">
            <v>3.3809586499204</v>
          </cell>
          <cell r="CF154">
            <v>3.41491974461698</v>
          </cell>
          <cell r="CG154">
            <v>3.46881231417138</v>
          </cell>
          <cell r="CH154">
            <v>3.07741698622905</v>
          </cell>
          <cell r="CI154">
            <v>3.98969819286846</v>
          </cell>
          <cell r="CJ154">
            <v>3.94138893594516</v>
          </cell>
          <cell r="CK154">
            <v>4.28905384855346</v>
          </cell>
          <cell r="CL154">
            <v>4.89193328620272</v>
          </cell>
          <cell r="CM154">
            <v>4.03129957032697</v>
          </cell>
          <cell r="CN154">
            <v>4.34665914434991</v>
          </cell>
          <cell r="CO154">
            <v>4.92721659382998</v>
          </cell>
          <cell r="CP154">
            <v>4.0853825645717</v>
          </cell>
          <cell r="CQ154">
            <v>5.42328617595704</v>
          </cell>
          <cell r="CR154">
            <v>5.17332718260057</v>
          </cell>
          <cell r="CS154">
            <v>4.73580368929477</v>
          </cell>
          <cell r="CT154">
            <v>4.58017590867485</v>
          </cell>
          <cell r="CU154">
            <v>4.58017590867485</v>
          </cell>
          <cell r="CV154">
            <v>4.58017590867485</v>
          </cell>
          <cell r="CW154">
            <v>1.26647266957754</v>
          </cell>
          <cell r="CX154">
            <v>1.23905661896126</v>
          </cell>
          <cell r="CY154">
            <v>1.24057215620478</v>
          </cell>
          <cell r="CZ154">
            <v>1.24989308268833</v>
          </cell>
          <cell r="DA154">
            <v>1.24444687400701</v>
          </cell>
          <cell r="DB154">
            <v>1.22931537575173</v>
          </cell>
          <cell r="DC154">
            <v>1.25124804130211</v>
          </cell>
          <cell r="DD154">
            <v>1.26154823942244</v>
          </cell>
          <cell r="DE154">
            <v>1.24719930797101</v>
          </cell>
          <cell r="DF154">
            <v>1.246224612861</v>
          </cell>
        </row>
        <row r="155">
          <cell r="BX155">
            <v>2.87968647770273</v>
          </cell>
          <cell r="BY155">
            <v>2.93022341262151</v>
          </cell>
          <cell r="BZ155">
            <v>3.28061386145265</v>
          </cell>
          <cell r="CA155">
            <v>3.47579214068024</v>
          </cell>
          <cell r="CB155">
            <v>3.49494359236344</v>
          </cell>
          <cell r="CC155">
            <v>3.42331283623878</v>
          </cell>
          <cell r="CD155">
            <v>3.55052489484744</v>
          </cell>
          <cell r="CE155">
            <v>3.90783111404188</v>
          </cell>
          <cell r="CF155">
            <v>3.61029152830359</v>
          </cell>
          <cell r="CG155">
            <v>3.74035342849884</v>
          </cell>
          <cell r="CH155">
            <v>3.82771730628514</v>
          </cell>
          <cell r="CI155">
            <v>3.92177988996076</v>
          </cell>
          <cell r="CJ155">
            <v>4.02184666262335</v>
          </cell>
          <cell r="CK155">
            <v>4.51394519385608</v>
          </cell>
          <cell r="CL155">
            <v>4.02796681062167</v>
          </cell>
          <cell r="CM155">
            <v>4.56421737484844</v>
          </cell>
          <cell r="CN155">
            <v>4.44994653513901</v>
          </cell>
          <cell r="CO155">
            <v>4.63091890007626</v>
          </cell>
          <cell r="CP155">
            <v>5.03010276945131</v>
          </cell>
          <cell r="CQ155">
            <v>4.8398648962478</v>
          </cell>
          <cell r="CR155">
            <v>4.73653002582191</v>
          </cell>
          <cell r="CS155">
            <v>5.97491394302798</v>
          </cell>
          <cell r="CT155">
            <v>5.77988404313769</v>
          </cell>
          <cell r="CU155">
            <v>5.77988404313769</v>
          </cell>
          <cell r="CV155">
            <v>5.77988404313769</v>
          </cell>
          <cell r="CW155">
            <v>1.26688111439193</v>
          </cell>
          <cell r="CX155">
            <v>1.25890978149353</v>
          </cell>
          <cell r="CY155">
            <v>1.26260410631662</v>
          </cell>
          <cell r="CZ155">
            <v>1.26294513925383</v>
          </cell>
          <cell r="DA155">
            <v>1.24825848545805</v>
          </cell>
          <cell r="DB155">
            <v>1.26530976037728</v>
          </cell>
          <cell r="DC155">
            <v>1.2553622616903</v>
          </cell>
          <cell r="DD155">
            <v>1.23906838521064</v>
          </cell>
          <cell r="DE155">
            <v>1.25922858954748</v>
          </cell>
          <cell r="DF155">
            <v>1.25520080227776</v>
          </cell>
        </row>
        <row r="156">
          <cell r="BX156">
            <v>2.01683060769901</v>
          </cell>
          <cell r="BY156">
            <v>2.67058440216409</v>
          </cell>
          <cell r="BZ156">
            <v>2.8962799024568</v>
          </cell>
          <cell r="CA156">
            <v>3.39218938886486</v>
          </cell>
          <cell r="CB156">
            <v>2.86937900867912</v>
          </cell>
          <cell r="CC156">
            <v>3.34901075029581</v>
          </cell>
          <cell r="CD156">
            <v>3.41226454969657</v>
          </cell>
          <cell r="CE156">
            <v>4.30736994311937</v>
          </cell>
          <cell r="CF156">
            <v>3.88078931137712</v>
          </cell>
          <cell r="CG156">
            <v>3.9868377643401</v>
          </cell>
          <cell r="CH156">
            <v>3.89686910341993</v>
          </cell>
          <cell r="CI156">
            <v>4.17872930311336</v>
          </cell>
          <cell r="CJ156">
            <v>4.03151031505518</v>
          </cell>
          <cell r="CK156">
            <v>3.73284933836372</v>
          </cell>
          <cell r="CL156">
            <v>3.68069874799521</v>
          </cell>
          <cell r="CM156">
            <v>4.55675828215882</v>
          </cell>
          <cell r="CN156">
            <v>4.2189545104194</v>
          </cell>
          <cell r="CO156">
            <v>4.81781598226068</v>
          </cell>
          <cell r="CP156">
            <v>5.19575097161049</v>
          </cell>
          <cell r="CQ156">
            <v>6.10540760164048</v>
          </cell>
          <cell r="CR156">
            <v>5.63441007098953</v>
          </cell>
          <cell r="CS156">
            <v>4.60273723561903</v>
          </cell>
          <cell r="CT156">
            <v>5.14279301370624</v>
          </cell>
          <cell r="CU156">
            <v>5.14279301370624</v>
          </cell>
          <cell r="CV156">
            <v>5.14279301370624</v>
          </cell>
          <cell r="CW156">
            <v>1.24135344531569</v>
          </cell>
          <cell r="CX156">
            <v>1.25120514445994</v>
          </cell>
          <cell r="CY156">
            <v>1.27079383611956</v>
          </cell>
          <cell r="CZ156">
            <v>1.25377492256876</v>
          </cell>
          <cell r="DA156">
            <v>1.28393703714451</v>
          </cell>
          <cell r="DB156">
            <v>1.23568143174631</v>
          </cell>
          <cell r="DC156">
            <v>1.26290423473253</v>
          </cell>
          <cell r="DD156">
            <v>1.23986232493919</v>
          </cell>
          <cell r="DE156">
            <v>1.26820712817282</v>
          </cell>
          <cell r="DF156">
            <v>1.25905080646679</v>
          </cell>
        </row>
        <row r="157">
          <cell r="BX157">
            <v>3.14229456987278</v>
          </cell>
          <cell r="BY157">
            <v>3.26468727423009</v>
          </cell>
          <cell r="BZ157">
            <v>3.23402455566282</v>
          </cell>
          <cell r="CA157">
            <v>3.13201553810113</v>
          </cell>
          <cell r="CB157">
            <v>3.46143960730917</v>
          </cell>
          <cell r="CC157">
            <v>3.51203038450857</v>
          </cell>
          <cell r="CD157">
            <v>4.29509523505614</v>
          </cell>
          <cell r="CE157">
            <v>3.93889767670433</v>
          </cell>
          <cell r="CF157">
            <v>3.45985537616981</v>
          </cell>
          <cell r="CG157">
            <v>3.92238681425297</v>
          </cell>
          <cell r="CH157">
            <v>3.35170764439582</v>
          </cell>
          <cell r="CI157">
            <v>4.43580455330808</v>
          </cell>
          <cell r="CJ157">
            <v>3.99058707607988</v>
          </cell>
          <cell r="CK157">
            <v>4.18243878643985</v>
          </cell>
          <cell r="CL157">
            <v>4.03109674896236</v>
          </cell>
          <cell r="CM157">
            <v>4.50905382893788</v>
          </cell>
          <cell r="CN157">
            <v>4.21808371229743</v>
          </cell>
          <cell r="CO157">
            <v>4.62565717300196</v>
          </cell>
          <cell r="CP157">
            <v>4.92700906008494</v>
          </cell>
          <cell r="CQ157">
            <v>4.27974734322501</v>
          </cell>
          <cell r="CR157">
            <v>4.91932776773083</v>
          </cell>
          <cell r="CS157">
            <v>4.75863287040631</v>
          </cell>
          <cell r="CT157">
            <v>5.20434966896758</v>
          </cell>
          <cell r="CU157">
            <v>5.20434966896758</v>
          </cell>
          <cell r="CV157">
            <v>5.20434966896758</v>
          </cell>
          <cell r="CW157">
            <v>1.24916312906213</v>
          </cell>
          <cell r="CX157">
            <v>1.24373968186447</v>
          </cell>
          <cell r="CY157">
            <v>1.2568091457992</v>
          </cell>
          <cell r="CZ157">
            <v>1.23613990884101</v>
          </cell>
          <cell r="DA157">
            <v>1.25939913682609</v>
          </cell>
          <cell r="DB157">
            <v>1.24504681532798</v>
          </cell>
          <cell r="DC157">
            <v>1.26295833952757</v>
          </cell>
          <cell r="DD157">
            <v>1.24950149053173</v>
          </cell>
          <cell r="DE157">
            <v>1.24678674620897</v>
          </cell>
          <cell r="DF157">
            <v>1.25281712391426</v>
          </cell>
        </row>
        <row r="158">
          <cell r="BX158">
            <v>2.70472463162848</v>
          </cell>
          <cell r="BY158">
            <v>3.21412497525828</v>
          </cell>
          <cell r="BZ158">
            <v>2.73554853798547</v>
          </cell>
          <cell r="CA158">
            <v>3.09442135371565</v>
          </cell>
          <cell r="CB158">
            <v>2.81267505540707</v>
          </cell>
          <cell r="CC158">
            <v>2.87122819433864</v>
          </cell>
          <cell r="CD158">
            <v>3.90347268759112</v>
          </cell>
          <cell r="CE158">
            <v>3.83208398655593</v>
          </cell>
          <cell r="CF158">
            <v>4.03651542434353</v>
          </cell>
          <cell r="CG158">
            <v>3.92488196680683</v>
          </cell>
          <cell r="CH158">
            <v>4.40151508096522</v>
          </cell>
          <cell r="CI158">
            <v>4.05750146274796</v>
          </cell>
          <cell r="CJ158">
            <v>3.77784944507857</v>
          </cell>
          <cell r="CK158">
            <v>3.86781163009731</v>
          </cell>
          <cell r="CL158">
            <v>3.67439591273501</v>
          </cell>
          <cell r="CM158">
            <v>3.97135330931383</v>
          </cell>
          <cell r="CN158">
            <v>4.35986624722071</v>
          </cell>
          <cell r="CO158">
            <v>4.61709598575962</v>
          </cell>
          <cell r="CP158">
            <v>4.33119965275101</v>
          </cell>
          <cell r="CQ158">
            <v>4.28263247536048</v>
          </cell>
          <cell r="CR158">
            <v>4.73303631288298</v>
          </cell>
          <cell r="CS158">
            <v>5.10208196730423</v>
          </cell>
          <cell r="CT158">
            <v>5.32794109661392</v>
          </cell>
          <cell r="CU158">
            <v>5.32794109661392</v>
          </cell>
          <cell r="CV158">
            <v>5.32794109661392</v>
          </cell>
          <cell r="CW158">
            <v>1.23671715189088</v>
          </cell>
          <cell r="CX158">
            <v>1.29071750568535</v>
          </cell>
          <cell r="CY158">
            <v>1.25293489858374</v>
          </cell>
          <cell r="CZ158">
            <v>1.26344737943235</v>
          </cell>
          <cell r="DA158">
            <v>1.22541296227274</v>
          </cell>
          <cell r="DB158">
            <v>1.2552287834913</v>
          </cell>
          <cell r="DC158">
            <v>1.24863479210378</v>
          </cell>
          <cell r="DD158">
            <v>1.2650320236775</v>
          </cell>
          <cell r="DE158">
            <v>1.24515831979092</v>
          </cell>
          <cell r="DF158">
            <v>1.24204296513231</v>
          </cell>
        </row>
        <row r="159">
          <cell r="BX159">
            <v>2.83234643171</v>
          </cell>
          <cell r="BY159">
            <v>2.49721576950843</v>
          </cell>
          <cell r="BZ159">
            <v>2.64110468630558</v>
          </cell>
          <cell r="CA159">
            <v>3.05936380323348</v>
          </cell>
          <cell r="CB159">
            <v>3.20017523233735</v>
          </cell>
          <cell r="CC159">
            <v>3.14795677036836</v>
          </cell>
          <cell r="CD159">
            <v>3.4660889092257</v>
          </cell>
          <cell r="CE159">
            <v>3.1646651364736</v>
          </cell>
          <cell r="CF159">
            <v>3.46252067625273</v>
          </cell>
          <cell r="CG159">
            <v>3.92033528594816</v>
          </cell>
          <cell r="CH159">
            <v>3.52745540323713</v>
          </cell>
          <cell r="CI159">
            <v>3.74130192639359</v>
          </cell>
          <cell r="CJ159">
            <v>3.30244884498297</v>
          </cell>
          <cell r="CK159">
            <v>3.54066931730228</v>
          </cell>
          <cell r="CL159">
            <v>3.81069012751998</v>
          </cell>
          <cell r="CM159">
            <v>3.68066101041642</v>
          </cell>
          <cell r="CN159">
            <v>4.43680646612701</v>
          </cell>
          <cell r="CO159">
            <v>4.24760665799897</v>
          </cell>
          <cell r="CP159">
            <v>4.92896364730692</v>
          </cell>
          <cell r="CQ159">
            <v>5.2015139513604</v>
          </cell>
          <cell r="CR159">
            <v>4.92736873254644</v>
          </cell>
          <cell r="CS159">
            <v>4.57206095134616</v>
          </cell>
          <cell r="CT159">
            <v>5.65115527637087</v>
          </cell>
          <cell r="CU159">
            <v>5.65115527637087</v>
          </cell>
          <cell r="CV159">
            <v>5.65115527637087</v>
          </cell>
          <cell r="CW159">
            <v>1.26720460706537</v>
          </cell>
          <cell r="CX159">
            <v>1.2655864637291</v>
          </cell>
          <cell r="CY159">
            <v>1.26025247931854</v>
          </cell>
          <cell r="CZ159">
            <v>1.24713691705783</v>
          </cell>
          <cell r="DA159">
            <v>1.26414010005208</v>
          </cell>
          <cell r="DB159">
            <v>1.25242112173188</v>
          </cell>
          <cell r="DC159">
            <v>1.26207348019535</v>
          </cell>
          <cell r="DD159">
            <v>1.24683169051253</v>
          </cell>
          <cell r="DE159">
            <v>1.25174287352216</v>
          </cell>
          <cell r="DF159">
            <v>1.24505581986985</v>
          </cell>
        </row>
        <row r="160">
          <cell r="BX160">
            <v>2.91123879661356</v>
          </cell>
          <cell r="BY160">
            <v>3.12344790120273</v>
          </cell>
          <cell r="BZ160">
            <v>3.03489155410647</v>
          </cell>
          <cell r="CA160">
            <v>3.12624680424709</v>
          </cell>
          <cell r="CB160">
            <v>3.23958294346064</v>
          </cell>
          <cell r="CC160">
            <v>3.41544072958847</v>
          </cell>
          <cell r="CD160">
            <v>3.48347809313045</v>
          </cell>
          <cell r="CE160">
            <v>3.48228772408519</v>
          </cell>
          <cell r="CF160">
            <v>3.45801344339503</v>
          </cell>
          <cell r="CG160">
            <v>3.61772499685819</v>
          </cell>
          <cell r="CH160">
            <v>3.95424766093106</v>
          </cell>
          <cell r="CI160">
            <v>3.10337335277534</v>
          </cell>
          <cell r="CJ160">
            <v>3.86549917435092</v>
          </cell>
          <cell r="CK160">
            <v>4.10444316121211</v>
          </cell>
          <cell r="CL160">
            <v>3.55571104696427</v>
          </cell>
          <cell r="CM160">
            <v>4.40946653685939</v>
          </cell>
          <cell r="CN160">
            <v>4.49280011294745</v>
          </cell>
          <cell r="CO160">
            <v>4.51660115452174</v>
          </cell>
          <cell r="CP160">
            <v>4.66456375514924</v>
          </cell>
          <cell r="CQ160">
            <v>4.34762357174001</v>
          </cell>
          <cell r="CR160">
            <v>4.93900430462978</v>
          </cell>
          <cell r="CS160">
            <v>5.63012039608967</v>
          </cell>
          <cell r="CT160">
            <v>5.1045163425347</v>
          </cell>
          <cell r="CU160">
            <v>5.1045163425347</v>
          </cell>
          <cell r="CV160">
            <v>5.1045163425347</v>
          </cell>
          <cell r="CW160">
            <v>1.25076195093586</v>
          </cell>
          <cell r="CX160">
            <v>1.25186300076333</v>
          </cell>
          <cell r="CY160">
            <v>1.25321743422721</v>
          </cell>
          <cell r="CZ160">
            <v>1.26515123920513</v>
          </cell>
          <cell r="DA160">
            <v>1.25038817637298</v>
          </cell>
          <cell r="DB160">
            <v>1.23665393192902</v>
          </cell>
          <cell r="DC160">
            <v>1.24865220419607</v>
          </cell>
          <cell r="DD160">
            <v>1.2495939709289</v>
          </cell>
          <cell r="DE160">
            <v>1.25636238511413</v>
          </cell>
          <cell r="DF160">
            <v>1.25066027390753</v>
          </cell>
        </row>
        <row r="161">
          <cell r="BX161">
            <v>2.57113690286996</v>
          </cell>
          <cell r="BY161">
            <v>3.06184736526349</v>
          </cell>
          <cell r="BZ161">
            <v>3.18960189584827</v>
          </cell>
          <cell r="CA161">
            <v>3.01307787954405</v>
          </cell>
          <cell r="CB161">
            <v>2.71735615375347</v>
          </cell>
          <cell r="CC161">
            <v>3.31060647070623</v>
          </cell>
          <cell r="CD161">
            <v>3.56861580626228</v>
          </cell>
          <cell r="CE161">
            <v>3.58031996051664</v>
          </cell>
          <cell r="CF161">
            <v>3.84631775677244</v>
          </cell>
          <cell r="CG161">
            <v>3.87794021542035</v>
          </cell>
          <cell r="CH161">
            <v>3.61425150343872</v>
          </cell>
          <cell r="CI161">
            <v>3.45653296869108</v>
          </cell>
          <cell r="CJ161">
            <v>3.57140725549439</v>
          </cell>
          <cell r="CK161">
            <v>3.96990596941819</v>
          </cell>
          <cell r="CL161">
            <v>3.79401939236313</v>
          </cell>
          <cell r="CM161">
            <v>4.49094680430025</v>
          </cell>
          <cell r="CN161">
            <v>4.65451350797896</v>
          </cell>
          <cell r="CO161">
            <v>4.64430792451967</v>
          </cell>
          <cell r="CP161">
            <v>4.7045882529372</v>
          </cell>
          <cell r="CQ161">
            <v>5.0896187900467</v>
          </cell>
          <cell r="CR161">
            <v>5.12615833313482</v>
          </cell>
          <cell r="CS161">
            <v>4.74691752807876</v>
          </cell>
          <cell r="CT161">
            <v>5.45716799071935</v>
          </cell>
          <cell r="CU161">
            <v>5.45716799071935</v>
          </cell>
          <cell r="CV161">
            <v>5.45716799071935</v>
          </cell>
          <cell r="CW161">
            <v>1.25740744075552</v>
          </cell>
          <cell r="CX161">
            <v>1.2583723900844</v>
          </cell>
          <cell r="CY161">
            <v>1.2809305078936</v>
          </cell>
          <cell r="CZ161">
            <v>1.24504379695275</v>
          </cell>
          <cell r="DA161">
            <v>1.24071231100274</v>
          </cell>
          <cell r="DB161">
            <v>1.24209289205882</v>
          </cell>
          <cell r="DC161">
            <v>1.25187805256865</v>
          </cell>
          <cell r="DD161">
            <v>1.25709505738509</v>
          </cell>
          <cell r="DE161">
            <v>1.26232483772102</v>
          </cell>
          <cell r="DF161">
            <v>1.24881574502264</v>
          </cell>
        </row>
        <row r="162">
          <cell r="BX162">
            <v>2.30363497787973</v>
          </cell>
          <cell r="BY162">
            <v>2.87561777524575</v>
          </cell>
          <cell r="BZ162">
            <v>3.19206875428868</v>
          </cell>
          <cell r="CA162">
            <v>2.95930099903936</v>
          </cell>
          <cell r="CB162">
            <v>3.0162555318484</v>
          </cell>
          <cell r="CC162">
            <v>3.06031388549827</v>
          </cell>
          <cell r="CD162">
            <v>3.23334343530711</v>
          </cell>
          <cell r="CE162">
            <v>3.8192848017782</v>
          </cell>
          <cell r="CF162">
            <v>4.15777700038595</v>
          </cell>
          <cell r="CG162">
            <v>4.0872105491541</v>
          </cell>
          <cell r="CH162">
            <v>3.72227128307589</v>
          </cell>
          <cell r="CI162">
            <v>3.91792548545991</v>
          </cell>
          <cell r="CJ162">
            <v>3.90031371092843</v>
          </cell>
          <cell r="CK162">
            <v>4.1588718042965</v>
          </cell>
          <cell r="CL162">
            <v>4.07592328464752</v>
          </cell>
          <cell r="CM162">
            <v>3.86822696703414</v>
          </cell>
          <cell r="CN162">
            <v>4.34564911338896</v>
          </cell>
          <cell r="CO162">
            <v>4.44253335921842</v>
          </cell>
          <cell r="CP162">
            <v>4.48329620722967</v>
          </cell>
          <cell r="CQ162">
            <v>4.91775452772639</v>
          </cell>
          <cell r="CR162">
            <v>4.83607399583557</v>
          </cell>
          <cell r="CS162">
            <v>4.40733549645944</v>
          </cell>
          <cell r="CT162">
            <v>5.1257841039708</v>
          </cell>
          <cell r="CU162">
            <v>5.1257841039708</v>
          </cell>
          <cell r="CV162">
            <v>5.1257841039708</v>
          </cell>
          <cell r="CW162">
            <v>1.27565562077841</v>
          </cell>
          <cell r="CX162">
            <v>1.25984128114289</v>
          </cell>
          <cell r="CY162">
            <v>1.25161719517557</v>
          </cell>
          <cell r="CZ162">
            <v>1.24349903746095</v>
          </cell>
          <cell r="DA162">
            <v>1.24210443073214</v>
          </cell>
          <cell r="DB162">
            <v>1.26314296735523</v>
          </cell>
          <cell r="DC162">
            <v>1.23563419890039</v>
          </cell>
          <cell r="DD162">
            <v>1.24398693436073</v>
          </cell>
          <cell r="DE162">
            <v>1.24904818992417</v>
          </cell>
          <cell r="DF162">
            <v>1.27451839275501</v>
          </cell>
        </row>
        <row r="163">
          <cell r="BX163">
            <v>2.58600447626266</v>
          </cell>
          <cell r="BY163">
            <v>2.86738675979093</v>
          </cell>
          <cell r="BZ163">
            <v>3.41314131823773</v>
          </cell>
          <cell r="CA163">
            <v>3.03995759258066</v>
          </cell>
          <cell r="CB163">
            <v>3.32440631310104</v>
          </cell>
          <cell r="CC163">
            <v>3.66352863524945</v>
          </cell>
          <cell r="CD163">
            <v>3.96372620797179</v>
          </cell>
          <cell r="CE163">
            <v>4.25099469036244</v>
          </cell>
          <cell r="CF163">
            <v>3.24567385753568</v>
          </cell>
          <cell r="CG163">
            <v>3.78874349463952</v>
          </cell>
          <cell r="CH163">
            <v>3.88688294228094</v>
          </cell>
          <cell r="CI163">
            <v>3.75058186078096</v>
          </cell>
          <cell r="CJ163">
            <v>3.80328738984662</v>
          </cell>
          <cell r="CK163">
            <v>4.67026740128766</v>
          </cell>
          <cell r="CL163">
            <v>4.11728387850001</v>
          </cell>
          <cell r="CM163">
            <v>3.81280452556657</v>
          </cell>
          <cell r="CN163">
            <v>4.12066808148038</v>
          </cell>
          <cell r="CO163">
            <v>4.70802618148554</v>
          </cell>
          <cell r="CP163">
            <v>4.70808932773749</v>
          </cell>
          <cell r="CQ163">
            <v>5.26537824245939</v>
          </cell>
          <cell r="CR163">
            <v>4.80719726329339</v>
          </cell>
          <cell r="CS163">
            <v>4.71223012695093</v>
          </cell>
          <cell r="CT163">
            <v>5.17797315789718</v>
          </cell>
          <cell r="CU163">
            <v>5.17797315789718</v>
          </cell>
          <cell r="CV163">
            <v>5.17797315789718</v>
          </cell>
          <cell r="CW163">
            <v>1.24971030855577</v>
          </cell>
          <cell r="CX163">
            <v>1.24210120145536</v>
          </cell>
          <cell r="CY163">
            <v>1.25834359893029</v>
          </cell>
          <cell r="CZ163">
            <v>1.25631134116609</v>
          </cell>
          <cell r="DA163">
            <v>1.24636855580676</v>
          </cell>
          <cell r="DB163">
            <v>1.26147499230801</v>
          </cell>
          <cell r="DC163">
            <v>1.2529664838416</v>
          </cell>
          <cell r="DD163">
            <v>1.2534894464751</v>
          </cell>
          <cell r="DE163">
            <v>1.24785995294594</v>
          </cell>
          <cell r="DF163">
            <v>1.29834117066064</v>
          </cell>
        </row>
        <row r="164">
          <cell r="BX164">
            <v>2.40984962255675</v>
          </cell>
          <cell r="BY164">
            <v>2.56899700215096</v>
          </cell>
          <cell r="BZ164">
            <v>2.93453964186955</v>
          </cell>
          <cell r="CA164">
            <v>3.64360164474485</v>
          </cell>
          <cell r="CB164">
            <v>2.88014061456986</v>
          </cell>
          <cell r="CC164">
            <v>3.04453402064275</v>
          </cell>
          <cell r="CD164">
            <v>3.08167397751934</v>
          </cell>
          <cell r="CE164">
            <v>3.05809764424232</v>
          </cell>
          <cell r="CF164">
            <v>3.59268583338835</v>
          </cell>
          <cell r="CG164">
            <v>3.81712375467716</v>
          </cell>
          <cell r="CH164">
            <v>3.81586778946458</v>
          </cell>
          <cell r="CI164">
            <v>3.85803132127274</v>
          </cell>
          <cell r="CJ164">
            <v>4.21926906332282</v>
          </cell>
          <cell r="CK164">
            <v>4.08932713472615</v>
          </cell>
          <cell r="CL164">
            <v>4.33117537113448</v>
          </cell>
          <cell r="CM164">
            <v>4.11126967873496</v>
          </cell>
          <cell r="CN164">
            <v>4.60433369230947</v>
          </cell>
          <cell r="CO164">
            <v>4.5718493732412</v>
          </cell>
          <cell r="CP164">
            <v>4.58592111084373</v>
          </cell>
          <cell r="CQ164">
            <v>4.43970305596079</v>
          </cell>
          <cell r="CR164">
            <v>4.53028769227264</v>
          </cell>
          <cell r="CS164">
            <v>4.97788760245342</v>
          </cell>
          <cell r="CT164">
            <v>5.89736575935411</v>
          </cell>
          <cell r="CU164">
            <v>5.89736575935411</v>
          </cell>
          <cell r="CV164">
            <v>5.89736575935411</v>
          </cell>
          <cell r="CW164">
            <v>1.25731353787347</v>
          </cell>
          <cell r="CX164">
            <v>1.26639506104852</v>
          </cell>
          <cell r="CY164">
            <v>1.24912818175195</v>
          </cell>
          <cell r="CZ164">
            <v>1.25720218498623</v>
          </cell>
          <cell r="DA164">
            <v>1.26416496316349</v>
          </cell>
          <cell r="DB164">
            <v>1.24327854034976</v>
          </cell>
          <cell r="DC164">
            <v>1.25899066118774</v>
          </cell>
          <cell r="DD164">
            <v>1.25352900200466</v>
          </cell>
          <cell r="DE164">
            <v>1.25847809902463</v>
          </cell>
          <cell r="DF164">
            <v>1.26349937835676</v>
          </cell>
        </row>
        <row r="165">
          <cell r="BX165">
            <v>2.88149893471529</v>
          </cell>
          <cell r="BY165">
            <v>2.57599348574001</v>
          </cell>
          <cell r="BZ165">
            <v>3.08165906629138</v>
          </cell>
          <cell r="CA165">
            <v>3.50241860557352</v>
          </cell>
          <cell r="CB165">
            <v>3.57133870468929</v>
          </cell>
          <cell r="CC165">
            <v>3.53320488966936</v>
          </cell>
          <cell r="CD165">
            <v>3.37854914270471</v>
          </cell>
          <cell r="CE165">
            <v>2.84777561130064</v>
          </cell>
          <cell r="CF165">
            <v>3.40986993428755</v>
          </cell>
          <cell r="CG165">
            <v>3.76178399859653</v>
          </cell>
          <cell r="CH165">
            <v>3.96667984577816</v>
          </cell>
          <cell r="CI165">
            <v>3.7421103333519</v>
          </cell>
          <cell r="CJ165">
            <v>3.98669984398753</v>
          </cell>
          <cell r="CK165">
            <v>4.09963824938376</v>
          </cell>
          <cell r="CL165">
            <v>4.43958901800349</v>
          </cell>
          <cell r="CM165">
            <v>4.64191690533996</v>
          </cell>
          <cell r="CN165">
            <v>4.94841119293535</v>
          </cell>
          <cell r="CO165">
            <v>4.25795287325045</v>
          </cell>
          <cell r="CP165">
            <v>4.66958015951217</v>
          </cell>
          <cell r="CQ165">
            <v>4.68210299234775</v>
          </cell>
          <cell r="CR165">
            <v>5.19602662132111</v>
          </cell>
          <cell r="CS165">
            <v>4.57115035386326</v>
          </cell>
          <cell r="CT165">
            <v>5.35987739722634</v>
          </cell>
          <cell r="CU165">
            <v>5.35987739722634</v>
          </cell>
          <cell r="CV165">
            <v>5.35987739722634</v>
          </cell>
          <cell r="CW165">
            <v>1.26076985417244</v>
          </cell>
          <cell r="CX165">
            <v>1.25310945089815</v>
          </cell>
          <cell r="CY165">
            <v>1.26136439144532</v>
          </cell>
          <cell r="CZ165">
            <v>1.26113839816276</v>
          </cell>
          <cell r="DA165">
            <v>1.25273103093552</v>
          </cell>
          <cell r="DB165">
            <v>1.27276740565148</v>
          </cell>
          <cell r="DC165">
            <v>1.26305004736067</v>
          </cell>
          <cell r="DD165">
            <v>1.2696339355798</v>
          </cell>
          <cell r="DE165">
            <v>1.24350623457949</v>
          </cell>
          <cell r="DF165">
            <v>1.24393377139768</v>
          </cell>
        </row>
        <row r="166">
          <cell r="BX166">
            <v>2.39260488503667</v>
          </cell>
          <cell r="BY166">
            <v>2.95207090492271</v>
          </cell>
          <cell r="BZ166">
            <v>3.9636344260977</v>
          </cell>
          <cell r="CA166">
            <v>3.10723388992231</v>
          </cell>
          <cell r="CB166">
            <v>2.91898528154773</v>
          </cell>
          <cell r="CC166">
            <v>3.84885274651461</v>
          </cell>
          <cell r="CD166">
            <v>3.65083395423444</v>
          </cell>
          <cell r="CE166">
            <v>3.6718157655535</v>
          </cell>
          <cell r="CF166">
            <v>3.75791306716806</v>
          </cell>
          <cell r="CG166">
            <v>3.66957956533123</v>
          </cell>
          <cell r="CH166">
            <v>3.69421949168684</v>
          </cell>
          <cell r="CI166">
            <v>3.72865792382459</v>
          </cell>
          <cell r="CJ166">
            <v>4.6195962469605</v>
          </cell>
          <cell r="CK166">
            <v>4.27201845369827</v>
          </cell>
          <cell r="CL166">
            <v>4.34369529431281</v>
          </cell>
          <cell r="CM166">
            <v>4.43148498163677</v>
          </cell>
          <cell r="CN166">
            <v>4.03116436588315</v>
          </cell>
          <cell r="CO166">
            <v>4.86103326833734</v>
          </cell>
          <cell r="CP166">
            <v>4.61627185727109</v>
          </cell>
          <cell r="CQ166">
            <v>4.76318056130428</v>
          </cell>
          <cell r="CR166">
            <v>4.83578637854564</v>
          </cell>
          <cell r="CS166">
            <v>4.93086239259172</v>
          </cell>
          <cell r="CT166">
            <v>5.1473630848232</v>
          </cell>
          <cell r="CU166">
            <v>5.1473630848232</v>
          </cell>
          <cell r="CV166">
            <v>5.1473630848232</v>
          </cell>
          <cell r="CW166">
            <v>1.25631464631917</v>
          </cell>
          <cell r="CX166">
            <v>1.26680959991949</v>
          </cell>
          <cell r="CY166">
            <v>1.27273245483293</v>
          </cell>
          <cell r="CZ166">
            <v>1.254841233951</v>
          </cell>
          <cell r="DA166">
            <v>1.25089739160465</v>
          </cell>
          <cell r="DB166">
            <v>1.26248816474164</v>
          </cell>
          <cell r="DC166">
            <v>1.25077556921583</v>
          </cell>
          <cell r="DD166">
            <v>1.27730878101947</v>
          </cell>
          <cell r="DE166">
            <v>1.25228684189071</v>
          </cell>
          <cell r="DF166">
            <v>1.26208441060843</v>
          </cell>
        </row>
        <row r="167">
          <cell r="BX167">
            <v>2.7845911024865</v>
          </cell>
          <cell r="BY167">
            <v>2.32269130927845</v>
          </cell>
          <cell r="BZ167">
            <v>2.61104718762309</v>
          </cell>
          <cell r="CA167">
            <v>3.0158701350908</v>
          </cell>
          <cell r="CB167">
            <v>2.89670161458309</v>
          </cell>
          <cell r="CC167">
            <v>3.47243118798445</v>
          </cell>
          <cell r="CD167">
            <v>3.49451619373269</v>
          </cell>
          <cell r="CE167">
            <v>3.73682723759475</v>
          </cell>
          <cell r="CF167">
            <v>3.64044064917555</v>
          </cell>
          <cell r="CG167">
            <v>3.81021723828019</v>
          </cell>
          <cell r="CH167">
            <v>3.74185240539179</v>
          </cell>
          <cell r="CI167">
            <v>3.83609336303665</v>
          </cell>
          <cell r="CJ167">
            <v>4.04941967607286</v>
          </cell>
          <cell r="CK167">
            <v>3.86290754733496</v>
          </cell>
          <cell r="CL167">
            <v>4.49288534923698</v>
          </cell>
          <cell r="CM167">
            <v>4.49784055382463</v>
          </cell>
          <cell r="CN167">
            <v>3.70718310583734</v>
          </cell>
          <cell r="CO167">
            <v>5.05628973059415</v>
          </cell>
          <cell r="CP167">
            <v>4.46448507179211</v>
          </cell>
          <cell r="CQ167">
            <v>4.18680768980842</v>
          </cell>
          <cell r="CR167">
            <v>4.79732848832103</v>
          </cell>
          <cell r="CS167">
            <v>5.42082481713735</v>
          </cell>
          <cell r="CT167">
            <v>4.73520958714342</v>
          </cell>
          <cell r="CU167">
            <v>4.73520958714342</v>
          </cell>
          <cell r="CV167">
            <v>4.73520958714342</v>
          </cell>
          <cell r="CW167">
            <v>1.24817237883552</v>
          </cell>
          <cell r="CX167">
            <v>1.27027828363308</v>
          </cell>
          <cell r="CY167">
            <v>1.2539099619115</v>
          </cell>
          <cell r="CZ167">
            <v>1.25769795473785</v>
          </cell>
          <cell r="DA167">
            <v>1.25231838397131</v>
          </cell>
          <cell r="DB167">
            <v>1.26847465554068</v>
          </cell>
          <cell r="DC167">
            <v>1.25993827069744</v>
          </cell>
          <cell r="DD167">
            <v>1.25052828751794</v>
          </cell>
          <cell r="DE167">
            <v>1.25328996435173</v>
          </cell>
          <cell r="DF167">
            <v>1.26108059911879</v>
          </cell>
        </row>
        <row r="168">
          <cell r="BX168">
            <v>2.94479707079778</v>
          </cell>
          <cell r="BY168">
            <v>2.70330993178828</v>
          </cell>
          <cell r="BZ168">
            <v>3.128616819176</v>
          </cell>
          <cell r="CA168">
            <v>2.87423471527676</v>
          </cell>
          <cell r="CB168">
            <v>2.93557360715385</v>
          </cell>
          <cell r="CC168">
            <v>3.18223457383278</v>
          </cell>
          <cell r="CD168">
            <v>3.26097998521461</v>
          </cell>
          <cell r="CE168">
            <v>2.82770603897759</v>
          </cell>
          <cell r="CF168">
            <v>3.44536546326698</v>
          </cell>
          <cell r="CG168">
            <v>3.75553538704868</v>
          </cell>
          <cell r="CH168">
            <v>3.357010836191</v>
          </cell>
          <cell r="CI168">
            <v>3.79751535387782</v>
          </cell>
          <cell r="CJ168">
            <v>4.68601196281703</v>
          </cell>
          <cell r="CK168">
            <v>4.58972777594487</v>
          </cell>
          <cell r="CL168">
            <v>4.25109077209768</v>
          </cell>
          <cell r="CM168">
            <v>3.99994442170593</v>
          </cell>
          <cell r="CN168">
            <v>4.72809768319989</v>
          </cell>
          <cell r="CO168">
            <v>4.59665007554775</v>
          </cell>
          <cell r="CP168">
            <v>4.5340175950889</v>
          </cell>
          <cell r="CQ168">
            <v>5.1469952680781</v>
          </cell>
          <cell r="CR168">
            <v>4.96280632242862</v>
          </cell>
          <cell r="CS168">
            <v>4.54163919548069</v>
          </cell>
          <cell r="CT168">
            <v>4.56319557914479</v>
          </cell>
          <cell r="CU168">
            <v>4.56319557914479</v>
          </cell>
          <cell r="CV168">
            <v>4.56319557914479</v>
          </cell>
          <cell r="CW168">
            <v>1.27157534421292</v>
          </cell>
          <cell r="CX168">
            <v>1.28234165040539</v>
          </cell>
          <cell r="CY168">
            <v>1.26001669972814</v>
          </cell>
          <cell r="CZ168">
            <v>1.25426078116503</v>
          </cell>
          <cell r="DA168">
            <v>1.24644475660531</v>
          </cell>
          <cell r="DB168">
            <v>1.27101696662249</v>
          </cell>
          <cell r="DC168">
            <v>1.25230594140848</v>
          </cell>
          <cell r="DD168">
            <v>1.23763110757899</v>
          </cell>
          <cell r="DE168">
            <v>1.25240066115106</v>
          </cell>
          <cell r="DF168">
            <v>1.25418559913397</v>
          </cell>
        </row>
        <row r="169">
          <cell r="BX169">
            <v>2.71124316823653</v>
          </cell>
          <cell r="BY169">
            <v>3.08997607119543</v>
          </cell>
          <cell r="BZ169">
            <v>2.93095605892389</v>
          </cell>
          <cell r="CA169">
            <v>2.90710431870169</v>
          </cell>
          <cell r="CB169">
            <v>3.46445461012792</v>
          </cell>
          <cell r="CC169">
            <v>3.31930754128725</v>
          </cell>
          <cell r="CD169">
            <v>3.53072288596747</v>
          </cell>
          <cell r="CE169">
            <v>3.55228168604137</v>
          </cell>
          <cell r="CF169">
            <v>3.0670981870641</v>
          </cell>
          <cell r="CG169">
            <v>3.54098846025223</v>
          </cell>
          <cell r="CH169">
            <v>3.90423414532063</v>
          </cell>
          <cell r="CI169">
            <v>3.88874370485495</v>
          </cell>
          <cell r="CJ169">
            <v>3.40289951337173</v>
          </cell>
          <cell r="CK169">
            <v>4.01604504475273</v>
          </cell>
          <cell r="CL169">
            <v>3.81262711085954</v>
          </cell>
          <cell r="CM169">
            <v>4.08338802899412</v>
          </cell>
          <cell r="CN169">
            <v>4.83128915342192</v>
          </cell>
          <cell r="CO169">
            <v>4.57351154182654</v>
          </cell>
          <cell r="CP169">
            <v>4.75682559162821</v>
          </cell>
          <cell r="CQ169">
            <v>4.97158174848693</v>
          </cell>
          <cell r="CR169">
            <v>5.6005121063195</v>
          </cell>
          <cell r="CS169">
            <v>5.02547417598566</v>
          </cell>
          <cell r="CT169">
            <v>4.50689963291385</v>
          </cell>
          <cell r="CU169">
            <v>4.50689963291385</v>
          </cell>
          <cell r="CV169">
            <v>4.50689963291385</v>
          </cell>
          <cell r="CW169">
            <v>1.23514349124089</v>
          </cell>
          <cell r="CX169">
            <v>1.24080057278563</v>
          </cell>
          <cell r="CY169">
            <v>1.24930311503694</v>
          </cell>
          <cell r="CZ169">
            <v>1.25787203711987</v>
          </cell>
          <cell r="DA169">
            <v>1.2543159673968</v>
          </cell>
          <cell r="DB169">
            <v>1.25559690016546</v>
          </cell>
          <cell r="DC169">
            <v>1.24545259684042</v>
          </cell>
          <cell r="DD169">
            <v>1.27602880041955</v>
          </cell>
          <cell r="DE169">
            <v>1.2462052681614</v>
          </cell>
          <cell r="DF169">
            <v>1.25550173269005</v>
          </cell>
        </row>
        <row r="170">
          <cell r="BX170">
            <v>2.60178945808222</v>
          </cell>
          <cell r="BY170">
            <v>3.09369527985317</v>
          </cell>
          <cell r="BZ170">
            <v>2.6774889489794</v>
          </cell>
          <cell r="CA170">
            <v>3.13517306773373</v>
          </cell>
          <cell r="CB170">
            <v>2.70107154746418</v>
          </cell>
          <cell r="CC170">
            <v>3.56285549486967</v>
          </cell>
          <cell r="CD170">
            <v>3.52114684343943</v>
          </cell>
          <cell r="CE170">
            <v>4.02540880060096</v>
          </cell>
          <cell r="CF170">
            <v>4.01922674081547</v>
          </cell>
          <cell r="CG170">
            <v>3.27731775474197</v>
          </cell>
          <cell r="CH170">
            <v>3.55760811753271</v>
          </cell>
          <cell r="CI170">
            <v>3.899489489573</v>
          </cell>
          <cell r="CJ170">
            <v>3.94885522640834</v>
          </cell>
          <cell r="CK170">
            <v>3.70597860478239</v>
          </cell>
          <cell r="CL170">
            <v>4.49234895779215</v>
          </cell>
          <cell r="CM170">
            <v>4.16569973176832</v>
          </cell>
          <cell r="CN170">
            <v>4.94686014366665</v>
          </cell>
          <cell r="CO170">
            <v>4.62815750297875</v>
          </cell>
          <cell r="CP170">
            <v>4.73257514439833</v>
          </cell>
          <cell r="CQ170">
            <v>4.86420100318208</v>
          </cell>
          <cell r="CR170">
            <v>5.02710417508208</v>
          </cell>
          <cell r="CS170">
            <v>5.02039733068413</v>
          </cell>
          <cell r="CT170">
            <v>4.77628528113524</v>
          </cell>
          <cell r="CU170">
            <v>4.77628528113524</v>
          </cell>
          <cell r="CV170">
            <v>4.77628528113524</v>
          </cell>
          <cell r="CW170">
            <v>1.24979660373926</v>
          </cell>
          <cell r="CX170">
            <v>1.25670126558494</v>
          </cell>
          <cell r="CY170">
            <v>1.26901366348423</v>
          </cell>
          <cell r="CZ170">
            <v>1.24882365935717</v>
          </cell>
          <cell r="DA170">
            <v>1.25082924944096</v>
          </cell>
          <cell r="DB170">
            <v>1.26807291022491</v>
          </cell>
          <cell r="DC170">
            <v>1.24362230291284</v>
          </cell>
          <cell r="DD170">
            <v>1.24843282591837</v>
          </cell>
          <cell r="DE170">
            <v>1.25529345388747</v>
          </cell>
          <cell r="DF170">
            <v>1.24868394006051</v>
          </cell>
        </row>
        <row r="171">
          <cell r="BX171">
            <v>2.60592161125819</v>
          </cell>
          <cell r="BY171">
            <v>2.89988873073733</v>
          </cell>
          <cell r="BZ171">
            <v>3.29901906232643</v>
          </cell>
          <cell r="CA171">
            <v>3.56596401973029</v>
          </cell>
          <cell r="CB171">
            <v>2.81649907699628</v>
          </cell>
          <cell r="CC171">
            <v>3.48210106573437</v>
          </cell>
          <cell r="CD171">
            <v>3.50630030500324</v>
          </cell>
          <cell r="CE171">
            <v>3.47245069252115</v>
          </cell>
          <cell r="CF171">
            <v>3.77088407702827</v>
          </cell>
          <cell r="CG171">
            <v>3.38590213304684</v>
          </cell>
          <cell r="CH171">
            <v>3.80671521743984</v>
          </cell>
          <cell r="CI171">
            <v>3.62404531989269</v>
          </cell>
          <cell r="CJ171">
            <v>3.99721078575018</v>
          </cell>
          <cell r="CK171">
            <v>4.1458930718999</v>
          </cell>
          <cell r="CL171">
            <v>4.68568206252949</v>
          </cell>
          <cell r="CM171">
            <v>4.22995696610801</v>
          </cell>
          <cell r="CN171">
            <v>4.37163480686518</v>
          </cell>
          <cell r="CO171">
            <v>4.56982273250861</v>
          </cell>
          <cell r="CP171">
            <v>4.30196420682957</v>
          </cell>
          <cell r="CQ171">
            <v>4.56690907406888</v>
          </cell>
          <cell r="CR171">
            <v>4.48802400165436</v>
          </cell>
          <cell r="CS171">
            <v>5.50808438090462</v>
          </cell>
          <cell r="CT171">
            <v>5.03167200236799</v>
          </cell>
          <cell r="CU171">
            <v>5.03167200236799</v>
          </cell>
          <cell r="CV171">
            <v>5.03167200236799</v>
          </cell>
          <cell r="CW171">
            <v>1.27110582470041</v>
          </cell>
          <cell r="CX171">
            <v>1.27603276791022</v>
          </cell>
          <cell r="CY171">
            <v>1.24869484887277</v>
          </cell>
          <cell r="CZ171">
            <v>1.24508802120007</v>
          </cell>
          <cell r="DA171">
            <v>1.24315344392588</v>
          </cell>
          <cell r="DB171">
            <v>1.25472715898276</v>
          </cell>
          <cell r="DC171">
            <v>1.25660872393832</v>
          </cell>
          <cell r="DD171">
            <v>1.2513201141361</v>
          </cell>
          <cell r="DE171">
            <v>1.21854521421702</v>
          </cell>
          <cell r="DF171">
            <v>1.2471680037847</v>
          </cell>
        </row>
        <row r="172">
          <cell r="BX172">
            <v>2.87766291265366</v>
          </cell>
          <cell r="BY172">
            <v>3.44213048171267</v>
          </cell>
          <cell r="BZ172">
            <v>2.68155401152486</v>
          </cell>
          <cell r="CA172">
            <v>3.19891776822223</v>
          </cell>
          <cell r="CB172">
            <v>2.99225305208356</v>
          </cell>
          <cell r="CC172">
            <v>2.9144407182225</v>
          </cell>
          <cell r="CD172">
            <v>3.24821149041371</v>
          </cell>
          <cell r="CE172">
            <v>3.2468457873703</v>
          </cell>
          <cell r="CF172">
            <v>2.94106843134882</v>
          </cell>
          <cell r="CG172">
            <v>3.60119929732775</v>
          </cell>
          <cell r="CH172">
            <v>3.88217941849687</v>
          </cell>
          <cell r="CI172">
            <v>4.07461827102595</v>
          </cell>
          <cell r="CJ172">
            <v>4.05319974278416</v>
          </cell>
          <cell r="CK172">
            <v>3.88491005421318</v>
          </cell>
          <cell r="CL172">
            <v>3.88148233416892</v>
          </cell>
          <cell r="CM172">
            <v>4.78544640040004</v>
          </cell>
          <cell r="CN172">
            <v>4.71836631548821</v>
          </cell>
          <cell r="CO172">
            <v>4.8061112615269</v>
          </cell>
          <cell r="CP172">
            <v>4.84557096547257</v>
          </cell>
          <cell r="CQ172">
            <v>5.00514738616111</v>
          </cell>
          <cell r="CR172">
            <v>4.91598315687909</v>
          </cell>
          <cell r="CS172">
            <v>4.83445160591142</v>
          </cell>
          <cell r="CT172">
            <v>5.29910681491982</v>
          </cell>
          <cell r="CU172">
            <v>5.29910681491982</v>
          </cell>
          <cell r="CV172">
            <v>5.29910681491982</v>
          </cell>
          <cell r="CW172">
            <v>1.24281528259554</v>
          </cell>
          <cell r="CX172">
            <v>1.26367248647503</v>
          </cell>
          <cell r="CY172">
            <v>1.25885740902686</v>
          </cell>
          <cell r="CZ172">
            <v>1.25480840909973</v>
          </cell>
          <cell r="DA172">
            <v>1.23643434859379</v>
          </cell>
          <cell r="DB172">
            <v>1.258187580578</v>
          </cell>
          <cell r="DC172">
            <v>1.2442011126452</v>
          </cell>
          <cell r="DD172">
            <v>1.23568016777992</v>
          </cell>
          <cell r="DE172">
            <v>1.23823648402603</v>
          </cell>
          <cell r="DF172">
            <v>1.2526054299173</v>
          </cell>
        </row>
        <row r="173">
          <cell r="BX173">
            <v>3.12758738183607</v>
          </cell>
          <cell r="BY173">
            <v>3.34380828606306</v>
          </cell>
          <cell r="BZ173">
            <v>3.65547869616989</v>
          </cell>
          <cell r="CA173">
            <v>3.1240540203008</v>
          </cell>
          <cell r="CB173">
            <v>3.45118775648875</v>
          </cell>
          <cell r="CC173">
            <v>3.45377452470813</v>
          </cell>
          <cell r="CD173">
            <v>3.08187079866075</v>
          </cell>
          <cell r="CE173">
            <v>3.75610653331735</v>
          </cell>
          <cell r="CF173">
            <v>4.38335565464902</v>
          </cell>
          <cell r="CG173">
            <v>3.59580563029782</v>
          </cell>
          <cell r="CH173">
            <v>3.75296081891083</v>
          </cell>
          <cell r="CI173">
            <v>3.97718449027348</v>
          </cell>
          <cell r="CJ173">
            <v>4.05535133988255</v>
          </cell>
          <cell r="CK173">
            <v>4.24061809410672</v>
          </cell>
          <cell r="CL173">
            <v>4.77852813215155</v>
          </cell>
          <cell r="CM173">
            <v>4.34168306552448</v>
          </cell>
          <cell r="CN173">
            <v>4.30860923307573</v>
          </cell>
          <cell r="CO173">
            <v>4.77234945983461</v>
          </cell>
          <cell r="CP173">
            <v>4.14021556690336</v>
          </cell>
          <cell r="CQ173">
            <v>4.51591047719807</v>
          </cell>
          <cell r="CR173">
            <v>4.45193952185597</v>
          </cell>
          <cell r="CS173">
            <v>4.88126826401021</v>
          </cell>
          <cell r="CT173">
            <v>5.12357295659052</v>
          </cell>
          <cell r="CU173">
            <v>5.12357295659052</v>
          </cell>
          <cell r="CV173">
            <v>5.12357295659052</v>
          </cell>
          <cell r="CW173">
            <v>1.25326078897595</v>
          </cell>
          <cell r="CX173">
            <v>1.26173023383952</v>
          </cell>
          <cell r="CY173">
            <v>1.24058389813599</v>
          </cell>
          <cell r="CZ173">
            <v>1.24946252449391</v>
          </cell>
          <cell r="DA173">
            <v>1.25351065716719</v>
          </cell>
          <cell r="DB173">
            <v>1.26692355217663</v>
          </cell>
          <cell r="DC173">
            <v>1.24931516120732</v>
          </cell>
          <cell r="DD173">
            <v>1.24827092566146</v>
          </cell>
          <cell r="DE173">
            <v>1.25229162090526</v>
          </cell>
          <cell r="DF173">
            <v>1.26478813119039</v>
          </cell>
        </row>
        <row r="174">
          <cell r="BX174">
            <v>2.06141598740172</v>
          </cell>
          <cell r="BY174">
            <v>2.54042422304542</v>
          </cell>
          <cell r="BZ174">
            <v>2.59467800676949</v>
          </cell>
          <cell r="CA174">
            <v>3.20849442707186</v>
          </cell>
          <cell r="CB174">
            <v>2.82947208627019</v>
          </cell>
          <cell r="CC174">
            <v>3.64370213154871</v>
          </cell>
          <cell r="CD174">
            <v>3.3111564328115</v>
          </cell>
          <cell r="CE174">
            <v>3.36992014096194</v>
          </cell>
          <cell r="CF174">
            <v>3.58391466073927</v>
          </cell>
          <cell r="CG174">
            <v>4.00242425556907</v>
          </cell>
          <cell r="CH174">
            <v>3.37631408684169</v>
          </cell>
          <cell r="CI174">
            <v>4.29035123445032</v>
          </cell>
          <cell r="CJ174">
            <v>3.57181158202425</v>
          </cell>
          <cell r="CK174">
            <v>4.07253040190408</v>
          </cell>
          <cell r="CL174">
            <v>4.75735567878808</v>
          </cell>
          <cell r="CM174">
            <v>5.02559397915323</v>
          </cell>
          <cell r="CN174">
            <v>4.80480251796721</v>
          </cell>
          <cell r="CO174">
            <v>4.36151927652314</v>
          </cell>
          <cell r="CP174">
            <v>4.20238115056513</v>
          </cell>
          <cell r="CQ174">
            <v>4.4110860611766</v>
          </cell>
          <cell r="CR174">
            <v>5.38605071532905</v>
          </cell>
          <cell r="CS174">
            <v>5.61167824827547</v>
          </cell>
          <cell r="CT174">
            <v>4.67854161926575</v>
          </cell>
          <cell r="CU174">
            <v>4.67854161926575</v>
          </cell>
          <cell r="CV174">
            <v>4.67854161926575</v>
          </cell>
          <cell r="CW174">
            <v>1.23991921061643</v>
          </cell>
          <cell r="CX174">
            <v>1.229929900965</v>
          </cell>
          <cell r="CY174">
            <v>1.28054930028111</v>
          </cell>
          <cell r="CZ174">
            <v>1.27292171561951</v>
          </cell>
          <cell r="DA174">
            <v>1.26384085231624</v>
          </cell>
          <cell r="DB174">
            <v>1.25239206184924</v>
          </cell>
          <cell r="DC174">
            <v>1.25390647190465</v>
          </cell>
          <cell r="DD174">
            <v>1.25458491140259</v>
          </cell>
          <cell r="DE174">
            <v>1.25171422895248</v>
          </cell>
          <cell r="DF174">
            <v>1.24179499387894</v>
          </cell>
        </row>
        <row r="175">
          <cell r="BX175">
            <v>2.83950284608046</v>
          </cell>
          <cell r="BY175">
            <v>2.81606991859115</v>
          </cell>
          <cell r="BZ175">
            <v>3.24657773241303</v>
          </cell>
          <cell r="CA175">
            <v>3.06079340724866</v>
          </cell>
          <cell r="CB175">
            <v>3.10210299782935</v>
          </cell>
          <cell r="CC175">
            <v>3.42103169956901</v>
          </cell>
          <cell r="CD175">
            <v>3.4963610829665</v>
          </cell>
          <cell r="CE175">
            <v>3.58923211182449</v>
          </cell>
          <cell r="CF175">
            <v>2.9332404877479</v>
          </cell>
          <cell r="CG175">
            <v>3.84623056091219</v>
          </cell>
          <cell r="CH175">
            <v>3.85656899092144</v>
          </cell>
          <cell r="CI175">
            <v>3.77021547210769</v>
          </cell>
          <cell r="CJ175">
            <v>3.80378948984651</v>
          </cell>
          <cell r="CK175">
            <v>4.08198346680161</v>
          </cell>
          <cell r="CL175">
            <v>4.19514756112496</v>
          </cell>
          <cell r="CM175">
            <v>4.03765397228508</v>
          </cell>
          <cell r="CN175">
            <v>4.91250295612955</v>
          </cell>
          <cell r="CO175">
            <v>4.54353777921737</v>
          </cell>
          <cell r="CP175">
            <v>5.6234401568501</v>
          </cell>
          <cell r="CQ175">
            <v>5.25611760595348</v>
          </cell>
          <cell r="CR175">
            <v>4.53702456593995</v>
          </cell>
          <cell r="CS175">
            <v>4.8892159383742</v>
          </cell>
          <cell r="CT175">
            <v>4.68311089540461</v>
          </cell>
          <cell r="CU175">
            <v>4.68311089540461</v>
          </cell>
          <cell r="CV175">
            <v>4.68311089540461</v>
          </cell>
          <cell r="CW175">
            <v>1.26900231386707</v>
          </cell>
          <cell r="CX175">
            <v>1.27047998592375</v>
          </cell>
          <cell r="CY175">
            <v>1.27310953532371</v>
          </cell>
          <cell r="CZ175">
            <v>1.26009352596219</v>
          </cell>
          <cell r="DA175">
            <v>1.24132106570564</v>
          </cell>
          <cell r="DB175">
            <v>1.26487347904088</v>
          </cell>
          <cell r="DC175">
            <v>1.26367800977077</v>
          </cell>
          <cell r="DD175">
            <v>1.24744242966582</v>
          </cell>
          <cell r="DE175">
            <v>1.24634172720198</v>
          </cell>
          <cell r="DF175">
            <v>1.23664189726367</v>
          </cell>
        </row>
        <row r="176">
          <cell r="BX176">
            <v>3.27597075164099</v>
          </cell>
          <cell r="BY176">
            <v>2.7101629038888</v>
          </cell>
          <cell r="BZ176">
            <v>2.43081731819106</v>
          </cell>
          <cell r="CA176">
            <v>3.03251978481209</v>
          </cell>
          <cell r="CB176">
            <v>2.83172183433179</v>
          </cell>
          <cell r="CC176">
            <v>2.97648095622878</v>
          </cell>
          <cell r="CD176">
            <v>3.69499394531941</v>
          </cell>
          <cell r="CE176">
            <v>3.77651706086999</v>
          </cell>
          <cell r="CF176">
            <v>3.48229259016149</v>
          </cell>
          <cell r="CG176">
            <v>4.62862089053951</v>
          </cell>
          <cell r="CH176">
            <v>3.73842150723701</v>
          </cell>
          <cell r="CI176">
            <v>3.70131292248765</v>
          </cell>
          <cell r="CJ176">
            <v>4.57520240029195</v>
          </cell>
          <cell r="CK176">
            <v>3.92052034318932</v>
          </cell>
          <cell r="CL176">
            <v>4.09755694844038</v>
          </cell>
          <cell r="CM176">
            <v>4.82973876710793</v>
          </cell>
          <cell r="CN176">
            <v>4.37708784422349</v>
          </cell>
          <cell r="CO176">
            <v>4.38278132224566</v>
          </cell>
          <cell r="CP176">
            <v>4.65476133486507</v>
          </cell>
          <cell r="CQ176">
            <v>5.09805928774112</v>
          </cell>
          <cell r="CR176">
            <v>5.63086673220468</v>
          </cell>
          <cell r="CS176">
            <v>5.2426686405301</v>
          </cell>
          <cell r="CT176">
            <v>4.69050369033386</v>
          </cell>
          <cell r="CU176">
            <v>4.69050369033386</v>
          </cell>
          <cell r="CV176">
            <v>4.69050369033386</v>
          </cell>
          <cell r="CW176">
            <v>1.26145450814136</v>
          </cell>
          <cell r="CX176">
            <v>1.23838140424321</v>
          </cell>
          <cell r="CY176">
            <v>1.26173443883204</v>
          </cell>
          <cell r="CZ176">
            <v>1.25173208113704</v>
          </cell>
          <cell r="DA176">
            <v>1.25862494203648</v>
          </cell>
          <cell r="DB176">
            <v>1.25405729224872</v>
          </cell>
          <cell r="DC176">
            <v>1.26523501715299</v>
          </cell>
          <cell r="DD176">
            <v>1.23793768956035</v>
          </cell>
          <cell r="DE176">
            <v>1.2516718852471</v>
          </cell>
          <cell r="DF176">
            <v>1.23464587730662</v>
          </cell>
        </row>
        <row r="177">
          <cell r="BX177">
            <v>3.04328133305192</v>
          </cell>
          <cell r="BY177">
            <v>2.74857667267909</v>
          </cell>
          <cell r="BZ177">
            <v>2.55789571989483</v>
          </cell>
          <cell r="CA177">
            <v>3.26069949515826</v>
          </cell>
          <cell r="CB177">
            <v>2.75684876961642</v>
          </cell>
          <cell r="CC177">
            <v>3.32746963401779</v>
          </cell>
          <cell r="CD177">
            <v>4.06492575764479</v>
          </cell>
          <cell r="CE177">
            <v>4.25127030070956</v>
          </cell>
          <cell r="CF177">
            <v>3.2358628202117</v>
          </cell>
          <cell r="CG177">
            <v>3.73375857390374</v>
          </cell>
          <cell r="CH177">
            <v>3.90001808670953</v>
          </cell>
          <cell r="CI177">
            <v>4.11857456172506</v>
          </cell>
          <cell r="CJ177">
            <v>4.54300698987728</v>
          </cell>
          <cell r="CK177">
            <v>4.21820275322595</v>
          </cell>
          <cell r="CL177">
            <v>4.26581204439878</v>
          </cell>
          <cell r="CM177">
            <v>4.09679384904271</v>
          </cell>
          <cell r="CN177">
            <v>4.73178064517993</v>
          </cell>
          <cell r="CO177">
            <v>4.56781320342883</v>
          </cell>
          <cell r="CP177">
            <v>4.19692988016374</v>
          </cell>
          <cell r="CQ177">
            <v>4.75949584156875</v>
          </cell>
          <cell r="CR177">
            <v>5.00081572258679</v>
          </cell>
          <cell r="CS177">
            <v>4.9659831907776</v>
          </cell>
          <cell r="CT177">
            <v>5.02304429265511</v>
          </cell>
          <cell r="CU177">
            <v>5.02304429265511</v>
          </cell>
          <cell r="CV177">
            <v>5.02304429265511</v>
          </cell>
          <cell r="CW177">
            <v>1.25488520733008</v>
          </cell>
          <cell r="CX177">
            <v>1.24666206479433</v>
          </cell>
          <cell r="CY177">
            <v>1.2452828612421</v>
          </cell>
          <cell r="CZ177">
            <v>1.26706033936006</v>
          </cell>
          <cell r="DA177">
            <v>1.24661261297084</v>
          </cell>
          <cell r="DB177">
            <v>1.2422850871914</v>
          </cell>
          <cell r="DC177">
            <v>1.23596640776152</v>
          </cell>
          <cell r="DD177">
            <v>1.25581072407627</v>
          </cell>
          <cell r="DE177">
            <v>1.25773576756695</v>
          </cell>
          <cell r="DF177">
            <v>1.26700338364568</v>
          </cell>
        </row>
        <row r="178">
          <cell r="BX178">
            <v>3.05053954504689</v>
          </cell>
          <cell r="BY178">
            <v>3.19282492380751</v>
          </cell>
          <cell r="BZ178">
            <v>2.97719677677174</v>
          </cell>
          <cell r="CA178">
            <v>3.15376921415026</v>
          </cell>
          <cell r="CB178">
            <v>3.41320320713816</v>
          </cell>
          <cell r="CC178">
            <v>2.9801618022891</v>
          </cell>
          <cell r="CD178">
            <v>3.67636260205584</v>
          </cell>
          <cell r="CE178">
            <v>3.09266297923821</v>
          </cell>
          <cell r="CF178">
            <v>3.62310718466808</v>
          </cell>
          <cell r="CG178">
            <v>3.61622261243471</v>
          </cell>
          <cell r="CH178">
            <v>4.10661467096081</v>
          </cell>
          <cell r="CI178">
            <v>3.64032010191641</v>
          </cell>
          <cell r="CJ178">
            <v>4.64644073095455</v>
          </cell>
          <cell r="CK178">
            <v>3.3113483106785</v>
          </cell>
          <cell r="CL178">
            <v>4.16386693913103</v>
          </cell>
          <cell r="CM178">
            <v>4.72361211322676</v>
          </cell>
          <cell r="CN178">
            <v>5.20131890556695</v>
          </cell>
          <cell r="CO178">
            <v>4.60035196110053</v>
          </cell>
          <cell r="CP178">
            <v>4.89870449344835</v>
          </cell>
          <cell r="CQ178">
            <v>4.6308482022838</v>
          </cell>
          <cell r="CR178">
            <v>4.42639649495524</v>
          </cell>
          <cell r="CS178">
            <v>5.04207077328702</v>
          </cell>
          <cell r="CT178">
            <v>5.45942119411483</v>
          </cell>
          <cell r="CU178">
            <v>5.45942119411483</v>
          </cell>
          <cell r="CV178">
            <v>5.45942119411483</v>
          </cell>
          <cell r="CW178">
            <v>1.25213011240877</v>
          </cell>
          <cell r="CX178">
            <v>1.26185704706013</v>
          </cell>
          <cell r="CY178">
            <v>1.25369069734632</v>
          </cell>
          <cell r="CZ178">
            <v>1.23556139931594</v>
          </cell>
          <cell r="DA178">
            <v>1.24964732686272</v>
          </cell>
          <cell r="DB178">
            <v>1.25607390991266</v>
          </cell>
          <cell r="DC178">
            <v>1.25758400378646</v>
          </cell>
          <cell r="DD178">
            <v>1.24939584436466</v>
          </cell>
          <cell r="DE178">
            <v>1.26193407882643</v>
          </cell>
          <cell r="DF178">
            <v>1.24358077369203</v>
          </cell>
        </row>
        <row r="179">
          <cell r="BX179">
            <v>2.80798948557557</v>
          </cell>
          <cell r="BY179">
            <v>2.76965051612033</v>
          </cell>
          <cell r="BZ179">
            <v>2.94634366221</v>
          </cell>
          <cell r="CA179">
            <v>2.77529728121051</v>
          </cell>
          <cell r="CB179">
            <v>2.93719287947035</v>
          </cell>
          <cell r="CC179">
            <v>3.61782731762969</v>
          </cell>
          <cell r="CD179">
            <v>2.94947276237921</v>
          </cell>
          <cell r="CE179">
            <v>3.60903076883268</v>
          </cell>
          <cell r="CF179">
            <v>3.92990443962891</v>
          </cell>
          <cell r="CG179">
            <v>3.63760139266959</v>
          </cell>
          <cell r="CH179">
            <v>4.32239613987904</v>
          </cell>
          <cell r="CI179">
            <v>4.02643516499236</v>
          </cell>
          <cell r="CJ179">
            <v>4.23525142514724</v>
          </cell>
          <cell r="CK179">
            <v>3.72677360404078</v>
          </cell>
          <cell r="CL179">
            <v>4.6024316207896</v>
          </cell>
          <cell r="CM179">
            <v>5.04850765911142</v>
          </cell>
          <cell r="CN179">
            <v>4.18756033904497</v>
          </cell>
          <cell r="CO179">
            <v>3.98584004129601</v>
          </cell>
          <cell r="CP179">
            <v>5.00087014847693</v>
          </cell>
          <cell r="CQ179">
            <v>4.91368030163674</v>
          </cell>
          <cell r="CR179">
            <v>4.86634717044965</v>
          </cell>
          <cell r="CS179">
            <v>4.46020769096668</v>
          </cell>
          <cell r="CT179">
            <v>5.73676464389351</v>
          </cell>
          <cell r="CU179">
            <v>5.73676464389351</v>
          </cell>
          <cell r="CV179">
            <v>5.73676464389351</v>
          </cell>
          <cell r="CW179">
            <v>1.24585052488697</v>
          </cell>
          <cell r="CX179">
            <v>1.2497176794438</v>
          </cell>
          <cell r="CY179">
            <v>1.24789783935259</v>
          </cell>
          <cell r="CZ179">
            <v>1.25307612260152</v>
          </cell>
          <cell r="DA179">
            <v>1.24419518326988</v>
          </cell>
          <cell r="DB179">
            <v>1.2447289484513</v>
          </cell>
          <cell r="DC179">
            <v>1.25852271374157</v>
          </cell>
          <cell r="DD179">
            <v>1.24753478853705</v>
          </cell>
          <cell r="DE179">
            <v>1.26050217751852</v>
          </cell>
          <cell r="DF179">
            <v>1.23948673378909</v>
          </cell>
        </row>
        <row r="180">
          <cell r="BX180">
            <v>3.10054456983803</v>
          </cell>
          <cell r="BY180">
            <v>3.08520044383992</v>
          </cell>
          <cell r="BZ180">
            <v>2.9727619234426</v>
          </cell>
          <cell r="CA180">
            <v>2.89997477453039</v>
          </cell>
          <cell r="CB180">
            <v>3.0763048675147</v>
          </cell>
          <cell r="CC180">
            <v>2.99085867475812</v>
          </cell>
          <cell r="CD180">
            <v>3.40607130239324</v>
          </cell>
          <cell r="CE180">
            <v>3.42436137007517</v>
          </cell>
          <cell r="CF180">
            <v>3.05371355155373</v>
          </cell>
          <cell r="CG180">
            <v>3.98884369146053</v>
          </cell>
          <cell r="CH180">
            <v>3.82252957565945</v>
          </cell>
          <cell r="CI180">
            <v>4.77336231488719</v>
          </cell>
          <cell r="CJ180">
            <v>3.8651656166835</v>
          </cell>
          <cell r="CK180">
            <v>4.10130710140646</v>
          </cell>
          <cell r="CL180">
            <v>3.9902407896265</v>
          </cell>
          <cell r="CM180">
            <v>4.22076652431086</v>
          </cell>
          <cell r="CN180">
            <v>4.38167657048891</v>
          </cell>
          <cell r="CO180">
            <v>4.88221186344722</v>
          </cell>
          <cell r="CP180">
            <v>4.92955136668765</v>
          </cell>
          <cell r="CQ180">
            <v>4.53118587116909</v>
          </cell>
          <cell r="CR180">
            <v>4.61182638464193</v>
          </cell>
          <cell r="CS180">
            <v>5.0918509393334</v>
          </cell>
          <cell r="CT180">
            <v>5.0146333436647</v>
          </cell>
          <cell r="CU180">
            <v>5.0146333436647</v>
          </cell>
          <cell r="CV180">
            <v>5.0146333436647</v>
          </cell>
          <cell r="CW180">
            <v>1.26384251722243</v>
          </cell>
          <cell r="CX180">
            <v>1.27251532727918</v>
          </cell>
          <cell r="CY180">
            <v>1.27351077526678</v>
          </cell>
          <cell r="CZ180">
            <v>1.24916849486906</v>
          </cell>
          <cell r="DA180">
            <v>1.26644371929773</v>
          </cell>
          <cell r="DB180">
            <v>1.26983648627051</v>
          </cell>
          <cell r="DC180">
            <v>1.24907379372795</v>
          </cell>
          <cell r="DD180">
            <v>1.26257296508912</v>
          </cell>
          <cell r="DE180">
            <v>1.27207160159332</v>
          </cell>
          <cell r="DF180">
            <v>1.24130573679923</v>
          </cell>
        </row>
        <row r="181">
          <cell r="BX181">
            <v>2.46079224669305</v>
          </cell>
          <cell r="BY181">
            <v>3.48799244426643</v>
          </cell>
          <cell r="BZ181">
            <v>2.88119395698224</v>
          </cell>
          <cell r="CA181">
            <v>3.2673490500003</v>
          </cell>
          <cell r="CB181">
            <v>3.58482716445125</v>
          </cell>
          <cell r="CC181">
            <v>3.59629816476147</v>
          </cell>
          <cell r="CD181">
            <v>3.70516457135353</v>
          </cell>
          <cell r="CE181">
            <v>3.15471194669722</v>
          </cell>
          <cell r="CF181">
            <v>3.88276736977057</v>
          </cell>
          <cell r="CG181">
            <v>4.14078095883546</v>
          </cell>
          <cell r="CH181">
            <v>3.94867159412643</v>
          </cell>
          <cell r="CI181">
            <v>4.44834716617537</v>
          </cell>
          <cell r="CJ181">
            <v>3.9492121357431</v>
          </cell>
          <cell r="CK181">
            <v>3.70010731761494</v>
          </cell>
          <cell r="CL181">
            <v>3.85972292814406</v>
          </cell>
          <cell r="CM181">
            <v>3.79833183891276</v>
          </cell>
          <cell r="CN181">
            <v>4.46506189590005</v>
          </cell>
          <cell r="CO181">
            <v>4.6226154409085</v>
          </cell>
          <cell r="CP181">
            <v>5.14996343842249</v>
          </cell>
          <cell r="CQ181">
            <v>5.20828206207882</v>
          </cell>
          <cell r="CR181">
            <v>5.12733142394606</v>
          </cell>
          <cell r="CS181">
            <v>4.40822270666593</v>
          </cell>
          <cell r="CT181">
            <v>4.47970659129652</v>
          </cell>
          <cell r="CU181">
            <v>4.47970659129652</v>
          </cell>
          <cell r="CV181">
            <v>4.47970659129652</v>
          </cell>
          <cell r="CW181">
            <v>1.25014174544261</v>
          </cell>
          <cell r="CX181">
            <v>1.25274977830955</v>
          </cell>
          <cell r="CY181">
            <v>1.26061372086117</v>
          </cell>
          <cell r="CZ181">
            <v>1.25993763509053</v>
          </cell>
          <cell r="DA181">
            <v>1.24656995238076</v>
          </cell>
          <cell r="DB181">
            <v>1.26306150369807</v>
          </cell>
          <cell r="DC181">
            <v>1.25456751162345</v>
          </cell>
          <cell r="DD181">
            <v>1.27064194157721</v>
          </cell>
          <cell r="DE181">
            <v>1.22889083923465</v>
          </cell>
          <cell r="DF181">
            <v>1.25293661891808</v>
          </cell>
        </row>
        <row r="182">
          <cell r="BX182">
            <v>2.39717468189375</v>
          </cell>
          <cell r="BY182">
            <v>3.38767926531414</v>
          </cell>
          <cell r="BZ182">
            <v>3.27136405164623</v>
          </cell>
          <cell r="CA182">
            <v>3.1058282428481</v>
          </cell>
          <cell r="CB182">
            <v>3.03476873474458</v>
          </cell>
          <cell r="CC182">
            <v>3.16033296685249</v>
          </cell>
          <cell r="CD182">
            <v>3.36883339082725</v>
          </cell>
          <cell r="CE182">
            <v>3.63510295167185</v>
          </cell>
          <cell r="CF182">
            <v>3.14110244255058</v>
          </cell>
          <cell r="CG182">
            <v>3.8935185766867</v>
          </cell>
          <cell r="CH182">
            <v>3.67985941200179</v>
          </cell>
          <cell r="CI182">
            <v>3.71830107505185</v>
          </cell>
          <cell r="CJ182">
            <v>4.19080392150621</v>
          </cell>
          <cell r="CK182">
            <v>4.61996828293819</v>
          </cell>
          <cell r="CL182">
            <v>4.18167043511101</v>
          </cell>
          <cell r="CM182">
            <v>4.41534446238859</v>
          </cell>
          <cell r="CN182">
            <v>4.24198260298003</v>
          </cell>
          <cell r="CO182">
            <v>4.25114733889924</v>
          </cell>
          <cell r="CP182">
            <v>4.11747729890651</v>
          </cell>
          <cell r="CQ182">
            <v>4.79311877675332</v>
          </cell>
          <cell r="CR182">
            <v>4.63934504798871</v>
          </cell>
          <cell r="CS182">
            <v>5.20195576281497</v>
          </cell>
          <cell r="CT182">
            <v>5.30286880453225</v>
          </cell>
          <cell r="CU182">
            <v>5.30286880453225</v>
          </cell>
          <cell r="CV182">
            <v>5.30286880453225</v>
          </cell>
          <cell r="CW182">
            <v>1.2600744739525</v>
          </cell>
          <cell r="CX182">
            <v>1.23899460028382</v>
          </cell>
          <cell r="CY182">
            <v>1.24249963691356</v>
          </cell>
          <cell r="CZ182">
            <v>1.25706215711863</v>
          </cell>
          <cell r="DA182">
            <v>1.25082486961548</v>
          </cell>
          <cell r="DB182">
            <v>1.24411925083486</v>
          </cell>
          <cell r="DC182">
            <v>1.25835302522583</v>
          </cell>
          <cell r="DD182">
            <v>1.25163895611883</v>
          </cell>
          <cell r="DE182">
            <v>1.27139819964917</v>
          </cell>
          <cell r="DF182">
            <v>1.25284525049837</v>
          </cell>
        </row>
        <row r="183">
          <cell r="BX183">
            <v>2.64291030699071</v>
          </cell>
          <cell r="BY183">
            <v>2.72385916556327</v>
          </cell>
          <cell r="BZ183">
            <v>3.06977066381211</v>
          </cell>
          <cell r="CA183">
            <v>3.69496548545923</v>
          </cell>
          <cell r="CB183">
            <v>2.81816187766667</v>
          </cell>
          <cell r="CC183">
            <v>3.13569567793261</v>
          </cell>
          <cell r="CD183">
            <v>3.76240242924589</v>
          </cell>
          <cell r="CE183">
            <v>3.54116478721244</v>
          </cell>
          <cell r="CF183">
            <v>3.55691265608718</v>
          </cell>
          <cell r="CG183">
            <v>3.33042608466438</v>
          </cell>
          <cell r="CH183">
            <v>4.01725736833344</v>
          </cell>
          <cell r="CI183">
            <v>3.49549379389901</v>
          </cell>
          <cell r="CJ183">
            <v>3.93163542672151</v>
          </cell>
          <cell r="CK183">
            <v>4.21130230287154</v>
          </cell>
          <cell r="CL183">
            <v>4.53014530262288</v>
          </cell>
          <cell r="CM183">
            <v>4.36268030595714</v>
          </cell>
          <cell r="CN183">
            <v>3.89027075866531</v>
          </cell>
          <cell r="CO183">
            <v>4.20214531483383</v>
          </cell>
          <cell r="CP183">
            <v>4.51895441898197</v>
          </cell>
          <cell r="CQ183">
            <v>5.47218997712521</v>
          </cell>
          <cell r="CR183">
            <v>5.82721637230684</v>
          </cell>
          <cell r="CS183">
            <v>5.19514990615746</v>
          </cell>
          <cell r="CT183">
            <v>5.40177311081073</v>
          </cell>
          <cell r="CU183">
            <v>5.40177311081073</v>
          </cell>
          <cell r="CV183">
            <v>5.40177311081073</v>
          </cell>
          <cell r="CW183">
            <v>1.23799531214585</v>
          </cell>
          <cell r="CX183">
            <v>1.26318806567742</v>
          </cell>
          <cell r="CY183">
            <v>1.27113016756155</v>
          </cell>
          <cell r="CZ183">
            <v>1.24485057883655</v>
          </cell>
          <cell r="DA183">
            <v>1.25649981237556</v>
          </cell>
          <cell r="DB183">
            <v>1.26583600260695</v>
          </cell>
          <cell r="DC183">
            <v>1.25297125442777</v>
          </cell>
          <cell r="DD183">
            <v>1.26789897755744</v>
          </cell>
          <cell r="DE183">
            <v>1.24509310052133</v>
          </cell>
          <cell r="DF183">
            <v>1.27469897980339</v>
          </cell>
        </row>
        <row r="184">
          <cell r="BX184">
            <v>2.53821064322535</v>
          </cell>
          <cell r="BY184">
            <v>2.41581701891982</v>
          </cell>
          <cell r="BZ184">
            <v>2.7677545463257</v>
          </cell>
          <cell r="CA184">
            <v>3.57373883636013</v>
          </cell>
          <cell r="CB184">
            <v>3.02273190290662</v>
          </cell>
          <cell r="CC184">
            <v>3.10355236454854</v>
          </cell>
          <cell r="CD184">
            <v>3.57459004172007</v>
          </cell>
          <cell r="CE184">
            <v>3.40904314054018</v>
          </cell>
          <cell r="CF184">
            <v>3.51453626117625</v>
          </cell>
          <cell r="CG184">
            <v>3.80225575730593</v>
          </cell>
          <cell r="CH184">
            <v>3.83185283538358</v>
          </cell>
          <cell r="CI184">
            <v>3.82295226844796</v>
          </cell>
          <cell r="CJ184">
            <v>4.38730817690461</v>
          </cell>
          <cell r="CK184">
            <v>4.54819343229994</v>
          </cell>
          <cell r="CL184">
            <v>4.34155765994774</v>
          </cell>
          <cell r="CM184">
            <v>4.65608488124365</v>
          </cell>
          <cell r="CN184">
            <v>4.66262767114672</v>
          </cell>
          <cell r="CO184">
            <v>4.59795288534511</v>
          </cell>
          <cell r="CP184">
            <v>4.10304138750239</v>
          </cell>
          <cell r="CQ184">
            <v>4.1544763810778</v>
          </cell>
          <cell r="CR184">
            <v>4.92970125892164</v>
          </cell>
          <cell r="CS184">
            <v>4.63499340107032</v>
          </cell>
          <cell r="CT184">
            <v>5.30536959634528</v>
          </cell>
          <cell r="CU184">
            <v>5.30536959634528</v>
          </cell>
          <cell r="CV184">
            <v>5.30536959634528</v>
          </cell>
          <cell r="CW184">
            <v>1.25769440016565</v>
          </cell>
          <cell r="CX184">
            <v>1.2621986080463</v>
          </cell>
          <cell r="CY184">
            <v>1.26378658731876</v>
          </cell>
          <cell r="CZ184">
            <v>1.24861915166448</v>
          </cell>
          <cell r="DA184">
            <v>1.25891225953054</v>
          </cell>
          <cell r="DB184">
            <v>1.24106440251489</v>
          </cell>
          <cell r="DC184">
            <v>1.24014862556619</v>
          </cell>
          <cell r="DD184">
            <v>1.25904090661422</v>
          </cell>
          <cell r="DE184">
            <v>1.27262387527073</v>
          </cell>
          <cell r="DF184">
            <v>1.25334328606432</v>
          </cell>
        </row>
        <row r="185">
          <cell r="BX185">
            <v>2.5169813875437</v>
          </cell>
          <cell r="BY185">
            <v>3.15173667240138</v>
          </cell>
          <cell r="BZ185">
            <v>3.32595671837538</v>
          </cell>
          <cell r="CA185">
            <v>2.89422732221931</v>
          </cell>
          <cell r="CB185">
            <v>3.31850704578798</v>
          </cell>
          <cell r="CC185">
            <v>3.03802436003099</v>
          </cell>
          <cell r="CD185">
            <v>3.14076241071089</v>
          </cell>
          <cell r="CE185">
            <v>3.21350458275314</v>
          </cell>
          <cell r="CF185">
            <v>2.84166071845504</v>
          </cell>
          <cell r="CG185">
            <v>3.21183559482378</v>
          </cell>
          <cell r="CH185">
            <v>3.7300550847928</v>
          </cell>
          <cell r="CI185">
            <v>3.63305595297173</v>
          </cell>
          <cell r="CJ185">
            <v>3.77268279473804</v>
          </cell>
          <cell r="CK185">
            <v>3.92379926913934</v>
          </cell>
          <cell r="CL185">
            <v>3.87956264011103</v>
          </cell>
          <cell r="CM185">
            <v>3.77949350927489</v>
          </cell>
          <cell r="CN185">
            <v>4.54059998620277</v>
          </cell>
          <cell r="CO185">
            <v>4.67652335955104</v>
          </cell>
          <cell r="CP185">
            <v>4.96150423581767</v>
          </cell>
          <cell r="CQ185">
            <v>5.32921696256246</v>
          </cell>
          <cell r="CR185">
            <v>4.763467625564</v>
          </cell>
          <cell r="CS185">
            <v>5.147755312369</v>
          </cell>
          <cell r="CT185">
            <v>5.71360674220543</v>
          </cell>
          <cell r="CU185">
            <v>5.71360674220543</v>
          </cell>
          <cell r="CV185">
            <v>5.71360674220543</v>
          </cell>
          <cell r="CW185">
            <v>1.25779427545836</v>
          </cell>
          <cell r="CX185">
            <v>1.27526190852851</v>
          </cell>
          <cell r="CY185">
            <v>1.26445452022651</v>
          </cell>
          <cell r="CZ185">
            <v>1.23711306995101</v>
          </cell>
          <cell r="DA185">
            <v>1.2509305139241</v>
          </cell>
          <cell r="DB185">
            <v>1.26901703111801</v>
          </cell>
          <cell r="DC185">
            <v>1.2453678009777</v>
          </cell>
          <cell r="DD185">
            <v>1.23683632226517</v>
          </cell>
          <cell r="DE185">
            <v>1.25273135714629</v>
          </cell>
          <cell r="DF185">
            <v>1.25967505430755</v>
          </cell>
        </row>
        <row r="186">
          <cell r="BX186">
            <v>2.94426601648677</v>
          </cell>
          <cell r="BY186">
            <v>3.50431660431547</v>
          </cell>
          <cell r="BZ186">
            <v>2.82462651116799</v>
          </cell>
          <cell r="CA186">
            <v>3.4865470392436</v>
          </cell>
          <cell r="CB186">
            <v>3.37978375926766</v>
          </cell>
          <cell r="CC186">
            <v>3.12754195359614</v>
          </cell>
          <cell r="CD186">
            <v>3.81792939055679</v>
          </cell>
          <cell r="CE186">
            <v>3.3595082624998</v>
          </cell>
          <cell r="CF186">
            <v>3.35663535205773</v>
          </cell>
          <cell r="CG186">
            <v>3.09240509516092</v>
          </cell>
          <cell r="CH186">
            <v>3.45580719092218</v>
          </cell>
          <cell r="CI186">
            <v>3.507916112707</v>
          </cell>
          <cell r="CJ186">
            <v>3.87415680242993</v>
          </cell>
          <cell r="CK186">
            <v>4.8274786143031</v>
          </cell>
          <cell r="CL186">
            <v>4.29407423925964</v>
          </cell>
          <cell r="CM186">
            <v>4.62187547958007</v>
          </cell>
          <cell r="CN186">
            <v>3.72787003124437</v>
          </cell>
          <cell r="CO186">
            <v>4.6052197998831</v>
          </cell>
          <cell r="CP186">
            <v>4.69198006746274</v>
          </cell>
          <cell r="CQ186">
            <v>4.98209093740943</v>
          </cell>
          <cell r="CR186">
            <v>4.61672140429887</v>
          </cell>
          <cell r="CS186">
            <v>4.90532709290596</v>
          </cell>
          <cell r="CT186">
            <v>5.40627730914632</v>
          </cell>
          <cell r="CU186">
            <v>5.40627730914632</v>
          </cell>
          <cell r="CV186">
            <v>5.40627730914632</v>
          </cell>
          <cell r="CW186">
            <v>1.25310451888294</v>
          </cell>
          <cell r="CX186">
            <v>1.25936519131022</v>
          </cell>
          <cell r="CY186">
            <v>1.26191108107828</v>
          </cell>
          <cell r="CZ186">
            <v>1.2259542482165</v>
          </cell>
          <cell r="DA186">
            <v>1.25085228943621</v>
          </cell>
          <cell r="DB186">
            <v>1.24535391865569</v>
          </cell>
          <cell r="DC186">
            <v>1.26030743631185</v>
          </cell>
          <cell r="DD186">
            <v>1.26681692877758</v>
          </cell>
          <cell r="DE186">
            <v>1.24661489488164</v>
          </cell>
          <cell r="DF186">
            <v>1.25633268259939</v>
          </cell>
        </row>
        <row r="187">
          <cell r="BX187">
            <v>2.71932189493721</v>
          </cell>
          <cell r="BY187">
            <v>2.63961699056928</v>
          </cell>
          <cell r="BZ187">
            <v>2.98948115579392</v>
          </cell>
          <cell r="CA187">
            <v>3.42110309389811</v>
          </cell>
          <cell r="CB187">
            <v>3.00613795067501</v>
          </cell>
          <cell r="CC187">
            <v>3.5561155345895</v>
          </cell>
          <cell r="CD187">
            <v>3.21221583436788</v>
          </cell>
          <cell r="CE187">
            <v>3.29311098997177</v>
          </cell>
          <cell r="CF187">
            <v>3.34837932467229</v>
          </cell>
          <cell r="CG187">
            <v>3.60245858389197</v>
          </cell>
          <cell r="CH187">
            <v>3.4533196751493</v>
          </cell>
          <cell r="CI187">
            <v>4.01803537670047</v>
          </cell>
          <cell r="CJ187">
            <v>4.00867957573578</v>
          </cell>
          <cell r="CK187">
            <v>4.29843781702126</v>
          </cell>
          <cell r="CL187">
            <v>4.64343010129911</v>
          </cell>
          <cell r="CM187">
            <v>4.24563632687951</v>
          </cell>
          <cell r="CN187">
            <v>4.22979874672954</v>
          </cell>
          <cell r="CO187">
            <v>4.22154505845055</v>
          </cell>
          <cell r="CP187">
            <v>4.27895361522565</v>
          </cell>
          <cell r="CQ187">
            <v>4.94721729757516</v>
          </cell>
          <cell r="CR187">
            <v>5.34215765273644</v>
          </cell>
          <cell r="CS187">
            <v>5.41215551393121</v>
          </cell>
          <cell r="CT187">
            <v>5.35162593501891</v>
          </cell>
          <cell r="CU187">
            <v>5.35162593501891</v>
          </cell>
          <cell r="CV187">
            <v>5.35162593501891</v>
          </cell>
          <cell r="CW187">
            <v>1.26148906892081</v>
          </cell>
          <cell r="CX187">
            <v>1.23769398011411</v>
          </cell>
          <cell r="CY187">
            <v>1.25584358868132</v>
          </cell>
          <cell r="CZ187">
            <v>1.25609075199768</v>
          </cell>
          <cell r="DA187">
            <v>1.26634153676444</v>
          </cell>
          <cell r="DB187">
            <v>1.24092312858845</v>
          </cell>
          <cell r="DC187">
            <v>1.24291029843855</v>
          </cell>
          <cell r="DD187">
            <v>1.25801681900511</v>
          </cell>
          <cell r="DE187">
            <v>1.25446833305009</v>
          </cell>
          <cell r="DF187">
            <v>1.24543802412757</v>
          </cell>
        </row>
        <row r="188">
          <cell r="BX188">
            <v>2.53518328039151</v>
          </cell>
          <cell r="BY188">
            <v>3.45732527922161</v>
          </cell>
          <cell r="BZ188">
            <v>3.06423815204286</v>
          </cell>
          <cell r="CA188">
            <v>3.51490697046919</v>
          </cell>
          <cell r="CB188">
            <v>3.51646773250785</v>
          </cell>
          <cell r="CC188">
            <v>3.20698867668006</v>
          </cell>
          <cell r="CD188">
            <v>3.31367224919614</v>
          </cell>
          <cell r="CE188">
            <v>3.58001609524035</v>
          </cell>
          <cell r="CF188">
            <v>3.47183398876447</v>
          </cell>
          <cell r="CG188">
            <v>3.58219448404351</v>
          </cell>
          <cell r="CH188">
            <v>3.52007919608136</v>
          </cell>
          <cell r="CI188">
            <v>3.37368792065104</v>
          </cell>
          <cell r="CJ188">
            <v>3.39953390338593</v>
          </cell>
          <cell r="CK188">
            <v>3.93779890845706</v>
          </cell>
          <cell r="CL188">
            <v>3.91406048283255</v>
          </cell>
          <cell r="CM188">
            <v>4.14918814983835</v>
          </cell>
          <cell r="CN188">
            <v>4.6750201274014</v>
          </cell>
          <cell r="CO188">
            <v>4.69466354784127</v>
          </cell>
          <cell r="CP188">
            <v>4.55093886434634</v>
          </cell>
          <cell r="CQ188">
            <v>4.79807278568407</v>
          </cell>
          <cell r="CR188">
            <v>4.17244231915475</v>
          </cell>
          <cell r="CS188">
            <v>4.72622030214633</v>
          </cell>
          <cell r="CT188">
            <v>5.09421222021437</v>
          </cell>
          <cell r="CU188">
            <v>5.09421222021437</v>
          </cell>
          <cell r="CV188">
            <v>5.09421222021437</v>
          </cell>
          <cell r="CW188">
            <v>1.25294248319635</v>
          </cell>
          <cell r="CX188">
            <v>1.25334803456502</v>
          </cell>
          <cell r="CY188">
            <v>1.2516327946158</v>
          </cell>
          <cell r="CZ188">
            <v>1.25211914112872</v>
          </cell>
          <cell r="DA188">
            <v>1.25011682659021</v>
          </cell>
          <cell r="DB188">
            <v>1.25901819225032</v>
          </cell>
          <cell r="DC188">
            <v>1.28291745119511</v>
          </cell>
          <cell r="DD188">
            <v>1.2569964067447</v>
          </cell>
          <cell r="DE188">
            <v>1.20406567983435</v>
          </cell>
          <cell r="DF188">
            <v>1.25912987697011</v>
          </cell>
        </row>
        <row r="189">
          <cell r="BX189">
            <v>2.75464234023424</v>
          </cell>
          <cell r="BY189">
            <v>2.88985487308975</v>
          </cell>
          <cell r="BZ189">
            <v>2.69611386557914</v>
          </cell>
          <cell r="CA189">
            <v>2.78246002701349</v>
          </cell>
          <cell r="CB189">
            <v>3.51519642423669</v>
          </cell>
          <cell r="CC189">
            <v>3.19758027319575</v>
          </cell>
          <cell r="CD189">
            <v>3.12580532778546</v>
          </cell>
          <cell r="CE189">
            <v>3.27642756845005</v>
          </cell>
          <cell r="CF189">
            <v>3.80771330481608</v>
          </cell>
          <cell r="CG189">
            <v>3.23601295615768</v>
          </cell>
          <cell r="CH189">
            <v>3.80974465615549</v>
          </cell>
          <cell r="CI189">
            <v>3.44325979202247</v>
          </cell>
          <cell r="CJ189">
            <v>3.98172698765492</v>
          </cell>
          <cell r="CK189">
            <v>3.82742670969957</v>
          </cell>
          <cell r="CL189">
            <v>4.63523662050467</v>
          </cell>
          <cell r="CM189">
            <v>5.19081546575292</v>
          </cell>
          <cell r="CN189">
            <v>3.92274762532904</v>
          </cell>
          <cell r="CO189">
            <v>4.71259769736743</v>
          </cell>
          <cell r="CP189">
            <v>4.71605150606761</v>
          </cell>
          <cell r="CQ189">
            <v>5.96482843143352</v>
          </cell>
          <cell r="CR189">
            <v>4.96135882223543</v>
          </cell>
          <cell r="CS189">
            <v>5.08395819688581</v>
          </cell>
          <cell r="CT189">
            <v>5.43385861298943</v>
          </cell>
          <cell r="CU189">
            <v>5.43385861298943</v>
          </cell>
          <cell r="CV189">
            <v>5.43385861298943</v>
          </cell>
          <cell r="CW189">
            <v>1.25528792667608</v>
          </cell>
          <cell r="CX189">
            <v>1.26870861814952</v>
          </cell>
          <cell r="CY189">
            <v>1.23393467082546</v>
          </cell>
          <cell r="CZ189">
            <v>1.23665845932568</v>
          </cell>
          <cell r="DA189">
            <v>1.24976053660288</v>
          </cell>
          <cell r="DB189">
            <v>1.24542742919471</v>
          </cell>
          <cell r="DC189">
            <v>1.26529186864183</v>
          </cell>
          <cell r="DD189">
            <v>1.2266683557528</v>
          </cell>
          <cell r="DE189">
            <v>1.26589138194164</v>
          </cell>
          <cell r="DF189">
            <v>1.26586981041255</v>
          </cell>
        </row>
        <row r="190">
          <cell r="BX190">
            <v>2.11253212073735</v>
          </cell>
          <cell r="BY190">
            <v>2.9358668313396</v>
          </cell>
          <cell r="BZ190">
            <v>3.2490830070088</v>
          </cell>
          <cell r="CA190">
            <v>3.63254104301754</v>
          </cell>
          <cell r="CB190">
            <v>3.25099976682045</v>
          </cell>
          <cell r="CC190">
            <v>4.03322532709756</v>
          </cell>
          <cell r="CD190">
            <v>3.93615411902079</v>
          </cell>
          <cell r="CE190">
            <v>3.13245402011348</v>
          </cell>
          <cell r="CF190">
            <v>4.02143278854224</v>
          </cell>
          <cell r="CG190">
            <v>3.23496980629141</v>
          </cell>
          <cell r="CH190">
            <v>3.61111768219873</v>
          </cell>
          <cell r="CI190">
            <v>3.08754968052793</v>
          </cell>
          <cell r="CJ190">
            <v>4.0251491714078</v>
          </cell>
          <cell r="CK190">
            <v>4.37607445853841</v>
          </cell>
          <cell r="CL190">
            <v>4.03533244791039</v>
          </cell>
          <cell r="CM190">
            <v>4.4819619543374</v>
          </cell>
          <cell r="CN190">
            <v>4.54704552556061</v>
          </cell>
          <cell r="CO190">
            <v>4.03311040900506</v>
          </cell>
          <cell r="CP190">
            <v>5.28432319467372</v>
          </cell>
          <cell r="CQ190">
            <v>4.63665042681003</v>
          </cell>
          <cell r="CR190">
            <v>5.04725681965355</v>
          </cell>
          <cell r="CS190">
            <v>4.54241483326671</v>
          </cell>
          <cell r="CT190">
            <v>5.03238681877523</v>
          </cell>
          <cell r="CU190">
            <v>5.03238681877523</v>
          </cell>
          <cell r="CV190">
            <v>5.03238681877523</v>
          </cell>
          <cell r="CW190">
            <v>1.23623086112407</v>
          </cell>
          <cell r="CX190">
            <v>1.25276822093626</v>
          </cell>
          <cell r="CY190">
            <v>1.26465884531383</v>
          </cell>
          <cell r="CZ190">
            <v>1.26305047798939</v>
          </cell>
          <cell r="DA190">
            <v>1.2586185755608</v>
          </cell>
          <cell r="DB190">
            <v>1.27139325211799</v>
          </cell>
          <cell r="DC190">
            <v>1.26686350713445</v>
          </cell>
          <cell r="DD190">
            <v>1.24552968008624</v>
          </cell>
          <cell r="DE190">
            <v>1.23452935525882</v>
          </cell>
          <cell r="DF190">
            <v>1.26634832962423</v>
          </cell>
        </row>
        <row r="191">
          <cell r="BX191">
            <v>2.81276714888731</v>
          </cell>
          <cell r="BY191">
            <v>3.09579224538485</v>
          </cell>
          <cell r="BZ191">
            <v>2.55641498930728</v>
          </cell>
          <cell r="CA191">
            <v>3.28879175581046</v>
          </cell>
          <cell r="CB191">
            <v>3.36281299387617</v>
          </cell>
          <cell r="CC191">
            <v>3.22022207530207</v>
          </cell>
          <cell r="CD191">
            <v>3.35136759983724</v>
          </cell>
          <cell r="CE191">
            <v>3.51834725683614</v>
          </cell>
          <cell r="CF191">
            <v>3.48715601600061</v>
          </cell>
          <cell r="CG191">
            <v>3.22239886046972</v>
          </cell>
          <cell r="CH191">
            <v>3.5247367139297</v>
          </cell>
          <cell r="CI191">
            <v>3.50924153540677</v>
          </cell>
          <cell r="CJ191">
            <v>4.15918550838451</v>
          </cell>
          <cell r="CK191">
            <v>3.62926715460873</v>
          </cell>
          <cell r="CL191">
            <v>3.59984002983662</v>
          </cell>
          <cell r="CM191">
            <v>4.2589742759872</v>
          </cell>
          <cell r="CN191">
            <v>4.80019487525858</v>
          </cell>
          <cell r="CO191">
            <v>5.01708978887538</v>
          </cell>
          <cell r="CP191">
            <v>4.44918798359395</v>
          </cell>
          <cell r="CQ191">
            <v>5.03008625152808</v>
          </cell>
          <cell r="CR191">
            <v>4.42495215204237</v>
          </cell>
          <cell r="CS191">
            <v>5.23791652235176</v>
          </cell>
          <cell r="CT191">
            <v>4.79681363931492</v>
          </cell>
          <cell r="CU191">
            <v>4.79681363931492</v>
          </cell>
          <cell r="CV191">
            <v>4.79681363931492</v>
          </cell>
          <cell r="CW191">
            <v>1.25085698333152</v>
          </cell>
          <cell r="CX191">
            <v>1.25572880576579</v>
          </cell>
          <cell r="CY191">
            <v>1.24986986152735</v>
          </cell>
          <cell r="CZ191">
            <v>1.25925551314623</v>
          </cell>
          <cell r="DA191">
            <v>1.26080404479389</v>
          </cell>
          <cell r="DB191">
            <v>1.26307082924821</v>
          </cell>
          <cell r="DC191">
            <v>1.24408014856431</v>
          </cell>
          <cell r="DD191">
            <v>1.27201102341606</v>
          </cell>
          <cell r="DE191">
            <v>1.2657133609969</v>
          </cell>
          <cell r="DF191">
            <v>1.25596076750615</v>
          </cell>
        </row>
        <row r="192">
          <cell r="BX192">
            <v>2.82564814095337</v>
          </cell>
          <cell r="BY192">
            <v>3.25669004595474</v>
          </cell>
          <cell r="BZ192">
            <v>3.44407433482533</v>
          </cell>
          <cell r="CA192">
            <v>2.56937974131358</v>
          </cell>
          <cell r="CB192">
            <v>3.04337449313318</v>
          </cell>
          <cell r="CC192">
            <v>3.2616368433861</v>
          </cell>
          <cell r="CD192">
            <v>2.7820778256294</v>
          </cell>
          <cell r="CE192">
            <v>3.66003376312807</v>
          </cell>
          <cell r="CF192">
            <v>3.53171548968697</v>
          </cell>
          <cell r="CG192">
            <v>4.27249555274266</v>
          </cell>
          <cell r="CH192">
            <v>3.52962945119131</v>
          </cell>
          <cell r="CI192">
            <v>3.99414339681657</v>
          </cell>
          <cell r="CJ192">
            <v>3.71442288087564</v>
          </cell>
          <cell r="CK192">
            <v>3.35644611473963</v>
          </cell>
          <cell r="CL192">
            <v>4.32261024995083</v>
          </cell>
          <cell r="CM192">
            <v>3.73686128621696</v>
          </cell>
          <cell r="CN192">
            <v>4.52458687835004</v>
          </cell>
          <cell r="CO192">
            <v>4.22862251306138</v>
          </cell>
          <cell r="CP192">
            <v>4.62702320363802</v>
          </cell>
          <cell r="CQ192">
            <v>4.94080664927685</v>
          </cell>
          <cell r="CR192">
            <v>5.07398509959943</v>
          </cell>
          <cell r="CS192">
            <v>5.01788862311318</v>
          </cell>
          <cell r="CT192">
            <v>5.35440954509515</v>
          </cell>
          <cell r="CU192">
            <v>5.35440954509515</v>
          </cell>
          <cell r="CV192">
            <v>5.35440954509515</v>
          </cell>
          <cell r="CW192">
            <v>1.24353616902575</v>
          </cell>
          <cell r="CX192">
            <v>1.27810244303925</v>
          </cell>
          <cell r="CY192">
            <v>1.24852399772215</v>
          </cell>
          <cell r="CZ192">
            <v>1.24454276341263</v>
          </cell>
          <cell r="DA192">
            <v>1.24490776298049</v>
          </cell>
          <cell r="DB192">
            <v>1.2512926454465</v>
          </cell>
          <cell r="DC192">
            <v>1.24981407937772</v>
          </cell>
          <cell r="DD192">
            <v>1.25825633828268</v>
          </cell>
          <cell r="DE192">
            <v>1.2495630581287</v>
          </cell>
          <cell r="DF192">
            <v>1.24364460864947</v>
          </cell>
        </row>
        <row r="193">
          <cell r="BX193">
            <v>2.64085507251192</v>
          </cell>
          <cell r="BY193">
            <v>2.72362606381363</v>
          </cell>
          <cell r="BZ193">
            <v>3.39797223491032</v>
          </cell>
          <cell r="CA193">
            <v>3.32354367574724</v>
          </cell>
          <cell r="CB193">
            <v>2.95267210101385</v>
          </cell>
          <cell r="CC193">
            <v>3.33934281637493</v>
          </cell>
          <cell r="CD193">
            <v>3.38178594377947</v>
          </cell>
          <cell r="CE193">
            <v>3.10868503279536</v>
          </cell>
          <cell r="CF193">
            <v>3.20027578534923</v>
          </cell>
          <cell r="CG193">
            <v>3.6017567602358</v>
          </cell>
          <cell r="CH193">
            <v>4.31407586737706</v>
          </cell>
          <cell r="CI193">
            <v>4.21121120548592</v>
          </cell>
          <cell r="CJ193">
            <v>4.37324692714968</v>
          </cell>
          <cell r="CK193">
            <v>3.92238551119028</v>
          </cell>
          <cell r="CL193">
            <v>4.0861546912181</v>
          </cell>
          <cell r="CM193">
            <v>4.14237395309998</v>
          </cell>
          <cell r="CN193">
            <v>4.41039110662841</v>
          </cell>
          <cell r="CO193">
            <v>4.27374850683361</v>
          </cell>
          <cell r="CP193">
            <v>4.74875001833134</v>
          </cell>
          <cell r="CQ193">
            <v>4.38041560380967</v>
          </cell>
          <cell r="CR193">
            <v>4.70595889183957</v>
          </cell>
          <cell r="CS193">
            <v>5.08765412352798</v>
          </cell>
          <cell r="CT193">
            <v>4.80028115997632</v>
          </cell>
          <cell r="CU193">
            <v>4.80028115997632</v>
          </cell>
          <cell r="CV193">
            <v>4.80028115997632</v>
          </cell>
          <cell r="CW193">
            <v>1.246488441983</v>
          </cell>
          <cell r="CX193">
            <v>1.26796658889825</v>
          </cell>
          <cell r="CY193">
            <v>1.27806251457023</v>
          </cell>
          <cell r="CZ193">
            <v>1.2765504066351</v>
          </cell>
          <cell r="DA193">
            <v>1.27668106812591</v>
          </cell>
          <cell r="DB193">
            <v>1.25853609996763</v>
          </cell>
          <cell r="DC193">
            <v>1.25847138726338</v>
          </cell>
          <cell r="DD193">
            <v>1.26419576022902</v>
          </cell>
          <cell r="DE193">
            <v>1.27695656526163</v>
          </cell>
          <cell r="DF193">
            <v>1.24085799173997</v>
          </cell>
        </row>
        <row r="194">
          <cell r="BX194">
            <v>2.41890243011416</v>
          </cell>
          <cell r="BY194">
            <v>2.68427182052831</v>
          </cell>
          <cell r="BZ194">
            <v>2.74126114367453</v>
          </cell>
          <cell r="CA194">
            <v>3.0878554898983</v>
          </cell>
          <cell r="CB194">
            <v>3.23534098049912</v>
          </cell>
          <cell r="CC194">
            <v>3.3282088649054</v>
          </cell>
          <cell r="CD194">
            <v>3.3114667496431</v>
          </cell>
          <cell r="CE194">
            <v>2.82251323866912</v>
          </cell>
          <cell r="CF194">
            <v>3.59913901455654</v>
          </cell>
          <cell r="CG194">
            <v>3.47950788559034</v>
          </cell>
          <cell r="CH194">
            <v>3.64297915984166</v>
          </cell>
          <cell r="CI194">
            <v>3.55977078911178</v>
          </cell>
          <cell r="CJ194">
            <v>4.33949269325989</v>
          </cell>
          <cell r="CK194">
            <v>4.3356147464933</v>
          </cell>
          <cell r="CL194">
            <v>4.38456440680313</v>
          </cell>
          <cell r="CM194">
            <v>4.45146033141305</v>
          </cell>
          <cell r="CN194">
            <v>5.50302360560338</v>
          </cell>
          <cell r="CO194">
            <v>4.66918990102152</v>
          </cell>
          <cell r="CP194">
            <v>4.95682632142827</v>
          </cell>
          <cell r="CQ194">
            <v>4.76044759876794</v>
          </cell>
          <cell r="CR194">
            <v>4.67318209604618</v>
          </cell>
          <cell r="CS194">
            <v>4.79366458500674</v>
          </cell>
          <cell r="CT194">
            <v>4.65604091808811</v>
          </cell>
          <cell r="CU194">
            <v>4.65604091808811</v>
          </cell>
          <cell r="CV194">
            <v>4.65604091808811</v>
          </cell>
          <cell r="CW194">
            <v>1.24045583895574</v>
          </cell>
          <cell r="CX194">
            <v>1.25840192063319</v>
          </cell>
          <cell r="CY194">
            <v>1.25998882725183</v>
          </cell>
          <cell r="CZ194">
            <v>1.25417177334006</v>
          </cell>
          <cell r="DA194">
            <v>1.25338660249113</v>
          </cell>
          <cell r="DB194">
            <v>1.26969248141866</v>
          </cell>
          <cell r="DC194">
            <v>1.25179153649294</v>
          </cell>
          <cell r="DD194">
            <v>1.24928990703128</v>
          </cell>
          <cell r="DE194">
            <v>1.26616600050218</v>
          </cell>
          <cell r="DF194">
            <v>1.25846924565198</v>
          </cell>
        </row>
        <row r="195">
          <cell r="BX195">
            <v>2.96994603387429</v>
          </cell>
          <cell r="BY195">
            <v>2.39824626341817</v>
          </cell>
          <cell r="BZ195">
            <v>2.69706109790341</v>
          </cell>
          <cell r="CA195">
            <v>2.57740024777347</v>
          </cell>
          <cell r="CB195">
            <v>3.11350634552678</v>
          </cell>
          <cell r="CC195">
            <v>3.54903117376487</v>
          </cell>
          <cell r="CD195">
            <v>2.96576369965805</v>
          </cell>
          <cell r="CE195">
            <v>3.77078241322526</v>
          </cell>
          <cell r="CF195">
            <v>3.45561232747373</v>
          </cell>
          <cell r="CG195">
            <v>3.54976260227056</v>
          </cell>
          <cell r="CH195">
            <v>3.5748703740871</v>
          </cell>
          <cell r="CI195">
            <v>4.24367048695049</v>
          </cell>
          <cell r="CJ195">
            <v>4.35947251903231</v>
          </cell>
          <cell r="CK195">
            <v>4.1516076138702</v>
          </cell>
          <cell r="CL195">
            <v>4.16469159790999</v>
          </cell>
          <cell r="CM195">
            <v>4.29792243904362</v>
          </cell>
          <cell r="CN195">
            <v>4.45483303708118</v>
          </cell>
          <cell r="CO195">
            <v>4.46021943223423</v>
          </cell>
          <cell r="CP195">
            <v>4.45597025698567</v>
          </cell>
          <cell r="CQ195">
            <v>4.8251931070264</v>
          </cell>
          <cell r="CR195">
            <v>5.38178925094514</v>
          </cell>
          <cell r="CS195">
            <v>5.17130246655859</v>
          </cell>
          <cell r="CT195">
            <v>4.95940486115154</v>
          </cell>
          <cell r="CU195">
            <v>4.95940486115154</v>
          </cell>
          <cell r="CV195">
            <v>4.95940486115154</v>
          </cell>
          <cell r="CW195">
            <v>1.28567505601553</v>
          </cell>
          <cell r="CX195">
            <v>1.26557768519164</v>
          </cell>
          <cell r="CY195">
            <v>1.25413431523693</v>
          </cell>
          <cell r="CZ195">
            <v>1.2704181448206</v>
          </cell>
          <cell r="DA195">
            <v>1.25102296238419</v>
          </cell>
          <cell r="DB195">
            <v>1.25907462812848</v>
          </cell>
          <cell r="DC195">
            <v>1.24299576019606</v>
          </cell>
          <cell r="DD195">
            <v>1.25225331321056</v>
          </cell>
          <cell r="DE195">
            <v>1.26575318616186</v>
          </cell>
          <cell r="DF195">
            <v>1.26357015815025</v>
          </cell>
        </row>
        <row r="196">
          <cell r="BX196">
            <v>2.86327348052588</v>
          </cell>
          <cell r="BY196">
            <v>3.05062552116129</v>
          </cell>
          <cell r="BZ196">
            <v>2.98165833800602</v>
          </cell>
          <cell r="CA196">
            <v>2.82273632156515</v>
          </cell>
          <cell r="CB196">
            <v>2.99781121002698</v>
          </cell>
          <cell r="CC196">
            <v>3.60408258133496</v>
          </cell>
          <cell r="CD196">
            <v>3.79939806066378</v>
          </cell>
          <cell r="CE196">
            <v>3.71861831711295</v>
          </cell>
          <cell r="CF196">
            <v>4.06593545175714</v>
          </cell>
          <cell r="CG196">
            <v>4.19221466644987</v>
          </cell>
          <cell r="CH196">
            <v>3.93252956423124</v>
          </cell>
          <cell r="CI196">
            <v>3.17019621550561</v>
          </cell>
          <cell r="CJ196">
            <v>4.05808404024161</v>
          </cell>
          <cell r="CK196">
            <v>3.92825581204822</v>
          </cell>
          <cell r="CL196">
            <v>4.45976645872888</v>
          </cell>
          <cell r="CM196">
            <v>5.14832400552939</v>
          </cell>
          <cell r="CN196">
            <v>4.41577094004317</v>
          </cell>
          <cell r="CO196">
            <v>4.46639908204288</v>
          </cell>
          <cell r="CP196">
            <v>4.32258134169455</v>
          </cell>
          <cell r="CQ196">
            <v>5.26158736559628</v>
          </cell>
          <cell r="CR196">
            <v>5.28178010666033</v>
          </cell>
          <cell r="CS196">
            <v>4.61020239777462</v>
          </cell>
          <cell r="CT196">
            <v>5.22115206243365</v>
          </cell>
          <cell r="CU196">
            <v>5.22115206243365</v>
          </cell>
          <cell r="CV196">
            <v>5.22115206243365</v>
          </cell>
          <cell r="CW196">
            <v>1.27722335216633</v>
          </cell>
          <cell r="CX196">
            <v>1.26515143634366</v>
          </cell>
          <cell r="CY196">
            <v>1.27268098434359</v>
          </cell>
          <cell r="CZ196">
            <v>1.24830076329987</v>
          </cell>
          <cell r="DA196">
            <v>1.23943009660585</v>
          </cell>
          <cell r="DB196">
            <v>1.23743936924588</v>
          </cell>
          <cell r="DC196">
            <v>1.2602959501214</v>
          </cell>
          <cell r="DD196">
            <v>1.24527071911476</v>
          </cell>
          <cell r="DE196">
            <v>1.24251713212788</v>
          </cell>
          <cell r="DF196">
            <v>1.24560977770742</v>
          </cell>
        </row>
        <row r="197">
          <cell r="BX197">
            <v>2.80507652270443</v>
          </cell>
          <cell r="BY197">
            <v>3.03300048660777</v>
          </cell>
          <cell r="BZ197">
            <v>2.98695059953777</v>
          </cell>
          <cell r="CA197">
            <v>3.25640149867415</v>
          </cell>
          <cell r="CB197">
            <v>3.23323990517803</v>
          </cell>
          <cell r="CC197">
            <v>2.74898120843434</v>
          </cell>
          <cell r="CD197">
            <v>3.46279471835459</v>
          </cell>
          <cell r="CE197">
            <v>2.94828247229492</v>
          </cell>
          <cell r="CF197">
            <v>3.4880412664126</v>
          </cell>
          <cell r="CG197">
            <v>3.22018904599896</v>
          </cell>
          <cell r="CH197">
            <v>3.84358462170412</v>
          </cell>
          <cell r="CI197">
            <v>3.97656646339026</v>
          </cell>
          <cell r="CJ197">
            <v>3.83542671894597</v>
          </cell>
          <cell r="CK197">
            <v>4.34737399877238</v>
          </cell>
          <cell r="CL197">
            <v>5.03262353924292</v>
          </cell>
          <cell r="CM197">
            <v>4.66923316560207</v>
          </cell>
          <cell r="CN197">
            <v>4.08098055513896</v>
          </cell>
          <cell r="CO197">
            <v>3.93310334826269</v>
          </cell>
          <cell r="CP197">
            <v>4.01793195924929</v>
          </cell>
          <cell r="CQ197">
            <v>4.60894334158731</v>
          </cell>
          <cell r="CR197">
            <v>5.57762383019692</v>
          </cell>
          <cell r="CS197">
            <v>4.92857937407464</v>
          </cell>
          <cell r="CT197">
            <v>5.08995433587991</v>
          </cell>
          <cell r="CU197">
            <v>5.08995433587991</v>
          </cell>
          <cell r="CV197">
            <v>5.08995433587991</v>
          </cell>
          <cell r="CW197">
            <v>1.25335110659168</v>
          </cell>
          <cell r="CX197">
            <v>1.25181731592554</v>
          </cell>
          <cell r="CY197">
            <v>1.26047859467584</v>
          </cell>
          <cell r="CZ197">
            <v>1.23942548150222</v>
          </cell>
          <cell r="DA197">
            <v>1.25171193608483</v>
          </cell>
          <cell r="DB197">
            <v>1.26940499417743</v>
          </cell>
          <cell r="DC197">
            <v>1.2915902876161</v>
          </cell>
          <cell r="DD197">
            <v>1.24876343798004</v>
          </cell>
          <cell r="DE197">
            <v>1.24092783477594</v>
          </cell>
          <cell r="DF197">
            <v>1.26717773361257</v>
          </cell>
        </row>
        <row r="198">
          <cell r="BX198">
            <v>2.65944691112262</v>
          </cell>
          <cell r="BY198">
            <v>2.31374618476518</v>
          </cell>
          <cell r="BZ198">
            <v>2.74465104751774</v>
          </cell>
          <cell r="CA198">
            <v>3.49862908687753</v>
          </cell>
          <cell r="CB198">
            <v>3.22837093909807</v>
          </cell>
          <cell r="CC198">
            <v>3.02802926963577</v>
          </cell>
          <cell r="CD198">
            <v>2.85781414006236</v>
          </cell>
          <cell r="CE198">
            <v>3.3036134819265</v>
          </cell>
          <cell r="CF198">
            <v>3.54331195327533</v>
          </cell>
          <cell r="CG198">
            <v>3.80819543153658</v>
          </cell>
          <cell r="CH198">
            <v>3.79328125408497</v>
          </cell>
          <cell r="CI198">
            <v>3.69749652287409</v>
          </cell>
          <cell r="CJ198">
            <v>3.68227037427968</v>
          </cell>
          <cell r="CK198">
            <v>4.33116217413383</v>
          </cell>
          <cell r="CL198">
            <v>4.31355039203386</v>
          </cell>
          <cell r="CM198">
            <v>4.1540878935822</v>
          </cell>
          <cell r="CN198">
            <v>4.20388648886912</v>
          </cell>
          <cell r="CO198">
            <v>4.36256744631648</v>
          </cell>
          <cell r="CP198">
            <v>4.33199196609572</v>
          </cell>
          <cell r="CQ198">
            <v>4.75113584379815</v>
          </cell>
          <cell r="CR198">
            <v>4.59244593885125</v>
          </cell>
          <cell r="CS198">
            <v>5.05290552252219</v>
          </cell>
          <cell r="CT198">
            <v>4.4566877111044</v>
          </cell>
          <cell r="CU198">
            <v>4.4566877111044</v>
          </cell>
          <cell r="CV198">
            <v>4.4566877111044</v>
          </cell>
          <cell r="CW198">
            <v>1.2577364303809</v>
          </cell>
          <cell r="CX198">
            <v>1.25678427934438</v>
          </cell>
          <cell r="CY198">
            <v>1.25534468245764</v>
          </cell>
          <cell r="CZ198">
            <v>1.26516631583681</v>
          </cell>
          <cell r="DA198">
            <v>1.25064764806556</v>
          </cell>
          <cell r="DB198">
            <v>1.25027159348529</v>
          </cell>
          <cell r="DC198">
            <v>1.255033403543</v>
          </cell>
          <cell r="DD198">
            <v>1.27045877382076</v>
          </cell>
          <cell r="DE198">
            <v>1.24618841292784</v>
          </cell>
          <cell r="DF198">
            <v>1.26193766414422</v>
          </cell>
        </row>
        <row r="199">
          <cell r="BX199">
            <v>2.79447923131085</v>
          </cell>
          <cell r="BY199">
            <v>2.54389165026924</v>
          </cell>
          <cell r="BZ199">
            <v>3.19111971905944</v>
          </cell>
          <cell r="CA199">
            <v>3.48142032591855</v>
          </cell>
          <cell r="CB199">
            <v>3.52449233590454</v>
          </cell>
          <cell r="CC199">
            <v>3.77517998790489</v>
          </cell>
          <cell r="CD199">
            <v>3.90311059775037</v>
          </cell>
          <cell r="CE199">
            <v>3.43854580260749</v>
          </cell>
          <cell r="CF199">
            <v>3.48080426829091</v>
          </cell>
          <cell r="CG199">
            <v>3.3558901465221</v>
          </cell>
          <cell r="CH199">
            <v>3.59028824559058</v>
          </cell>
          <cell r="CI199">
            <v>4.06773154839657</v>
          </cell>
          <cell r="CJ199">
            <v>4.01953273447184</v>
          </cell>
          <cell r="CK199">
            <v>4.23606859599779</v>
          </cell>
          <cell r="CL199">
            <v>4.22712456884515</v>
          </cell>
          <cell r="CM199">
            <v>4.35016592447404</v>
          </cell>
          <cell r="CN199">
            <v>4.27100577380551</v>
          </cell>
          <cell r="CO199">
            <v>4.46548157535516</v>
          </cell>
          <cell r="CP199">
            <v>4.92070864699355</v>
          </cell>
          <cell r="CQ199">
            <v>5.24272327781017</v>
          </cell>
          <cell r="CR199">
            <v>4.84871395543109</v>
          </cell>
          <cell r="CS199">
            <v>4.47281418306046</v>
          </cell>
          <cell r="CT199">
            <v>5.19321959931214</v>
          </cell>
          <cell r="CU199">
            <v>5.19321959931214</v>
          </cell>
          <cell r="CV199">
            <v>5.19321959931214</v>
          </cell>
          <cell r="CW199">
            <v>1.27478316753613</v>
          </cell>
          <cell r="CX199">
            <v>1.26617085562952</v>
          </cell>
          <cell r="CY199">
            <v>1.25041875661821</v>
          </cell>
          <cell r="CZ199">
            <v>1.28230420747362</v>
          </cell>
          <cell r="DA199">
            <v>1.256737534996</v>
          </cell>
          <cell r="DB199">
            <v>1.25354225872607</v>
          </cell>
          <cell r="DC199">
            <v>1.24111665971977</v>
          </cell>
          <cell r="DD199">
            <v>1.26872817400872</v>
          </cell>
          <cell r="DE199">
            <v>1.25606771099178</v>
          </cell>
          <cell r="DF199">
            <v>1.26424048180593</v>
          </cell>
        </row>
        <row r="200">
          <cell r="BX200">
            <v>2.8321060812198</v>
          </cell>
          <cell r="BY200">
            <v>3.49970771424693</v>
          </cell>
          <cell r="BZ200">
            <v>2.80975413200544</v>
          </cell>
          <cell r="CA200">
            <v>3.12711221013668</v>
          </cell>
          <cell r="CB200">
            <v>3.74583502416409</v>
          </cell>
          <cell r="CC200">
            <v>3.10865724355792</v>
          </cell>
          <cell r="CD200">
            <v>3.05119880274033</v>
          </cell>
          <cell r="CE200">
            <v>3.37669134182355</v>
          </cell>
          <cell r="CF200">
            <v>3.37350063965111</v>
          </cell>
          <cell r="CG200">
            <v>3.51719676881711</v>
          </cell>
          <cell r="CH200">
            <v>4.19916475407973</v>
          </cell>
          <cell r="CI200">
            <v>4.0755833990299</v>
          </cell>
          <cell r="CJ200">
            <v>3.83933551626315</v>
          </cell>
          <cell r="CK200">
            <v>4.60096024337196</v>
          </cell>
          <cell r="CL200">
            <v>4.0571384810647</v>
          </cell>
          <cell r="CM200">
            <v>4.07210180816626</v>
          </cell>
          <cell r="CN200">
            <v>4.01726000419141</v>
          </cell>
          <cell r="CO200">
            <v>4.36138826515527</v>
          </cell>
          <cell r="CP200">
            <v>5.20578903872559</v>
          </cell>
          <cell r="CQ200">
            <v>5.01571875560069</v>
          </cell>
          <cell r="CR200">
            <v>4.40668864735502</v>
          </cell>
          <cell r="CS200">
            <v>4.89845623972639</v>
          </cell>
          <cell r="CT200">
            <v>5.20159907796499</v>
          </cell>
          <cell r="CU200">
            <v>5.20159907796499</v>
          </cell>
          <cell r="CV200">
            <v>5.20159907796499</v>
          </cell>
          <cell r="CW200">
            <v>1.26911583249091</v>
          </cell>
          <cell r="CX200">
            <v>1.26057256307123</v>
          </cell>
          <cell r="CY200">
            <v>1.25655291172439</v>
          </cell>
          <cell r="CZ200">
            <v>1.24114890567829</v>
          </cell>
          <cell r="DA200">
            <v>1.24463551836796</v>
          </cell>
          <cell r="DB200">
            <v>1.26132565918241</v>
          </cell>
          <cell r="DC200">
            <v>1.2684961825163</v>
          </cell>
          <cell r="DD200">
            <v>1.25135251424444</v>
          </cell>
          <cell r="DE200">
            <v>1.27895303409018</v>
          </cell>
          <cell r="DF200">
            <v>1.26674450441197</v>
          </cell>
        </row>
        <row r="201">
          <cell r="BX201">
            <v>2.82219757129137</v>
          </cell>
          <cell r="BY201">
            <v>2.90680150896747</v>
          </cell>
          <cell r="BZ201">
            <v>2.67903257714364</v>
          </cell>
          <cell r="CA201">
            <v>3.46902058751199</v>
          </cell>
          <cell r="CB201">
            <v>3.23763538368236</v>
          </cell>
          <cell r="CC201">
            <v>4.00663620996979</v>
          </cell>
          <cell r="CD201">
            <v>3.17667692573312</v>
          </cell>
          <cell r="CE201">
            <v>2.95946004403016</v>
          </cell>
          <cell r="CF201">
            <v>3.55226600586985</v>
          </cell>
          <cell r="CG201">
            <v>3.90430288205411</v>
          </cell>
          <cell r="CH201">
            <v>3.88184241234376</v>
          </cell>
          <cell r="CI201">
            <v>4.05483475358235</v>
          </cell>
          <cell r="CJ201">
            <v>3.82499936900691</v>
          </cell>
          <cell r="CK201">
            <v>3.75889079889678</v>
          </cell>
          <cell r="CL201">
            <v>3.32734590980072</v>
          </cell>
          <cell r="CM201">
            <v>4.64265765220007</v>
          </cell>
          <cell r="CN201">
            <v>4.37553135862444</v>
          </cell>
          <cell r="CO201">
            <v>4.52435268740664</v>
          </cell>
          <cell r="CP201">
            <v>4.20893554909451</v>
          </cell>
          <cell r="CQ201">
            <v>5.2137103711621</v>
          </cell>
          <cell r="CR201">
            <v>4.53187939498715</v>
          </cell>
          <cell r="CS201">
            <v>5.04289046626641</v>
          </cell>
          <cell r="CT201">
            <v>5.59627457237388</v>
          </cell>
          <cell r="CU201">
            <v>5.59627457237388</v>
          </cell>
          <cell r="CV201">
            <v>5.59627457237388</v>
          </cell>
          <cell r="CW201">
            <v>1.2789384683152</v>
          </cell>
          <cell r="CX201">
            <v>1.26624322236591</v>
          </cell>
          <cell r="CY201">
            <v>1.264450067244</v>
          </cell>
          <cell r="CZ201">
            <v>1.24151317166022</v>
          </cell>
          <cell r="DA201">
            <v>1.27773154022406</v>
          </cell>
          <cell r="DB201">
            <v>1.26591454464925</v>
          </cell>
          <cell r="DC201">
            <v>1.26023044599382</v>
          </cell>
          <cell r="DD201">
            <v>1.26669493336416</v>
          </cell>
          <cell r="DE201">
            <v>1.23525934646663</v>
          </cell>
          <cell r="DF201">
            <v>1.23667675323527</v>
          </cell>
        </row>
        <row r="202">
          <cell r="BX202">
            <v>2.24337541410733</v>
          </cell>
          <cell r="BY202">
            <v>2.68156718953161</v>
          </cell>
          <cell r="BZ202">
            <v>3.28483212847516</v>
          </cell>
          <cell r="CA202">
            <v>3.11057108521419</v>
          </cell>
          <cell r="CB202">
            <v>2.86481512133973</v>
          </cell>
          <cell r="CC202">
            <v>3.03467163151769</v>
          </cell>
          <cell r="CD202">
            <v>3.19132611050917</v>
          </cell>
          <cell r="CE202">
            <v>3.95683435692523</v>
          </cell>
          <cell r="CF202">
            <v>3.99645694499063</v>
          </cell>
          <cell r="CG202">
            <v>3.58514222013931</v>
          </cell>
          <cell r="CH202">
            <v>3.5007053514778</v>
          </cell>
          <cell r="CI202">
            <v>4.22711150801871</v>
          </cell>
          <cell r="CJ202">
            <v>3.94576500197389</v>
          </cell>
          <cell r="CK202">
            <v>3.86880974873569</v>
          </cell>
          <cell r="CL202">
            <v>5.10909957245021</v>
          </cell>
          <cell r="CM202">
            <v>4.17269730756159</v>
          </cell>
          <cell r="CN202">
            <v>3.91822174685868</v>
          </cell>
          <cell r="CO202">
            <v>4.39597841285476</v>
          </cell>
          <cell r="CP202">
            <v>5.60272048359683</v>
          </cell>
          <cell r="CQ202">
            <v>4.84923173373494</v>
          </cell>
          <cell r="CR202">
            <v>5.01712019685436</v>
          </cell>
          <cell r="CS202">
            <v>6.00323792648448</v>
          </cell>
          <cell r="CT202">
            <v>5.56259213353524</v>
          </cell>
          <cell r="CU202">
            <v>5.56259213353524</v>
          </cell>
          <cell r="CV202">
            <v>5.56259213353524</v>
          </cell>
          <cell r="CW202">
            <v>1.25117044784109</v>
          </cell>
          <cell r="CX202">
            <v>1.25747787144885</v>
          </cell>
          <cell r="CY202">
            <v>1.24612292060295</v>
          </cell>
          <cell r="CZ202">
            <v>1.22765114115734</v>
          </cell>
          <cell r="DA202">
            <v>1.25367905109135</v>
          </cell>
          <cell r="DB202">
            <v>1.27054282961086</v>
          </cell>
          <cell r="DC202">
            <v>1.26001833731627</v>
          </cell>
          <cell r="DD202">
            <v>1.26200024564843</v>
          </cell>
          <cell r="DE202">
            <v>1.25294972153419</v>
          </cell>
          <cell r="DF202">
            <v>1.25505566425542</v>
          </cell>
        </row>
        <row r="203">
          <cell r="BX203">
            <v>2.29215204699381</v>
          </cell>
          <cell r="BY203">
            <v>2.61370039969443</v>
          </cell>
          <cell r="BZ203">
            <v>3.03422009800943</v>
          </cell>
          <cell r="CA203">
            <v>3.17846143959735</v>
          </cell>
          <cell r="CB203">
            <v>3.03780538527509</v>
          </cell>
          <cell r="CC203">
            <v>3.22626879890856</v>
          </cell>
          <cell r="CD203">
            <v>3.25172121175208</v>
          </cell>
          <cell r="CE203">
            <v>3.43721164672843</v>
          </cell>
          <cell r="CF203">
            <v>3.38794564120723</v>
          </cell>
          <cell r="CG203">
            <v>3.37881243788432</v>
          </cell>
          <cell r="CH203">
            <v>3.77787114425514</v>
          </cell>
          <cell r="CI203">
            <v>3.66843413129223</v>
          </cell>
          <cell r="CJ203">
            <v>3.53566965207836</v>
          </cell>
          <cell r="CK203">
            <v>4.32464840163632</v>
          </cell>
          <cell r="CL203">
            <v>4.24476647513425</v>
          </cell>
          <cell r="CM203">
            <v>4.25382374332432</v>
          </cell>
          <cell r="CN203">
            <v>4.81653369419408</v>
          </cell>
          <cell r="CO203">
            <v>4.77414505464035</v>
          </cell>
          <cell r="CP203">
            <v>5.6897529726377</v>
          </cell>
          <cell r="CQ203">
            <v>4.58499360323024</v>
          </cell>
          <cell r="CR203">
            <v>5.0524811509784</v>
          </cell>
          <cell r="CS203">
            <v>4.64289123331947</v>
          </cell>
          <cell r="CT203">
            <v>5.3479604359418</v>
          </cell>
          <cell r="CU203">
            <v>5.3479604359418</v>
          </cell>
          <cell r="CV203">
            <v>5.3479604359418</v>
          </cell>
          <cell r="CW203">
            <v>1.24817078115119</v>
          </cell>
          <cell r="CX203">
            <v>1.25055540084855</v>
          </cell>
          <cell r="CY203">
            <v>1.22942932234272</v>
          </cell>
          <cell r="CZ203">
            <v>1.26661178044111</v>
          </cell>
          <cell r="DA203">
            <v>1.23711531950361</v>
          </cell>
          <cell r="DB203">
            <v>1.2849083028952</v>
          </cell>
          <cell r="DC203">
            <v>1.26161684609519</v>
          </cell>
          <cell r="DD203">
            <v>1.2500165322121</v>
          </cell>
          <cell r="DE203">
            <v>1.2488045095645</v>
          </cell>
          <cell r="DF203">
            <v>1.24128953872877</v>
          </cell>
        </row>
        <row r="204">
          <cell r="BX204">
            <v>2.34448403455831</v>
          </cell>
          <cell r="BY204">
            <v>3.25594136105722</v>
          </cell>
          <cell r="BZ204">
            <v>3.46419388577139</v>
          </cell>
          <cell r="CA204">
            <v>2.84673485952757</v>
          </cell>
          <cell r="CB204">
            <v>2.73109188756921</v>
          </cell>
          <cell r="CC204">
            <v>3.03157009498112</v>
          </cell>
          <cell r="CD204">
            <v>3.15110172179367</v>
          </cell>
          <cell r="CE204">
            <v>3.29389406255406</v>
          </cell>
          <cell r="CF204">
            <v>3.70739027467802</v>
          </cell>
          <cell r="CG204">
            <v>4.4134615286053</v>
          </cell>
          <cell r="CH204">
            <v>3.40687750717371</v>
          </cell>
          <cell r="CI204">
            <v>4.06602408767198</v>
          </cell>
          <cell r="CJ204">
            <v>3.61827721660075</v>
          </cell>
          <cell r="CK204">
            <v>3.71723544731909</v>
          </cell>
          <cell r="CL204">
            <v>4.28203885886822</v>
          </cell>
          <cell r="CM204">
            <v>4.22141380410958</v>
          </cell>
          <cell r="CN204">
            <v>3.84100239782762</v>
          </cell>
          <cell r="CO204">
            <v>4.37703518677396</v>
          </cell>
          <cell r="CP204">
            <v>4.26140834838504</v>
          </cell>
          <cell r="CQ204">
            <v>5.41507267751802</v>
          </cell>
          <cell r="CR204">
            <v>5.40444301268409</v>
          </cell>
          <cell r="CS204">
            <v>4.75416955996046</v>
          </cell>
          <cell r="CT204">
            <v>4.86986094713408</v>
          </cell>
          <cell r="CU204">
            <v>4.86986094713408</v>
          </cell>
          <cell r="CV204">
            <v>4.86986094713408</v>
          </cell>
          <cell r="CW204">
            <v>1.25849864250652</v>
          </cell>
          <cell r="CX204">
            <v>1.24507262140299</v>
          </cell>
          <cell r="CY204">
            <v>1.26045262126587</v>
          </cell>
          <cell r="CZ204">
            <v>1.24643497045248</v>
          </cell>
          <cell r="DA204">
            <v>1.27564927285571</v>
          </cell>
          <cell r="DB204">
            <v>1.25350367577147</v>
          </cell>
          <cell r="DC204">
            <v>1.2640528930137</v>
          </cell>
          <cell r="DD204">
            <v>1.26424297462434</v>
          </cell>
          <cell r="DE204">
            <v>1.25586899004731</v>
          </cell>
          <cell r="DF204">
            <v>1.25267464004166</v>
          </cell>
        </row>
        <row r="205">
          <cell r="BX205">
            <v>2.99587626841372</v>
          </cell>
          <cell r="BY205">
            <v>3.01912238629906</v>
          </cell>
          <cell r="BZ205">
            <v>3.14615605554342</v>
          </cell>
          <cell r="CA205">
            <v>2.77486244692576</v>
          </cell>
          <cell r="CB205">
            <v>3.22147516246831</v>
          </cell>
          <cell r="CC205">
            <v>3.22296582606615</v>
          </cell>
          <cell r="CD205">
            <v>3.65814895736759</v>
          </cell>
          <cell r="CE205">
            <v>3.57495852685497</v>
          </cell>
          <cell r="CF205">
            <v>3.08449956960554</v>
          </cell>
          <cell r="CG205">
            <v>3.41144270968315</v>
          </cell>
          <cell r="CH205">
            <v>3.68819184553144</v>
          </cell>
          <cell r="CI205">
            <v>4.03355832288288</v>
          </cell>
          <cell r="CJ205">
            <v>3.97550073984311</v>
          </cell>
          <cell r="CK205">
            <v>3.43742422248296</v>
          </cell>
          <cell r="CL205">
            <v>3.65651898864032</v>
          </cell>
          <cell r="CM205">
            <v>4.37842135138692</v>
          </cell>
          <cell r="CN205">
            <v>4.06429917076719</v>
          </cell>
          <cell r="CO205">
            <v>4.04199657875716</v>
          </cell>
          <cell r="CP205">
            <v>4.67928368286457</v>
          </cell>
          <cell r="CQ205">
            <v>4.30091896906267</v>
          </cell>
          <cell r="CR205">
            <v>5.15703184989949</v>
          </cell>
          <cell r="CS205">
            <v>5.1065984171917</v>
          </cell>
          <cell r="CT205">
            <v>5.14620102787941</v>
          </cell>
          <cell r="CU205">
            <v>5.14620102787941</v>
          </cell>
          <cell r="CV205">
            <v>5.14620102787941</v>
          </cell>
          <cell r="CW205">
            <v>1.25953437329662</v>
          </cell>
          <cell r="CX205">
            <v>1.23268358668658</v>
          </cell>
          <cell r="CY205">
            <v>1.25843861449868</v>
          </cell>
          <cell r="CZ205">
            <v>1.25351557485775</v>
          </cell>
          <cell r="DA205">
            <v>1.26758915994239</v>
          </cell>
          <cell r="DB205">
            <v>1.26865014060587</v>
          </cell>
          <cell r="DC205">
            <v>1.24583734585133</v>
          </cell>
          <cell r="DD205">
            <v>1.26564028444285</v>
          </cell>
          <cell r="DE205">
            <v>1.23386363866025</v>
          </cell>
          <cell r="DF205">
            <v>1.25437472318332</v>
          </cell>
        </row>
        <row r="206">
          <cell r="BX206">
            <v>2.26489787259977</v>
          </cell>
          <cell r="BY206">
            <v>3.17833417818928</v>
          </cell>
          <cell r="BZ206">
            <v>3.22161060373041</v>
          </cell>
          <cell r="CA206">
            <v>3.1498169993901</v>
          </cell>
          <cell r="CB206">
            <v>3.17912119289941</v>
          </cell>
          <cell r="CC206">
            <v>3.07835725377054</v>
          </cell>
          <cell r="CD206">
            <v>3.34204377030257</v>
          </cell>
          <cell r="CE206">
            <v>3.68311929035822</v>
          </cell>
          <cell r="CF206">
            <v>2.98063178001148</v>
          </cell>
          <cell r="CG206">
            <v>3.7763060574162</v>
          </cell>
          <cell r="CH206">
            <v>4.00704537261708</v>
          </cell>
          <cell r="CI206">
            <v>3.66036925204822</v>
          </cell>
          <cell r="CJ206">
            <v>4.1679495148104</v>
          </cell>
          <cell r="CK206">
            <v>4.0017869574866</v>
          </cell>
          <cell r="CL206">
            <v>3.76375789729616</v>
          </cell>
          <cell r="CM206">
            <v>4.52139430882315</v>
          </cell>
          <cell r="CN206">
            <v>4.9908794683224</v>
          </cell>
          <cell r="CO206">
            <v>4.90467573613694</v>
          </cell>
          <cell r="CP206">
            <v>5.16486699691559</v>
          </cell>
          <cell r="CQ206">
            <v>5.11107703447317</v>
          </cell>
          <cell r="CR206">
            <v>4.46041145940005</v>
          </cell>
          <cell r="CS206">
            <v>5.43813126062948</v>
          </cell>
          <cell r="CT206">
            <v>5.06570371404758</v>
          </cell>
          <cell r="CU206">
            <v>5.06570371404758</v>
          </cell>
          <cell r="CV206">
            <v>5.06570371404758</v>
          </cell>
          <cell r="CW206">
            <v>1.27137167597587</v>
          </cell>
          <cell r="CX206">
            <v>1.26054763370972</v>
          </cell>
          <cell r="CY206">
            <v>1.27656027779758</v>
          </cell>
          <cell r="CZ206">
            <v>1.25882915772212</v>
          </cell>
          <cell r="DA206">
            <v>1.25600340397635</v>
          </cell>
          <cell r="DB206">
            <v>1.24697932503555</v>
          </cell>
          <cell r="DC206">
            <v>1.27491217123098</v>
          </cell>
          <cell r="DD206">
            <v>1.24530554619825</v>
          </cell>
          <cell r="DE206">
            <v>1.26260391488283</v>
          </cell>
          <cell r="DF206">
            <v>1.27146486037068</v>
          </cell>
        </row>
        <row r="207">
          <cell r="BX207">
            <v>2.58779147890959</v>
          </cell>
          <cell r="BY207">
            <v>2.95431381908747</v>
          </cell>
          <cell r="BZ207">
            <v>3.01327076094072</v>
          </cell>
          <cell r="CA207">
            <v>2.80681455577181</v>
          </cell>
          <cell r="CB207">
            <v>3.55155671197031</v>
          </cell>
          <cell r="CC207">
            <v>3.67743115257062</v>
          </cell>
          <cell r="CD207">
            <v>3.10877744639365</v>
          </cell>
          <cell r="CE207">
            <v>3.11599717208738</v>
          </cell>
          <cell r="CF207">
            <v>3.80127010290559</v>
          </cell>
          <cell r="CG207">
            <v>4.11032009769013</v>
          </cell>
          <cell r="CH207">
            <v>4.12030569211774</v>
          </cell>
          <cell r="CI207">
            <v>3.6166387118033</v>
          </cell>
          <cell r="CJ207">
            <v>4.38602817134579</v>
          </cell>
          <cell r="CK207">
            <v>4.82962644068656</v>
          </cell>
          <cell r="CL207">
            <v>4.54049135336115</v>
          </cell>
          <cell r="CM207">
            <v>4.58810489197074</v>
          </cell>
          <cell r="CN207">
            <v>4.81270379084918</v>
          </cell>
          <cell r="CO207">
            <v>4.12965841737521</v>
          </cell>
          <cell r="CP207">
            <v>5.1154392661965</v>
          </cell>
          <cell r="CQ207">
            <v>5.2564424017878</v>
          </cell>
          <cell r="CR207">
            <v>4.53968794537046</v>
          </cell>
          <cell r="CS207">
            <v>4.42835707050882</v>
          </cell>
          <cell r="CT207">
            <v>5.59839500500434</v>
          </cell>
          <cell r="CU207">
            <v>5.59839500500434</v>
          </cell>
          <cell r="CV207">
            <v>5.59839500500434</v>
          </cell>
          <cell r="CW207">
            <v>1.2582169156479</v>
          </cell>
          <cell r="CX207">
            <v>1.24604474050558</v>
          </cell>
          <cell r="CY207">
            <v>1.25152927452388</v>
          </cell>
          <cell r="CZ207">
            <v>1.27254917705157</v>
          </cell>
          <cell r="DA207">
            <v>1.26762476929807</v>
          </cell>
          <cell r="DB207">
            <v>1.26704440990119</v>
          </cell>
          <cell r="DC207">
            <v>1.24961873664768</v>
          </cell>
          <cell r="DD207">
            <v>1.26929230043089</v>
          </cell>
          <cell r="DE207">
            <v>1.24163627968127</v>
          </cell>
          <cell r="DF207">
            <v>1.26501254706954</v>
          </cell>
        </row>
        <row r="208">
          <cell r="BX208">
            <v>2.56934663666869</v>
          </cell>
          <cell r="BY208">
            <v>3.02750057699562</v>
          </cell>
          <cell r="BZ208">
            <v>3.00447060741975</v>
          </cell>
          <cell r="CA208">
            <v>3.4423001563632</v>
          </cell>
          <cell r="CB208">
            <v>3.16498408044514</v>
          </cell>
          <cell r="CC208">
            <v>3.47256991445545</v>
          </cell>
          <cell r="CD208">
            <v>3.7729028464282</v>
          </cell>
          <cell r="CE208">
            <v>3.09230274012628</v>
          </cell>
          <cell r="CF208">
            <v>3.50011722423578</v>
          </cell>
          <cell r="CG208">
            <v>3.51495442931582</v>
          </cell>
          <cell r="CH208">
            <v>4.10397253983327</v>
          </cell>
          <cell r="CI208">
            <v>3.78933317056918</v>
          </cell>
          <cell r="CJ208">
            <v>3.71004901960211</v>
          </cell>
          <cell r="CK208">
            <v>4.25856428825951</v>
          </cell>
          <cell r="CL208">
            <v>4.52278202061687</v>
          </cell>
          <cell r="CM208">
            <v>4.64714649983341</v>
          </cell>
          <cell r="CN208">
            <v>4.37845393105734</v>
          </cell>
          <cell r="CO208">
            <v>4.5175287023249</v>
          </cell>
          <cell r="CP208">
            <v>4.77492914248967</v>
          </cell>
          <cell r="CQ208">
            <v>4.43946124151947</v>
          </cell>
          <cell r="CR208">
            <v>5.26393346094088</v>
          </cell>
          <cell r="CS208">
            <v>4.90560124893808</v>
          </cell>
          <cell r="CT208">
            <v>4.76316149682855</v>
          </cell>
          <cell r="CU208">
            <v>4.76316149682855</v>
          </cell>
          <cell r="CV208">
            <v>4.76316149682855</v>
          </cell>
          <cell r="CW208">
            <v>1.26409551534738</v>
          </cell>
          <cell r="CX208">
            <v>1.26808978969944</v>
          </cell>
          <cell r="CY208">
            <v>1.24774921166406</v>
          </cell>
          <cell r="CZ208">
            <v>1.23288317276147</v>
          </cell>
          <cell r="DA208">
            <v>1.23299205942829</v>
          </cell>
          <cell r="DB208">
            <v>1.26095715309063</v>
          </cell>
          <cell r="DC208">
            <v>1.25796006802586</v>
          </cell>
          <cell r="DD208">
            <v>1.27418920772278</v>
          </cell>
          <cell r="DE208">
            <v>1.24964485950697</v>
          </cell>
          <cell r="DF208">
            <v>1.23929546292837</v>
          </cell>
        </row>
        <row r="209">
          <cell r="BX209">
            <v>2.40303482774174</v>
          </cell>
          <cell r="BY209">
            <v>3.00833316887779</v>
          </cell>
          <cell r="BZ209">
            <v>3.13722548833918</v>
          </cell>
          <cell r="CA209">
            <v>3.2722482473305</v>
          </cell>
          <cell r="CB209">
            <v>3.42331923465887</v>
          </cell>
          <cell r="CC209">
            <v>3.89874564745415</v>
          </cell>
          <cell r="CD209">
            <v>3.65958457970799</v>
          </cell>
          <cell r="CE209">
            <v>3.11864597730601</v>
          </cell>
          <cell r="CF209">
            <v>3.67320437211499</v>
          </cell>
          <cell r="CG209">
            <v>2.99493655039158</v>
          </cell>
          <cell r="CH209">
            <v>3.6751573631442</v>
          </cell>
          <cell r="CI209">
            <v>4.60749664283069</v>
          </cell>
          <cell r="CJ209">
            <v>4.19543664673507</v>
          </cell>
          <cell r="CK209">
            <v>3.99343623185759</v>
          </cell>
          <cell r="CL209">
            <v>4.89731513744194</v>
          </cell>
          <cell r="CM209">
            <v>4.96654160338664</v>
          </cell>
          <cell r="CN209">
            <v>4.2009927495903</v>
          </cell>
          <cell r="CO209">
            <v>4.40932142018818</v>
          </cell>
          <cell r="CP209">
            <v>5.14834799392143</v>
          </cell>
          <cell r="CQ209">
            <v>5.37256475903125</v>
          </cell>
          <cell r="CR209">
            <v>4.5710806285423</v>
          </cell>
          <cell r="CS209">
            <v>5.21940621659053</v>
          </cell>
          <cell r="CT209">
            <v>4.50756702322154</v>
          </cell>
          <cell r="CU209">
            <v>4.50756702322154</v>
          </cell>
          <cell r="CV209">
            <v>4.50756702322154</v>
          </cell>
          <cell r="CW209">
            <v>1.27248950874696</v>
          </cell>
          <cell r="CX209">
            <v>1.25728692052157</v>
          </cell>
          <cell r="CY209">
            <v>1.2508375522574</v>
          </cell>
          <cell r="CZ209">
            <v>1.27201332953699</v>
          </cell>
          <cell r="DA209">
            <v>1.23576725401649</v>
          </cell>
          <cell r="DB209">
            <v>1.24482444059271</v>
          </cell>
          <cell r="DC209">
            <v>1.25314919522037</v>
          </cell>
          <cell r="DD209">
            <v>1.25936919780741</v>
          </cell>
          <cell r="DE209">
            <v>1.23118574117216</v>
          </cell>
          <cell r="DF209">
            <v>1.25048607386133</v>
          </cell>
        </row>
        <row r="210">
          <cell r="BX210">
            <v>2.73037580288902</v>
          </cell>
          <cell r="BY210">
            <v>2.23347486385373</v>
          </cell>
          <cell r="BZ210">
            <v>2.89139205763742</v>
          </cell>
          <cell r="CA210">
            <v>2.84071045387633</v>
          </cell>
          <cell r="CB210">
            <v>3.53824290258146</v>
          </cell>
          <cell r="CC210">
            <v>3.46681379052294</v>
          </cell>
          <cell r="CD210">
            <v>3.41053764305201</v>
          </cell>
          <cell r="CE210">
            <v>3.27637455186083</v>
          </cell>
          <cell r="CF210">
            <v>3.50135496850886</v>
          </cell>
          <cell r="CG210">
            <v>3.45422062849014</v>
          </cell>
          <cell r="CH210">
            <v>3.3206312926015</v>
          </cell>
          <cell r="CI210">
            <v>3.70966508889838</v>
          </cell>
          <cell r="CJ210">
            <v>4.07591743725142</v>
          </cell>
          <cell r="CK210">
            <v>4.35866591364777</v>
          </cell>
          <cell r="CL210">
            <v>4.42435547413508</v>
          </cell>
          <cell r="CM210">
            <v>4.45318820997239</v>
          </cell>
          <cell r="CN210">
            <v>4.65712735841828</v>
          </cell>
          <cell r="CO210">
            <v>4.75666843765668</v>
          </cell>
          <cell r="CP210">
            <v>4.72029038876003</v>
          </cell>
          <cell r="CQ210">
            <v>4.48622607618346</v>
          </cell>
          <cell r="CR210">
            <v>4.87160730471901</v>
          </cell>
          <cell r="CS210">
            <v>5.30049044072177</v>
          </cell>
          <cell r="CT210">
            <v>5.16319173286883</v>
          </cell>
          <cell r="CU210">
            <v>5.16319173286883</v>
          </cell>
          <cell r="CV210">
            <v>5.16319173286883</v>
          </cell>
          <cell r="CW210">
            <v>1.25583270334276</v>
          </cell>
          <cell r="CX210">
            <v>1.25332052273519</v>
          </cell>
          <cell r="CY210">
            <v>1.25942512936142</v>
          </cell>
          <cell r="CZ210">
            <v>1.24270293259817</v>
          </cell>
          <cell r="DA210">
            <v>1.25687723569794</v>
          </cell>
          <cell r="DB210">
            <v>1.25142701379871</v>
          </cell>
          <cell r="DC210">
            <v>1.28295864194163</v>
          </cell>
          <cell r="DD210">
            <v>1.25869013927091</v>
          </cell>
          <cell r="DE210">
            <v>1.27117144854528</v>
          </cell>
          <cell r="DF210">
            <v>1.24444168374858</v>
          </cell>
        </row>
        <row r="211">
          <cell r="BX211">
            <v>2.70194567089705</v>
          </cell>
          <cell r="BY211">
            <v>2.80747425751041</v>
          </cell>
          <cell r="BZ211">
            <v>2.8981372137218</v>
          </cell>
          <cell r="CA211">
            <v>2.85856480281368</v>
          </cell>
          <cell r="CB211">
            <v>3.3209038830799</v>
          </cell>
          <cell r="CC211">
            <v>3.53508986931641</v>
          </cell>
          <cell r="CD211">
            <v>3.72910640297934</v>
          </cell>
          <cell r="CE211">
            <v>4.16101694354512</v>
          </cell>
          <cell r="CF211">
            <v>4.22898659057562</v>
          </cell>
          <cell r="CG211">
            <v>3.70705176675167</v>
          </cell>
          <cell r="CH211">
            <v>3.86799313095963</v>
          </cell>
          <cell r="CI211">
            <v>4.02730008090154</v>
          </cell>
          <cell r="CJ211">
            <v>4.25569726918767</v>
          </cell>
          <cell r="CK211">
            <v>4.22519761671051</v>
          </cell>
          <cell r="CL211">
            <v>4.66100467318322</v>
          </cell>
          <cell r="CM211">
            <v>4.67250706990405</v>
          </cell>
          <cell r="CN211">
            <v>5.3309571716059</v>
          </cell>
          <cell r="CO211">
            <v>5.1624417005204</v>
          </cell>
          <cell r="CP211">
            <v>4.4762548104349</v>
          </cell>
          <cell r="CQ211">
            <v>4.97254325916225</v>
          </cell>
          <cell r="CR211">
            <v>5.22570963641546</v>
          </cell>
          <cell r="CS211">
            <v>5.09245952359199</v>
          </cell>
          <cell r="CT211">
            <v>5.16440609368271</v>
          </cell>
          <cell r="CU211">
            <v>5.16440609368271</v>
          </cell>
          <cell r="CV211">
            <v>5.16440609368271</v>
          </cell>
          <cell r="CW211">
            <v>1.27121939055876</v>
          </cell>
          <cell r="CX211">
            <v>1.27464738443899</v>
          </cell>
          <cell r="CY211">
            <v>1.25458763456524</v>
          </cell>
          <cell r="CZ211">
            <v>1.25776490675221</v>
          </cell>
          <cell r="DA211">
            <v>1.25674414393599</v>
          </cell>
          <cell r="DB211">
            <v>1.26838918104409</v>
          </cell>
          <cell r="DC211">
            <v>1.24474322601218</v>
          </cell>
          <cell r="DD211">
            <v>1.27310294839451</v>
          </cell>
          <cell r="DE211">
            <v>1.24681503055346</v>
          </cell>
          <cell r="DF211">
            <v>1.26629612269642</v>
          </cell>
        </row>
        <row r="212">
          <cell r="BX212">
            <v>2.5982848072517</v>
          </cell>
          <cell r="BY212">
            <v>2.59870894383172</v>
          </cell>
          <cell r="BZ212">
            <v>2.9357380488805</v>
          </cell>
          <cell r="CA212">
            <v>2.93032790224491</v>
          </cell>
          <cell r="CB212">
            <v>3.0715550426872</v>
          </cell>
          <cell r="CC212">
            <v>2.93777416467994</v>
          </cell>
          <cell r="CD212">
            <v>3.7216298503946</v>
          </cell>
          <cell r="CE212">
            <v>3.14186189412975</v>
          </cell>
          <cell r="CF212">
            <v>3.6750397721956</v>
          </cell>
          <cell r="CG212">
            <v>3.83747721283421</v>
          </cell>
          <cell r="CH212">
            <v>3.6118363805623</v>
          </cell>
          <cell r="CI212">
            <v>2.97744745753179</v>
          </cell>
          <cell r="CJ212">
            <v>3.67776284411077</v>
          </cell>
          <cell r="CK212">
            <v>3.96168359981425</v>
          </cell>
          <cell r="CL212">
            <v>3.63693997032849</v>
          </cell>
          <cell r="CM212">
            <v>4.27128164517054</v>
          </cell>
          <cell r="CN212">
            <v>4.20665009734021</v>
          </cell>
          <cell r="CO212">
            <v>4.40021046166112</v>
          </cell>
          <cell r="CP212">
            <v>4.57070338658933</v>
          </cell>
          <cell r="CQ212">
            <v>4.16835249207687</v>
          </cell>
          <cell r="CR212">
            <v>4.69654488873022</v>
          </cell>
          <cell r="CS212">
            <v>5.36964383093855</v>
          </cell>
          <cell r="CT212">
            <v>5.55435140696042</v>
          </cell>
          <cell r="CU212">
            <v>5.55435140696042</v>
          </cell>
          <cell r="CV212">
            <v>5.55435140696042</v>
          </cell>
          <cell r="CW212">
            <v>1.26140175041847</v>
          </cell>
          <cell r="CX212">
            <v>1.24169628496833</v>
          </cell>
          <cell r="CY212">
            <v>1.26883784353311</v>
          </cell>
          <cell r="CZ212">
            <v>1.25263463639961</v>
          </cell>
          <cell r="DA212">
            <v>1.263761550424</v>
          </cell>
          <cell r="DB212">
            <v>1.24975671998274</v>
          </cell>
          <cell r="DC212">
            <v>1.23482931928464</v>
          </cell>
          <cell r="DD212">
            <v>1.25718114125373</v>
          </cell>
          <cell r="DE212">
            <v>1.25630140057703</v>
          </cell>
          <cell r="DF212">
            <v>1.24369183815287</v>
          </cell>
        </row>
        <row r="213">
          <cell r="BX213">
            <v>2.74370739334306</v>
          </cell>
          <cell r="BY213">
            <v>3.33972451891727</v>
          </cell>
          <cell r="BZ213">
            <v>3.30601900652937</v>
          </cell>
          <cell r="CA213">
            <v>3.1425823966303</v>
          </cell>
          <cell r="CB213">
            <v>3.2400617189612</v>
          </cell>
          <cell r="CC213">
            <v>3.27958665643308</v>
          </cell>
          <cell r="CD213">
            <v>3.23559798452864</v>
          </cell>
          <cell r="CE213">
            <v>3.11601930878312</v>
          </cell>
          <cell r="CF213">
            <v>3.05787949133235</v>
          </cell>
          <cell r="CG213">
            <v>3.99971918476504</v>
          </cell>
          <cell r="CH213">
            <v>3.94420902995477</v>
          </cell>
          <cell r="CI213">
            <v>4.28766596200672</v>
          </cell>
          <cell r="CJ213">
            <v>4.00339779915881</v>
          </cell>
          <cell r="CK213">
            <v>3.95690047355726</v>
          </cell>
          <cell r="CL213">
            <v>4.03637302343092</v>
          </cell>
          <cell r="CM213">
            <v>4.76149121856143</v>
          </cell>
          <cell r="CN213">
            <v>4.11097864207749</v>
          </cell>
          <cell r="CO213">
            <v>4.5706105060261</v>
          </cell>
          <cell r="CP213">
            <v>4.0265909977536</v>
          </cell>
          <cell r="CQ213">
            <v>4.45225877848881</v>
          </cell>
          <cell r="CR213">
            <v>4.69150166705266</v>
          </cell>
          <cell r="CS213">
            <v>5.24841543095198</v>
          </cell>
          <cell r="CT213">
            <v>5.18795510649105</v>
          </cell>
          <cell r="CU213">
            <v>5.18795510649105</v>
          </cell>
          <cell r="CV213">
            <v>5.18795510649105</v>
          </cell>
          <cell r="CW213">
            <v>1.27363742582282</v>
          </cell>
          <cell r="CX213">
            <v>1.24785474884628</v>
          </cell>
          <cell r="CY213">
            <v>1.27322545602799</v>
          </cell>
          <cell r="CZ213">
            <v>1.23049346823044</v>
          </cell>
          <cell r="DA213">
            <v>1.25308883027673</v>
          </cell>
          <cell r="DB213">
            <v>1.27399363198289</v>
          </cell>
          <cell r="DC213">
            <v>1.25692809634951</v>
          </cell>
          <cell r="DD213">
            <v>1.25860225930775</v>
          </cell>
          <cell r="DE213">
            <v>1.24400869167742</v>
          </cell>
          <cell r="DF213">
            <v>1.25650132037182</v>
          </cell>
        </row>
        <row r="214">
          <cell r="BX214">
            <v>2.51865832893444</v>
          </cell>
          <cell r="BY214">
            <v>2.71933423542609</v>
          </cell>
          <cell r="BZ214">
            <v>3.7554527568096</v>
          </cell>
          <cell r="CA214">
            <v>2.5380992878813</v>
          </cell>
          <cell r="CB214">
            <v>3.01277700445247</v>
          </cell>
          <cell r="CC214">
            <v>2.82592217291732</v>
          </cell>
          <cell r="CD214">
            <v>3.94931750233574</v>
          </cell>
          <cell r="CE214">
            <v>3.87871190690307</v>
          </cell>
          <cell r="CF214">
            <v>3.38496324281833</v>
          </cell>
          <cell r="CG214">
            <v>3.87278954869215</v>
          </cell>
          <cell r="CH214">
            <v>4.09293267517642</v>
          </cell>
          <cell r="CI214">
            <v>4.65974866346299</v>
          </cell>
          <cell r="CJ214">
            <v>4.21289074810661</v>
          </cell>
          <cell r="CK214">
            <v>3.60714759496746</v>
          </cell>
          <cell r="CL214">
            <v>4.74161063182266</v>
          </cell>
          <cell r="CM214">
            <v>4.31867955384694</v>
          </cell>
          <cell r="CN214">
            <v>4.69343175304338</v>
          </cell>
          <cell r="CO214">
            <v>3.97387435666507</v>
          </cell>
          <cell r="CP214">
            <v>3.85710698774841</v>
          </cell>
          <cell r="CQ214">
            <v>5.04148013259199</v>
          </cell>
          <cell r="CR214">
            <v>5.0610269685044</v>
          </cell>
          <cell r="CS214">
            <v>5.30332134213293</v>
          </cell>
          <cell r="CT214">
            <v>4.79049998648316</v>
          </cell>
          <cell r="CU214">
            <v>4.79049998648316</v>
          </cell>
          <cell r="CV214">
            <v>4.79049998648316</v>
          </cell>
          <cell r="CW214">
            <v>1.25622541071533</v>
          </cell>
          <cell r="CX214">
            <v>1.25717836458049</v>
          </cell>
          <cell r="CY214">
            <v>1.25011817835405</v>
          </cell>
          <cell r="CZ214">
            <v>1.25835386315934</v>
          </cell>
          <cell r="DA214">
            <v>1.26030760224265</v>
          </cell>
          <cell r="DB214">
            <v>1.26831934220447</v>
          </cell>
          <cell r="DC214">
            <v>1.2399415241621</v>
          </cell>
          <cell r="DD214">
            <v>1.26933111781789</v>
          </cell>
          <cell r="DE214">
            <v>1.23954489739621</v>
          </cell>
          <cell r="DF214">
            <v>1.26057864988589</v>
          </cell>
        </row>
        <row r="215">
          <cell r="BX215">
            <v>2.17869405838127</v>
          </cell>
          <cell r="BY215">
            <v>2.76126410769636</v>
          </cell>
          <cell r="BZ215">
            <v>2.5274077067214</v>
          </cell>
          <cell r="CA215">
            <v>2.84116057914056</v>
          </cell>
          <cell r="CB215">
            <v>3.31210691544911</v>
          </cell>
          <cell r="CC215">
            <v>3.89342118857494</v>
          </cell>
          <cell r="CD215">
            <v>3.25666617746429</v>
          </cell>
          <cell r="CE215">
            <v>3.90097919236432</v>
          </cell>
          <cell r="CF215">
            <v>3.92277593157466</v>
          </cell>
          <cell r="CG215">
            <v>3.62654624400137</v>
          </cell>
          <cell r="CH215">
            <v>4.64414088562213</v>
          </cell>
          <cell r="CI215">
            <v>3.38109706037923</v>
          </cell>
          <cell r="CJ215">
            <v>4.28728041525779</v>
          </cell>
          <cell r="CK215">
            <v>4.47705505014953</v>
          </cell>
          <cell r="CL215">
            <v>3.99222969926869</v>
          </cell>
          <cell r="CM215">
            <v>4.50022414059942</v>
          </cell>
          <cell r="CN215">
            <v>3.97649158862487</v>
          </cell>
          <cell r="CO215">
            <v>5.04414404251918</v>
          </cell>
          <cell r="CP215">
            <v>4.11226624538656</v>
          </cell>
          <cell r="CQ215">
            <v>4.43223576609799</v>
          </cell>
          <cell r="CR215">
            <v>4.61150928893033</v>
          </cell>
          <cell r="CS215">
            <v>4.80083975426434</v>
          </cell>
          <cell r="CT215">
            <v>5.05222967889096</v>
          </cell>
          <cell r="CU215">
            <v>5.05222967889096</v>
          </cell>
          <cell r="CV215">
            <v>5.05222967889096</v>
          </cell>
          <cell r="CW215">
            <v>1.24651353594047</v>
          </cell>
          <cell r="CX215">
            <v>1.26729705732932</v>
          </cell>
          <cell r="CY215">
            <v>1.25379758538845</v>
          </cell>
          <cell r="CZ215">
            <v>1.26933772848254</v>
          </cell>
          <cell r="DA215">
            <v>1.24992168499618</v>
          </cell>
          <cell r="DB215">
            <v>1.27195429508187</v>
          </cell>
          <cell r="DC215">
            <v>1.24943691174476</v>
          </cell>
          <cell r="DD215">
            <v>1.27931189908197</v>
          </cell>
          <cell r="DE215">
            <v>1.26087110253914</v>
          </cell>
          <cell r="DF215">
            <v>1.26441366227558</v>
          </cell>
        </row>
        <row r="216">
          <cell r="BX216">
            <v>2.6027584952111</v>
          </cell>
          <cell r="BY216">
            <v>3.3183342411535</v>
          </cell>
          <cell r="BZ216">
            <v>3.01652455060257</v>
          </cell>
          <cell r="CA216">
            <v>3.16193299074442</v>
          </cell>
          <cell r="CB216">
            <v>3.02883345454989</v>
          </cell>
          <cell r="CC216">
            <v>3.76258977655814</v>
          </cell>
          <cell r="CD216">
            <v>3.08072345192612</v>
          </cell>
          <cell r="CE216">
            <v>3.50889411254792</v>
          </cell>
          <cell r="CF216">
            <v>3.7428695611782</v>
          </cell>
          <cell r="CG216">
            <v>3.7115341493374</v>
          </cell>
          <cell r="CH216">
            <v>3.33553565163937</v>
          </cell>
          <cell r="CI216">
            <v>3.35202622382546</v>
          </cell>
          <cell r="CJ216">
            <v>3.5829969500596</v>
          </cell>
          <cell r="CK216">
            <v>3.98110153229484</v>
          </cell>
          <cell r="CL216">
            <v>4.31786388451765</v>
          </cell>
          <cell r="CM216">
            <v>4.35115176400029</v>
          </cell>
          <cell r="CN216">
            <v>4.45898086194628</v>
          </cell>
          <cell r="CO216">
            <v>4.64463351207244</v>
          </cell>
          <cell r="CP216">
            <v>4.60735830892855</v>
          </cell>
          <cell r="CQ216">
            <v>4.34528603214993</v>
          </cell>
          <cell r="CR216">
            <v>4.13365468858432</v>
          </cell>
          <cell r="CS216">
            <v>5.32083664555115</v>
          </cell>
          <cell r="CT216">
            <v>5.59841032375596</v>
          </cell>
          <cell r="CU216">
            <v>5.59841032375596</v>
          </cell>
          <cell r="CV216">
            <v>5.59841032375596</v>
          </cell>
          <cell r="CW216">
            <v>1.24933998673755</v>
          </cell>
          <cell r="CX216">
            <v>1.27388736631925</v>
          </cell>
          <cell r="CY216">
            <v>1.28620000843237</v>
          </cell>
          <cell r="CZ216">
            <v>1.24809342978682</v>
          </cell>
          <cell r="DA216">
            <v>1.24810353787225</v>
          </cell>
          <cell r="DB216">
            <v>1.27197196942709</v>
          </cell>
          <cell r="DC216">
            <v>1.24587725554246</v>
          </cell>
          <cell r="DD216">
            <v>1.25227474365631</v>
          </cell>
          <cell r="DE216">
            <v>1.26868617354072</v>
          </cell>
          <cell r="DF216">
            <v>1.23595248549363</v>
          </cell>
        </row>
        <row r="217">
          <cell r="BX217">
            <v>2.27144724823602</v>
          </cell>
          <cell r="BY217">
            <v>2.60036278864919</v>
          </cell>
          <cell r="BZ217">
            <v>2.48874738195052</v>
          </cell>
          <cell r="CA217">
            <v>3.02413940189423</v>
          </cell>
          <cell r="CB217">
            <v>3.06295573025887</v>
          </cell>
          <cell r="CC217">
            <v>2.82462719021326</v>
          </cell>
          <cell r="CD217">
            <v>3.2346406207534</v>
          </cell>
          <cell r="CE217">
            <v>3.68298509566268</v>
          </cell>
          <cell r="CF217">
            <v>3.83874864949191</v>
          </cell>
          <cell r="CG217">
            <v>4.0289405431902</v>
          </cell>
          <cell r="CH217">
            <v>3.66066968935518</v>
          </cell>
          <cell r="CI217">
            <v>3.60350987284527</v>
          </cell>
          <cell r="CJ217">
            <v>4.16059794733547</v>
          </cell>
          <cell r="CK217">
            <v>3.64255732281645</v>
          </cell>
          <cell r="CL217">
            <v>4.51506044263251</v>
          </cell>
          <cell r="CM217">
            <v>4.76396509452473</v>
          </cell>
          <cell r="CN217">
            <v>4.47371864191101</v>
          </cell>
          <cell r="CO217">
            <v>5.09411450943479</v>
          </cell>
          <cell r="CP217">
            <v>4.91624365540103</v>
          </cell>
          <cell r="CQ217">
            <v>4.65959854681309</v>
          </cell>
          <cell r="CR217">
            <v>5.22877582141326</v>
          </cell>
          <cell r="CS217">
            <v>5.2274146466894</v>
          </cell>
          <cell r="CT217">
            <v>4.9778963315068</v>
          </cell>
          <cell r="CU217">
            <v>4.9778963315068</v>
          </cell>
          <cell r="CV217">
            <v>4.9778963315068</v>
          </cell>
          <cell r="CW217">
            <v>1.24843023409972</v>
          </cell>
          <cell r="CX217">
            <v>1.23349037078504</v>
          </cell>
          <cell r="CY217">
            <v>1.23396408605917</v>
          </cell>
          <cell r="CZ217">
            <v>1.25485436826021</v>
          </cell>
          <cell r="DA217">
            <v>1.25633881824161</v>
          </cell>
          <cell r="DB217">
            <v>1.26243505577032</v>
          </cell>
          <cell r="DC217">
            <v>1.24389109458603</v>
          </cell>
          <cell r="DD217">
            <v>1.26304910841851</v>
          </cell>
          <cell r="DE217">
            <v>1.24207846807703</v>
          </cell>
          <cell r="DF217">
            <v>1.25308897045558</v>
          </cell>
        </row>
        <row r="218">
          <cell r="BX218">
            <v>2.7440315470239</v>
          </cell>
          <cell r="BY218">
            <v>2.5237010386659</v>
          </cell>
          <cell r="BZ218">
            <v>3.15968471834719</v>
          </cell>
          <cell r="CA218">
            <v>3.12816497517715</v>
          </cell>
          <cell r="CB218">
            <v>2.69607295116832</v>
          </cell>
          <cell r="CC218">
            <v>3.58950383154053</v>
          </cell>
          <cell r="CD218">
            <v>3.58441604378755</v>
          </cell>
          <cell r="CE218">
            <v>3.74695656234356</v>
          </cell>
          <cell r="CF218">
            <v>3.63406047299877</v>
          </cell>
          <cell r="CG218">
            <v>3.79448482830961</v>
          </cell>
          <cell r="CH218">
            <v>3.65593377086556</v>
          </cell>
          <cell r="CI218">
            <v>4.14996332282171</v>
          </cell>
          <cell r="CJ218">
            <v>3.95183556898714</v>
          </cell>
          <cell r="CK218">
            <v>3.93476519365434</v>
          </cell>
          <cell r="CL218">
            <v>4.30373247485032</v>
          </cell>
          <cell r="CM218">
            <v>4.20669894751364</v>
          </cell>
          <cell r="CN218">
            <v>5.01539256906766</v>
          </cell>
          <cell r="CO218">
            <v>4.77626875783214</v>
          </cell>
          <cell r="CP218">
            <v>4.68236042122371</v>
          </cell>
          <cell r="CQ218">
            <v>4.33282962612716</v>
          </cell>
          <cell r="CR218">
            <v>5.20176903379985</v>
          </cell>
          <cell r="CS218">
            <v>4.94693296840374</v>
          </cell>
          <cell r="CT218">
            <v>5.31739360398259</v>
          </cell>
          <cell r="CU218">
            <v>5.31739360398259</v>
          </cell>
          <cell r="CV218">
            <v>5.31739360398259</v>
          </cell>
          <cell r="CW218">
            <v>1.25944754513055</v>
          </cell>
          <cell r="CX218">
            <v>1.2533956141697</v>
          </cell>
          <cell r="CY218">
            <v>1.25550577105392</v>
          </cell>
          <cell r="CZ218">
            <v>1.26857913306506</v>
          </cell>
          <cell r="DA218">
            <v>1.25844481016118</v>
          </cell>
          <cell r="DB218">
            <v>1.25908555997524</v>
          </cell>
          <cell r="DC218">
            <v>1.26212025491557</v>
          </cell>
          <cell r="DD218">
            <v>1.2399706270688</v>
          </cell>
          <cell r="DE218">
            <v>1.25671675813614</v>
          </cell>
          <cell r="DF218">
            <v>1.25065103717574</v>
          </cell>
        </row>
        <row r="219">
          <cell r="BX219">
            <v>2.39739441465266</v>
          </cell>
          <cell r="BY219">
            <v>2.83493756612278</v>
          </cell>
          <cell r="BZ219">
            <v>2.8357819650438</v>
          </cell>
          <cell r="CA219">
            <v>2.72081925982655</v>
          </cell>
          <cell r="CB219">
            <v>3.39809880166898</v>
          </cell>
          <cell r="CC219">
            <v>3.20873801115042</v>
          </cell>
          <cell r="CD219">
            <v>3.22449444134259</v>
          </cell>
          <cell r="CE219">
            <v>3.46594305102705</v>
          </cell>
          <cell r="CF219">
            <v>3.69694923866776</v>
          </cell>
          <cell r="CG219">
            <v>3.79714696586269</v>
          </cell>
          <cell r="CH219">
            <v>3.9708743826369</v>
          </cell>
          <cell r="CI219">
            <v>4.21959881207074</v>
          </cell>
          <cell r="CJ219">
            <v>4.45084262939141</v>
          </cell>
          <cell r="CK219">
            <v>4.61377949452916</v>
          </cell>
          <cell r="CL219">
            <v>4.42091216110064</v>
          </cell>
          <cell r="CM219">
            <v>4.27802241028483</v>
          </cell>
          <cell r="CN219">
            <v>3.7098510079807</v>
          </cell>
          <cell r="CO219">
            <v>4.75146819482787</v>
          </cell>
          <cell r="CP219">
            <v>4.62898170647727</v>
          </cell>
          <cell r="CQ219">
            <v>4.64411388908961</v>
          </cell>
          <cell r="CR219">
            <v>4.89431822590862</v>
          </cell>
          <cell r="CS219">
            <v>5.36305724331286</v>
          </cell>
          <cell r="CT219">
            <v>5.09992343876893</v>
          </cell>
          <cell r="CU219">
            <v>5.09992343876893</v>
          </cell>
          <cell r="CV219">
            <v>5.09992343876893</v>
          </cell>
          <cell r="CW219">
            <v>1.26798314389839</v>
          </cell>
          <cell r="CX219">
            <v>1.26581932878303</v>
          </cell>
          <cell r="CY219">
            <v>1.2503014619715</v>
          </cell>
          <cell r="CZ219">
            <v>1.25306842114374</v>
          </cell>
          <cell r="DA219">
            <v>1.2536709170911</v>
          </cell>
          <cell r="DB219">
            <v>1.27084184521085</v>
          </cell>
          <cell r="DC219">
            <v>1.25053794818779</v>
          </cell>
          <cell r="DD219">
            <v>1.25690424417954</v>
          </cell>
          <cell r="DE219">
            <v>1.28236134751817</v>
          </cell>
          <cell r="DF219">
            <v>1.25305966280537</v>
          </cell>
        </row>
        <row r="220">
          <cell r="BX220">
            <v>3.19264061027161</v>
          </cell>
          <cell r="BY220">
            <v>2.86931535287087</v>
          </cell>
          <cell r="BZ220">
            <v>2.94793165586455</v>
          </cell>
          <cell r="CA220">
            <v>3.25716045191638</v>
          </cell>
          <cell r="CB220">
            <v>3.42976623722559</v>
          </cell>
          <cell r="CC220">
            <v>3.18453261062298</v>
          </cell>
          <cell r="CD220">
            <v>2.74030766689295</v>
          </cell>
          <cell r="CE220">
            <v>3.71393716961828</v>
          </cell>
          <cell r="CF220">
            <v>3.69024679771701</v>
          </cell>
          <cell r="CG220">
            <v>3.67622608070423</v>
          </cell>
          <cell r="CH220">
            <v>3.76797519447074</v>
          </cell>
          <cell r="CI220">
            <v>4.09423987585555</v>
          </cell>
          <cell r="CJ220">
            <v>3.82313732327431</v>
          </cell>
          <cell r="CK220">
            <v>4.87625318308163</v>
          </cell>
          <cell r="CL220">
            <v>3.74404156757104</v>
          </cell>
          <cell r="CM220">
            <v>4.36335155760363</v>
          </cell>
          <cell r="CN220">
            <v>4.36254850876418</v>
          </cell>
          <cell r="CO220">
            <v>4.6228569883298</v>
          </cell>
          <cell r="CP220">
            <v>5.29067989630926</v>
          </cell>
          <cell r="CQ220">
            <v>5.10384480824485</v>
          </cell>
          <cell r="CR220">
            <v>4.53321412476031</v>
          </cell>
          <cell r="CS220">
            <v>5.56607158631128</v>
          </cell>
          <cell r="CT220">
            <v>5.87597408810852</v>
          </cell>
          <cell r="CU220">
            <v>5.87597408810852</v>
          </cell>
          <cell r="CV220">
            <v>5.87597408810852</v>
          </cell>
          <cell r="CW220">
            <v>1.25317140237566</v>
          </cell>
          <cell r="CX220">
            <v>1.25326540955116</v>
          </cell>
          <cell r="CY220">
            <v>1.26255311002388</v>
          </cell>
          <cell r="CZ220">
            <v>1.26740519410204</v>
          </cell>
          <cell r="DA220">
            <v>1.24980707070567</v>
          </cell>
          <cell r="DB220">
            <v>1.26714629219236</v>
          </cell>
          <cell r="DC220">
            <v>1.27057762632225</v>
          </cell>
          <cell r="DD220">
            <v>1.25351716895134</v>
          </cell>
          <cell r="DE220">
            <v>1.24891729829656</v>
          </cell>
          <cell r="DF220">
            <v>1.26507386683663</v>
          </cell>
        </row>
        <row r="221">
          <cell r="BX221">
            <v>2.74024836550238</v>
          </cell>
          <cell r="BY221">
            <v>3.48295327944377</v>
          </cell>
          <cell r="BZ221">
            <v>3.60407949417846</v>
          </cell>
          <cell r="CA221">
            <v>2.88667585501382</v>
          </cell>
          <cell r="CB221">
            <v>3.07981257830324</v>
          </cell>
          <cell r="CC221">
            <v>2.93269933648605</v>
          </cell>
          <cell r="CD221">
            <v>3.15329922016556</v>
          </cell>
          <cell r="CE221">
            <v>3.24266761560856</v>
          </cell>
          <cell r="CF221">
            <v>4.08989184637775</v>
          </cell>
          <cell r="CG221">
            <v>3.37274147302992</v>
          </cell>
          <cell r="CH221">
            <v>3.50106469117073</v>
          </cell>
          <cell r="CI221">
            <v>3.73746597762013</v>
          </cell>
          <cell r="CJ221">
            <v>4.20558593456021</v>
          </cell>
          <cell r="CK221">
            <v>3.99366194589465</v>
          </cell>
          <cell r="CL221">
            <v>3.93789305546519</v>
          </cell>
          <cell r="CM221">
            <v>4.33052312658303</v>
          </cell>
          <cell r="CN221">
            <v>4.61140904938191</v>
          </cell>
          <cell r="CO221">
            <v>4.53881875255835</v>
          </cell>
          <cell r="CP221">
            <v>4.66606923231495</v>
          </cell>
          <cell r="CQ221">
            <v>4.7455598694214</v>
          </cell>
          <cell r="CR221">
            <v>5.04529296539502</v>
          </cell>
          <cell r="CS221">
            <v>5.14048212548789</v>
          </cell>
          <cell r="CT221">
            <v>5.06677843020147</v>
          </cell>
          <cell r="CU221">
            <v>5.06677843020147</v>
          </cell>
          <cell r="CV221">
            <v>5.06677843020147</v>
          </cell>
          <cell r="CW221">
            <v>1.26903197363772</v>
          </cell>
          <cell r="CX221">
            <v>1.25564444496841</v>
          </cell>
          <cell r="CY221">
            <v>1.2517667349642</v>
          </cell>
          <cell r="CZ221">
            <v>1.25909184314959</v>
          </cell>
          <cell r="DA221">
            <v>1.26695634839377</v>
          </cell>
          <cell r="DB221">
            <v>1.25751958594537</v>
          </cell>
          <cell r="DC221">
            <v>1.25896545541292</v>
          </cell>
          <cell r="DD221">
            <v>1.25897663523084</v>
          </cell>
          <cell r="DE221">
            <v>1.24792299309903</v>
          </cell>
          <cell r="DF221">
            <v>1.2568764301384</v>
          </cell>
        </row>
        <row r="222">
          <cell r="BX222">
            <v>2.35389551855848</v>
          </cell>
          <cell r="BY222">
            <v>3.33593796900461</v>
          </cell>
          <cell r="BZ222">
            <v>3.2628606342993</v>
          </cell>
          <cell r="CA222">
            <v>3.5350297644202</v>
          </cell>
          <cell r="CB222">
            <v>3.62218817852409</v>
          </cell>
          <cell r="CC222">
            <v>3.5266271945102</v>
          </cell>
          <cell r="CD222">
            <v>3.22841352396161</v>
          </cell>
          <cell r="CE222">
            <v>3.17237624027064</v>
          </cell>
          <cell r="CF222">
            <v>3.67355888497392</v>
          </cell>
          <cell r="CG222">
            <v>3.7051194887502</v>
          </cell>
          <cell r="CH222">
            <v>3.85460080559437</v>
          </cell>
          <cell r="CI222">
            <v>4.43281734555566</v>
          </cell>
          <cell r="CJ222">
            <v>3.74298653328608</v>
          </cell>
          <cell r="CK222">
            <v>4.50233312749542</v>
          </cell>
          <cell r="CL222">
            <v>4.46906168907668</v>
          </cell>
          <cell r="CM222">
            <v>4.04268956899441</v>
          </cell>
          <cell r="CN222">
            <v>4.48779045884047</v>
          </cell>
          <cell r="CO222">
            <v>4.86880395343959</v>
          </cell>
          <cell r="CP222">
            <v>4.80953591402533</v>
          </cell>
          <cell r="CQ222">
            <v>4.21166942656106</v>
          </cell>
          <cell r="CR222">
            <v>4.76659729057136</v>
          </cell>
          <cell r="CS222">
            <v>4.56925142108764</v>
          </cell>
          <cell r="CT222">
            <v>4.84915497374395</v>
          </cell>
          <cell r="CU222">
            <v>4.84915497374395</v>
          </cell>
          <cell r="CV222">
            <v>4.84915497374395</v>
          </cell>
          <cell r="CW222">
            <v>1.26070909879118</v>
          </cell>
          <cell r="CX222">
            <v>1.25573014756015</v>
          </cell>
          <cell r="CY222">
            <v>1.25375189270939</v>
          </cell>
          <cell r="CZ222">
            <v>1.25838963458272</v>
          </cell>
          <cell r="DA222">
            <v>1.2413616281187</v>
          </cell>
          <cell r="DB222">
            <v>1.269423127994</v>
          </cell>
          <cell r="DC222">
            <v>1.26719540691056</v>
          </cell>
          <cell r="DD222">
            <v>1.26515308384071</v>
          </cell>
          <cell r="DE222">
            <v>1.24984731605799</v>
          </cell>
          <cell r="DF222">
            <v>1.26363747303945</v>
          </cell>
        </row>
        <row r="223">
          <cell r="BX223">
            <v>2.51480725212131</v>
          </cell>
          <cell r="BY223">
            <v>2.75011640471954</v>
          </cell>
          <cell r="BZ223">
            <v>2.73392336430594</v>
          </cell>
          <cell r="CA223">
            <v>2.91278504212285</v>
          </cell>
          <cell r="CB223">
            <v>2.35708832124769</v>
          </cell>
          <cell r="CC223">
            <v>3.17437996675425</v>
          </cell>
          <cell r="CD223">
            <v>3.56191218530208</v>
          </cell>
          <cell r="CE223">
            <v>3.48312545605192</v>
          </cell>
          <cell r="CF223">
            <v>3.91408215019354</v>
          </cell>
          <cell r="CG223">
            <v>3.27101585695601</v>
          </cell>
          <cell r="CH223">
            <v>3.80376335949162</v>
          </cell>
          <cell r="CI223">
            <v>4.44862706704363</v>
          </cell>
          <cell r="CJ223">
            <v>3.75443440345263</v>
          </cell>
          <cell r="CK223">
            <v>3.8570054214139</v>
          </cell>
          <cell r="CL223">
            <v>3.96907837584545</v>
          </cell>
          <cell r="CM223">
            <v>4.26776817575437</v>
          </cell>
          <cell r="CN223">
            <v>4.91021686583142</v>
          </cell>
          <cell r="CO223">
            <v>3.87968758565673</v>
          </cell>
          <cell r="CP223">
            <v>4.86193650219381</v>
          </cell>
          <cell r="CQ223">
            <v>4.8454337132541</v>
          </cell>
          <cell r="CR223">
            <v>4.58922003495964</v>
          </cell>
          <cell r="CS223">
            <v>4.5146353919222</v>
          </cell>
          <cell r="CT223">
            <v>5.29071462171564</v>
          </cell>
          <cell r="CU223">
            <v>5.29071462171564</v>
          </cell>
          <cell r="CV223">
            <v>5.29071462171564</v>
          </cell>
          <cell r="CW223">
            <v>1.26262018863563</v>
          </cell>
          <cell r="CX223">
            <v>1.25429645357942</v>
          </cell>
          <cell r="CY223">
            <v>1.25776891268637</v>
          </cell>
          <cell r="CZ223">
            <v>1.26530169212069</v>
          </cell>
          <cell r="DA223">
            <v>1.26266769720356</v>
          </cell>
          <cell r="DB223">
            <v>1.24539917288213</v>
          </cell>
          <cell r="DC223">
            <v>1.26758016300643</v>
          </cell>
          <cell r="DD223">
            <v>1.25915020652833</v>
          </cell>
          <cell r="DE223">
            <v>1.2649713533594</v>
          </cell>
          <cell r="DF223">
            <v>1.26064858850478</v>
          </cell>
        </row>
        <row r="224">
          <cell r="BX224">
            <v>1.88830209278284</v>
          </cell>
          <cell r="BY224">
            <v>3.0512781158689</v>
          </cell>
          <cell r="BZ224">
            <v>2.95009351812679</v>
          </cell>
          <cell r="CA224">
            <v>2.71502320235855</v>
          </cell>
          <cell r="CB224">
            <v>3.53037185143338</v>
          </cell>
          <cell r="CC224">
            <v>3.4912227249175</v>
          </cell>
          <cell r="CD224">
            <v>3.56361199534518</v>
          </cell>
          <cell r="CE224">
            <v>3.2819024636663</v>
          </cell>
          <cell r="CF224">
            <v>3.5423565396923</v>
          </cell>
          <cell r="CG224">
            <v>3.47677800855526</v>
          </cell>
          <cell r="CH224">
            <v>3.55547505489716</v>
          </cell>
          <cell r="CI224">
            <v>3.71470865003492</v>
          </cell>
          <cell r="CJ224">
            <v>3.97182159934329</v>
          </cell>
          <cell r="CK224">
            <v>3.88863525144241</v>
          </cell>
          <cell r="CL224">
            <v>4.28446423130457</v>
          </cell>
          <cell r="CM224">
            <v>4.53945830052112</v>
          </cell>
          <cell r="CN224">
            <v>4.7651730678128</v>
          </cell>
          <cell r="CO224">
            <v>4.14975063478314</v>
          </cell>
          <cell r="CP224">
            <v>4.10268807167853</v>
          </cell>
          <cell r="CQ224">
            <v>5.01379843860062</v>
          </cell>
          <cell r="CR224">
            <v>4.67933184039301</v>
          </cell>
          <cell r="CS224">
            <v>5.26236588072997</v>
          </cell>
          <cell r="CT224">
            <v>5.82891123336168</v>
          </cell>
          <cell r="CU224">
            <v>5.82891123336168</v>
          </cell>
          <cell r="CV224">
            <v>5.82891123336168</v>
          </cell>
          <cell r="CW224">
            <v>1.24888045903675</v>
          </cell>
          <cell r="CX224">
            <v>1.23155224951632</v>
          </cell>
          <cell r="CY224">
            <v>1.27881239329604</v>
          </cell>
          <cell r="CZ224">
            <v>1.25036224777812</v>
          </cell>
          <cell r="DA224">
            <v>1.25671095123899</v>
          </cell>
          <cell r="DB224">
            <v>1.24838125112129</v>
          </cell>
          <cell r="DC224">
            <v>1.238565172324</v>
          </cell>
          <cell r="DD224">
            <v>1.28062580926465</v>
          </cell>
          <cell r="DE224">
            <v>1.24108043095759</v>
          </cell>
          <cell r="DF224">
            <v>1.26505703477067</v>
          </cell>
        </row>
        <row r="225">
          <cell r="BX225">
            <v>2.63673088969722</v>
          </cell>
          <cell r="BY225">
            <v>2.33389591590091</v>
          </cell>
          <cell r="BZ225">
            <v>3.07161595610979</v>
          </cell>
          <cell r="CA225">
            <v>3.31112410508987</v>
          </cell>
          <cell r="CB225">
            <v>2.81237538225677</v>
          </cell>
          <cell r="CC225">
            <v>2.78700091056679</v>
          </cell>
          <cell r="CD225">
            <v>2.70144272327601</v>
          </cell>
          <cell r="CE225">
            <v>3.07827494540048</v>
          </cell>
          <cell r="CF225">
            <v>4.02635811051714</v>
          </cell>
          <cell r="CG225">
            <v>4.05915401094901</v>
          </cell>
          <cell r="CH225">
            <v>3.66606226696543</v>
          </cell>
          <cell r="CI225">
            <v>3.90079386840734</v>
          </cell>
          <cell r="CJ225">
            <v>4.35747173197532</v>
          </cell>
          <cell r="CK225">
            <v>4.58069038556896</v>
          </cell>
          <cell r="CL225">
            <v>4.51814480791933</v>
          </cell>
          <cell r="CM225">
            <v>4.26387185945665</v>
          </cell>
          <cell r="CN225">
            <v>4.18668348213028</v>
          </cell>
          <cell r="CO225">
            <v>4.38564824200703</v>
          </cell>
          <cell r="CP225">
            <v>3.84984219886502</v>
          </cell>
          <cell r="CQ225">
            <v>4.84744095201329</v>
          </cell>
          <cell r="CR225">
            <v>5.25427285154562</v>
          </cell>
          <cell r="CS225">
            <v>5.51765700217392</v>
          </cell>
          <cell r="CT225">
            <v>5.81040882019063</v>
          </cell>
          <cell r="CU225">
            <v>5.81040882019063</v>
          </cell>
          <cell r="CV225">
            <v>5.81040882019063</v>
          </cell>
          <cell r="CW225">
            <v>1.2255091983381</v>
          </cell>
          <cell r="CX225">
            <v>1.24805806926862</v>
          </cell>
          <cell r="CY225">
            <v>1.23881127763063</v>
          </cell>
          <cell r="CZ225">
            <v>1.26389788073129</v>
          </cell>
          <cell r="DA225">
            <v>1.24234877884013</v>
          </cell>
          <cell r="DB225">
            <v>1.24850104392157</v>
          </cell>
          <cell r="DC225">
            <v>1.24528769380392</v>
          </cell>
          <cell r="DD225">
            <v>1.26581816407919</v>
          </cell>
          <cell r="DE225">
            <v>1.26814216161162</v>
          </cell>
          <cell r="DF225">
            <v>1.2766731564412</v>
          </cell>
        </row>
        <row r="226">
          <cell r="BX226">
            <v>2.42230807740862</v>
          </cell>
          <cell r="BY226">
            <v>2.50206907291219</v>
          </cell>
          <cell r="BZ226">
            <v>2.73947796458718</v>
          </cell>
          <cell r="CA226">
            <v>3.18773791277341</v>
          </cell>
          <cell r="CB226">
            <v>3.75475616124165</v>
          </cell>
          <cell r="CC226">
            <v>3.53118721741852</v>
          </cell>
          <cell r="CD226">
            <v>3.10007849319163</v>
          </cell>
          <cell r="CE226">
            <v>3.2221743931395</v>
          </cell>
          <cell r="CF226">
            <v>3.87029836711895</v>
          </cell>
          <cell r="CG226">
            <v>3.71443934797917</v>
          </cell>
          <cell r="CH226">
            <v>4.41874052121293</v>
          </cell>
          <cell r="CI226">
            <v>3.85782720944805</v>
          </cell>
          <cell r="CJ226">
            <v>3.58844188157672</v>
          </cell>
          <cell r="CK226">
            <v>4.31420684332409</v>
          </cell>
          <cell r="CL226">
            <v>4.29412444173005</v>
          </cell>
          <cell r="CM226">
            <v>4.4415384566081</v>
          </cell>
          <cell r="CN226">
            <v>4.61634636215936</v>
          </cell>
          <cell r="CO226">
            <v>4.4551957805483</v>
          </cell>
          <cell r="CP226">
            <v>4.28380319151988</v>
          </cell>
          <cell r="CQ226">
            <v>4.83857880699868</v>
          </cell>
          <cell r="CR226">
            <v>4.56038105970687</v>
          </cell>
          <cell r="CS226">
            <v>3.7083718637162</v>
          </cell>
          <cell r="CT226">
            <v>4.9970933268594</v>
          </cell>
          <cell r="CU226">
            <v>4.9970933268594</v>
          </cell>
          <cell r="CV226">
            <v>4.9970933268594</v>
          </cell>
          <cell r="CW226">
            <v>1.25930988196606</v>
          </cell>
          <cell r="CX226">
            <v>1.25896870112386</v>
          </cell>
          <cell r="CY226">
            <v>1.2447742436404</v>
          </cell>
          <cell r="CZ226">
            <v>1.27519882217349</v>
          </cell>
          <cell r="DA226">
            <v>1.25340396662141</v>
          </cell>
          <cell r="DB226">
            <v>1.25097763205178</v>
          </cell>
          <cell r="DC226">
            <v>1.24060946855202</v>
          </cell>
          <cell r="DD226">
            <v>1.2481354451527</v>
          </cell>
          <cell r="DE226">
            <v>1.26728682141737</v>
          </cell>
          <cell r="DF226">
            <v>1.25243990252181</v>
          </cell>
        </row>
        <row r="227">
          <cell r="BX227">
            <v>2.32922746268222</v>
          </cell>
          <cell r="BY227">
            <v>2.98892385048829</v>
          </cell>
          <cell r="BZ227">
            <v>3.56719921809113</v>
          </cell>
          <cell r="CA227">
            <v>2.57834894457378</v>
          </cell>
          <cell r="CB227">
            <v>3.0286007753293</v>
          </cell>
          <cell r="CC227">
            <v>3.37773411908425</v>
          </cell>
          <cell r="CD227">
            <v>4.01917619091935</v>
          </cell>
          <cell r="CE227">
            <v>3.59204186976605</v>
          </cell>
          <cell r="CF227">
            <v>3.31818599934335</v>
          </cell>
          <cell r="CG227">
            <v>3.70039798361796</v>
          </cell>
          <cell r="CH227">
            <v>3.05738437181427</v>
          </cell>
          <cell r="CI227">
            <v>3.26385204095611</v>
          </cell>
          <cell r="CJ227">
            <v>3.78225423932292</v>
          </cell>
          <cell r="CK227">
            <v>4.55183001614359</v>
          </cell>
          <cell r="CL227">
            <v>4.29726786536845</v>
          </cell>
          <cell r="CM227">
            <v>3.98375471083443</v>
          </cell>
          <cell r="CN227">
            <v>4.39214390225361</v>
          </cell>
          <cell r="CO227">
            <v>3.93615838078672</v>
          </cell>
          <cell r="CP227">
            <v>4.55030828194566</v>
          </cell>
          <cell r="CQ227">
            <v>4.55699100092797</v>
          </cell>
          <cell r="CR227">
            <v>5.15928418308223</v>
          </cell>
          <cell r="CS227">
            <v>4.97780043295234</v>
          </cell>
          <cell r="CT227">
            <v>4.83541556965035</v>
          </cell>
          <cell r="CU227">
            <v>4.83541556965035</v>
          </cell>
          <cell r="CV227">
            <v>4.83541556965035</v>
          </cell>
          <cell r="CW227">
            <v>1.24860787617551</v>
          </cell>
          <cell r="CX227">
            <v>1.25992208221669</v>
          </cell>
          <cell r="CY227">
            <v>1.27517386247809</v>
          </cell>
          <cell r="CZ227">
            <v>1.26543879126869</v>
          </cell>
          <cell r="DA227">
            <v>1.25169714771649</v>
          </cell>
          <cell r="DB227">
            <v>1.24897986406835</v>
          </cell>
          <cell r="DC227">
            <v>1.24622007563444</v>
          </cell>
          <cell r="DD227">
            <v>1.26443938713558</v>
          </cell>
          <cell r="DE227">
            <v>1.25821885419624</v>
          </cell>
          <cell r="DF227">
            <v>1.26231524429643</v>
          </cell>
        </row>
        <row r="228">
          <cell r="BX228">
            <v>2.95020780100902</v>
          </cell>
          <cell r="BY228">
            <v>3.2419112323595</v>
          </cell>
          <cell r="BZ228">
            <v>2.72270839133879</v>
          </cell>
          <cell r="CA228">
            <v>2.6410232271143</v>
          </cell>
          <cell r="CB228">
            <v>3.08908208915857</v>
          </cell>
          <cell r="CC228">
            <v>3.35041849469992</v>
          </cell>
          <cell r="CD228">
            <v>4.59994141471443</v>
          </cell>
          <cell r="CE228">
            <v>3.90901321648626</v>
          </cell>
          <cell r="CF228">
            <v>3.18773180749789</v>
          </cell>
          <cell r="CG228">
            <v>4.25154205558497</v>
          </cell>
          <cell r="CH228">
            <v>5.09491408021449</v>
          </cell>
          <cell r="CI228">
            <v>4.1841920304281</v>
          </cell>
          <cell r="CJ228">
            <v>4.14465410058719</v>
          </cell>
          <cell r="CK228">
            <v>3.61685294297452</v>
          </cell>
          <cell r="CL228">
            <v>3.79873602159157</v>
          </cell>
          <cell r="CM228">
            <v>4.45931492004983</v>
          </cell>
          <cell r="CN228">
            <v>4.7119353242945</v>
          </cell>
          <cell r="CO228">
            <v>4.98017322108142</v>
          </cell>
          <cell r="CP228">
            <v>5.34625056915326</v>
          </cell>
          <cell r="CQ228">
            <v>4.65179578449759</v>
          </cell>
          <cell r="CR228">
            <v>4.88714225536463</v>
          </cell>
          <cell r="CS228">
            <v>5.33319661756619</v>
          </cell>
          <cell r="CT228">
            <v>5.56219135998376</v>
          </cell>
          <cell r="CU228">
            <v>5.56219135998376</v>
          </cell>
          <cell r="CV228">
            <v>5.56219135998376</v>
          </cell>
          <cell r="CW228">
            <v>1.24518490260235</v>
          </cell>
          <cell r="CX228">
            <v>1.24814703411982</v>
          </cell>
          <cell r="CY228">
            <v>1.24202272242347</v>
          </cell>
          <cell r="CZ228">
            <v>1.25259696286019</v>
          </cell>
          <cell r="DA228">
            <v>1.25612260558621</v>
          </cell>
          <cell r="DB228">
            <v>1.25682366419687</v>
          </cell>
          <cell r="DC228">
            <v>1.27738089747618</v>
          </cell>
          <cell r="DD228">
            <v>1.25902801416829</v>
          </cell>
          <cell r="DE228">
            <v>1.24060867734144</v>
          </cell>
          <cell r="DF228">
            <v>1.23238693817046</v>
          </cell>
        </row>
        <row r="229">
          <cell r="BX229">
            <v>2.27001997202066</v>
          </cell>
          <cell r="BY229">
            <v>2.67717622778238</v>
          </cell>
          <cell r="BZ229">
            <v>2.99701394154661</v>
          </cell>
          <cell r="CA229">
            <v>2.82730714161423</v>
          </cell>
          <cell r="CB229">
            <v>2.69130132828805</v>
          </cell>
          <cell r="CC229">
            <v>3.09269461937527</v>
          </cell>
          <cell r="CD229">
            <v>3.23097982166525</v>
          </cell>
          <cell r="CE229">
            <v>2.61146505158712</v>
          </cell>
          <cell r="CF229">
            <v>3.35658872942168</v>
          </cell>
          <cell r="CG229">
            <v>4.01417244372935</v>
          </cell>
          <cell r="CH229">
            <v>3.5759063544493</v>
          </cell>
          <cell r="CI229">
            <v>3.54219823756381</v>
          </cell>
          <cell r="CJ229">
            <v>4.14864297539907</v>
          </cell>
          <cell r="CK229">
            <v>4.32670141663253</v>
          </cell>
          <cell r="CL229">
            <v>4.57462252700444</v>
          </cell>
          <cell r="CM229">
            <v>4.54568513735097</v>
          </cell>
          <cell r="CN229">
            <v>4.1654622749703</v>
          </cell>
          <cell r="CO229">
            <v>4.38532716691434</v>
          </cell>
          <cell r="CP229">
            <v>4.6670040803155</v>
          </cell>
          <cell r="CQ229">
            <v>4.98816983856185</v>
          </cell>
          <cell r="CR229">
            <v>4.41155267807196</v>
          </cell>
          <cell r="CS229">
            <v>5.60288545438197</v>
          </cell>
          <cell r="CT229">
            <v>5.0592391323832</v>
          </cell>
          <cell r="CU229">
            <v>5.0592391323832</v>
          </cell>
          <cell r="CV229">
            <v>5.0592391323832</v>
          </cell>
          <cell r="CW229">
            <v>1.23887701987255</v>
          </cell>
          <cell r="CX229">
            <v>1.25605459122697</v>
          </cell>
          <cell r="CY229">
            <v>1.24748279238488</v>
          </cell>
          <cell r="CZ229">
            <v>1.24927738158669</v>
          </cell>
          <cell r="DA229">
            <v>1.26734345166031</v>
          </cell>
          <cell r="DB229">
            <v>1.25640647824624</v>
          </cell>
          <cell r="DC229">
            <v>1.26904607882413</v>
          </cell>
          <cell r="DD229">
            <v>1.25138234945278</v>
          </cell>
          <cell r="DE229">
            <v>1.26376350398725</v>
          </cell>
          <cell r="DF229">
            <v>1.25261404225111</v>
          </cell>
        </row>
        <row r="230">
          <cell r="BX230">
            <v>2.10225397659332</v>
          </cell>
          <cell r="BY230">
            <v>2.70813963660553</v>
          </cell>
          <cell r="BZ230">
            <v>2.79619436349644</v>
          </cell>
          <cell r="CA230">
            <v>2.95738517253539</v>
          </cell>
          <cell r="CB230">
            <v>2.60445655170551</v>
          </cell>
          <cell r="CC230">
            <v>3.18278201622035</v>
          </cell>
          <cell r="CD230">
            <v>3.31221789768524</v>
          </cell>
          <cell r="CE230">
            <v>3.61833807420863</v>
          </cell>
          <cell r="CF230">
            <v>3.95007268478525</v>
          </cell>
          <cell r="CG230">
            <v>4.38835377838471</v>
          </cell>
          <cell r="CH230">
            <v>3.56692362081178</v>
          </cell>
          <cell r="CI230">
            <v>3.8678936269496</v>
          </cell>
          <cell r="CJ230">
            <v>4.32977057097093</v>
          </cell>
          <cell r="CK230">
            <v>3.70489766710844</v>
          </cell>
          <cell r="CL230">
            <v>4.42222378896916</v>
          </cell>
          <cell r="CM230">
            <v>4.16562050971539</v>
          </cell>
          <cell r="CN230">
            <v>3.8881683960126</v>
          </cell>
          <cell r="CO230">
            <v>4.12524693491823</v>
          </cell>
          <cell r="CP230">
            <v>4.3712415317898</v>
          </cell>
          <cell r="CQ230">
            <v>4.57924469196383</v>
          </cell>
          <cell r="CR230">
            <v>4.76116842483376</v>
          </cell>
          <cell r="CS230">
            <v>4.83067493902086</v>
          </cell>
          <cell r="CT230">
            <v>4.84904093878685</v>
          </cell>
          <cell r="CU230">
            <v>4.84904093878685</v>
          </cell>
          <cell r="CV230">
            <v>4.84904093878685</v>
          </cell>
          <cell r="CW230">
            <v>1.24445280365183</v>
          </cell>
          <cell r="CX230">
            <v>1.24998255997579</v>
          </cell>
          <cell r="CY230">
            <v>1.26404851033886</v>
          </cell>
          <cell r="CZ230">
            <v>1.26299633403479</v>
          </cell>
          <cell r="DA230">
            <v>1.25939429835501</v>
          </cell>
          <cell r="DB230">
            <v>1.27103520569051</v>
          </cell>
          <cell r="DC230">
            <v>1.25879957874101</v>
          </cell>
          <cell r="DD230">
            <v>1.25732862354882</v>
          </cell>
          <cell r="DE230">
            <v>1.25454736122404</v>
          </cell>
          <cell r="DF230">
            <v>1.25016638267545</v>
          </cell>
        </row>
        <row r="231">
          <cell r="BX231">
            <v>2.62779209760513</v>
          </cell>
          <cell r="BY231">
            <v>2.86174748712748</v>
          </cell>
          <cell r="BZ231">
            <v>2.26525755485291</v>
          </cell>
          <cell r="CA231">
            <v>2.77317909535456</v>
          </cell>
          <cell r="CB231">
            <v>3.06637707469077</v>
          </cell>
          <cell r="CC231">
            <v>3.01592330570628</v>
          </cell>
          <cell r="CD231">
            <v>3.22989333975751</v>
          </cell>
          <cell r="CE231">
            <v>3.70124918326396</v>
          </cell>
          <cell r="CF231">
            <v>4.14671731610251</v>
          </cell>
          <cell r="CG231">
            <v>3.44487923099819</v>
          </cell>
          <cell r="CH231">
            <v>3.24087474055277</v>
          </cell>
          <cell r="CI231">
            <v>3.8402723613982</v>
          </cell>
          <cell r="CJ231">
            <v>3.88422360212957</v>
          </cell>
          <cell r="CK231">
            <v>4.06363285528737</v>
          </cell>
          <cell r="CL231">
            <v>3.9617713476031</v>
          </cell>
          <cell r="CM231">
            <v>4.69043697040896</v>
          </cell>
          <cell r="CN231">
            <v>4.06596289635587</v>
          </cell>
          <cell r="CO231">
            <v>5.00137032559309</v>
          </cell>
          <cell r="CP231">
            <v>4.74947532767195</v>
          </cell>
          <cell r="CQ231">
            <v>5.16356969262009</v>
          </cell>
          <cell r="CR231">
            <v>5.25093964215382</v>
          </cell>
          <cell r="CS231">
            <v>4.80253135395656</v>
          </cell>
          <cell r="CT231">
            <v>4.84432460682129</v>
          </cell>
          <cell r="CU231">
            <v>4.84432460682129</v>
          </cell>
          <cell r="CV231">
            <v>4.84432460682129</v>
          </cell>
          <cell r="CW231">
            <v>1.24955520538672</v>
          </cell>
          <cell r="CX231">
            <v>1.24901644050838</v>
          </cell>
          <cell r="CY231">
            <v>1.26866589059952</v>
          </cell>
          <cell r="CZ231">
            <v>1.27361529392752</v>
          </cell>
          <cell r="DA231">
            <v>1.24094889060439</v>
          </cell>
          <cell r="DB231">
            <v>1.24514501031635</v>
          </cell>
          <cell r="DC231">
            <v>1.25000473896416</v>
          </cell>
          <cell r="DD231">
            <v>1.2706448926626</v>
          </cell>
          <cell r="DE231">
            <v>1.25121938439639</v>
          </cell>
          <cell r="DF231">
            <v>1.25698284954198</v>
          </cell>
        </row>
        <row r="232">
          <cell r="BX232">
            <v>2.62501936051729</v>
          </cell>
          <cell r="BY232">
            <v>2.96276035224949</v>
          </cell>
          <cell r="BZ232">
            <v>3.30226681703705</v>
          </cell>
          <cell r="CA232">
            <v>3.0459039571887</v>
          </cell>
          <cell r="CB232">
            <v>3.61899400941725</v>
          </cell>
          <cell r="CC232">
            <v>3.02581009270645</v>
          </cell>
          <cell r="CD232">
            <v>2.58680378428357</v>
          </cell>
          <cell r="CE232">
            <v>2.87697850907425</v>
          </cell>
          <cell r="CF232">
            <v>3.61943262183444</v>
          </cell>
          <cell r="CG232">
            <v>3.89108285328348</v>
          </cell>
          <cell r="CH232">
            <v>3.09612558873877</v>
          </cell>
          <cell r="CI232">
            <v>3.64051441960647</v>
          </cell>
          <cell r="CJ232">
            <v>4.15088434130191</v>
          </cell>
          <cell r="CK232">
            <v>3.84900947832783</v>
          </cell>
          <cell r="CL232">
            <v>4.05915909262344</v>
          </cell>
          <cell r="CM232">
            <v>3.85291823844005</v>
          </cell>
          <cell r="CN232">
            <v>4.77985100975427</v>
          </cell>
          <cell r="CO232">
            <v>4.05747862756753</v>
          </cell>
          <cell r="CP232">
            <v>4.68849233062761</v>
          </cell>
          <cell r="CQ232">
            <v>4.74874597747329</v>
          </cell>
          <cell r="CR232">
            <v>5.10473786367727</v>
          </cell>
          <cell r="CS232">
            <v>4.69785694737996</v>
          </cell>
          <cell r="CT232">
            <v>5.51110244094374</v>
          </cell>
          <cell r="CU232">
            <v>5.51110244094374</v>
          </cell>
          <cell r="CV232">
            <v>5.51110244094374</v>
          </cell>
          <cell r="CW232">
            <v>1.25881399770645</v>
          </cell>
          <cell r="CX232">
            <v>1.25354912833661</v>
          </cell>
          <cell r="CY232">
            <v>1.24196797034898</v>
          </cell>
          <cell r="CZ232">
            <v>1.25229201552408</v>
          </cell>
          <cell r="DA232">
            <v>1.23930246382398</v>
          </cell>
          <cell r="DB232">
            <v>1.2442710824765</v>
          </cell>
          <cell r="DC232">
            <v>1.22621499928308</v>
          </cell>
          <cell r="DD232">
            <v>1.26294900120195</v>
          </cell>
          <cell r="DE232">
            <v>1.26244572397748</v>
          </cell>
          <cell r="DF232">
            <v>1.27696797186093</v>
          </cell>
        </row>
        <row r="233">
          <cell r="BX233">
            <v>2.7295257250432</v>
          </cell>
          <cell r="BY233">
            <v>2.88039069452323</v>
          </cell>
          <cell r="BZ233">
            <v>2.98361526746224</v>
          </cell>
          <cell r="CA233">
            <v>3.83769518130027</v>
          </cell>
          <cell r="CB233">
            <v>3.83474083596864</v>
          </cell>
          <cell r="CC233">
            <v>3.41415569078442</v>
          </cell>
          <cell r="CD233">
            <v>3.41493166065084</v>
          </cell>
          <cell r="CE233">
            <v>3.5219819186543</v>
          </cell>
          <cell r="CF233">
            <v>4.12677939029077</v>
          </cell>
          <cell r="CG233">
            <v>4.00296750097276</v>
          </cell>
          <cell r="CH233">
            <v>4.27586713040742</v>
          </cell>
          <cell r="CI233">
            <v>3.68637267383145</v>
          </cell>
          <cell r="CJ233">
            <v>3.0894818729824</v>
          </cell>
          <cell r="CK233">
            <v>3.68891923058632</v>
          </cell>
          <cell r="CL233">
            <v>3.84154195137568</v>
          </cell>
          <cell r="CM233">
            <v>4.36343725445142</v>
          </cell>
          <cell r="CN233">
            <v>4.28354340864299</v>
          </cell>
          <cell r="CO233">
            <v>4.85437446642335</v>
          </cell>
          <cell r="CP233">
            <v>5.27633215128895</v>
          </cell>
          <cell r="CQ233">
            <v>4.67812286851256</v>
          </cell>
          <cell r="CR233">
            <v>4.33053231614656</v>
          </cell>
          <cell r="CS233">
            <v>5.95503815325705</v>
          </cell>
          <cell r="CT233">
            <v>5.40478712446094</v>
          </cell>
          <cell r="CU233">
            <v>5.40478712446094</v>
          </cell>
          <cell r="CV233">
            <v>5.40478712446094</v>
          </cell>
          <cell r="CW233">
            <v>1.26780129553256</v>
          </cell>
          <cell r="CX233">
            <v>1.26190817076175</v>
          </cell>
          <cell r="CY233">
            <v>1.2637956407053</v>
          </cell>
          <cell r="CZ233">
            <v>1.25941865691093</v>
          </cell>
          <cell r="DA233">
            <v>1.27073525848784</v>
          </cell>
          <cell r="DB233">
            <v>1.26571936509122</v>
          </cell>
          <cell r="DC233">
            <v>1.26461937741155</v>
          </cell>
          <cell r="DD233">
            <v>1.25035688088414</v>
          </cell>
          <cell r="DE233">
            <v>1.24376690534432</v>
          </cell>
          <cell r="DF233">
            <v>1.25517196482909</v>
          </cell>
        </row>
        <row r="234">
          <cell r="BX234">
            <v>2.57626611380046</v>
          </cell>
          <cell r="BY234">
            <v>3.50410843014454</v>
          </cell>
          <cell r="BZ234">
            <v>2.923930274407</v>
          </cell>
          <cell r="CA234">
            <v>3.44040813804022</v>
          </cell>
          <cell r="CB234">
            <v>3.57962473779781</v>
          </cell>
          <cell r="CC234">
            <v>3.54259906452968</v>
          </cell>
          <cell r="CD234">
            <v>3.61194552067451</v>
          </cell>
          <cell r="CE234">
            <v>3.00281411191557</v>
          </cell>
          <cell r="CF234">
            <v>3.41483474685185</v>
          </cell>
          <cell r="CG234">
            <v>3.68560997098436</v>
          </cell>
          <cell r="CH234">
            <v>3.87573563756366</v>
          </cell>
          <cell r="CI234">
            <v>3.90004408883153</v>
          </cell>
          <cell r="CJ234">
            <v>3.64408491292829</v>
          </cell>
          <cell r="CK234">
            <v>3.77716498203077</v>
          </cell>
          <cell r="CL234">
            <v>3.92375477134271</v>
          </cell>
          <cell r="CM234">
            <v>4.23741664539461</v>
          </cell>
          <cell r="CN234">
            <v>3.92541897736642</v>
          </cell>
          <cell r="CO234">
            <v>4.00113548347444</v>
          </cell>
          <cell r="CP234">
            <v>4.49023740717002</v>
          </cell>
          <cell r="CQ234">
            <v>4.75925033981121</v>
          </cell>
          <cell r="CR234">
            <v>5.16197277223091</v>
          </cell>
          <cell r="CS234">
            <v>4.56780163384641</v>
          </cell>
          <cell r="CT234">
            <v>4.76067820136879</v>
          </cell>
          <cell r="CU234">
            <v>4.76067820136879</v>
          </cell>
          <cell r="CV234">
            <v>4.76067820136879</v>
          </cell>
          <cell r="CW234">
            <v>1.26115972285524</v>
          </cell>
          <cell r="CX234">
            <v>1.24677127408058</v>
          </cell>
          <cell r="CY234">
            <v>1.24433341105311</v>
          </cell>
          <cell r="CZ234">
            <v>1.23927149247751</v>
          </cell>
          <cell r="DA234">
            <v>1.26497855915408</v>
          </cell>
          <cell r="DB234">
            <v>1.24727369759005</v>
          </cell>
          <cell r="DC234">
            <v>1.29680517528708</v>
          </cell>
          <cell r="DD234">
            <v>1.25239902105922</v>
          </cell>
          <cell r="DE234">
            <v>1.25716568709683</v>
          </cell>
          <cell r="DF234">
            <v>1.2534788997491</v>
          </cell>
        </row>
        <row r="235">
          <cell r="BX235">
            <v>2.55951755379341</v>
          </cell>
          <cell r="BY235">
            <v>3.24174226557335</v>
          </cell>
          <cell r="BZ235">
            <v>2.385520775079</v>
          </cell>
          <cell r="CA235">
            <v>2.71772217280398</v>
          </cell>
          <cell r="CB235">
            <v>2.80125028243239</v>
          </cell>
          <cell r="CC235">
            <v>3.45215715476043</v>
          </cell>
          <cell r="CD235">
            <v>3.36676721697308</v>
          </cell>
          <cell r="CE235">
            <v>4.066970847486</v>
          </cell>
          <cell r="CF235">
            <v>3.67571818838027</v>
          </cell>
          <cell r="CG235">
            <v>4.02705584113417</v>
          </cell>
          <cell r="CH235">
            <v>3.96413312139655</v>
          </cell>
          <cell r="CI235">
            <v>4.22082528204705</v>
          </cell>
          <cell r="CJ235">
            <v>3.66263096825299</v>
          </cell>
          <cell r="CK235">
            <v>4.12233748340433</v>
          </cell>
          <cell r="CL235">
            <v>4.22679724363777</v>
          </cell>
          <cell r="CM235">
            <v>4.25330880376427</v>
          </cell>
          <cell r="CN235">
            <v>5.12094402415205</v>
          </cell>
          <cell r="CO235">
            <v>4.6785565440269</v>
          </cell>
          <cell r="CP235">
            <v>4.22206688552718</v>
          </cell>
          <cell r="CQ235">
            <v>5.00440615423005</v>
          </cell>
          <cell r="CR235">
            <v>5.03225313613252</v>
          </cell>
          <cell r="CS235">
            <v>5.20374024119757</v>
          </cell>
          <cell r="CT235">
            <v>4.92041666507823</v>
          </cell>
          <cell r="CU235">
            <v>4.92041666507823</v>
          </cell>
          <cell r="CV235">
            <v>4.92041666507823</v>
          </cell>
          <cell r="CW235">
            <v>1.26669664315934</v>
          </cell>
          <cell r="CX235">
            <v>1.2507390455415</v>
          </cell>
          <cell r="CY235">
            <v>1.25489554040632</v>
          </cell>
          <cell r="CZ235">
            <v>1.24211422933093</v>
          </cell>
          <cell r="DA235">
            <v>1.26697124652636</v>
          </cell>
          <cell r="DB235">
            <v>1.25877881842246</v>
          </cell>
          <cell r="DC235">
            <v>1.2402515999573</v>
          </cell>
          <cell r="DD235">
            <v>1.24309637880222</v>
          </cell>
          <cell r="DE235">
            <v>1.24853575480557</v>
          </cell>
          <cell r="DF235">
            <v>1.26613652785511</v>
          </cell>
        </row>
        <row r="236">
          <cell r="BX236">
            <v>2.7621722986099</v>
          </cell>
          <cell r="BY236">
            <v>2.94552380190102</v>
          </cell>
          <cell r="BZ236">
            <v>2.67536660767328</v>
          </cell>
          <cell r="CA236">
            <v>2.98854830387411</v>
          </cell>
          <cell r="CB236">
            <v>2.75527027916363</v>
          </cell>
          <cell r="CC236">
            <v>3.00628446730361</v>
          </cell>
          <cell r="CD236">
            <v>2.99512472250063</v>
          </cell>
          <cell r="CE236">
            <v>3.34553000906863</v>
          </cell>
          <cell r="CF236">
            <v>3.45534169525929</v>
          </cell>
          <cell r="CG236">
            <v>3.30377606071496</v>
          </cell>
          <cell r="CH236">
            <v>3.54481287203611</v>
          </cell>
          <cell r="CI236">
            <v>3.8382175405038</v>
          </cell>
          <cell r="CJ236">
            <v>4.21167874338572</v>
          </cell>
          <cell r="CK236">
            <v>4.2449513745989</v>
          </cell>
          <cell r="CL236">
            <v>4.11667035646273</v>
          </cell>
          <cell r="CM236">
            <v>4.20773850802441</v>
          </cell>
          <cell r="CN236">
            <v>4.74015592524927</v>
          </cell>
          <cell r="CO236">
            <v>4.36946649983064</v>
          </cell>
          <cell r="CP236">
            <v>4.60477074782314</v>
          </cell>
          <cell r="CQ236">
            <v>4.84950063414496</v>
          </cell>
          <cell r="CR236">
            <v>4.74765136176865</v>
          </cell>
          <cell r="CS236">
            <v>5.62785455340847</v>
          </cell>
          <cell r="CT236">
            <v>5.03784531400005</v>
          </cell>
          <cell r="CU236">
            <v>5.03784531400005</v>
          </cell>
          <cell r="CV236">
            <v>5.03784531400005</v>
          </cell>
          <cell r="CW236">
            <v>1.26117445411909</v>
          </cell>
          <cell r="CX236">
            <v>1.24163620348311</v>
          </cell>
          <cell r="CY236">
            <v>1.24838701521598</v>
          </cell>
          <cell r="CZ236">
            <v>1.24676844156002</v>
          </cell>
          <cell r="DA236">
            <v>1.25267458557779</v>
          </cell>
          <cell r="DB236">
            <v>1.25758124646697</v>
          </cell>
          <cell r="DC236">
            <v>1.25828322325505</v>
          </cell>
          <cell r="DD236">
            <v>1.26711796983152</v>
          </cell>
          <cell r="DE236">
            <v>1.24856145056318</v>
          </cell>
          <cell r="DF236">
            <v>1.27543704953062</v>
          </cell>
        </row>
        <row r="237">
          <cell r="BX237">
            <v>2.70423327881773</v>
          </cell>
          <cell r="BY237">
            <v>2.47436901111703</v>
          </cell>
          <cell r="BZ237">
            <v>2.98826785768979</v>
          </cell>
          <cell r="CA237">
            <v>3.01263568913983</v>
          </cell>
          <cell r="CB237">
            <v>3.12483498700433</v>
          </cell>
          <cell r="CC237">
            <v>3.20781624404848</v>
          </cell>
          <cell r="CD237">
            <v>3.58545091530041</v>
          </cell>
          <cell r="CE237">
            <v>4.06066841577816</v>
          </cell>
          <cell r="CF237">
            <v>3.38082280930017</v>
          </cell>
          <cell r="CG237">
            <v>4.51817769955747</v>
          </cell>
          <cell r="CH237">
            <v>3.46667537314729</v>
          </cell>
          <cell r="CI237">
            <v>3.90193989876288</v>
          </cell>
          <cell r="CJ237">
            <v>3.7491538481655</v>
          </cell>
          <cell r="CK237">
            <v>4.61177441063296</v>
          </cell>
          <cell r="CL237">
            <v>4.19862243458938</v>
          </cell>
          <cell r="CM237">
            <v>5.00444071808422</v>
          </cell>
          <cell r="CN237">
            <v>5.20822281341891</v>
          </cell>
          <cell r="CO237">
            <v>4.41568909343803</v>
          </cell>
          <cell r="CP237">
            <v>4.57209483241154</v>
          </cell>
          <cell r="CQ237">
            <v>5.33853127306822</v>
          </cell>
          <cell r="CR237">
            <v>4.73150323763945</v>
          </cell>
          <cell r="CS237">
            <v>4.68256947658765</v>
          </cell>
          <cell r="CT237">
            <v>5.21631801501731</v>
          </cell>
          <cell r="CU237">
            <v>5.21631801501731</v>
          </cell>
          <cell r="CV237">
            <v>5.21631801501731</v>
          </cell>
          <cell r="CW237">
            <v>1.26867103701197</v>
          </cell>
          <cell r="CX237">
            <v>1.23989877444128</v>
          </cell>
          <cell r="CY237">
            <v>1.23672659196295</v>
          </cell>
          <cell r="CZ237">
            <v>1.24693241360858</v>
          </cell>
          <cell r="DA237">
            <v>1.24736957850206</v>
          </cell>
          <cell r="DB237">
            <v>1.26396600476274</v>
          </cell>
          <cell r="DC237">
            <v>1.24070092589202</v>
          </cell>
          <cell r="DD237">
            <v>1.23815403091522</v>
          </cell>
          <cell r="DE237">
            <v>1.24510276261578</v>
          </cell>
          <cell r="DF237">
            <v>1.28187117721585</v>
          </cell>
        </row>
        <row r="238">
          <cell r="BX238">
            <v>2.33347509008224</v>
          </cell>
          <cell r="BY238">
            <v>3.15196859467409</v>
          </cell>
          <cell r="BZ238">
            <v>3.15857120320145</v>
          </cell>
          <cell r="CA238">
            <v>2.86539744489398</v>
          </cell>
          <cell r="CB238">
            <v>3.23211709217685</v>
          </cell>
          <cell r="CC238">
            <v>3.34986587281794</v>
          </cell>
          <cell r="CD238">
            <v>3.02675002457491</v>
          </cell>
          <cell r="CE238">
            <v>3.70724940360678</v>
          </cell>
          <cell r="CF238">
            <v>3.3914224348655</v>
          </cell>
          <cell r="CG238">
            <v>3.28797467227183</v>
          </cell>
          <cell r="CH238">
            <v>4.12452769963695</v>
          </cell>
          <cell r="CI238">
            <v>3.34578244925225</v>
          </cell>
          <cell r="CJ238">
            <v>3.82626998174618</v>
          </cell>
          <cell r="CK238">
            <v>3.8974086762381</v>
          </cell>
          <cell r="CL238">
            <v>4.04354903154234</v>
          </cell>
          <cell r="CM238">
            <v>4.29664091067443</v>
          </cell>
          <cell r="CN238">
            <v>5.20967011161178</v>
          </cell>
          <cell r="CO238">
            <v>4.99592477696256</v>
          </cell>
          <cell r="CP238">
            <v>4.21989334250559</v>
          </cell>
          <cell r="CQ238">
            <v>4.03336617892013</v>
          </cell>
          <cell r="CR238">
            <v>4.48275028606079</v>
          </cell>
          <cell r="CS238">
            <v>5.46232860569092</v>
          </cell>
          <cell r="CT238">
            <v>4.83475935401414</v>
          </cell>
          <cell r="CU238">
            <v>4.83475935401414</v>
          </cell>
          <cell r="CV238">
            <v>4.83475935401414</v>
          </cell>
          <cell r="CW238">
            <v>1.26107247727158</v>
          </cell>
          <cell r="CX238">
            <v>1.23692592590519</v>
          </cell>
          <cell r="CY238">
            <v>1.22342516305795</v>
          </cell>
          <cell r="CZ238">
            <v>1.24865703602674</v>
          </cell>
          <cell r="DA238">
            <v>1.24218149030873</v>
          </cell>
          <cell r="DB238">
            <v>1.2671607997708</v>
          </cell>
          <cell r="DC238">
            <v>1.26940051813634</v>
          </cell>
          <cell r="DD238">
            <v>1.24731485782007</v>
          </cell>
          <cell r="DE238">
            <v>1.2583610575342</v>
          </cell>
          <cell r="DF238">
            <v>1.25220450823281</v>
          </cell>
        </row>
        <row r="239">
          <cell r="BX239">
            <v>2.49503933223688</v>
          </cell>
          <cell r="BY239">
            <v>2.81151777094389</v>
          </cell>
          <cell r="BZ239">
            <v>2.32960103242572</v>
          </cell>
          <cell r="CA239">
            <v>3.90390159537395</v>
          </cell>
          <cell r="CB239">
            <v>2.9836429578198</v>
          </cell>
          <cell r="CC239">
            <v>3.27440839965031</v>
          </cell>
          <cell r="CD239">
            <v>3.21884528538376</v>
          </cell>
          <cell r="CE239">
            <v>3.49788407112341</v>
          </cell>
          <cell r="CF239">
            <v>3.37314740891847</v>
          </cell>
          <cell r="CG239">
            <v>4.56584151670282</v>
          </cell>
          <cell r="CH239">
            <v>3.54046337773274</v>
          </cell>
          <cell r="CI239">
            <v>3.7349043665843</v>
          </cell>
          <cell r="CJ239">
            <v>4.13797753139723</v>
          </cell>
          <cell r="CK239">
            <v>4.69983712036224</v>
          </cell>
          <cell r="CL239">
            <v>4.68279949436356</v>
          </cell>
          <cell r="CM239">
            <v>4.36935145399729</v>
          </cell>
          <cell r="CN239">
            <v>4.46852197179304</v>
          </cell>
          <cell r="CO239">
            <v>4.75051487812424</v>
          </cell>
          <cell r="CP239">
            <v>4.76016057288336</v>
          </cell>
          <cell r="CQ239">
            <v>5.12213614791291</v>
          </cell>
          <cell r="CR239">
            <v>4.61959893453678</v>
          </cell>
          <cell r="CS239">
            <v>5.14208087964149</v>
          </cell>
          <cell r="CT239">
            <v>5.62921779799009</v>
          </cell>
          <cell r="CU239">
            <v>5.62921779799009</v>
          </cell>
          <cell r="CV239">
            <v>5.62921779799009</v>
          </cell>
          <cell r="CW239">
            <v>1.26249333540922</v>
          </cell>
          <cell r="CX239">
            <v>1.24625497919351</v>
          </cell>
          <cell r="CY239">
            <v>1.24540660373953</v>
          </cell>
          <cell r="CZ239">
            <v>1.26586398076276</v>
          </cell>
          <cell r="DA239">
            <v>1.25975014105211</v>
          </cell>
          <cell r="DB239">
            <v>1.27895926553516</v>
          </cell>
          <cell r="DC239">
            <v>1.24418014068323</v>
          </cell>
          <cell r="DD239">
            <v>1.27052246617173</v>
          </cell>
          <cell r="DE239">
            <v>1.23533652618145</v>
          </cell>
          <cell r="DF239">
            <v>1.25018820764429</v>
          </cell>
        </row>
        <row r="240">
          <cell r="BX240">
            <v>2.67173606438883</v>
          </cell>
          <cell r="BY240">
            <v>3.3845688602969</v>
          </cell>
          <cell r="BZ240">
            <v>3.39052326202887</v>
          </cell>
          <cell r="CA240">
            <v>3.11848803769535</v>
          </cell>
          <cell r="CB240">
            <v>2.80677312914207</v>
          </cell>
          <cell r="CC240">
            <v>3.39720371577442</v>
          </cell>
          <cell r="CD240">
            <v>3.94837619260467</v>
          </cell>
          <cell r="CE240">
            <v>3.42241941125358</v>
          </cell>
          <cell r="CF240">
            <v>4.01818646435856</v>
          </cell>
          <cell r="CG240">
            <v>3.43739922688087</v>
          </cell>
          <cell r="CH240">
            <v>3.59424632570057</v>
          </cell>
          <cell r="CI240">
            <v>4.11610621453652</v>
          </cell>
          <cell r="CJ240">
            <v>3.17404097027927</v>
          </cell>
          <cell r="CK240">
            <v>3.60813339127122</v>
          </cell>
          <cell r="CL240">
            <v>4.47542254478579</v>
          </cell>
          <cell r="CM240">
            <v>5.05818700849661</v>
          </cell>
          <cell r="CN240">
            <v>4.63693189700299</v>
          </cell>
          <cell r="CO240">
            <v>4.1642802322059</v>
          </cell>
          <cell r="CP240">
            <v>4.35837459339867</v>
          </cell>
          <cell r="CQ240">
            <v>4.82837245380589</v>
          </cell>
          <cell r="CR240">
            <v>5.1717159421518</v>
          </cell>
          <cell r="CS240">
            <v>5.49484634971283</v>
          </cell>
          <cell r="CT240">
            <v>5.29384125938245</v>
          </cell>
          <cell r="CU240">
            <v>5.29384125938245</v>
          </cell>
          <cell r="CV240">
            <v>5.29384125938245</v>
          </cell>
          <cell r="CW240">
            <v>1.27212718300253</v>
          </cell>
          <cell r="CX240">
            <v>1.26971142578325</v>
          </cell>
          <cell r="CY240">
            <v>1.24415863894596</v>
          </cell>
          <cell r="CZ240">
            <v>1.27740536639682</v>
          </cell>
          <cell r="DA240">
            <v>1.24074230696921</v>
          </cell>
          <cell r="DB240">
            <v>1.25457282468008</v>
          </cell>
          <cell r="DC240">
            <v>1.24320993236877</v>
          </cell>
          <cell r="DD240">
            <v>1.25667772560584</v>
          </cell>
          <cell r="DE240">
            <v>1.26120198556656</v>
          </cell>
          <cell r="DF240">
            <v>1.27131236016439</v>
          </cell>
        </row>
        <row r="241">
          <cell r="BX241">
            <v>2.3756172201651</v>
          </cell>
          <cell r="BY241">
            <v>2.54265879378482</v>
          </cell>
          <cell r="BZ241">
            <v>2.5965295634677</v>
          </cell>
          <cell r="CA241">
            <v>3.0163843641342</v>
          </cell>
          <cell r="CB241">
            <v>3.14794637627169</v>
          </cell>
          <cell r="CC241">
            <v>3.41669961688554</v>
          </cell>
          <cell r="CD241">
            <v>3.49396901078021</v>
          </cell>
          <cell r="CE241">
            <v>3.184541366036</v>
          </cell>
          <cell r="CF241">
            <v>3.51598884572755</v>
          </cell>
          <cell r="CG241">
            <v>3.03452766180375</v>
          </cell>
          <cell r="CH241">
            <v>3.3857161910312</v>
          </cell>
          <cell r="CI241">
            <v>4.06755901820353</v>
          </cell>
          <cell r="CJ241">
            <v>4.13377696005972</v>
          </cell>
          <cell r="CK241">
            <v>3.65368455598476</v>
          </cell>
          <cell r="CL241">
            <v>4.04536649273223</v>
          </cell>
          <cell r="CM241">
            <v>4.51671071090466</v>
          </cell>
          <cell r="CN241">
            <v>3.9960352317507</v>
          </cell>
          <cell r="CO241">
            <v>4.35237980166972</v>
          </cell>
          <cell r="CP241">
            <v>4.87994156503331</v>
          </cell>
          <cell r="CQ241">
            <v>4.71700986006209</v>
          </cell>
          <cell r="CR241">
            <v>4.37401836566773</v>
          </cell>
          <cell r="CS241">
            <v>5.79491526456361</v>
          </cell>
          <cell r="CT241">
            <v>5.28375450284491</v>
          </cell>
          <cell r="CU241">
            <v>5.28375450284491</v>
          </cell>
          <cell r="CV241">
            <v>5.28375450284491</v>
          </cell>
          <cell r="CW241">
            <v>1.26247471178105</v>
          </cell>
          <cell r="CX241">
            <v>1.26327184251232</v>
          </cell>
          <cell r="CY241">
            <v>1.24942134031005</v>
          </cell>
          <cell r="CZ241">
            <v>1.26884166660042</v>
          </cell>
          <cell r="DA241">
            <v>1.26301275013618</v>
          </cell>
          <cell r="DB241">
            <v>1.24578932156608</v>
          </cell>
          <cell r="DC241">
            <v>1.25168116610506</v>
          </cell>
          <cell r="DD241">
            <v>1.23080714766009</v>
          </cell>
          <cell r="DE241">
            <v>1.22426058215451</v>
          </cell>
          <cell r="DF241">
            <v>1.23820580011717</v>
          </cell>
        </row>
        <row r="242">
          <cell r="BX242">
            <v>2.85504674617451</v>
          </cell>
          <cell r="BY242">
            <v>2.6771596591187</v>
          </cell>
          <cell r="BZ242">
            <v>3.08700302238053</v>
          </cell>
          <cell r="CA242">
            <v>2.875968905711</v>
          </cell>
          <cell r="CB242">
            <v>2.91917186407787</v>
          </cell>
          <cell r="CC242">
            <v>3.11761815222155</v>
          </cell>
          <cell r="CD242">
            <v>3.44596403815052</v>
          </cell>
          <cell r="CE242">
            <v>3.87036560881991</v>
          </cell>
          <cell r="CF242">
            <v>3.40343911563589</v>
          </cell>
          <cell r="CG242">
            <v>3.07602974049196</v>
          </cell>
          <cell r="CH242">
            <v>3.52112493175077</v>
          </cell>
          <cell r="CI242">
            <v>3.41072220411413</v>
          </cell>
          <cell r="CJ242">
            <v>3.69533309574534</v>
          </cell>
          <cell r="CK242">
            <v>3.67757439687015</v>
          </cell>
          <cell r="CL242">
            <v>4.47295423789066</v>
          </cell>
          <cell r="CM242">
            <v>4.11223807451567</v>
          </cell>
          <cell r="CN242">
            <v>4.57288974947264</v>
          </cell>
          <cell r="CO242">
            <v>4.82756607693549</v>
          </cell>
          <cell r="CP242">
            <v>4.31098063127701</v>
          </cell>
          <cell r="CQ242">
            <v>4.73522665443438</v>
          </cell>
          <cell r="CR242">
            <v>5.03904295054486</v>
          </cell>
          <cell r="CS242">
            <v>4.91548357222666</v>
          </cell>
          <cell r="CT242">
            <v>5.12395855170367</v>
          </cell>
          <cell r="CU242">
            <v>5.12395855170367</v>
          </cell>
          <cell r="CV242">
            <v>5.12395855170367</v>
          </cell>
          <cell r="CW242">
            <v>1.23604624569515</v>
          </cell>
          <cell r="CX242">
            <v>1.24797362970216</v>
          </cell>
          <cell r="CY242">
            <v>1.24698007918949</v>
          </cell>
          <cell r="CZ242">
            <v>1.26780474191039</v>
          </cell>
          <cell r="DA242">
            <v>1.25080570356782</v>
          </cell>
          <cell r="DB242">
            <v>1.26210034431764</v>
          </cell>
          <cell r="DC242">
            <v>1.25117892829125</v>
          </cell>
          <cell r="DD242">
            <v>1.25573510797369</v>
          </cell>
          <cell r="DE242">
            <v>1.25730649602389</v>
          </cell>
          <cell r="DF242">
            <v>1.25049026505603</v>
          </cell>
        </row>
        <row r="243">
          <cell r="BX243">
            <v>2.56282863745152</v>
          </cell>
          <cell r="BY243">
            <v>3.20349365976178</v>
          </cell>
          <cell r="BZ243">
            <v>2.58015931649287</v>
          </cell>
          <cell r="CA243">
            <v>2.66029057735438</v>
          </cell>
          <cell r="CB243">
            <v>2.94776264785785</v>
          </cell>
          <cell r="CC243">
            <v>3.08031352678166</v>
          </cell>
          <cell r="CD243">
            <v>3.20625680522857</v>
          </cell>
          <cell r="CE243">
            <v>3.18233189660035</v>
          </cell>
          <cell r="CF243">
            <v>3.13870243445751</v>
          </cell>
          <cell r="CG243">
            <v>3.24099568210856</v>
          </cell>
          <cell r="CH243">
            <v>2.92303623619306</v>
          </cell>
          <cell r="CI243">
            <v>4.0863898484214</v>
          </cell>
          <cell r="CJ243">
            <v>4.03658605268158</v>
          </cell>
          <cell r="CK243">
            <v>4.66499348537635</v>
          </cell>
          <cell r="CL243">
            <v>4.42168808408229</v>
          </cell>
          <cell r="CM243">
            <v>4.13443725581695</v>
          </cell>
          <cell r="CN243">
            <v>4.27103291419791</v>
          </cell>
          <cell r="CO243">
            <v>4.73039747584155</v>
          </cell>
          <cell r="CP243">
            <v>5.18151835417019</v>
          </cell>
          <cell r="CQ243">
            <v>4.37424352949237</v>
          </cell>
          <cell r="CR243">
            <v>4.98851254244285</v>
          </cell>
          <cell r="CS243">
            <v>4.86342546276785</v>
          </cell>
          <cell r="CT243">
            <v>5.08518135355531</v>
          </cell>
          <cell r="CU243">
            <v>5.08518135355531</v>
          </cell>
          <cell r="CV243">
            <v>5.08518135355531</v>
          </cell>
          <cell r="CW243">
            <v>1.26488941672489</v>
          </cell>
          <cell r="CX243">
            <v>1.26135893703754</v>
          </cell>
          <cell r="CY243">
            <v>1.26626354156269</v>
          </cell>
          <cell r="CZ243">
            <v>1.24755505050559</v>
          </cell>
          <cell r="DA243">
            <v>1.24631120985937</v>
          </cell>
          <cell r="DB243">
            <v>1.27155165897507</v>
          </cell>
          <cell r="DC243">
            <v>1.26134294404756</v>
          </cell>
          <cell r="DD243">
            <v>1.25636073046272</v>
          </cell>
          <cell r="DE243">
            <v>1.2682745797965</v>
          </cell>
          <cell r="DF243">
            <v>1.26603402061414</v>
          </cell>
        </row>
        <row r="244">
          <cell r="BX244">
            <v>3.18645601005306</v>
          </cell>
          <cell r="BY244">
            <v>2.66986980542706</v>
          </cell>
          <cell r="BZ244">
            <v>2.5934426616487</v>
          </cell>
          <cell r="CA244">
            <v>2.88124645901472</v>
          </cell>
          <cell r="CB244">
            <v>3.39058144741972</v>
          </cell>
          <cell r="CC244">
            <v>3.2058415977132</v>
          </cell>
          <cell r="CD244">
            <v>2.99823205105913</v>
          </cell>
          <cell r="CE244">
            <v>3.59866661108677</v>
          </cell>
          <cell r="CF244">
            <v>4.15795461366092</v>
          </cell>
          <cell r="CG244">
            <v>3.89509314079061</v>
          </cell>
          <cell r="CH244">
            <v>3.71878455589079</v>
          </cell>
          <cell r="CI244">
            <v>3.74169593749781</v>
          </cell>
          <cell r="CJ244">
            <v>3.90811936347643</v>
          </cell>
          <cell r="CK244">
            <v>3.83498628627609</v>
          </cell>
          <cell r="CL244">
            <v>3.84845809240892</v>
          </cell>
          <cell r="CM244">
            <v>3.77672749444446</v>
          </cell>
          <cell r="CN244">
            <v>4.47447713368625</v>
          </cell>
          <cell r="CO244">
            <v>4.10430218816813</v>
          </cell>
          <cell r="CP244">
            <v>4.29695637829782</v>
          </cell>
          <cell r="CQ244">
            <v>5.0226630805143</v>
          </cell>
          <cell r="CR244">
            <v>4.88057826570408</v>
          </cell>
          <cell r="CS244">
            <v>4.56348063823994</v>
          </cell>
          <cell r="CT244">
            <v>5.26219469220893</v>
          </cell>
          <cell r="CU244">
            <v>5.26219469220893</v>
          </cell>
          <cell r="CV244">
            <v>5.26219469220893</v>
          </cell>
          <cell r="CW244">
            <v>1.23015801728406</v>
          </cell>
          <cell r="CX244">
            <v>1.25917086348689</v>
          </cell>
          <cell r="CY244">
            <v>1.26202886579441</v>
          </cell>
          <cell r="CZ244">
            <v>1.25155063561297</v>
          </cell>
          <cell r="DA244">
            <v>1.23464450351216</v>
          </cell>
          <cell r="DB244">
            <v>1.27192973344024</v>
          </cell>
          <cell r="DC244">
            <v>1.25939809922888</v>
          </cell>
          <cell r="DD244">
            <v>1.2617013186761</v>
          </cell>
          <cell r="DE244">
            <v>1.25833692717078</v>
          </cell>
          <cell r="DF244">
            <v>1.25608339614998</v>
          </cell>
        </row>
        <row r="245">
          <cell r="BX245">
            <v>2.48695107808278</v>
          </cell>
          <cell r="BY245">
            <v>2.52544468366883</v>
          </cell>
          <cell r="BZ245">
            <v>2.74190882573904</v>
          </cell>
          <cell r="CA245">
            <v>3.1958175818213</v>
          </cell>
          <cell r="CB245">
            <v>2.98244997511775</v>
          </cell>
          <cell r="CC245">
            <v>2.57639786549833</v>
          </cell>
          <cell r="CD245">
            <v>3.25741886190491</v>
          </cell>
          <cell r="CE245">
            <v>3.43698840406916</v>
          </cell>
          <cell r="CF245">
            <v>3.06708491396598</v>
          </cell>
          <cell r="CG245">
            <v>3.4010655301366</v>
          </cell>
          <cell r="CH245">
            <v>3.44943547273834</v>
          </cell>
          <cell r="CI245">
            <v>3.72250008423188</v>
          </cell>
          <cell r="CJ245">
            <v>3.97897840405717</v>
          </cell>
          <cell r="CK245">
            <v>4.81463278480103</v>
          </cell>
          <cell r="CL245">
            <v>4.05464283527779</v>
          </cell>
          <cell r="CM245">
            <v>4.30587692242183</v>
          </cell>
          <cell r="CN245">
            <v>4.56861056913585</v>
          </cell>
          <cell r="CO245">
            <v>4.67557788141952</v>
          </cell>
          <cell r="CP245">
            <v>5.1724014101114</v>
          </cell>
          <cell r="CQ245">
            <v>5.61784173414467</v>
          </cell>
          <cell r="CR245">
            <v>4.97050398070897</v>
          </cell>
          <cell r="CS245">
            <v>5.44236575789933</v>
          </cell>
          <cell r="CT245">
            <v>5.57838427276271</v>
          </cell>
          <cell r="CU245">
            <v>5.57838427276271</v>
          </cell>
          <cell r="CV245">
            <v>5.57838427276271</v>
          </cell>
          <cell r="CW245">
            <v>1.27716946694535</v>
          </cell>
          <cell r="CX245">
            <v>1.24162496339095</v>
          </cell>
          <cell r="CY245">
            <v>1.24558642537124</v>
          </cell>
          <cell r="CZ245">
            <v>1.24051073057085</v>
          </cell>
          <cell r="DA245">
            <v>1.2440389777747</v>
          </cell>
          <cell r="DB245">
            <v>1.24077562960982</v>
          </cell>
          <cell r="DC245">
            <v>1.26981796913209</v>
          </cell>
          <cell r="DD245">
            <v>1.23600682949008</v>
          </cell>
          <cell r="DE245">
            <v>1.24307331496406</v>
          </cell>
          <cell r="DF245">
            <v>1.28443938162343</v>
          </cell>
        </row>
        <row r="246">
          <cell r="BX246">
            <v>2.49022416537902</v>
          </cell>
          <cell r="BY246">
            <v>3.20479678762434</v>
          </cell>
          <cell r="BZ246">
            <v>3.04653770476581</v>
          </cell>
          <cell r="CA246">
            <v>2.97883311422938</v>
          </cell>
          <cell r="CB246">
            <v>3.53782772522198</v>
          </cell>
          <cell r="CC246">
            <v>2.69916253892461</v>
          </cell>
          <cell r="CD246">
            <v>3.47430653084183</v>
          </cell>
          <cell r="CE246">
            <v>3.52475049522091</v>
          </cell>
          <cell r="CF246">
            <v>3.31744022355914</v>
          </cell>
          <cell r="CG246">
            <v>3.52415334955543</v>
          </cell>
          <cell r="CH246">
            <v>3.60214846007112</v>
          </cell>
          <cell r="CI246">
            <v>3.69185234689977</v>
          </cell>
          <cell r="CJ246">
            <v>3.97640016923822</v>
          </cell>
          <cell r="CK246">
            <v>3.73740310628491</v>
          </cell>
          <cell r="CL246">
            <v>4.19456227660646</v>
          </cell>
          <cell r="CM246">
            <v>4.97116743809519</v>
          </cell>
          <cell r="CN246">
            <v>3.66886479012928</v>
          </cell>
          <cell r="CO246">
            <v>4.33974280859718</v>
          </cell>
          <cell r="CP246">
            <v>4.74725531546914</v>
          </cell>
          <cell r="CQ246">
            <v>5.3526829562279</v>
          </cell>
          <cell r="CR246">
            <v>5.43202236284312</v>
          </cell>
          <cell r="CS246">
            <v>4.87499247378673</v>
          </cell>
          <cell r="CT246">
            <v>4.78343505381057</v>
          </cell>
          <cell r="CU246">
            <v>4.78343505381057</v>
          </cell>
          <cell r="CV246">
            <v>4.78343505381057</v>
          </cell>
          <cell r="CW246">
            <v>1.25223522056241</v>
          </cell>
          <cell r="CX246">
            <v>1.23255257737792</v>
          </cell>
          <cell r="CY246">
            <v>1.26617704094146</v>
          </cell>
          <cell r="CZ246">
            <v>1.24402293914321</v>
          </cell>
          <cell r="DA246">
            <v>1.24990020038942</v>
          </cell>
          <cell r="DB246">
            <v>1.23482983083537</v>
          </cell>
          <cell r="DC246">
            <v>1.25070755701156</v>
          </cell>
          <cell r="DD246">
            <v>1.2363713595655</v>
          </cell>
          <cell r="DE246">
            <v>1.24888655676848</v>
          </cell>
          <cell r="DF246">
            <v>1.27433093264536</v>
          </cell>
        </row>
        <row r="247">
          <cell r="BX247">
            <v>2.35351016819303</v>
          </cell>
          <cell r="BY247">
            <v>2.67856319125296</v>
          </cell>
          <cell r="BZ247">
            <v>2.59744303464881</v>
          </cell>
          <cell r="CA247">
            <v>2.47853139239459</v>
          </cell>
          <cell r="CB247">
            <v>3.01352429529885</v>
          </cell>
          <cell r="CC247">
            <v>3.66860682509095</v>
          </cell>
          <cell r="CD247">
            <v>3.7848242385354</v>
          </cell>
          <cell r="CE247">
            <v>3.63161789456494</v>
          </cell>
          <cell r="CF247">
            <v>4.20136525905294</v>
          </cell>
          <cell r="CG247">
            <v>4.52275179649949</v>
          </cell>
          <cell r="CH247">
            <v>4.26460314383513</v>
          </cell>
          <cell r="CI247">
            <v>4.03060425087035</v>
          </cell>
          <cell r="CJ247">
            <v>3.78669177420015</v>
          </cell>
          <cell r="CK247">
            <v>3.84429178163649</v>
          </cell>
          <cell r="CL247">
            <v>3.80421887521158</v>
          </cell>
          <cell r="CM247">
            <v>3.60397883149285</v>
          </cell>
          <cell r="CN247">
            <v>5.2106122164399</v>
          </cell>
          <cell r="CO247">
            <v>5.34658511066431</v>
          </cell>
          <cell r="CP247">
            <v>4.3023565456634</v>
          </cell>
          <cell r="CQ247">
            <v>4.78417800123626</v>
          </cell>
          <cell r="CR247">
            <v>5.38039226378792</v>
          </cell>
          <cell r="CS247">
            <v>5.15604568945487</v>
          </cell>
          <cell r="CT247">
            <v>5.20260445596471</v>
          </cell>
          <cell r="CU247">
            <v>5.20260445596471</v>
          </cell>
          <cell r="CV247">
            <v>5.20260445596471</v>
          </cell>
          <cell r="CW247">
            <v>1.27127753667573</v>
          </cell>
          <cell r="CX247">
            <v>1.2568121406769</v>
          </cell>
          <cell r="CY247">
            <v>1.26012841498118</v>
          </cell>
          <cell r="CZ247">
            <v>1.25827780212823</v>
          </cell>
          <cell r="DA247">
            <v>1.2477437217343</v>
          </cell>
          <cell r="DB247">
            <v>1.24059954715451</v>
          </cell>
          <cell r="DC247">
            <v>1.23080879382143</v>
          </cell>
          <cell r="DD247">
            <v>1.24703999656358</v>
          </cell>
          <cell r="DE247">
            <v>1.25858787909704</v>
          </cell>
          <cell r="DF247">
            <v>1.24299550057983</v>
          </cell>
        </row>
        <row r="248">
          <cell r="BX248">
            <v>2.81906559328168</v>
          </cell>
          <cell r="BY248">
            <v>3.19417766050677</v>
          </cell>
          <cell r="BZ248">
            <v>3.53433044532422</v>
          </cell>
          <cell r="CA248">
            <v>3.32181877823909</v>
          </cell>
          <cell r="CB248">
            <v>3.55036243540236</v>
          </cell>
          <cell r="CC248">
            <v>2.9592281803968</v>
          </cell>
          <cell r="CD248">
            <v>3.03037303931003</v>
          </cell>
          <cell r="CE248">
            <v>4.27683259452165</v>
          </cell>
          <cell r="CF248">
            <v>4.23434366881087</v>
          </cell>
          <cell r="CG248">
            <v>3.80435384547865</v>
          </cell>
          <cell r="CH248">
            <v>3.55386546817119</v>
          </cell>
          <cell r="CI248">
            <v>3.57992814371478</v>
          </cell>
          <cell r="CJ248">
            <v>4.41497123291298</v>
          </cell>
          <cell r="CK248">
            <v>4.51585731016008</v>
          </cell>
          <cell r="CL248">
            <v>4.87698318207222</v>
          </cell>
          <cell r="CM248">
            <v>4.46930893131826</v>
          </cell>
          <cell r="CN248">
            <v>4.47709166974537</v>
          </cell>
          <cell r="CO248">
            <v>4.33964703597158</v>
          </cell>
          <cell r="CP248">
            <v>4.33399632889484</v>
          </cell>
          <cell r="CQ248">
            <v>5.51189683521006</v>
          </cell>
          <cell r="CR248">
            <v>5.11467844555672</v>
          </cell>
          <cell r="CS248">
            <v>4.28549409929023</v>
          </cell>
          <cell r="CT248">
            <v>4.76217678788414</v>
          </cell>
          <cell r="CU248">
            <v>4.76217678788414</v>
          </cell>
          <cell r="CV248">
            <v>4.76217678788414</v>
          </cell>
          <cell r="CW248">
            <v>1.26058751833716</v>
          </cell>
          <cell r="CX248">
            <v>1.25451032093199</v>
          </cell>
          <cell r="CY248">
            <v>1.25886473375247</v>
          </cell>
          <cell r="CZ248">
            <v>1.25019318298277</v>
          </cell>
          <cell r="DA248">
            <v>1.26066602533826</v>
          </cell>
          <cell r="DB248">
            <v>1.25481758899423</v>
          </cell>
          <cell r="DC248">
            <v>1.25268449037049</v>
          </cell>
          <cell r="DD248">
            <v>1.24773293746273</v>
          </cell>
          <cell r="DE248">
            <v>1.26469501651588</v>
          </cell>
          <cell r="DF248">
            <v>1.25359983748168</v>
          </cell>
        </row>
        <row r="249">
          <cell r="BX249">
            <v>2.45870076725879</v>
          </cell>
          <cell r="BY249">
            <v>2.84133990908498</v>
          </cell>
          <cell r="BZ249">
            <v>2.76267996826199</v>
          </cell>
          <cell r="CA249">
            <v>2.84091238395434</v>
          </cell>
          <cell r="CB249">
            <v>2.81476711126702</v>
          </cell>
          <cell r="CC249">
            <v>3.31200116341927</v>
          </cell>
          <cell r="CD249">
            <v>3.5161602407985</v>
          </cell>
          <cell r="CE249">
            <v>3.32420610213016</v>
          </cell>
          <cell r="CF249">
            <v>3.97189449317226</v>
          </cell>
          <cell r="CG249">
            <v>3.7110598851825</v>
          </cell>
          <cell r="CH249">
            <v>3.91132326098932</v>
          </cell>
          <cell r="CI249">
            <v>3.84915996366172</v>
          </cell>
          <cell r="CJ249">
            <v>4.6064815563428</v>
          </cell>
          <cell r="CK249">
            <v>4.24295600496112</v>
          </cell>
          <cell r="CL249">
            <v>4.35178311194156</v>
          </cell>
          <cell r="CM249">
            <v>4.4519297799349</v>
          </cell>
          <cell r="CN249">
            <v>3.74671098473237</v>
          </cell>
          <cell r="CO249">
            <v>4.69263879031909</v>
          </cell>
          <cell r="CP249">
            <v>4.91772055187847</v>
          </cell>
          <cell r="CQ249">
            <v>4.62887239864819</v>
          </cell>
          <cell r="CR249">
            <v>4.90051364276432</v>
          </cell>
          <cell r="CS249">
            <v>4.90168892685547</v>
          </cell>
          <cell r="CT249">
            <v>4.74044585019949</v>
          </cell>
          <cell r="CU249">
            <v>4.74044585019949</v>
          </cell>
          <cell r="CV249">
            <v>4.74044585019949</v>
          </cell>
          <cell r="CW249">
            <v>1.25119331469513</v>
          </cell>
          <cell r="CX249">
            <v>1.22645083400286</v>
          </cell>
          <cell r="CY249">
            <v>1.23309344233179</v>
          </cell>
          <cell r="CZ249">
            <v>1.24067501813646</v>
          </cell>
          <cell r="DA249">
            <v>1.24746791469982</v>
          </cell>
          <cell r="DB249">
            <v>1.2349406492511</v>
          </cell>
          <cell r="DC249">
            <v>1.25117582675494</v>
          </cell>
          <cell r="DD249">
            <v>1.23368831434586</v>
          </cell>
          <cell r="DE249">
            <v>1.24873820562149</v>
          </cell>
          <cell r="DF249">
            <v>1.24611588210012</v>
          </cell>
        </row>
        <row r="250">
          <cell r="BX250">
            <v>2.23142697148268</v>
          </cell>
          <cell r="BY250">
            <v>2.67632783985436</v>
          </cell>
          <cell r="BZ250">
            <v>3.36100692968329</v>
          </cell>
          <cell r="CA250">
            <v>3.14280359325533</v>
          </cell>
          <cell r="CB250">
            <v>3.07763844427401</v>
          </cell>
          <cell r="CC250">
            <v>2.85449384914376</v>
          </cell>
          <cell r="CD250">
            <v>3.31990131538326</v>
          </cell>
          <cell r="CE250">
            <v>3.6542367594113</v>
          </cell>
          <cell r="CF250">
            <v>3.17658864648476</v>
          </cell>
          <cell r="CG250">
            <v>3.48513840878423</v>
          </cell>
          <cell r="CH250">
            <v>3.67182909652842</v>
          </cell>
          <cell r="CI250">
            <v>4.47650626710598</v>
          </cell>
          <cell r="CJ250">
            <v>3.98627763071409</v>
          </cell>
          <cell r="CK250">
            <v>3.47696603477549</v>
          </cell>
          <cell r="CL250">
            <v>4.07559783225326</v>
          </cell>
          <cell r="CM250">
            <v>3.98872682689998</v>
          </cell>
          <cell r="CN250">
            <v>4.71459375764517</v>
          </cell>
          <cell r="CO250">
            <v>4.6651776365146</v>
          </cell>
          <cell r="CP250">
            <v>4.71131969905154</v>
          </cell>
          <cell r="CQ250">
            <v>4.86589987806037</v>
          </cell>
          <cell r="CR250">
            <v>4.84014149981729</v>
          </cell>
          <cell r="CS250">
            <v>5.05647408783985</v>
          </cell>
          <cell r="CT250">
            <v>4.82978021372386</v>
          </cell>
          <cell r="CU250">
            <v>4.82978021372386</v>
          </cell>
          <cell r="CV250">
            <v>4.82978021372386</v>
          </cell>
          <cell r="CW250">
            <v>1.24467827566747</v>
          </cell>
          <cell r="CX250">
            <v>1.2453446760239</v>
          </cell>
          <cell r="CY250">
            <v>1.25916281236167</v>
          </cell>
          <cell r="CZ250">
            <v>1.24544340909119</v>
          </cell>
          <cell r="DA250">
            <v>1.2439329603224</v>
          </cell>
          <cell r="DB250">
            <v>1.25352213050773</v>
          </cell>
          <cell r="DC250">
            <v>1.23435652731871</v>
          </cell>
          <cell r="DD250">
            <v>1.26453725503546</v>
          </cell>
          <cell r="DE250">
            <v>1.23068001179896</v>
          </cell>
          <cell r="DF250">
            <v>1.25863362596086</v>
          </cell>
        </row>
        <row r="251">
          <cell r="BX251">
            <v>2.72939640409497</v>
          </cell>
          <cell r="BY251">
            <v>3.01845962851789</v>
          </cell>
          <cell r="BZ251">
            <v>3.4707003324412</v>
          </cell>
          <cell r="CA251">
            <v>2.83812458323586</v>
          </cell>
          <cell r="CB251">
            <v>3.28691544937113</v>
          </cell>
          <cell r="CC251">
            <v>3.57415073687356</v>
          </cell>
          <cell r="CD251">
            <v>3.42230673697138</v>
          </cell>
          <cell r="CE251">
            <v>3.64131416219432</v>
          </cell>
          <cell r="CF251">
            <v>3.79066423975841</v>
          </cell>
          <cell r="CG251">
            <v>3.7711031519843</v>
          </cell>
          <cell r="CH251">
            <v>3.05306252174083</v>
          </cell>
          <cell r="CI251">
            <v>3.45391657693622</v>
          </cell>
          <cell r="CJ251">
            <v>4.07618340944232</v>
          </cell>
          <cell r="CK251">
            <v>4.27893947124806</v>
          </cell>
          <cell r="CL251">
            <v>4.32059591902294</v>
          </cell>
          <cell r="CM251">
            <v>4.68508895644237</v>
          </cell>
          <cell r="CN251">
            <v>4.62387768495892</v>
          </cell>
          <cell r="CO251">
            <v>4.85375788725426</v>
          </cell>
          <cell r="CP251">
            <v>4.82300367847625</v>
          </cell>
          <cell r="CQ251">
            <v>5.54415569484787</v>
          </cell>
          <cell r="CR251">
            <v>4.82835381321227</v>
          </cell>
          <cell r="CS251">
            <v>4.97274846078115</v>
          </cell>
          <cell r="CT251">
            <v>4.54708521105792</v>
          </cell>
          <cell r="CU251">
            <v>4.54708521105792</v>
          </cell>
          <cell r="CV251">
            <v>4.54708521105792</v>
          </cell>
          <cell r="CW251">
            <v>1.22517011971162</v>
          </cell>
          <cell r="CX251">
            <v>1.26448117971572</v>
          </cell>
          <cell r="CY251">
            <v>1.24295904637724</v>
          </cell>
          <cell r="CZ251">
            <v>1.25893495072807</v>
          </cell>
          <cell r="DA251">
            <v>1.2595450538299</v>
          </cell>
          <cell r="DB251">
            <v>1.26392879916374</v>
          </cell>
          <cell r="DC251">
            <v>1.2461249285757</v>
          </cell>
          <cell r="DD251">
            <v>1.24711024599317</v>
          </cell>
          <cell r="DE251">
            <v>1.2304407409855</v>
          </cell>
          <cell r="DF251">
            <v>1.26302271629355</v>
          </cell>
        </row>
        <row r="252">
          <cell r="BX252">
            <v>2.88396840252216</v>
          </cell>
          <cell r="BY252">
            <v>2.70603059777308</v>
          </cell>
          <cell r="BZ252">
            <v>3.13558864223006</v>
          </cell>
          <cell r="CA252">
            <v>2.74143314112767</v>
          </cell>
          <cell r="CB252">
            <v>3.33664015524295</v>
          </cell>
          <cell r="CC252">
            <v>3.18835413917943</v>
          </cell>
          <cell r="CD252">
            <v>3.02754215512547</v>
          </cell>
          <cell r="CE252">
            <v>3.2749590707562</v>
          </cell>
          <cell r="CF252">
            <v>3.05991349782906</v>
          </cell>
          <cell r="CG252">
            <v>3.58241869041153</v>
          </cell>
          <cell r="CH252">
            <v>4.02300511713541</v>
          </cell>
          <cell r="CI252">
            <v>3.74477182335712</v>
          </cell>
          <cell r="CJ252">
            <v>3.86020159853407</v>
          </cell>
          <cell r="CK252">
            <v>3.59319750232631</v>
          </cell>
          <cell r="CL252">
            <v>4.55815728181868</v>
          </cell>
          <cell r="CM252">
            <v>4.50386795943682</v>
          </cell>
          <cell r="CN252">
            <v>4.31488720587739</v>
          </cell>
          <cell r="CO252">
            <v>4.85502152252006</v>
          </cell>
          <cell r="CP252">
            <v>4.41546539080674</v>
          </cell>
          <cell r="CQ252">
            <v>4.78345466449785</v>
          </cell>
          <cell r="CR252">
            <v>4.02609358726186</v>
          </cell>
          <cell r="CS252">
            <v>5.13086498400534</v>
          </cell>
          <cell r="CT252">
            <v>5.27195963864643</v>
          </cell>
          <cell r="CU252">
            <v>5.27195963864643</v>
          </cell>
          <cell r="CV252">
            <v>5.27195963864643</v>
          </cell>
          <cell r="CW252">
            <v>1.27212480883792</v>
          </cell>
          <cell r="CX252">
            <v>1.25169426019766</v>
          </cell>
          <cell r="CY252">
            <v>1.2685726462396</v>
          </cell>
          <cell r="CZ252">
            <v>1.2791880935198</v>
          </cell>
          <cell r="DA252">
            <v>1.25085035152484</v>
          </cell>
          <cell r="DB252">
            <v>1.25689933456409</v>
          </cell>
          <cell r="DC252">
            <v>1.24702340687313</v>
          </cell>
          <cell r="DD252">
            <v>1.23461247727978</v>
          </cell>
          <cell r="DE252">
            <v>1.25194055518677</v>
          </cell>
          <cell r="DF252">
            <v>1.23795582067913</v>
          </cell>
        </row>
        <row r="253">
          <cell r="BX253">
            <v>2.87800115384398</v>
          </cell>
          <cell r="BY253">
            <v>2.78719772126966</v>
          </cell>
          <cell r="BZ253">
            <v>3.48155318042946</v>
          </cell>
          <cell r="CA253">
            <v>3.12402598216131</v>
          </cell>
          <cell r="CB253">
            <v>2.93611537442667</v>
          </cell>
          <cell r="CC253">
            <v>3.44174951940047</v>
          </cell>
          <cell r="CD253">
            <v>3.40916702495534</v>
          </cell>
          <cell r="CE253">
            <v>3.32894330760902</v>
          </cell>
          <cell r="CF253">
            <v>3.55974599062714</v>
          </cell>
          <cell r="CG253">
            <v>3.18055200903293</v>
          </cell>
          <cell r="CH253">
            <v>4.23521179869656</v>
          </cell>
          <cell r="CI253">
            <v>3.67370218111539</v>
          </cell>
          <cell r="CJ253">
            <v>4.72255690478565</v>
          </cell>
          <cell r="CK253">
            <v>3.99918368466621</v>
          </cell>
          <cell r="CL253">
            <v>3.41622083163524</v>
          </cell>
          <cell r="CM253">
            <v>4.2243511530535</v>
          </cell>
          <cell r="CN253">
            <v>4.18591527233653</v>
          </cell>
          <cell r="CO253">
            <v>4.27768049229</v>
          </cell>
          <cell r="CP253">
            <v>4.50847026492989</v>
          </cell>
          <cell r="CQ253">
            <v>4.6515948549664</v>
          </cell>
          <cell r="CR253">
            <v>5.12336598435043</v>
          </cell>
          <cell r="CS253">
            <v>5.03816639488892</v>
          </cell>
          <cell r="CT253">
            <v>5.43510179859132</v>
          </cell>
          <cell r="CU253">
            <v>5.43510179859132</v>
          </cell>
          <cell r="CV253">
            <v>5.43510179859132</v>
          </cell>
          <cell r="CW253">
            <v>1.23347850198063</v>
          </cell>
          <cell r="CX253">
            <v>1.28423633826966</v>
          </cell>
          <cell r="CY253">
            <v>1.22605891522298</v>
          </cell>
          <cell r="CZ253">
            <v>1.25953975921828</v>
          </cell>
          <cell r="DA253">
            <v>1.24707448333225</v>
          </cell>
          <cell r="DB253">
            <v>1.2478491162879</v>
          </cell>
          <cell r="DC253">
            <v>1.25085385657225</v>
          </cell>
          <cell r="DD253">
            <v>1.26843473360662</v>
          </cell>
          <cell r="DE253">
            <v>1.25652342903299</v>
          </cell>
          <cell r="DF253">
            <v>1.24803794649818</v>
          </cell>
        </row>
        <row r="254">
          <cell r="BX254">
            <v>2.48376238967588</v>
          </cell>
          <cell r="BY254">
            <v>2.99368773283707</v>
          </cell>
          <cell r="BZ254">
            <v>3.30129176220759</v>
          </cell>
          <cell r="CA254">
            <v>3.16077668903462</v>
          </cell>
          <cell r="CB254">
            <v>3.62659545349358</v>
          </cell>
          <cell r="CC254">
            <v>3.83785203381208</v>
          </cell>
          <cell r="CD254">
            <v>3.47146842089503</v>
          </cell>
          <cell r="CE254">
            <v>3.39427580667977</v>
          </cell>
          <cell r="CF254">
            <v>3.58772207238297</v>
          </cell>
          <cell r="CG254">
            <v>3.4675946642451</v>
          </cell>
          <cell r="CH254">
            <v>4.32040980018321</v>
          </cell>
          <cell r="CI254">
            <v>3.66827860943367</v>
          </cell>
          <cell r="CJ254">
            <v>3.68233530049959</v>
          </cell>
          <cell r="CK254">
            <v>4.69253706045158</v>
          </cell>
          <cell r="CL254">
            <v>4.08044657071675</v>
          </cell>
          <cell r="CM254">
            <v>4.30323009526276</v>
          </cell>
          <cell r="CN254">
            <v>4.2028550590265</v>
          </cell>
          <cell r="CO254">
            <v>4.56978882375947</v>
          </cell>
          <cell r="CP254">
            <v>4.76103646468918</v>
          </cell>
          <cell r="CQ254">
            <v>4.87038580453589</v>
          </cell>
          <cell r="CR254">
            <v>4.93993499879</v>
          </cell>
          <cell r="CS254">
            <v>4.9725367441768</v>
          </cell>
          <cell r="CT254">
            <v>4.47662696527751</v>
          </cell>
          <cell r="CU254">
            <v>4.47662696527751</v>
          </cell>
          <cell r="CV254">
            <v>4.47662696527751</v>
          </cell>
          <cell r="CW254">
            <v>1.23653878807546</v>
          </cell>
          <cell r="CX254">
            <v>1.25807391222015</v>
          </cell>
          <cell r="CY254">
            <v>1.26158514700295</v>
          </cell>
          <cell r="CZ254">
            <v>1.25292065308917</v>
          </cell>
          <cell r="DA254">
            <v>1.25749023216503</v>
          </cell>
          <cell r="DB254">
            <v>1.25710247052807</v>
          </cell>
          <cell r="DC254">
            <v>1.26184216713183</v>
          </cell>
          <cell r="DD254">
            <v>1.23135085079188</v>
          </cell>
          <cell r="DE254">
            <v>1.2438088326926</v>
          </cell>
          <cell r="DF254">
            <v>1.2799244040576</v>
          </cell>
        </row>
        <row r="255">
          <cell r="BX255">
            <v>2.83929165701758</v>
          </cell>
          <cell r="BY255">
            <v>2.74433899054806</v>
          </cell>
          <cell r="BZ255">
            <v>2.96259223953207</v>
          </cell>
          <cell r="CA255">
            <v>2.97535686485059</v>
          </cell>
          <cell r="CB255">
            <v>2.7730529253493</v>
          </cell>
          <cell r="CC255">
            <v>3.57337561056984</v>
          </cell>
          <cell r="CD255">
            <v>3.79746772145448</v>
          </cell>
          <cell r="CE255">
            <v>3.8831927639555</v>
          </cell>
          <cell r="CF255">
            <v>3.65761236282275</v>
          </cell>
          <cell r="CG255">
            <v>3.7560586726269</v>
          </cell>
          <cell r="CH255">
            <v>4.00148122940025</v>
          </cell>
          <cell r="CI255">
            <v>4.19575682794823</v>
          </cell>
          <cell r="CJ255">
            <v>3.89667938173599</v>
          </cell>
          <cell r="CK255">
            <v>4.22582080693756</v>
          </cell>
          <cell r="CL255">
            <v>4.55379499841169</v>
          </cell>
          <cell r="CM255">
            <v>4.23889237229123</v>
          </cell>
          <cell r="CN255">
            <v>4.41631074585691</v>
          </cell>
          <cell r="CO255">
            <v>4.38575292038973</v>
          </cell>
          <cell r="CP255">
            <v>4.67241321440459</v>
          </cell>
          <cell r="CQ255">
            <v>4.84392008749943</v>
          </cell>
          <cell r="CR255">
            <v>5.58615511456563</v>
          </cell>
          <cell r="CS255">
            <v>4.54508759408126</v>
          </cell>
          <cell r="CT255">
            <v>5.16219012509064</v>
          </cell>
          <cell r="CU255">
            <v>5.16219012509064</v>
          </cell>
          <cell r="CV255">
            <v>5.16219012509064</v>
          </cell>
          <cell r="CW255">
            <v>1.26889266359292</v>
          </cell>
          <cell r="CX255">
            <v>1.26486129698662</v>
          </cell>
          <cell r="CY255">
            <v>1.24726828269312</v>
          </cell>
          <cell r="CZ255">
            <v>1.23734533248776</v>
          </cell>
          <cell r="DA255">
            <v>1.24137936653837</v>
          </cell>
          <cell r="DB255">
            <v>1.24964722739542</v>
          </cell>
          <cell r="DC255">
            <v>1.2490151343416</v>
          </cell>
          <cell r="DD255">
            <v>1.27341352226189</v>
          </cell>
          <cell r="DE255">
            <v>1.24182108180581</v>
          </cell>
          <cell r="DF255">
            <v>1.26305483858714</v>
          </cell>
        </row>
        <row r="256">
          <cell r="BX256">
            <v>2.61350595539807</v>
          </cell>
          <cell r="BY256">
            <v>3.01770913300099</v>
          </cell>
          <cell r="BZ256">
            <v>2.65500002735128</v>
          </cell>
          <cell r="CA256">
            <v>3.08233518257978</v>
          </cell>
          <cell r="CB256">
            <v>3.14919100526755</v>
          </cell>
          <cell r="CC256">
            <v>3.30083367546334</v>
          </cell>
          <cell r="CD256">
            <v>3.49641719851639</v>
          </cell>
          <cell r="CE256">
            <v>3.50255250541463</v>
          </cell>
          <cell r="CF256">
            <v>3.63611640894155</v>
          </cell>
          <cell r="CG256">
            <v>3.48347155467722</v>
          </cell>
          <cell r="CH256">
            <v>3.62406076699139</v>
          </cell>
          <cell r="CI256">
            <v>3.97332013027618</v>
          </cell>
          <cell r="CJ256">
            <v>3.64293826421665</v>
          </cell>
          <cell r="CK256">
            <v>4.22078906097204</v>
          </cell>
          <cell r="CL256">
            <v>4.09810600221244</v>
          </cell>
          <cell r="CM256">
            <v>4.56500175400083</v>
          </cell>
          <cell r="CN256">
            <v>4.21181631071494</v>
          </cell>
          <cell r="CO256">
            <v>4.35033129698395</v>
          </cell>
          <cell r="CP256">
            <v>4.72522327625665</v>
          </cell>
          <cell r="CQ256">
            <v>4.97488143863073</v>
          </cell>
          <cell r="CR256">
            <v>5.36607547653108</v>
          </cell>
          <cell r="CS256">
            <v>5.46051019995591</v>
          </cell>
          <cell r="CT256">
            <v>5.08392263209593</v>
          </cell>
          <cell r="CU256">
            <v>5.08392263209593</v>
          </cell>
          <cell r="CV256">
            <v>5.08392263209593</v>
          </cell>
          <cell r="CW256">
            <v>1.27877593750224</v>
          </cell>
          <cell r="CX256">
            <v>1.2662370335529</v>
          </cell>
          <cell r="CY256">
            <v>1.23780552124056</v>
          </cell>
          <cell r="CZ256">
            <v>1.24333893331176</v>
          </cell>
          <cell r="DA256">
            <v>1.26860463788496</v>
          </cell>
          <cell r="DB256">
            <v>1.25964093929249</v>
          </cell>
          <cell r="DC256">
            <v>1.26128631062487</v>
          </cell>
          <cell r="DD256">
            <v>1.26964568717147</v>
          </cell>
          <cell r="DE256">
            <v>1.25242594901313</v>
          </cell>
          <cell r="DF256">
            <v>1.25556745780139</v>
          </cell>
        </row>
        <row r="257">
          <cell r="BX257">
            <v>2.53539315469087</v>
          </cell>
          <cell r="BY257">
            <v>2.84206774186527</v>
          </cell>
          <cell r="BZ257">
            <v>2.88691417670806</v>
          </cell>
          <cell r="CA257">
            <v>2.94945558627732</v>
          </cell>
          <cell r="CB257">
            <v>3.3484109593665</v>
          </cell>
          <cell r="CC257">
            <v>3.4156160406369</v>
          </cell>
          <cell r="CD257">
            <v>3.35039968160427</v>
          </cell>
          <cell r="CE257">
            <v>3.26994856418566</v>
          </cell>
          <cell r="CF257">
            <v>3.75058397054158</v>
          </cell>
          <cell r="CG257">
            <v>3.40420425044853</v>
          </cell>
          <cell r="CH257">
            <v>3.9392751161278</v>
          </cell>
          <cell r="CI257">
            <v>4.21775465184263</v>
          </cell>
          <cell r="CJ257">
            <v>4.3842342029005</v>
          </cell>
          <cell r="CK257">
            <v>4.21090201611907</v>
          </cell>
          <cell r="CL257">
            <v>4.28346133216027</v>
          </cell>
          <cell r="CM257">
            <v>4.87851570914459</v>
          </cell>
          <cell r="CN257">
            <v>4.31805945945697</v>
          </cell>
          <cell r="CO257">
            <v>4.4900867661192</v>
          </cell>
          <cell r="CP257">
            <v>4.81046017168661</v>
          </cell>
          <cell r="CQ257">
            <v>5.1405930656831</v>
          </cell>
          <cell r="CR257">
            <v>5.04819946571898</v>
          </cell>
          <cell r="CS257">
            <v>5.45757169001463</v>
          </cell>
          <cell r="CT257">
            <v>5.52433743124411</v>
          </cell>
          <cell r="CU257">
            <v>5.52433743124411</v>
          </cell>
          <cell r="CV257">
            <v>5.52433743124411</v>
          </cell>
          <cell r="CW257">
            <v>1.24492021927741</v>
          </cell>
          <cell r="CX257">
            <v>1.22318628636056</v>
          </cell>
          <cell r="CY257">
            <v>1.26224600645756</v>
          </cell>
          <cell r="CZ257">
            <v>1.23065540771265</v>
          </cell>
          <cell r="DA257">
            <v>1.25300688549002</v>
          </cell>
          <cell r="DB257">
            <v>1.26734108738552</v>
          </cell>
          <cell r="DC257">
            <v>1.27222452703077</v>
          </cell>
          <cell r="DD257">
            <v>1.26259694658921</v>
          </cell>
          <cell r="DE257">
            <v>1.24774830251776</v>
          </cell>
          <cell r="DF257">
            <v>1.25486115535569</v>
          </cell>
        </row>
        <row r="258">
          <cell r="BX258">
            <v>2.50336711025528</v>
          </cell>
          <cell r="BY258">
            <v>3.05997529124687</v>
          </cell>
          <cell r="BZ258">
            <v>2.97477811805859</v>
          </cell>
          <cell r="CA258">
            <v>2.90500845882485</v>
          </cell>
          <cell r="CB258">
            <v>3.2304453018706</v>
          </cell>
          <cell r="CC258">
            <v>3.38646499480421</v>
          </cell>
          <cell r="CD258">
            <v>3.50742920840172</v>
          </cell>
          <cell r="CE258">
            <v>3.74074608500499</v>
          </cell>
          <cell r="CF258">
            <v>3.51609329543645</v>
          </cell>
          <cell r="CG258">
            <v>3.47693114741644</v>
          </cell>
          <cell r="CH258">
            <v>3.31495183305852</v>
          </cell>
          <cell r="CI258">
            <v>3.15811696664507</v>
          </cell>
          <cell r="CJ258">
            <v>3.94176270928809</v>
          </cell>
          <cell r="CK258">
            <v>3.58567136405813</v>
          </cell>
          <cell r="CL258">
            <v>4.86924595758414</v>
          </cell>
          <cell r="CM258">
            <v>4.44099293951792</v>
          </cell>
          <cell r="CN258">
            <v>4.03551471174219</v>
          </cell>
          <cell r="CO258">
            <v>4.33477944803179</v>
          </cell>
          <cell r="CP258">
            <v>4.50748351511347</v>
          </cell>
          <cell r="CQ258">
            <v>4.5761348246939</v>
          </cell>
          <cell r="CR258">
            <v>5.51395970949224</v>
          </cell>
          <cell r="CS258">
            <v>4.89317753677701</v>
          </cell>
          <cell r="CT258">
            <v>5.03608404747073</v>
          </cell>
          <cell r="CU258">
            <v>5.03608404747073</v>
          </cell>
          <cell r="CV258">
            <v>5.03608404747073</v>
          </cell>
          <cell r="CW258">
            <v>1.25151371482045</v>
          </cell>
          <cell r="CX258">
            <v>1.25776346830861</v>
          </cell>
          <cell r="CY258">
            <v>1.27217168698821</v>
          </cell>
          <cell r="CZ258">
            <v>1.2311373626457</v>
          </cell>
          <cell r="DA258">
            <v>1.23495359271985</v>
          </cell>
          <cell r="DB258">
            <v>1.27009087608225</v>
          </cell>
          <cell r="DC258">
            <v>1.26014294782435</v>
          </cell>
          <cell r="DD258">
            <v>1.26595645546474</v>
          </cell>
          <cell r="DE258">
            <v>1.23973705172229</v>
          </cell>
          <cell r="DF258">
            <v>1.25645838681271</v>
          </cell>
        </row>
        <row r="259">
          <cell r="BX259">
            <v>2.54906334283792</v>
          </cell>
          <cell r="BY259">
            <v>3.01123165101161</v>
          </cell>
          <cell r="BZ259">
            <v>2.66389591959833</v>
          </cell>
          <cell r="CA259">
            <v>3.13837742663802</v>
          </cell>
          <cell r="CB259">
            <v>3.03299213055014</v>
          </cell>
          <cell r="CC259">
            <v>2.9582850260781</v>
          </cell>
          <cell r="CD259">
            <v>3.17310136233331</v>
          </cell>
          <cell r="CE259">
            <v>3.06703032497684</v>
          </cell>
          <cell r="CF259">
            <v>3.846303793607</v>
          </cell>
          <cell r="CG259">
            <v>3.75538764975434</v>
          </cell>
          <cell r="CH259">
            <v>3.9287308515337</v>
          </cell>
          <cell r="CI259">
            <v>3.86819063602328</v>
          </cell>
          <cell r="CJ259">
            <v>3.57497577359041</v>
          </cell>
          <cell r="CK259">
            <v>4.35118718754951</v>
          </cell>
          <cell r="CL259">
            <v>4.71038981731187</v>
          </cell>
          <cell r="CM259">
            <v>3.9455176324385</v>
          </cell>
          <cell r="CN259">
            <v>4.37327778957265</v>
          </cell>
          <cell r="CO259">
            <v>4.69934890151953</v>
          </cell>
          <cell r="CP259">
            <v>5.01522075793986</v>
          </cell>
          <cell r="CQ259">
            <v>5.42817891136455</v>
          </cell>
          <cell r="CR259">
            <v>5.01197263679727</v>
          </cell>
          <cell r="CS259">
            <v>4.98463361562933</v>
          </cell>
          <cell r="CT259">
            <v>5.24613108991035</v>
          </cell>
          <cell r="CU259">
            <v>5.24613108991035</v>
          </cell>
          <cell r="CV259">
            <v>5.24613108991035</v>
          </cell>
          <cell r="CW259">
            <v>1.27570853807739</v>
          </cell>
          <cell r="CX259">
            <v>1.23035569123619</v>
          </cell>
          <cell r="CY259">
            <v>1.24974937581674</v>
          </cell>
          <cell r="CZ259">
            <v>1.25713861023232</v>
          </cell>
          <cell r="DA259">
            <v>1.2465866323624</v>
          </cell>
          <cell r="DB259">
            <v>1.23861020531463</v>
          </cell>
          <cell r="DC259">
            <v>1.25644265574519</v>
          </cell>
          <cell r="DD259">
            <v>1.28292933928106</v>
          </cell>
          <cell r="DE259">
            <v>1.24134464928655</v>
          </cell>
          <cell r="DF259">
            <v>1.25969277436342</v>
          </cell>
        </row>
        <row r="260">
          <cell r="BX260">
            <v>2.83430981707997</v>
          </cell>
          <cell r="BY260">
            <v>2.85696612573618</v>
          </cell>
          <cell r="BZ260">
            <v>3.60164567933643</v>
          </cell>
          <cell r="CA260">
            <v>3.50161421363742</v>
          </cell>
          <cell r="CB260">
            <v>3.46252321525344</v>
          </cell>
          <cell r="CC260">
            <v>3.44964450660769</v>
          </cell>
          <cell r="CD260">
            <v>3.59660972735322</v>
          </cell>
          <cell r="CE260">
            <v>3.19833151737668</v>
          </cell>
          <cell r="CF260">
            <v>3.63384769951755</v>
          </cell>
          <cell r="CG260">
            <v>4.27785166705001</v>
          </cell>
          <cell r="CH260">
            <v>4.03923611332413</v>
          </cell>
          <cell r="CI260">
            <v>3.62257628193924</v>
          </cell>
          <cell r="CJ260">
            <v>4.21514324894498</v>
          </cell>
          <cell r="CK260">
            <v>4.38969407503717</v>
          </cell>
          <cell r="CL260">
            <v>4.00247562944572</v>
          </cell>
          <cell r="CM260">
            <v>4.17392277396687</v>
          </cell>
          <cell r="CN260">
            <v>3.65994498921838</v>
          </cell>
          <cell r="CO260">
            <v>4.51028010815739</v>
          </cell>
          <cell r="CP260">
            <v>4.93058691769473</v>
          </cell>
          <cell r="CQ260">
            <v>4.89976040609875</v>
          </cell>
          <cell r="CR260">
            <v>5.53636553124564</v>
          </cell>
          <cell r="CS260">
            <v>5.28967716036335</v>
          </cell>
          <cell r="CT260">
            <v>5.08465138116029</v>
          </cell>
          <cell r="CU260">
            <v>5.08465138116029</v>
          </cell>
          <cell r="CV260">
            <v>5.08465138116029</v>
          </cell>
          <cell r="CW260">
            <v>1.24534326456377</v>
          </cell>
          <cell r="CX260">
            <v>1.24618039070655</v>
          </cell>
          <cell r="CY260">
            <v>1.28460265627711</v>
          </cell>
          <cell r="CZ260">
            <v>1.24495689760032</v>
          </cell>
          <cell r="DA260">
            <v>1.25208703373564</v>
          </cell>
          <cell r="DB260">
            <v>1.24555086051905</v>
          </cell>
          <cell r="DC260">
            <v>1.25640664514692</v>
          </cell>
          <cell r="DD260">
            <v>1.26082113155774</v>
          </cell>
          <cell r="DE260">
            <v>1.25674420311198</v>
          </cell>
          <cell r="DF260">
            <v>1.25418850436759</v>
          </cell>
        </row>
        <row r="261">
          <cell r="BX261">
            <v>2.6090127823384</v>
          </cell>
          <cell r="BY261">
            <v>2.74038063280885</v>
          </cell>
          <cell r="BZ261">
            <v>2.78633550118163</v>
          </cell>
          <cell r="CA261">
            <v>3.10302539266201</v>
          </cell>
          <cell r="CB261">
            <v>3.15369875946842</v>
          </cell>
          <cell r="CC261">
            <v>3.72061660824909</v>
          </cell>
          <cell r="CD261">
            <v>3.54601623894266</v>
          </cell>
          <cell r="CE261">
            <v>3.82058778425151</v>
          </cell>
          <cell r="CF261">
            <v>4.00307333259355</v>
          </cell>
          <cell r="CG261">
            <v>3.3737259824858</v>
          </cell>
          <cell r="CH261">
            <v>3.89564167097619</v>
          </cell>
          <cell r="CI261">
            <v>4.0852027655956</v>
          </cell>
          <cell r="CJ261">
            <v>4.1341019194601</v>
          </cell>
          <cell r="CK261">
            <v>4.91040058660406</v>
          </cell>
          <cell r="CL261">
            <v>3.70036556934185</v>
          </cell>
          <cell r="CM261">
            <v>5.08715691516899</v>
          </cell>
          <cell r="CN261">
            <v>4.38042825757089</v>
          </cell>
          <cell r="CO261">
            <v>5.03472663312271</v>
          </cell>
          <cell r="CP261">
            <v>5.1491258951402</v>
          </cell>
          <cell r="CQ261">
            <v>4.91732871352035</v>
          </cell>
          <cell r="CR261">
            <v>5.33564766857178</v>
          </cell>
          <cell r="CS261">
            <v>5.07947950108523</v>
          </cell>
          <cell r="CT261">
            <v>5.02942628537993</v>
          </cell>
          <cell r="CU261">
            <v>5.02942628537993</v>
          </cell>
          <cell r="CV261">
            <v>5.02942628537993</v>
          </cell>
          <cell r="CW261">
            <v>1.26130803721074</v>
          </cell>
          <cell r="CX261">
            <v>1.23828114297278</v>
          </cell>
          <cell r="CY261">
            <v>1.25215807625201</v>
          </cell>
          <cell r="CZ261">
            <v>1.24926023168352</v>
          </cell>
          <cell r="DA261">
            <v>1.25917573473032</v>
          </cell>
          <cell r="DB261">
            <v>1.2401771383663</v>
          </cell>
          <cell r="DC261">
            <v>1.25862706558157</v>
          </cell>
          <cell r="DD261">
            <v>1.247898912031</v>
          </cell>
          <cell r="DE261">
            <v>1.24959029319237</v>
          </cell>
          <cell r="DF261">
            <v>1.25293221881607</v>
          </cell>
        </row>
        <row r="262">
          <cell r="BX262">
            <v>2.82907081317977</v>
          </cell>
          <cell r="BY262">
            <v>2.85636945758842</v>
          </cell>
          <cell r="BZ262">
            <v>2.68675020133163</v>
          </cell>
          <cell r="CA262">
            <v>2.47170291243358</v>
          </cell>
          <cell r="CB262">
            <v>3.2447077586094</v>
          </cell>
          <cell r="CC262">
            <v>3.58037176992137</v>
          </cell>
          <cell r="CD262">
            <v>3.61349254977799</v>
          </cell>
          <cell r="CE262">
            <v>3.98403117501338</v>
          </cell>
          <cell r="CF262">
            <v>3.75205566905559</v>
          </cell>
          <cell r="CG262">
            <v>3.8439184860334</v>
          </cell>
          <cell r="CH262">
            <v>4.13213836535712</v>
          </cell>
          <cell r="CI262">
            <v>4.1125488045367</v>
          </cell>
          <cell r="CJ262">
            <v>4.0175275206751</v>
          </cell>
          <cell r="CK262">
            <v>3.7592451644473</v>
          </cell>
          <cell r="CL262">
            <v>3.95890128926715</v>
          </cell>
          <cell r="CM262">
            <v>4.5176271082821</v>
          </cell>
          <cell r="CN262">
            <v>3.77162369811536</v>
          </cell>
          <cell r="CO262">
            <v>4.49841727939192</v>
          </cell>
          <cell r="CP262">
            <v>4.38124017694031</v>
          </cell>
          <cell r="CQ262">
            <v>4.75080264019939</v>
          </cell>
          <cell r="CR262">
            <v>4.82860716259773</v>
          </cell>
          <cell r="CS262">
            <v>5.12342789809315</v>
          </cell>
          <cell r="CT262">
            <v>4.79383670249543</v>
          </cell>
          <cell r="CU262">
            <v>4.79383670249543</v>
          </cell>
          <cell r="CV262">
            <v>4.79383670249543</v>
          </cell>
          <cell r="CW262">
            <v>1.27936274559402</v>
          </cell>
          <cell r="CX262">
            <v>1.25663297670278</v>
          </cell>
          <cell r="CY262">
            <v>1.27942763097131</v>
          </cell>
          <cell r="CZ262">
            <v>1.25791365979977</v>
          </cell>
          <cell r="DA262">
            <v>1.27231945159486</v>
          </cell>
          <cell r="DB262">
            <v>1.27385032241612</v>
          </cell>
          <cell r="DC262">
            <v>1.25097695287969</v>
          </cell>
          <cell r="DD262">
            <v>1.2580485936419</v>
          </cell>
          <cell r="DE262">
            <v>1.2609102344871</v>
          </cell>
          <cell r="DF262">
            <v>1.24630289971298</v>
          </cell>
        </row>
        <row r="263">
          <cell r="BX263">
            <v>2.90395999663423</v>
          </cell>
          <cell r="BY263">
            <v>3.56317370489802</v>
          </cell>
          <cell r="BZ263">
            <v>2.64691641051593</v>
          </cell>
          <cell r="CA263">
            <v>2.75776068242638</v>
          </cell>
          <cell r="CB263">
            <v>3.20641969356648</v>
          </cell>
          <cell r="CC263">
            <v>3.16366430860863</v>
          </cell>
          <cell r="CD263">
            <v>3.13203571951499</v>
          </cell>
          <cell r="CE263">
            <v>3.90076751827997</v>
          </cell>
          <cell r="CF263">
            <v>3.50266407712918</v>
          </cell>
          <cell r="CG263">
            <v>4.12567528510185</v>
          </cell>
          <cell r="CH263">
            <v>4.16483592883032</v>
          </cell>
          <cell r="CI263">
            <v>3.89438966093448</v>
          </cell>
          <cell r="CJ263">
            <v>3.92008767705687</v>
          </cell>
          <cell r="CK263">
            <v>4.10536602169379</v>
          </cell>
          <cell r="CL263">
            <v>3.95200048017564</v>
          </cell>
          <cell r="CM263">
            <v>4.34416437036473</v>
          </cell>
          <cell r="CN263">
            <v>4.41531317815027</v>
          </cell>
          <cell r="CO263">
            <v>5.03228122650551</v>
          </cell>
          <cell r="CP263">
            <v>4.57406481817619</v>
          </cell>
          <cell r="CQ263">
            <v>4.5699218185716</v>
          </cell>
          <cell r="CR263">
            <v>5.10205881478611</v>
          </cell>
          <cell r="CS263">
            <v>5.23534327313889</v>
          </cell>
          <cell r="CT263">
            <v>5.30316121051103</v>
          </cell>
          <cell r="CU263">
            <v>5.30316121051103</v>
          </cell>
          <cell r="CV263">
            <v>5.30316121051103</v>
          </cell>
          <cell r="CW263">
            <v>1.23030887462147</v>
          </cell>
          <cell r="CX263">
            <v>1.25688059766538</v>
          </cell>
          <cell r="CY263">
            <v>1.22991564899715</v>
          </cell>
          <cell r="CZ263">
            <v>1.27406495290814</v>
          </cell>
          <cell r="DA263">
            <v>1.26094635565342</v>
          </cell>
          <cell r="DB263">
            <v>1.27899914730866</v>
          </cell>
          <cell r="DC263">
            <v>1.24842451781389</v>
          </cell>
          <cell r="DD263">
            <v>1.2517666396767</v>
          </cell>
          <cell r="DE263">
            <v>1.26423744824282</v>
          </cell>
          <cell r="DF263">
            <v>1.2680602745735</v>
          </cell>
        </row>
        <row r="264">
          <cell r="BX264">
            <v>3.02595408984086</v>
          </cell>
          <cell r="BY264">
            <v>3.19830757548104</v>
          </cell>
          <cell r="BZ264">
            <v>3.06302317119962</v>
          </cell>
          <cell r="CA264">
            <v>3.33437020437644</v>
          </cell>
          <cell r="CB264">
            <v>3.35792237955923</v>
          </cell>
          <cell r="CC264">
            <v>3.22478711365079</v>
          </cell>
          <cell r="CD264">
            <v>3.23563365755357</v>
          </cell>
          <cell r="CE264">
            <v>3.38505360995127</v>
          </cell>
          <cell r="CF264">
            <v>3.27904118609032</v>
          </cell>
          <cell r="CG264">
            <v>3.44601646275246</v>
          </cell>
          <cell r="CH264">
            <v>4.00776076071137</v>
          </cell>
          <cell r="CI264">
            <v>3.91687999906072</v>
          </cell>
          <cell r="CJ264">
            <v>4.36163464341763</v>
          </cell>
          <cell r="CK264">
            <v>4.0012722974137</v>
          </cell>
          <cell r="CL264">
            <v>4.50780817834399</v>
          </cell>
          <cell r="CM264">
            <v>4.80442325763952</v>
          </cell>
          <cell r="CN264">
            <v>4.71953620312607</v>
          </cell>
          <cell r="CO264">
            <v>4.21585718625838</v>
          </cell>
          <cell r="CP264">
            <v>4.04072273959312</v>
          </cell>
          <cell r="CQ264">
            <v>4.872307274747</v>
          </cell>
          <cell r="CR264">
            <v>4.67479736420541</v>
          </cell>
          <cell r="CS264">
            <v>4.73525443650881</v>
          </cell>
          <cell r="CT264">
            <v>5.27381866592527</v>
          </cell>
          <cell r="CU264">
            <v>5.27381866592527</v>
          </cell>
          <cell r="CV264">
            <v>5.27381866592527</v>
          </cell>
          <cell r="CW264">
            <v>1.23528355086559</v>
          </cell>
          <cell r="CX264">
            <v>1.25568177088212</v>
          </cell>
          <cell r="CY264">
            <v>1.24279263877075</v>
          </cell>
          <cell r="CZ264">
            <v>1.26098786999613</v>
          </cell>
          <cell r="DA264">
            <v>1.24958713143466</v>
          </cell>
          <cell r="DB264">
            <v>1.23664685775396</v>
          </cell>
          <cell r="DC264">
            <v>1.23243060697696</v>
          </cell>
          <cell r="DD264">
            <v>1.27474665767148</v>
          </cell>
          <cell r="DE264">
            <v>1.26833328726986</v>
          </cell>
          <cell r="DF264">
            <v>1.25589800287497</v>
          </cell>
        </row>
        <row r="265">
          <cell r="BX265">
            <v>2.41158437392388</v>
          </cell>
          <cell r="BY265">
            <v>3.09773894136959</v>
          </cell>
          <cell r="BZ265">
            <v>3.07634717218909</v>
          </cell>
          <cell r="CA265">
            <v>2.77965721523165</v>
          </cell>
          <cell r="CB265">
            <v>3.58673776466418</v>
          </cell>
          <cell r="CC265">
            <v>3.55196645734681</v>
          </cell>
          <cell r="CD265">
            <v>3.84737120656402</v>
          </cell>
          <cell r="CE265">
            <v>3.54660609107946</v>
          </cell>
          <cell r="CF265">
            <v>3.4830598120603</v>
          </cell>
          <cell r="CG265">
            <v>3.4434131667832</v>
          </cell>
          <cell r="CH265">
            <v>3.17940576160101</v>
          </cell>
          <cell r="CI265">
            <v>4.14959012556293</v>
          </cell>
          <cell r="CJ265">
            <v>4.1424656680265</v>
          </cell>
          <cell r="CK265">
            <v>4.33436948743427</v>
          </cell>
          <cell r="CL265">
            <v>4.01422421150689</v>
          </cell>
          <cell r="CM265">
            <v>4.69328124654809</v>
          </cell>
          <cell r="CN265">
            <v>4.11414668687796</v>
          </cell>
          <cell r="CO265">
            <v>4.95809279371099</v>
          </cell>
          <cell r="CP265">
            <v>4.2282318293664</v>
          </cell>
          <cell r="CQ265">
            <v>4.65371541437376</v>
          </cell>
          <cell r="CR265">
            <v>4.33389296224769</v>
          </cell>
          <cell r="CS265">
            <v>4.39983712626751</v>
          </cell>
          <cell r="CT265">
            <v>5.52813175293554</v>
          </cell>
          <cell r="CU265">
            <v>5.52813175293554</v>
          </cell>
          <cell r="CV265">
            <v>5.52813175293554</v>
          </cell>
          <cell r="CW265">
            <v>1.24557046811979</v>
          </cell>
          <cell r="CX265">
            <v>1.25826544679193</v>
          </cell>
          <cell r="CY265">
            <v>1.24842884209001</v>
          </cell>
          <cell r="CZ265">
            <v>1.25459775068319</v>
          </cell>
          <cell r="DA265">
            <v>1.24648467390086</v>
          </cell>
          <cell r="DB265">
            <v>1.24017515144294</v>
          </cell>
          <cell r="DC265">
            <v>1.24926870483312</v>
          </cell>
          <cell r="DD265">
            <v>1.24556974190824</v>
          </cell>
          <cell r="DE265">
            <v>1.25193702518789</v>
          </cell>
          <cell r="DF265">
            <v>1.24509307158907</v>
          </cell>
        </row>
        <row r="266">
          <cell r="BX266">
            <v>3.05836159013385</v>
          </cell>
          <cell r="BY266">
            <v>3.21242901179668</v>
          </cell>
          <cell r="BZ266">
            <v>3.16508870010435</v>
          </cell>
          <cell r="CA266">
            <v>3.23998509785347</v>
          </cell>
          <cell r="CB266">
            <v>2.82216804212775</v>
          </cell>
          <cell r="CC266">
            <v>3.4164228958074</v>
          </cell>
          <cell r="CD266">
            <v>3.02477827002247</v>
          </cell>
          <cell r="CE266">
            <v>3.65161124376635</v>
          </cell>
          <cell r="CF266">
            <v>3.52377650396017</v>
          </cell>
          <cell r="CG266">
            <v>3.93151297321277</v>
          </cell>
          <cell r="CH266">
            <v>3.87064437312334</v>
          </cell>
          <cell r="CI266">
            <v>3.41410426801697</v>
          </cell>
          <cell r="CJ266">
            <v>3.94657309568992</v>
          </cell>
          <cell r="CK266">
            <v>4.63848276129445</v>
          </cell>
          <cell r="CL266">
            <v>3.51897984327196</v>
          </cell>
          <cell r="CM266">
            <v>4.41392568827521</v>
          </cell>
          <cell r="CN266">
            <v>3.92865452476585</v>
          </cell>
          <cell r="CO266">
            <v>4.23486867895301</v>
          </cell>
          <cell r="CP266">
            <v>4.66781879864567</v>
          </cell>
          <cell r="CQ266">
            <v>4.79931469622932</v>
          </cell>
          <cell r="CR266">
            <v>4.66636143944426</v>
          </cell>
          <cell r="CS266">
            <v>4.84053437105486</v>
          </cell>
          <cell r="CT266">
            <v>4.95923341366794</v>
          </cell>
          <cell r="CU266">
            <v>4.95923341366794</v>
          </cell>
          <cell r="CV266">
            <v>4.95923341366794</v>
          </cell>
          <cell r="CW266">
            <v>1.26245125116949</v>
          </cell>
          <cell r="CX266">
            <v>1.24364221305419</v>
          </cell>
          <cell r="CY266">
            <v>1.26700280189707</v>
          </cell>
          <cell r="CZ266">
            <v>1.2676202786655</v>
          </cell>
          <cell r="DA266">
            <v>1.23205821101347</v>
          </cell>
          <cell r="DB266">
            <v>1.24799607352263</v>
          </cell>
          <cell r="DC266">
            <v>1.26461833397905</v>
          </cell>
          <cell r="DD266">
            <v>1.24364588485446</v>
          </cell>
          <cell r="DE266">
            <v>1.25431188156768</v>
          </cell>
          <cell r="DF266">
            <v>1.24774031850401</v>
          </cell>
        </row>
        <row r="267">
          <cell r="BX267">
            <v>2.39783066652984</v>
          </cell>
          <cell r="BY267">
            <v>3.18814344968784</v>
          </cell>
          <cell r="BZ267">
            <v>3.16752858949068</v>
          </cell>
          <cell r="CA267">
            <v>3.1804275460507</v>
          </cell>
          <cell r="CB267">
            <v>3.58496730597735</v>
          </cell>
          <cell r="CC267">
            <v>3.43221867655787</v>
          </cell>
          <cell r="CD267">
            <v>3.89049827643888</v>
          </cell>
          <cell r="CE267">
            <v>3.36574988986366</v>
          </cell>
          <cell r="CF267">
            <v>4.81995201061136</v>
          </cell>
          <cell r="CG267">
            <v>4.0978587886812</v>
          </cell>
          <cell r="CH267">
            <v>3.94903799384344</v>
          </cell>
          <cell r="CI267">
            <v>4.68835404949937</v>
          </cell>
          <cell r="CJ267">
            <v>4.56298469592329</v>
          </cell>
          <cell r="CK267">
            <v>4.1696585633178</v>
          </cell>
          <cell r="CL267">
            <v>4.31936712428169</v>
          </cell>
          <cell r="CM267">
            <v>4.38339430408611</v>
          </cell>
          <cell r="CN267">
            <v>4.56362081270748</v>
          </cell>
          <cell r="CO267">
            <v>4.77460136165907</v>
          </cell>
          <cell r="CP267">
            <v>4.22944718657759</v>
          </cell>
          <cell r="CQ267">
            <v>4.79006128970683</v>
          </cell>
          <cell r="CR267">
            <v>5.1623139894606</v>
          </cell>
          <cell r="CS267">
            <v>5.14072756346887</v>
          </cell>
          <cell r="CT267">
            <v>5.06426728060541</v>
          </cell>
          <cell r="CU267">
            <v>5.06426728060541</v>
          </cell>
          <cell r="CV267">
            <v>5.06426728060541</v>
          </cell>
          <cell r="CW267">
            <v>1.26826442781905</v>
          </cell>
          <cell r="CX267">
            <v>1.25287028464952</v>
          </cell>
          <cell r="CY267">
            <v>1.23401201961204</v>
          </cell>
          <cell r="CZ267">
            <v>1.26128959106285</v>
          </cell>
          <cell r="DA267">
            <v>1.27382836090533</v>
          </cell>
          <cell r="DB267">
            <v>1.2405860691296</v>
          </cell>
          <cell r="DC267">
            <v>1.28260638007725</v>
          </cell>
          <cell r="DD267">
            <v>1.26561142078512</v>
          </cell>
          <cell r="DE267">
            <v>1.25751269693437</v>
          </cell>
          <cell r="DF267">
            <v>1.25891579293097</v>
          </cell>
        </row>
        <row r="268">
          <cell r="BX268">
            <v>2.44870778290782</v>
          </cell>
          <cell r="BY268">
            <v>3.24321650260567</v>
          </cell>
          <cell r="BZ268">
            <v>3.34038691891026</v>
          </cell>
          <cell r="CA268">
            <v>3.63467823454525</v>
          </cell>
          <cell r="CB268">
            <v>3.32779460661622</v>
          </cell>
          <cell r="CC268">
            <v>3.57839681363222</v>
          </cell>
          <cell r="CD268">
            <v>3.63439533855465</v>
          </cell>
          <cell r="CE268">
            <v>3.41348905785444</v>
          </cell>
          <cell r="CF268">
            <v>3.26176557254875</v>
          </cell>
          <cell r="CG268">
            <v>3.46882887340817</v>
          </cell>
          <cell r="CH268">
            <v>3.28136284624811</v>
          </cell>
          <cell r="CI268">
            <v>3.40062936343548</v>
          </cell>
          <cell r="CJ268">
            <v>4.10019672243535</v>
          </cell>
          <cell r="CK268">
            <v>4.45846263386702</v>
          </cell>
          <cell r="CL268">
            <v>4.35906190280592</v>
          </cell>
          <cell r="CM268">
            <v>4.57693970990861</v>
          </cell>
          <cell r="CN268">
            <v>4.57926844551908</v>
          </cell>
          <cell r="CO268">
            <v>4.39897889521279</v>
          </cell>
          <cell r="CP268">
            <v>4.6030684593137</v>
          </cell>
          <cell r="CQ268">
            <v>4.49738405408675</v>
          </cell>
          <cell r="CR268">
            <v>4.26121363578247</v>
          </cell>
          <cell r="CS268">
            <v>4.41582856068466</v>
          </cell>
          <cell r="CT268">
            <v>5.09978277610957</v>
          </cell>
          <cell r="CU268">
            <v>5.09978277610957</v>
          </cell>
          <cell r="CV268">
            <v>5.09978277610957</v>
          </cell>
          <cell r="CW268">
            <v>1.28207536413892</v>
          </cell>
          <cell r="CX268">
            <v>1.25057792983176</v>
          </cell>
          <cell r="CY268">
            <v>1.24967930953444</v>
          </cell>
          <cell r="CZ268">
            <v>1.25369924489436</v>
          </cell>
          <cell r="DA268">
            <v>1.2517450095565</v>
          </cell>
          <cell r="DB268">
            <v>1.25624650995195</v>
          </cell>
          <cell r="DC268">
            <v>1.26059409444729</v>
          </cell>
          <cell r="DD268">
            <v>1.23410816071425</v>
          </cell>
          <cell r="DE268">
            <v>1.23483724387909</v>
          </cell>
          <cell r="DF268">
            <v>1.25959218652344</v>
          </cell>
        </row>
        <row r="269">
          <cell r="BX269">
            <v>2.54521490111205</v>
          </cell>
          <cell r="BY269">
            <v>2.70953841587553</v>
          </cell>
          <cell r="BZ269">
            <v>3.19418103935606</v>
          </cell>
          <cell r="CA269">
            <v>3.29675965558025</v>
          </cell>
          <cell r="CB269">
            <v>3.16846246127253</v>
          </cell>
          <cell r="CC269">
            <v>2.81343904026414</v>
          </cell>
          <cell r="CD269">
            <v>3.38373934022149</v>
          </cell>
          <cell r="CE269">
            <v>3.72691588907153</v>
          </cell>
          <cell r="CF269">
            <v>3.61010989345263</v>
          </cell>
          <cell r="CG269">
            <v>3.50976479233749</v>
          </cell>
          <cell r="CH269">
            <v>4.11306834166996</v>
          </cell>
          <cell r="CI269">
            <v>4.05672940268437</v>
          </cell>
          <cell r="CJ269">
            <v>4.11051634506524</v>
          </cell>
          <cell r="CK269">
            <v>4.36420159954238</v>
          </cell>
          <cell r="CL269">
            <v>4.31698444750287</v>
          </cell>
          <cell r="CM269">
            <v>4.26412694105539</v>
          </cell>
          <cell r="CN269">
            <v>4.1964817664181</v>
          </cell>
          <cell r="CO269">
            <v>4.64851420009817</v>
          </cell>
          <cell r="CP269">
            <v>4.00017755300047</v>
          </cell>
          <cell r="CQ269">
            <v>5.2342718298004</v>
          </cell>
          <cell r="CR269">
            <v>4.70791856805437</v>
          </cell>
          <cell r="CS269">
            <v>5.16473229275337</v>
          </cell>
          <cell r="CT269">
            <v>4.65904754119456</v>
          </cell>
          <cell r="CU269">
            <v>4.65904754119456</v>
          </cell>
          <cell r="CV269">
            <v>4.65904754119456</v>
          </cell>
          <cell r="CW269">
            <v>1.26798647994763</v>
          </cell>
          <cell r="CX269">
            <v>1.27080897220391</v>
          </cell>
          <cell r="CY269">
            <v>1.24202110038208</v>
          </cell>
          <cell r="CZ269">
            <v>1.24538349284886</v>
          </cell>
          <cell r="DA269">
            <v>1.24311741978031</v>
          </cell>
          <cell r="DB269">
            <v>1.26365820369968</v>
          </cell>
          <cell r="DC269">
            <v>1.26943903245484</v>
          </cell>
          <cell r="DD269">
            <v>1.24396595217352</v>
          </cell>
          <cell r="DE269">
            <v>1.27139818690045</v>
          </cell>
          <cell r="DF269">
            <v>1.26092337257981</v>
          </cell>
        </row>
        <row r="270">
          <cell r="BX270">
            <v>2.21148202242814</v>
          </cell>
          <cell r="BY270">
            <v>3.3187006146798</v>
          </cell>
          <cell r="BZ270">
            <v>3.17699013424633</v>
          </cell>
          <cell r="CA270">
            <v>3.23748046950857</v>
          </cell>
          <cell r="CB270">
            <v>2.78916045095627</v>
          </cell>
          <cell r="CC270">
            <v>3.3475617223714</v>
          </cell>
          <cell r="CD270">
            <v>3.32099163769361</v>
          </cell>
          <cell r="CE270">
            <v>3.18652250419753</v>
          </cell>
          <cell r="CF270">
            <v>3.61020584825011</v>
          </cell>
          <cell r="CG270">
            <v>3.78400837597314</v>
          </cell>
          <cell r="CH270">
            <v>3.89857553921793</v>
          </cell>
          <cell r="CI270">
            <v>4.29386660057237</v>
          </cell>
          <cell r="CJ270">
            <v>4.18671683252064</v>
          </cell>
          <cell r="CK270">
            <v>4.05837824705398</v>
          </cell>
          <cell r="CL270">
            <v>4.28311133172582</v>
          </cell>
          <cell r="CM270">
            <v>4.77154450799261</v>
          </cell>
          <cell r="CN270">
            <v>4.21961655190382</v>
          </cell>
          <cell r="CO270">
            <v>5.05010799563596</v>
          </cell>
          <cell r="CP270">
            <v>4.70226503323963</v>
          </cell>
          <cell r="CQ270">
            <v>4.5065496690321</v>
          </cell>
          <cell r="CR270">
            <v>5.420966266882</v>
          </cell>
          <cell r="CS270">
            <v>5.0619728327662</v>
          </cell>
          <cell r="CT270">
            <v>5.1064505181512</v>
          </cell>
          <cell r="CU270">
            <v>5.1064505181512</v>
          </cell>
          <cell r="CV270">
            <v>5.1064505181512</v>
          </cell>
          <cell r="CW270">
            <v>1.23896560480021</v>
          </cell>
          <cell r="CX270">
            <v>1.24695428649055</v>
          </cell>
          <cell r="CY270">
            <v>1.23666300181384</v>
          </cell>
          <cell r="CZ270">
            <v>1.23325505470555</v>
          </cell>
          <cell r="DA270">
            <v>1.2622307219267</v>
          </cell>
          <cell r="DB270">
            <v>1.26241758377778</v>
          </cell>
          <cell r="DC270">
            <v>1.26328543473574</v>
          </cell>
          <cell r="DD270">
            <v>1.23408806245611</v>
          </cell>
          <cell r="DE270">
            <v>1.27090254160973</v>
          </cell>
          <cell r="DF270">
            <v>1.23344077369759</v>
          </cell>
        </row>
        <row r="271">
          <cell r="BX271">
            <v>2.30510775266514</v>
          </cell>
          <cell r="BY271">
            <v>2.41113893546844</v>
          </cell>
          <cell r="BZ271">
            <v>2.78665595776894</v>
          </cell>
          <cell r="CA271">
            <v>3.43218568099792</v>
          </cell>
          <cell r="CB271">
            <v>3.4406066519752</v>
          </cell>
          <cell r="CC271">
            <v>3.16674981722297</v>
          </cell>
          <cell r="CD271">
            <v>3.56846212882202</v>
          </cell>
          <cell r="CE271">
            <v>4.0064138491881</v>
          </cell>
          <cell r="CF271">
            <v>3.73098512316771</v>
          </cell>
          <cell r="CG271">
            <v>3.78611160193414</v>
          </cell>
          <cell r="CH271">
            <v>3.99971261188971</v>
          </cell>
          <cell r="CI271">
            <v>3.79164767581929</v>
          </cell>
          <cell r="CJ271">
            <v>3.68549701564041</v>
          </cell>
          <cell r="CK271">
            <v>3.59005373089202</v>
          </cell>
          <cell r="CL271">
            <v>3.60664638212318</v>
          </cell>
          <cell r="CM271">
            <v>4.95725499581244</v>
          </cell>
          <cell r="CN271">
            <v>4.79805070397319</v>
          </cell>
          <cell r="CO271">
            <v>4.50454775593893</v>
          </cell>
          <cell r="CP271">
            <v>4.7608198208732</v>
          </cell>
          <cell r="CQ271">
            <v>4.90094181506626</v>
          </cell>
          <cell r="CR271">
            <v>4.50016349235601</v>
          </cell>
          <cell r="CS271">
            <v>4.83028482062227</v>
          </cell>
          <cell r="CT271">
            <v>5.43872658842482</v>
          </cell>
          <cell r="CU271">
            <v>5.43872658842482</v>
          </cell>
          <cell r="CV271">
            <v>5.43872658842482</v>
          </cell>
          <cell r="CW271">
            <v>1.24765883628714</v>
          </cell>
          <cell r="CX271">
            <v>1.25962437113758</v>
          </cell>
          <cell r="CY271">
            <v>1.26632879462192</v>
          </cell>
          <cell r="CZ271">
            <v>1.28177782902119</v>
          </cell>
          <cell r="DA271">
            <v>1.24688157682723</v>
          </cell>
          <cell r="DB271">
            <v>1.27784348287719</v>
          </cell>
          <cell r="DC271">
            <v>1.270201364144</v>
          </cell>
          <cell r="DD271">
            <v>1.27783652076473</v>
          </cell>
          <cell r="DE271">
            <v>1.22804183628673</v>
          </cell>
          <cell r="DF271">
            <v>1.25356376944027</v>
          </cell>
        </row>
        <row r="272">
          <cell r="BX272">
            <v>2.73088144533123</v>
          </cell>
          <cell r="BY272">
            <v>2.57862642367974</v>
          </cell>
          <cell r="BZ272">
            <v>2.99003214830939</v>
          </cell>
          <cell r="CA272">
            <v>2.65547803614994</v>
          </cell>
          <cell r="CB272">
            <v>3.22285192235631</v>
          </cell>
          <cell r="CC272">
            <v>3.30712896486571</v>
          </cell>
          <cell r="CD272">
            <v>2.86234203276222</v>
          </cell>
          <cell r="CE272">
            <v>4.30572791306024</v>
          </cell>
          <cell r="CF272">
            <v>3.84256424926746</v>
          </cell>
          <cell r="CG272">
            <v>3.60064742796181</v>
          </cell>
          <cell r="CH272">
            <v>3.97131873398541</v>
          </cell>
          <cell r="CI272">
            <v>3.39494533375798</v>
          </cell>
          <cell r="CJ272">
            <v>3.68433002739538</v>
          </cell>
          <cell r="CK272">
            <v>4.25991089765822</v>
          </cell>
          <cell r="CL272">
            <v>4.30410767004747</v>
          </cell>
          <cell r="CM272">
            <v>4.02587689333967</v>
          </cell>
          <cell r="CN272">
            <v>5.24120967386885</v>
          </cell>
          <cell r="CO272">
            <v>5.1429850671452</v>
          </cell>
          <cell r="CP272">
            <v>4.73779407195809</v>
          </cell>
          <cell r="CQ272">
            <v>4.59405616928304</v>
          </cell>
          <cell r="CR272">
            <v>4.91756079848927</v>
          </cell>
          <cell r="CS272">
            <v>5.31908088237303</v>
          </cell>
          <cell r="CT272">
            <v>4.59823537260821</v>
          </cell>
          <cell r="CU272">
            <v>4.59823537260821</v>
          </cell>
          <cell r="CV272">
            <v>4.59823537260821</v>
          </cell>
          <cell r="CW272">
            <v>1.23725139417141</v>
          </cell>
          <cell r="CX272">
            <v>1.2490993089023</v>
          </cell>
          <cell r="CY272">
            <v>1.2486717865232</v>
          </cell>
          <cell r="CZ272">
            <v>1.2565021636963</v>
          </cell>
          <cell r="DA272">
            <v>1.25850564695886</v>
          </cell>
          <cell r="DB272">
            <v>1.24331815837995</v>
          </cell>
          <cell r="DC272">
            <v>1.24418806787481</v>
          </cell>
          <cell r="DD272">
            <v>1.25724446970739</v>
          </cell>
          <cell r="DE272">
            <v>1.25559963871521</v>
          </cell>
          <cell r="DF272">
            <v>1.25339851472532</v>
          </cell>
        </row>
        <row r="273">
          <cell r="BX273">
            <v>2.61435626174599</v>
          </cell>
          <cell r="BY273">
            <v>2.8078128255913</v>
          </cell>
          <cell r="BZ273">
            <v>3.25948985381083</v>
          </cell>
          <cell r="CA273">
            <v>3.46843250104007</v>
          </cell>
          <cell r="CB273">
            <v>3.79385147189276</v>
          </cell>
          <cell r="CC273">
            <v>3.32004201926253</v>
          </cell>
          <cell r="CD273">
            <v>3.13149442426388</v>
          </cell>
          <cell r="CE273">
            <v>3.49005249215389</v>
          </cell>
          <cell r="CF273">
            <v>3.82519860708947</v>
          </cell>
          <cell r="CG273">
            <v>3.35251445924467</v>
          </cell>
          <cell r="CH273">
            <v>3.70915574883235</v>
          </cell>
          <cell r="CI273">
            <v>3.30443461876179</v>
          </cell>
          <cell r="CJ273">
            <v>3.81400249907467</v>
          </cell>
          <cell r="CK273">
            <v>4.89345635061458</v>
          </cell>
          <cell r="CL273">
            <v>4.82340026884053</v>
          </cell>
          <cell r="CM273">
            <v>4.78510702230348</v>
          </cell>
          <cell r="CN273">
            <v>5.0071561868837</v>
          </cell>
          <cell r="CO273">
            <v>4.27479748593206</v>
          </cell>
          <cell r="CP273">
            <v>4.60731569963688</v>
          </cell>
          <cell r="CQ273">
            <v>4.68254233667532</v>
          </cell>
          <cell r="CR273">
            <v>5.06249122401049</v>
          </cell>
          <cell r="CS273">
            <v>4.83516503609462</v>
          </cell>
          <cell r="CT273">
            <v>5.17632718758723</v>
          </cell>
          <cell r="CU273">
            <v>5.17632718758723</v>
          </cell>
          <cell r="CV273">
            <v>5.17632718758723</v>
          </cell>
          <cell r="CW273">
            <v>1.26414996925318</v>
          </cell>
          <cell r="CX273">
            <v>1.23854288552773</v>
          </cell>
          <cell r="CY273">
            <v>1.24923282587554</v>
          </cell>
          <cell r="CZ273">
            <v>1.25222163148434</v>
          </cell>
          <cell r="DA273">
            <v>1.23166095071385</v>
          </cell>
          <cell r="DB273">
            <v>1.25179770087048</v>
          </cell>
          <cell r="DC273">
            <v>1.24188057957533</v>
          </cell>
          <cell r="DD273">
            <v>1.26661313683626</v>
          </cell>
          <cell r="DE273">
            <v>1.25443249227509</v>
          </cell>
          <cell r="DF273">
            <v>1.27636117507969</v>
          </cell>
        </row>
        <row r="274">
          <cell r="BX274">
            <v>2.99186995099026</v>
          </cell>
          <cell r="BY274">
            <v>3.10879176780551</v>
          </cell>
          <cell r="BZ274">
            <v>3.32774800795374</v>
          </cell>
          <cell r="CA274">
            <v>3.09560621216108</v>
          </cell>
          <cell r="CB274">
            <v>3.52897108923523</v>
          </cell>
          <cell r="CC274">
            <v>3.33860774949784</v>
          </cell>
          <cell r="CD274">
            <v>3.21085822884725</v>
          </cell>
          <cell r="CE274">
            <v>3.71208961119827</v>
          </cell>
          <cell r="CF274">
            <v>4.07190181039325</v>
          </cell>
          <cell r="CG274">
            <v>3.7054999413388</v>
          </cell>
          <cell r="CH274">
            <v>3.51233861728867</v>
          </cell>
          <cell r="CI274">
            <v>3.29719842620129</v>
          </cell>
          <cell r="CJ274">
            <v>3.47427292768558</v>
          </cell>
          <cell r="CK274">
            <v>3.64990554626465</v>
          </cell>
          <cell r="CL274">
            <v>3.81336361348215</v>
          </cell>
          <cell r="CM274">
            <v>4.22080038200002</v>
          </cell>
          <cell r="CN274">
            <v>3.92655123158675</v>
          </cell>
          <cell r="CO274">
            <v>4.6187609381465</v>
          </cell>
          <cell r="CP274">
            <v>4.30925479261393</v>
          </cell>
          <cell r="CQ274">
            <v>4.3365614589841</v>
          </cell>
          <cell r="CR274">
            <v>5.20353949882192</v>
          </cell>
          <cell r="CS274">
            <v>5.53860694094682</v>
          </cell>
          <cell r="CT274">
            <v>5.95156340630388</v>
          </cell>
          <cell r="CU274">
            <v>5.95156340630388</v>
          </cell>
          <cell r="CV274">
            <v>5.95156340630388</v>
          </cell>
          <cell r="CW274">
            <v>1.24405096203508</v>
          </cell>
          <cell r="CX274">
            <v>1.25080059573215</v>
          </cell>
          <cell r="CY274">
            <v>1.28674486349216</v>
          </cell>
          <cell r="CZ274">
            <v>1.22002443179604</v>
          </cell>
          <cell r="DA274">
            <v>1.27439560305204</v>
          </cell>
          <cell r="DB274">
            <v>1.26866753309453</v>
          </cell>
          <cell r="DC274">
            <v>1.24998188513163</v>
          </cell>
          <cell r="DD274">
            <v>1.25370181807232</v>
          </cell>
          <cell r="DE274">
            <v>1.24030479237838</v>
          </cell>
          <cell r="DF274">
            <v>1.2524447499953</v>
          </cell>
        </row>
        <row r="275">
          <cell r="BX275">
            <v>2.82690220020865</v>
          </cell>
          <cell r="BY275">
            <v>3.41209697034534</v>
          </cell>
          <cell r="BZ275">
            <v>2.88961608997123</v>
          </cell>
          <cell r="CA275">
            <v>2.99355556213562</v>
          </cell>
          <cell r="CB275">
            <v>3.32024340271763</v>
          </cell>
          <cell r="CC275">
            <v>3.48939816835704</v>
          </cell>
          <cell r="CD275">
            <v>3.79192702732655</v>
          </cell>
          <cell r="CE275">
            <v>3.62257653506085</v>
          </cell>
          <cell r="CF275">
            <v>3.48996238726863</v>
          </cell>
          <cell r="CG275">
            <v>4.04355993295281</v>
          </cell>
          <cell r="CH275">
            <v>3.98112369652954</v>
          </cell>
          <cell r="CI275">
            <v>3.34069941656347</v>
          </cell>
          <cell r="CJ275">
            <v>3.84516422672512</v>
          </cell>
          <cell r="CK275">
            <v>3.57474448146728</v>
          </cell>
          <cell r="CL275">
            <v>4.19924721196128</v>
          </cell>
          <cell r="CM275">
            <v>4.14253209495754</v>
          </cell>
          <cell r="CN275">
            <v>4.14598501762438</v>
          </cell>
          <cell r="CO275">
            <v>4.4190133949531</v>
          </cell>
          <cell r="CP275">
            <v>4.80282015818058</v>
          </cell>
          <cell r="CQ275">
            <v>4.78826418236479</v>
          </cell>
          <cell r="CR275">
            <v>4.52859183431083</v>
          </cell>
          <cell r="CS275">
            <v>5.55174958292847</v>
          </cell>
          <cell r="CT275">
            <v>5.10278189104764</v>
          </cell>
          <cell r="CU275">
            <v>5.10278189104764</v>
          </cell>
          <cell r="CV275">
            <v>5.10278189104764</v>
          </cell>
          <cell r="CW275">
            <v>1.26165839544937</v>
          </cell>
          <cell r="CX275">
            <v>1.24113253785164</v>
          </cell>
          <cell r="CY275">
            <v>1.26621975809978</v>
          </cell>
          <cell r="CZ275">
            <v>1.25679752686962</v>
          </cell>
          <cell r="DA275">
            <v>1.26513003492355</v>
          </cell>
          <cell r="DB275">
            <v>1.28451525825851</v>
          </cell>
          <cell r="DC275">
            <v>1.25847523293336</v>
          </cell>
          <cell r="DD275">
            <v>1.24310438793623</v>
          </cell>
          <cell r="DE275">
            <v>1.25539575897189</v>
          </cell>
          <cell r="DF275">
            <v>1.25923163868784</v>
          </cell>
        </row>
        <row r="276">
          <cell r="BX276">
            <v>2.96191887967104</v>
          </cell>
          <cell r="BY276">
            <v>3.33650404060108</v>
          </cell>
          <cell r="BZ276">
            <v>2.95888744241157</v>
          </cell>
          <cell r="CA276">
            <v>2.59521863092693</v>
          </cell>
          <cell r="CB276">
            <v>3.4469492016104</v>
          </cell>
          <cell r="CC276">
            <v>3.3076758096695</v>
          </cell>
          <cell r="CD276">
            <v>3.79160356222341</v>
          </cell>
          <cell r="CE276">
            <v>2.98398682054009</v>
          </cell>
          <cell r="CF276">
            <v>3.88504130547857</v>
          </cell>
          <cell r="CG276">
            <v>3.82832867801453</v>
          </cell>
          <cell r="CH276">
            <v>4.04001462888172</v>
          </cell>
          <cell r="CI276">
            <v>4.37441744704262</v>
          </cell>
          <cell r="CJ276">
            <v>3.73216121497899</v>
          </cell>
          <cell r="CK276">
            <v>3.62014572423878</v>
          </cell>
          <cell r="CL276">
            <v>4.43192971498049</v>
          </cell>
          <cell r="CM276">
            <v>4.59859331964202</v>
          </cell>
          <cell r="CN276">
            <v>4.16888626245029</v>
          </cell>
          <cell r="CO276">
            <v>4.30779449076914</v>
          </cell>
          <cell r="CP276">
            <v>5.01609789739863</v>
          </cell>
          <cell r="CQ276">
            <v>5.18742883854943</v>
          </cell>
          <cell r="CR276">
            <v>5.03592493477244</v>
          </cell>
          <cell r="CS276">
            <v>5.29515067900757</v>
          </cell>
          <cell r="CT276">
            <v>5.05592564449201</v>
          </cell>
          <cell r="CU276">
            <v>5.05592564449201</v>
          </cell>
          <cell r="CV276">
            <v>5.05592564449201</v>
          </cell>
          <cell r="CW276">
            <v>1.23467435949376</v>
          </cell>
          <cell r="CX276">
            <v>1.24839174017872</v>
          </cell>
          <cell r="CY276">
            <v>1.26724654087608</v>
          </cell>
          <cell r="CZ276">
            <v>1.24746457441044</v>
          </cell>
          <cell r="DA276">
            <v>1.23996591582393</v>
          </cell>
          <cell r="DB276">
            <v>1.25634341798847</v>
          </cell>
          <cell r="DC276">
            <v>1.27322387651158</v>
          </cell>
          <cell r="DD276">
            <v>1.24573317493392</v>
          </cell>
          <cell r="DE276">
            <v>1.24700062611466</v>
          </cell>
          <cell r="DF276">
            <v>1.24673432351584</v>
          </cell>
        </row>
        <row r="277">
          <cell r="BX277">
            <v>2.30128044569644</v>
          </cell>
          <cell r="BY277">
            <v>3.42108407763062</v>
          </cell>
          <cell r="BZ277">
            <v>2.68253117635629</v>
          </cell>
          <cell r="CA277">
            <v>3.01468336626482</v>
          </cell>
          <cell r="CB277">
            <v>3.3746475911815</v>
          </cell>
          <cell r="CC277">
            <v>3.37064862892615</v>
          </cell>
          <cell r="CD277">
            <v>3.38139720961814</v>
          </cell>
          <cell r="CE277">
            <v>2.78594360644263</v>
          </cell>
          <cell r="CF277">
            <v>3.9471781348581</v>
          </cell>
          <cell r="CG277">
            <v>3.64786959868898</v>
          </cell>
          <cell r="CH277">
            <v>4.15407790999227</v>
          </cell>
          <cell r="CI277">
            <v>3.53745634626797</v>
          </cell>
          <cell r="CJ277">
            <v>3.71150388148251</v>
          </cell>
          <cell r="CK277">
            <v>4.01570959493099</v>
          </cell>
          <cell r="CL277">
            <v>4.10222949521469</v>
          </cell>
          <cell r="CM277">
            <v>4.19907420266836</v>
          </cell>
          <cell r="CN277">
            <v>4.45660705389669</v>
          </cell>
          <cell r="CO277">
            <v>4.25748201092026</v>
          </cell>
          <cell r="CP277">
            <v>5.05975539478887</v>
          </cell>
          <cell r="CQ277">
            <v>5.08847574962604</v>
          </cell>
          <cell r="CR277">
            <v>5.14581026027892</v>
          </cell>
          <cell r="CS277">
            <v>5.14195031679397</v>
          </cell>
          <cell r="CT277">
            <v>5.26630420378118</v>
          </cell>
          <cell r="CU277">
            <v>5.26630420378118</v>
          </cell>
          <cell r="CV277">
            <v>5.26630420378118</v>
          </cell>
          <cell r="CW277">
            <v>1.26634265801205</v>
          </cell>
          <cell r="CX277">
            <v>1.26449371604647</v>
          </cell>
          <cell r="CY277">
            <v>1.26913042552401</v>
          </cell>
          <cell r="CZ277">
            <v>1.26352022409317</v>
          </cell>
          <cell r="DA277">
            <v>1.24859856557381</v>
          </cell>
          <cell r="DB277">
            <v>1.24578711197551</v>
          </cell>
          <cell r="DC277">
            <v>1.23794131823263</v>
          </cell>
          <cell r="DD277">
            <v>1.26531432743465</v>
          </cell>
          <cell r="DE277">
            <v>1.27753386219873</v>
          </cell>
          <cell r="DF277">
            <v>1.2392187106651</v>
          </cell>
        </row>
        <row r="278">
          <cell r="BX278">
            <v>2.33428981235472</v>
          </cell>
          <cell r="BY278">
            <v>2.78079281453946</v>
          </cell>
          <cell r="BZ278">
            <v>3.27753758321625</v>
          </cell>
          <cell r="CA278">
            <v>3.08200606166715</v>
          </cell>
          <cell r="CB278">
            <v>3.14853712715584</v>
          </cell>
          <cell r="CC278">
            <v>3.18918748769723</v>
          </cell>
          <cell r="CD278">
            <v>2.90256954936354</v>
          </cell>
          <cell r="CE278">
            <v>3.20380825795888</v>
          </cell>
          <cell r="CF278">
            <v>4.0924874872348</v>
          </cell>
          <cell r="CG278">
            <v>4.13270250944292</v>
          </cell>
          <cell r="CH278">
            <v>3.09921062865028</v>
          </cell>
          <cell r="CI278">
            <v>3.533893680487</v>
          </cell>
          <cell r="CJ278">
            <v>3.79450427878211</v>
          </cell>
          <cell r="CK278">
            <v>4.07038995760179</v>
          </cell>
          <cell r="CL278">
            <v>3.93587573865184</v>
          </cell>
          <cell r="CM278">
            <v>4.16885888340937</v>
          </cell>
          <cell r="CN278">
            <v>3.8210191536644</v>
          </cell>
          <cell r="CO278">
            <v>4.44764751618341</v>
          </cell>
          <cell r="CP278">
            <v>4.61833051703374</v>
          </cell>
          <cell r="CQ278">
            <v>4.25081551065851</v>
          </cell>
          <cell r="CR278">
            <v>5.2096930258318</v>
          </cell>
          <cell r="CS278">
            <v>4.78334196669256</v>
          </cell>
          <cell r="CT278">
            <v>5.40805852487616</v>
          </cell>
          <cell r="CU278">
            <v>5.40805852487616</v>
          </cell>
          <cell r="CV278">
            <v>5.40805852487616</v>
          </cell>
          <cell r="CW278">
            <v>1.27055093121168</v>
          </cell>
          <cell r="CX278">
            <v>1.24605135727438</v>
          </cell>
          <cell r="CY278">
            <v>1.26781364427313</v>
          </cell>
          <cell r="CZ278">
            <v>1.27605123780772</v>
          </cell>
          <cell r="DA278">
            <v>1.27254820958294</v>
          </cell>
          <cell r="DB278">
            <v>1.23214768911551</v>
          </cell>
          <cell r="DC278">
            <v>1.27669455982477</v>
          </cell>
          <cell r="DD278">
            <v>1.27985074845409</v>
          </cell>
          <cell r="DE278">
            <v>1.27045039066837</v>
          </cell>
          <cell r="DF278">
            <v>1.22705969655436</v>
          </cell>
        </row>
        <row r="279">
          <cell r="BX279">
            <v>2.73622926959102</v>
          </cell>
          <cell r="BY279">
            <v>3.44439576812133</v>
          </cell>
          <cell r="BZ279">
            <v>3.08796306950066</v>
          </cell>
          <cell r="CA279">
            <v>3.03066545043562</v>
          </cell>
          <cell r="CB279">
            <v>3.16419852651478</v>
          </cell>
          <cell r="CC279">
            <v>3.6793053844702</v>
          </cell>
          <cell r="CD279">
            <v>2.7849425875753</v>
          </cell>
          <cell r="CE279">
            <v>3.60757880076539</v>
          </cell>
          <cell r="CF279">
            <v>3.4514453999407</v>
          </cell>
          <cell r="CG279">
            <v>3.49465661902177</v>
          </cell>
          <cell r="CH279">
            <v>4.31130817178002</v>
          </cell>
          <cell r="CI279">
            <v>4.06118630356987</v>
          </cell>
          <cell r="CJ279">
            <v>4.735313929815</v>
          </cell>
          <cell r="CK279">
            <v>4.2476435392436</v>
          </cell>
          <cell r="CL279">
            <v>3.50770672646909</v>
          </cell>
          <cell r="CM279">
            <v>4.85062839414544</v>
          </cell>
          <cell r="CN279">
            <v>3.93940197779029</v>
          </cell>
          <cell r="CO279">
            <v>5.01641160688268</v>
          </cell>
          <cell r="CP279">
            <v>4.97744268076891</v>
          </cell>
          <cell r="CQ279">
            <v>4.35266089419854</v>
          </cell>
          <cell r="CR279">
            <v>5.02736239813078</v>
          </cell>
          <cell r="CS279">
            <v>4.69594564883563</v>
          </cell>
          <cell r="CT279">
            <v>5.28821110645329</v>
          </cell>
          <cell r="CU279">
            <v>5.28821110645329</v>
          </cell>
          <cell r="CV279">
            <v>5.28821110645329</v>
          </cell>
          <cell r="CW279">
            <v>1.24285425606007</v>
          </cell>
          <cell r="CX279">
            <v>1.25348456804093</v>
          </cell>
          <cell r="CY279">
            <v>1.27520225849221</v>
          </cell>
          <cell r="CZ279">
            <v>1.26831348265926</v>
          </cell>
          <cell r="DA279">
            <v>1.25331114461848</v>
          </cell>
          <cell r="DB279">
            <v>1.25241932908634</v>
          </cell>
          <cell r="DC279">
            <v>1.2358409031258</v>
          </cell>
          <cell r="DD279">
            <v>1.27319885012553</v>
          </cell>
          <cell r="DE279">
            <v>1.25473298840037</v>
          </cell>
          <cell r="DF279">
            <v>1.24919688162433</v>
          </cell>
        </row>
        <row r="280">
          <cell r="BX280">
            <v>3.2727855272554</v>
          </cell>
          <cell r="BY280">
            <v>3.17110556271733</v>
          </cell>
          <cell r="BZ280">
            <v>2.85785105323617</v>
          </cell>
          <cell r="CA280">
            <v>2.80095035085007</v>
          </cell>
          <cell r="CB280">
            <v>2.89928800967709</v>
          </cell>
          <cell r="CC280">
            <v>3.51801310408245</v>
          </cell>
          <cell r="CD280">
            <v>3.62606826734468</v>
          </cell>
          <cell r="CE280">
            <v>2.94701080009964</v>
          </cell>
          <cell r="CF280">
            <v>3.70132336662033</v>
          </cell>
          <cell r="CG280">
            <v>4.16331237904475</v>
          </cell>
          <cell r="CH280">
            <v>4.00684540091118</v>
          </cell>
          <cell r="CI280">
            <v>4.19211831547257</v>
          </cell>
          <cell r="CJ280">
            <v>4.18752444387303</v>
          </cell>
          <cell r="CK280">
            <v>3.76221850124652</v>
          </cell>
          <cell r="CL280">
            <v>4.44243181153861</v>
          </cell>
          <cell r="CM280">
            <v>4.74440311134171</v>
          </cell>
          <cell r="CN280">
            <v>4.57360402994021</v>
          </cell>
          <cell r="CO280">
            <v>4.27937622013623</v>
          </cell>
          <cell r="CP280">
            <v>4.25941668122018</v>
          </cell>
          <cell r="CQ280">
            <v>4.73219427710281</v>
          </cell>
          <cell r="CR280">
            <v>4.45105439013989</v>
          </cell>
          <cell r="CS280">
            <v>5.77334101289316</v>
          </cell>
          <cell r="CT280">
            <v>5.16895661233993</v>
          </cell>
          <cell r="CU280">
            <v>5.16895661233993</v>
          </cell>
          <cell r="CV280">
            <v>5.16895661233993</v>
          </cell>
          <cell r="CW280">
            <v>1.2530934464468</v>
          </cell>
          <cell r="CX280">
            <v>1.26105805131739</v>
          </cell>
          <cell r="CY280">
            <v>1.24646643615397</v>
          </cell>
          <cell r="CZ280">
            <v>1.28152832848396</v>
          </cell>
          <cell r="DA280">
            <v>1.24092751529677</v>
          </cell>
          <cell r="DB280">
            <v>1.23798560373093</v>
          </cell>
          <cell r="DC280">
            <v>1.28412088284119</v>
          </cell>
          <cell r="DD280">
            <v>1.24137429037078</v>
          </cell>
          <cell r="DE280">
            <v>1.25799901783448</v>
          </cell>
          <cell r="DF280">
            <v>1.23962320341</v>
          </cell>
        </row>
        <row r="281">
          <cell r="BX281">
            <v>2.21654328026755</v>
          </cell>
          <cell r="BY281">
            <v>2.61214523777416</v>
          </cell>
          <cell r="BZ281">
            <v>3.22857701925957</v>
          </cell>
          <cell r="CA281">
            <v>2.88688455915605</v>
          </cell>
          <cell r="CB281">
            <v>3.32076700973171</v>
          </cell>
          <cell r="CC281">
            <v>3.43090338894498</v>
          </cell>
          <cell r="CD281">
            <v>3.89382072948115</v>
          </cell>
          <cell r="CE281">
            <v>3.84015497698353</v>
          </cell>
          <cell r="CF281">
            <v>3.12356370350812</v>
          </cell>
          <cell r="CG281">
            <v>3.57840050910092</v>
          </cell>
          <cell r="CH281">
            <v>4.13157353326526</v>
          </cell>
          <cell r="CI281">
            <v>4.25724948772286</v>
          </cell>
          <cell r="CJ281">
            <v>4.05651646175894</v>
          </cell>
          <cell r="CK281">
            <v>4.37496504354355</v>
          </cell>
          <cell r="CL281">
            <v>4.12627653331379</v>
          </cell>
          <cell r="CM281">
            <v>3.69559061026278</v>
          </cell>
          <cell r="CN281">
            <v>4.26042894970522</v>
          </cell>
          <cell r="CO281">
            <v>4.76179975679536</v>
          </cell>
          <cell r="CP281">
            <v>4.67333610091543</v>
          </cell>
          <cell r="CQ281">
            <v>4.42286515838924</v>
          </cell>
          <cell r="CR281">
            <v>4.85296661799775</v>
          </cell>
          <cell r="CS281">
            <v>4.98703011512943</v>
          </cell>
          <cell r="CT281">
            <v>5.12173626667605</v>
          </cell>
          <cell r="CU281">
            <v>5.12173626667605</v>
          </cell>
          <cell r="CV281">
            <v>5.12173626667605</v>
          </cell>
          <cell r="CW281">
            <v>1.26561323034118</v>
          </cell>
          <cell r="CX281">
            <v>1.26088301359938</v>
          </cell>
          <cell r="CY281">
            <v>1.25619605792332</v>
          </cell>
          <cell r="CZ281">
            <v>1.24762766121493</v>
          </cell>
          <cell r="DA281">
            <v>1.23401552657969</v>
          </cell>
          <cell r="DB281">
            <v>1.26053395370866</v>
          </cell>
          <cell r="DC281">
            <v>1.26544082326767</v>
          </cell>
          <cell r="DD281">
            <v>1.25276846543651</v>
          </cell>
          <cell r="DE281">
            <v>1.26177913681878</v>
          </cell>
          <cell r="DF281">
            <v>1.24244163264943</v>
          </cell>
        </row>
        <row r="282">
          <cell r="BX282">
            <v>2.20632645492726</v>
          </cell>
          <cell r="BY282">
            <v>2.74573363152422</v>
          </cell>
          <cell r="BZ282">
            <v>3.35972856429637</v>
          </cell>
          <cell r="CA282">
            <v>3.60137644527716</v>
          </cell>
          <cell r="CB282">
            <v>2.90522376577636</v>
          </cell>
          <cell r="CC282">
            <v>3.17224060217904</v>
          </cell>
          <cell r="CD282">
            <v>2.99835765332908</v>
          </cell>
          <cell r="CE282">
            <v>3.2886144611865</v>
          </cell>
          <cell r="CF282">
            <v>3.20844083542669</v>
          </cell>
          <cell r="CG282">
            <v>3.68729829358941</v>
          </cell>
          <cell r="CH282">
            <v>3.94028273864879</v>
          </cell>
          <cell r="CI282">
            <v>3.98235372287893</v>
          </cell>
          <cell r="CJ282">
            <v>4.33606203268626</v>
          </cell>
          <cell r="CK282">
            <v>4.19779316885802</v>
          </cell>
          <cell r="CL282">
            <v>4.25297935505104</v>
          </cell>
          <cell r="CM282">
            <v>4.19365289177629</v>
          </cell>
          <cell r="CN282">
            <v>4.30676165959251</v>
          </cell>
          <cell r="CO282">
            <v>4.48012827382555</v>
          </cell>
          <cell r="CP282">
            <v>4.59518824758221</v>
          </cell>
          <cell r="CQ282">
            <v>4.28066629801194</v>
          </cell>
          <cell r="CR282">
            <v>4.57276873423195</v>
          </cell>
          <cell r="CS282">
            <v>4.67381268799723</v>
          </cell>
          <cell r="CT282">
            <v>5.19403150417406</v>
          </cell>
          <cell r="CU282">
            <v>5.19403150417406</v>
          </cell>
          <cell r="CV282">
            <v>5.19403150417406</v>
          </cell>
          <cell r="CW282">
            <v>1.2590508107328</v>
          </cell>
          <cell r="CX282">
            <v>1.27801797833907</v>
          </cell>
          <cell r="CY282">
            <v>1.26496983379326</v>
          </cell>
          <cell r="CZ282">
            <v>1.23985205916416</v>
          </cell>
          <cell r="DA282">
            <v>1.23423869466742</v>
          </cell>
          <cell r="DB282">
            <v>1.24513344864836</v>
          </cell>
          <cell r="DC282">
            <v>1.28315586294948</v>
          </cell>
          <cell r="DD282">
            <v>1.25169507482732</v>
          </cell>
          <cell r="DE282">
            <v>1.25915355976716</v>
          </cell>
          <cell r="DF282">
            <v>1.26622031423093</v>
          </cell>
        </row>
        <row r="283">
          <cell r="BX283">
            <v>3.05235369675814</v>
          </cell>
          <cell r="BY283">
            <v>2.83686895866522</v>
          </cell>
          <cell r="BZ283">
            <v>3.14654914211353</v>
          </cell>
          <cell r="CA283">
            <v>2.64250691343067</v>
          </cell>
          <cell r="CB283">
            <v>3.36013955253895</v>
          </cell>
          <cell r="CC283">
            <v>3.47270738998814</v>
          </cell>
          <cell r="CD283">
            <v>2.88214123043769</v>
          </cell>
          <cell r="CE283">
            <v>3.19147868621208</v>
          </cell>
          <cell r="CF283">
            <v>3.45597249229472</v>
          </cell>
          <cell r="CG283">
            <v>3.9582110212922</v>
          </cell>
          <cell r="CH283">
            <v>4.23528440732705</v>
          </cell>
          <cell r="CI283">
            <v>4.1305047583643</v>
          </cell>
          <cell r="CJ283">
            <v>3.78241442381051</v>
          </cell>
          <cell r="CK283">
            <v>4.72637294510051</v>
          </cell>
          <cell r="CL283">
            <v>4.73430943675935</v>
          </cell>
          <cell r="CM283">
            <v>4.39180643630514</v>
          </cell>
          <cell r="CN283">
            <v>4.44436419714787</v>
          </cell>
          <cell r="CO283">
            <v>4.62365876812714</v>
          </cell>
          <cell r="CP283">
            <v>4.74109312280267</v>
          </cell>
          <cell r="CQ283">
            <v>5.09560011005693</v>
          </cell>
          <cell r="CR283">
            <v>5.41570392075627</v>
          </cell>
          <cell r="CS283">
            <v>5.58149404734229</v>
          </cell>
          <cell r="CT283">
            <v>5.27716094193704</v>
          </cell>
          <cell r="CU283">
            <v>5.27716094193704</v>
          </cell>
          <cell r="CV283">
            <v>5.27716094193704</v>
          </cell>
          <cell r="CW283">
            <v>1.23875672764088</v>
          </cell>
          <cell r="CX283">
            <v>1.25029195616615</v>
          </cell>
          <cell r="CY283">
            <v>1.23865466129672</v>
          </cell>
          <cell r="CZ283">
            <v>1.23752329371236</v>
          </cell>
          <cell r="DA283">
            <v>1.25330679502072</v>
          </cell>
          <cell r="DB283">
            <v>1.27599577669295</v>
          </cell>
          <cell r="DC283">
            <v>1.25968622643593</v>
          </cell>
          <cell r="DD283">
            <v>1.24308812421861</v>
          </cell>
          <cell r="DE283">
            <v>1.28375916798996</v>
          </cell>
          <cell r="DF283">
            <v>1.25237806229496</v>
          </cell>
        </row>
        <row r="284">
          <cell r="BX284">
            <v>2.31511561231997</v>
          </cell>
          <cell r="BY284">
            <v>2.8657746003757</v>
          </cell>
          <cell r="BZ284">
            <v>2.56069274403783</v>
          </cell>
          <cell r="CA284">
            <v>2.53528173376773</v>
          </cell>
          <cell r="CB284">
            <v>2.76717439002481</v>
          </cell>
          <cell r="CC284">
            <v>3.33175995103547</v>
          </cell>
          <cell r="CD284">
            <v>3.39813049835078</v>
          </cell>
          <cell r="CE284">
            <v>3.89812791196407</v>
          </cell>
          <cell r="CF284">
            <v>3.8727806617497</v>
          </cell>
          <cell r="CG284">
            <v>4.20067155172816</v>
          </cell>
          <cell r="CH284">
            <v>4.14449660816277</v>
          </cell>
          <cell r="CI284">
            <v>3.99538299174929</v>
          </cell>
          <cell r="CJ284">
            <v>4.28421339690449</v>
          </cell>
          <cell r="CK284">
            <v>4.32895445206791</v>
          </cell>
          <cell r="CL284">
            <v>4.0003266108476</v>
          </cell>
          <cell r="CM284">
            <v>4.39151565376432</v>
          </cell>
          <cell r="CN284">
            <v>3.69621710569541</v>
          </cell>
          <cell r="CO284">
            <v>4.62735309757724</v>
          </cell>
          <cell r="CP284">
            <v>5.04280498424118</v>
          </cell>
          <cell r="CQ284">
            <v>4.74203108895283</v>
          </cell>
          <cell r="CR284">
            <v>4.63322276478466</v>
          </cell>
          <cell r="CS284">
            <v>5.13402420019</v>
          </cell>
          <cell r="CT284">
            <v>5.05259878958865</v>
          </cell>
          <cell r="CU284">
            <v>5.05259878958865</v>
          </cell>
          <cell r="CV284">
            <v>5.05259878958865</v>
          </cell>
          <cell r="CW284">
            <v>1.256267562081</v>
          </cell>
          <cell r="CX284">
            <v>1.25119442962488</v>
          </cell>
          <cell r="CY284">
            <v>1.24974124416425</v>
          </cell>
          <cell r="CZ284">
            <v>1.23218591135469</v>
          </cell>
          <cell r="DA284">
            <v>1.25884026640339</v>
          </cell>
          <cell r="DB284">
            <v>1.26456403807302</v>
          </cell>
          <cell r="DC284">
            <v>1.25002814371122</v>
          </cell>
          <cell r="DD284">
            <v>1.23820396485422</v>
          </cell>
          <cell r="DE284">
            <v>1.24117123333976</v>
          </cell>
          <cell r="DF284">
            <v>1.24607701013731</v>
          </cell>
        </row>
        <row r="285">
          <cell r="BX285">
            <v>2.45891085153225</v>
          </cell>
          <cell r="BY285">
            <v>2.92501141709938</v>
          </cell>
          <cell r="BZ285">
            <v>2.6799085086925</v>
          </cell>
          <cell r="CA285">
            <v>3.25294937467318</v>
          </cell>
          <cell r="CB285">
            <v>3.38655537467389</v>
          </cell>
          <cell r="CC285">
            <v>3.53509244122674</v>
          </cell>
          <cell r="CD285">
            <v>3.42010702184718</v>
          </cell>
          <cell r="CE285">
            <v>3.46618157449582</v>
          </cell>
          <cell r="CF285">
            <v>3.43111482607779</v>
          </cell>
          <cell r="CG285">
            <v>3.47233456116341</v>
          </cell>
          <cell r="CH285">
            <v>3.60696938326186</v>
          </cell>
          <cell r="CI285">
            <v>3.33030010507494</v>
          </cell>
          <cell r="CJ285">
            <v>3.69017520298555</v>
          </cell>
          <cell r="CK285">
            <v>3.90839990153555</v>
          </cell>
          <cell r="CL285">
            <v>3.79460095996888</v>
          </cell>
          <cell r="CM285">
            <v>4.20536193914725</v>
          </cell>
          <cell r="CN285">
            <v>4.69030108422229</v>
          </cell>
          <cell r="CO285">
            <v>4.14285894591824</v>
          </cell>
          <cell r="CP285">
            <v>4.31984004381138</v>
          </cell>
          <cell r="CQ285">
            <v>4.72636104567222</v>
          </cell>
          <cell r="CR285">
            <v>4.92744533821628</v>
          </cell>
          <cell r="CS285">
            <v>5.44080047371931</v>
          </cell>
          <cell r="CT285">
            <v>4.98288317015269</v>
          </cell>
          <cell r="CU285">
            <v>4.98288317015269</v>
          </cell>
          <cell r="CV285">
            <v>4.98288317015269</v>
          </cell>
          <cell r="CW285">
            <v>1.26287215964233</v>
          </cell>
          <cell r="CX285">
            <v>1.26066462211891</v>
          </cell>
          <cell r="CY285">
            <v>1.23305368915801</v>
          </cell>
          <cell r="CZ285">
            <v>1.27893785689398</v>
          </cell>
          <cell r="DA285">
            <v>1.26069749874183</v>
          </cell>
          <cell r="DB285">
            <v>1.24253724554195</v>
          </cell>
          <cell r="DC285">
            <v>1.2566679413717</v>
          </cell>
          <cell r="DD285">
            <v>1.23113980328852</v>
          </cell>
          <cell r="DE285">
            <v>1.26114800737509</v>
          </cell>
          <cell r="DF285">
            <v>1.25985082521893</v>
          </cell>
        </row>
        <row r="286">
          <cell r="BX286">
            <v>2.49683581250547</v>
          </cell>
          <cell r="BY286">
            <v>3.42378247701798</v>
          </cell>
          <cell r="BZ286">
            <v>3.3200133088121</v>
          </cell>
          <cell r="CA286">
            <v>3.05856929531781</v>
          </cell>
          <cell r="CB286">
            <v>3.20480720715166</v>
          </cell>
          <cell r="CC286">
            <v>3.20629597233353</v>
          </cell>
          <cell r="CD286">
            <v>3.36837899902435</v>
          </cell>
          <cell r="CE286">
            <v>3.48106950573185</v>
          </cell>
          <cell r="CF286">
            <v>4.06895617202958</v>
          </cell>
          <cell r="CG286">
            <v>3.76884974879172</v>
          </cell>
          <cell r="CH286">
            <v>3.71377875671957</v>
          </cell>
          <cell r="CI286">
            <v>4.46200802138434</v>
          </cell>
          <cell r="CJ286">
            <v>3.91175108542893</v>
          </cell>
          <cell r="CK286">
            <v>4.67843567854091</v>
          </cell>
          <cell r="CL286">
            <v>4.01876447790413</v>
          </cell>
          <cell r="CM286">
            <v>3.83599389383393</v>
          </cell>
          <cell r="CN286">
            <v>4.63416431327003</v>
          </cell>
          <cell r="CO286">
            <v>4.77418421935709</v>
          </cell>
          <cell r="CP286">
            <v>4.6967006437482</v>
          </cell>
          <cell r="CQ286">
            <v>4.25480837787803</v>
          </cell>
          <cell r="CR286">
            <v>5.51162558404029</v>
          </cell>
          <cell r="CS286">
            <v>5.55539993777338</v>
          </cell>
          <cell r="CT286">
            <v>5.5082920172933</v>
          </cell>
          <cell r="CU286">
            <v>5.5082920172933</v>
          </cell>
          <cell r="CV286">
            <v>5.5082920172933</v>
          </cell>
          <cell r="CW286">
            <v>1.25874910946319</v>
          </cell>
          <cell r="CX286">
            <v>1.23395452155189</v>
          </cell>
          <cell r="CY286">
            <v>1.25256559459098</v>
          </cell>
          <cell r="CZ286">
            <v>1.26413152683076</v>
          </cell>
          <cell r="DA286">
            <v>1.25963402333049</v>
          </cell>
          <cell r="DB286">
            <v>1.26538538539091</v>
          </cell>
          <cell r="DC286">
            <v>1.25890936205532</v>
          </cell>
          <cell r="DD286">
            <v>1.23989627433213</v>
          </cell>
          <cell r="DE286">
            <v>1.26170754259842</v>
          </cell>
          <cell r="DF286">
            <v>1.26520169860713</v>
          </cell>
        </row>
        <row r="287">
          <cell r="BX287">
            <v>2.76707835789569</v>
          </cell>
          <cell r="BY287">
            <v>3.01146612923314</v>
          </cell>
          <cell r="BZ287">
            <v>2.59341979818402</v>
          </cell>
          <cell r="CA287">
            <v>3.43678622135673</v>
          </cell>
          <cell r="CB287">
            <v>2.53669905578832</v>
          </cell>
          <cell r="CC287">
            <v>3.12201983535419</v>
          </cell>
          <cell r="CD287">
            <v>2.99256185399476</v>
          </cell>
          <cell r="CE287">
            <v>3.59071347849448</v>
          </cell>
          <cell r="CF287">
            <v>3.44300216159402</v>
          </cell>
          <cell r="CG287">
            <v>3.71929174333172</v>
          </cell>
          <cell r="CH287">
            <v>3.94418303733747</v>
          </cell>
          <cell r="CI287">
            <v>4.1842906979729</v>
          </cell>
          <cell r="CJ287">
            <v>4.19647372588991</v>
          </cell>
          <cell r="CK287">
            <v>4.25034114905435</v>
          </cell>
          <cell r="CL287">
            <v>4.19008230928232</v>
          </cell>
          <cell r="CM287">
            <v>4.63554292631722</v>
          </cell>
          <cell r="CN287">
            <v>4.32312747330787</v>
          </cell>
          <cell r="CO287">
            <v>4.94139087888155</v>
          </cell>
          <cell r="CP287">
            <v>4.767847416834</v>
          </cell>
          <cell r="CQ287">
            <v>5.37435044222611</v>
          </cell>
          <cell r="CR287">
            <v>4.93140952339837</v>
          </cell>
          <cell r="CS287">
            <v>5.08904331791524</v>
          </cell>
          <cell r="CT287">
            <v>4.81259591571198</v>
          </cell>
          <cell r="CU287">
            <v>4.81259591571198</v>
          </cell>
          <cell r="CV287">
            <v>4.81259591571198</v>
          </cell>
          <cell r="CW287">
            <v>1.24452432869909</v>
          </cell>
          <cell r="CX287">
            <v>1.26107805962295</v>
          </cell>
          <cell r="CY287">
            <v>1.2514573691204</v>
          </cell>
          <cell r="CZ287">
            <v>1.26660770965051</v>
          </cell>
          <cell r="DA287">
            <v>1.24417013791209</v>
          </cell>
          <cell r="DB287">
            <v>1.23710870477613</v>
          </cell>
          <cell r="DC287">
            <v>1.25609897614519</v>
          </cell>
          <cell r="DD287">
            <v>1.25148576865984</v>
          </cell>
          <cell r="DE287">
            <v>1.24757641250735</v>
          </cell>
          <cell r="DF287">
            <v>1.27154874796842</v>
          </cell>
        </row>
        <row r="288">
          <cell r="BX288">
            <v>2.41843561985299</v>
          </cell>
          <cell r="BY288">
            <v>3.08514036516108</v>
          </cell>
          <cell r="BZ288">
            <v>2.77007921137388</v>
          </cell>
          <cell r="CA288">
            <v>3.23274490167042</v>
          </cell>
          <cell r="CB288">
            <v>3.18444193766688</v>
          </cell>
          <cell r="CC288">
            <v>3.12760141304638</v>
          </cell>
          <cell r="CD288">
            <v>3.60138998480422</v>
          </cell>
          <cell r="CE288">
            <v>3.38878127954315</v>
          </cell>
          <cell r="CF288">
            <v>3.27243386773313</v>
          </cell>
          <cell r="CG288">
            <v>3.54363018993102</v>
          </cell>
          <cell r="CH288">
            <v>4.2427770387853</v>
          </cell>
          <cell r="CI288">
            <v>4.0350373155378</v>
          </cell>
          <cell r="CJ288">
            <v>4.00966541353959</v>
          </cell>
          <cell r="CK288">
            <v>4.48494492754443</v>
          </cell>
          <cell r="CL288">
            <v>4.0577155302858</v>
          </cell>
          <cell r="CM288">
            <v>4.02103189560099</v>
          </cell>
          <cell r="CN288">
            <v>4.12379568991107</v>
          </cell>
          <cell r="CO288">
            <v>4.61776080401311</v>
          </cell>
          <cell r="CP288">
            <v>5.03858661266598</v>
          </cell>
          <cell r="CQ288">
            <v>4.63387856892091</v>
          </cell>
          <cell r="CR288">
            <v>4.60161364923142</v>
          </cell>
          <cell r="CS288">
            <v>4.64749515074082</v>
          </cell>
          <cell r="CT288">
            <v>5.01086257751035</v>
          </cell>
          <cell r="CU288">
            <v>5.01086257751035</v>
          </cell>
          <cell r="CV288">
            <v>5.01086257751035</v>
          </cell>
          <cell r="CW288">
            <v>1.25665664100222</v>
          </cell>
          <cell r="CX288">
            <v>1.26428464872896</v>
          </cell>
          <cell r="CY288">
            <v>1.2509099302693</v>
          </cell>
          <cell r="CZ288">
            <v>1.24814893431483</v>
          </cell>
          <cell r="DA288">
            <v>1.26202882487247</v>
          </cell>
          <cell r="DB288">
            <v>1.24740996232067</v>
          </cell>
          <cell r="DC288">
            <v>1.24148410864919</v>
          </cell>
          <cell r="DD288">
            <v>1.27279875749322</v>
          </cell>
          <cell r="DE288">
            <v>1.26252039369607</v>
          </cell>
          <cell r="DF288">
            <v>1.25233842395939</v>
          </cell>
        </row>
        <row r="289">
          <cell r="BX289">
            <v>2.79427167971039</v>
          </cell>
          <cell r="BY289">
            <v>3.20791675887779</v>
          </cell>
          <cell r="BZ289">
            <v>2.94376471817519</v>
          </cell>
          <cell r="CA289">
            <v>2.91515680412832</v>
          </cell>
          <cell r="CB289">
            <v>3.18280558145803</v>
          </cell>
          <cell r="CC289">
            <v>3.71313425749625</v>
          </cell>
          <cell r="CD289">
            <v>3.26878845769546</v>
          </cell>
          <cell r="CE289">
            <v>3.64814414014308</v>
          </cell>
          <cell r="CF289">
            <v>3.66500459532675</v>
          </cell>
          <cell r="CG289">
            <v>3.64440262700556</v>
          </cell>
          <cell r="CH289">
            <v>3.62991477539349</v>
          </cell>
          <cell r="CI289">
            <v>4.01510877382863</v>
          </cell>
          <cell r="CJ289">
            <v>4.5326160676842</v>
          </cell>
          <cell r="CK289">
            <v>4.5176277827673</v>
          </cell>
          <cell r="CL289">
            <v>4.62917017586423</v>
          </cell>
          <cell r="CM289">
            <v>4.47493679994442</v>
          </cell>
          <cell r="CN289">
            <v>4.47689462455573</v>
          </cell>
          <cell r="CO289">
            <v>4.52553016203797</v>
          </cell>
          <cell r="CP289">
            <v>4.53649396989513</v>
          </cell>
          <cell r="CQ289">
            <v>4.66627358856779</v>
          </cell>
          <cell r="CR289">
            <v>4.98742645609256</v>
          </cell>
          <cell r="CS289">
            <v>5.26633307967481</v>
          </cell>
          <cell r="CT289">
            <v>5.81778318177274</v>
          </cell>
          <cell r="CU289">
            <v>5.81778318177274</v>
          </cell>
          <cell r="CV289">
            <v>5.81778318177274</v>
          </cell>
          <cell r="CW289">
            <v>1.25141493785638</v>
          </cell>
          <cell r="CX289">
            <v>1.24593631581404</v>
          </cell>
          <cell r="CY289">
            <v>1.25780923922748</v>
          </cell>
          <cell r="CZ289">
            <v>1.25564731817465</v>
          </cell>
          <cell r="DA289">
            <v>1.25198263486448</v>
          </cell>
          <cell r="DB289">
            <v>1.24529943303118</v>
          </cell>
          <cell r="DC289">
            <v>1.23889918203589</v>
          </cell>
          <cell r="DD289">
            <v>1.26011965963639</v>
          </cell>
          <cell r="DE289">
            <v>1.25444170155312</v>
          </cell>
          <cell r="DF289">
            <v>1.27359455554085</v>
          </cell>
        </row>
        <row r="290">
          <cell r="BX290">
            <v>2.10539928028591</v>
          </cell>
          <cell r="BY290">
            <v>2.61597382809993</v>
          </cell>
          <cell r="BZ290">
            <v>2.71406671641392</v>
          </cell>
          <cell r="CA290">
            <v>3.35833331030622</v>
          </cell>
          <cell r="CB290">
            <v>2.78114613413502</v>
          </cell>
          <cell r="CC290">
            <v>3.33100562366235</v>
          </cell>
          <cell r="CD290">
            <v>3.29884369991214</v>
          </cell>
          <cell r="CE290">
            <v>3.18062369760478</v>
          </cell>
          <cell r="CF290">
            <v>3.77781834727508</v>
          </cell>
          <cell r="CG290">
            <v>3.56573972447203</v>
          </cell>
          <cell r="CH290">
            <v>3.24419225282308</v>
          </cell>
          <cell r="CI290">
            <v>4.47866272681667</v>
          </cell>
          <cell r="CJ290">
            <v>3.70948307575992</v>
          </cell>
          <cell r="CK290">
            <v>4.26330589426292</v>
          </cell>
          <cell r="CL290">
            <v>4.8556290758782</v>
          </cell>
          <cell r="CM290">
            <v>4.75772105355391</v>
          </cell>
          <cell r="CN290">
            <v>4.55962045135247</v>
          </cell>
          <cell r="CO290">
            <v>4.49804371902242</v>
          </cell>
          <cell r="CP290">
            <v>5.06912942729408</v>
          </cell>
          <cell r="CQ290">
            <v>5.05762579812726</v>
          </cell>
          <cell r="CR290">
            <v>5.1875674998075</v>
          </cell>
          <cell r="CS290">
            <v>5.04044388330155</v>
          </cell>
          <cell r="CT290">
            <v>4.37728344971081</v>
          </cell>
          <cell r="CU290">
            <v>4.37728344971081</v>
          </cell>
          <cell r="CV290">
            <v>4.37728344971081</v>
          </cell>
          <cell r="CW290">
            <v>1.25507143910064</v>
          </cell>
          <cell r="CX290">
            <v>1.27171658380049</v>
          </cell>
          <cell r="CY290">
            <v>1.26831614407601</v>
          </cell>
          <cell r="CZ290">
            <v>1.27734821754212</v>
          </cell>
          <cell r="DA290">
            <v>1.27474409568764</v>
          </cell>
          <cell r="DB290">
            <v>1.26779968824425</v>
          </cell>
          <cell r="DC290">
            <v>1.2673363065052</v>
          </cell>
          <cell r="DD290">
            <v>1.2393886194819</v>
          </cell>
          <cell r="DE290">
            <v>1.24862883370196</v>
          </cell>
          <cell r="DF290">
            <v>1.27296588440985</v>
          </cell>
        </row>
        <row r="291">
          <cell r="BX291">
            <v>2.28174471761668</v>
          </cell>
          <cell r="BY291">
            <v>2.96614192600652</v>
          </cell>
          <cell r="BZ291">
            <v>3.26330644770577</v>
          </cell>
          <cell r="CA291">
            <v>3.10422814207902</v>
          </cell>
          <cell r="CB291">
            <v>3.30165701874949</v>
          </cell>
          <cell r="CC291">
            <v>3.77894040830842</v>
          </cell>
          <cell r="CD291">
            <v>3.57501734245203</v>
          </cell>
          <cell r="CE291">
            <v>3.28591991600898</v>
          </cell>
          <cell r="CF291">
            <v>3.50518798328187</v>
          </cell>
          <cell r="CG291">
            <v>3.74831452017772</v>
          </cell>
          <cell r="CH291">
            <v>3.9583254183381</v>
          </cell>
          <cell r="CI291">
            <v>3.93596730158241</v>
          </cell>
          <cell r="CJ291">
            <v>3.96432485256471</v>
          </cell>
          <cell r="CK291">
            <v>4.28225974459534</v>
          </cell>
          <cell r="CL291">
            <v>4.55916042267441</v>
          </cell>
          <cell r="CM291">
            <v>4.09612438897552</v>
          </cell>
          <cell r="CN291">
            <v>4.44080014949411</v>
          </cell>
          <cell r="CO291">
            <v>4.54754932031805</v>
          </cell>
          <cell r="CP291">
            <v>4.04604154230237</v>
          </cell>
          <cell r="CQ291">
            <v>4.27433350805835</v>
          </cell>
          <cell r="CR291">
            <v>4.94608701153971</v>
          </cell>
          <cell r="CS291">
            <v>5.18022590953747</v>
          </cell>
          <cell r="CT291">
            <v>4.4435588876535</v>
          </cell>
          <cell r="CU291">
            <v>4.4435588876535</v>
          </cell>
          <cell r="CV291">
            <v>4.4435588876535</v>
          </cell>
          <cell r="CW291">
            <v>1.25591017474901</v>
          </cell>
          <cell r="CX291">
            <v>1.25050237701607</v>
          </cell>
          <cell r="CY291">
            <v>1.22608672246562</v>
          </cell>
          <cell r="CZ291">
            <v>1.25194150619533</v>
          </cell>
          <cell r="DA291">
            <v>1.25299522122163</v>
          </cell>
          <cell r="DB291">
            <v>1.24969572682461</v>
          </cell>
          <cell r="DC291">
            <v>1.26296688768254</v>
          </cell>
          <cell r="DD291">
            <v>1.27452771387154</v>
          </cell>
          <cell r="DE291">
            <v>1.2611963806134</v>
          </cell>
          <cell r="DF291">
            <v>1.26491321795458</v>
          </cell>
        </row>
        <row r="292">
          <cell r="BX292">
            <v>3.12400485339352</v>
          </cell>
          <cell r="BY292">
            <v>2.63255995023723</v>
          </cell>
          <cell r="BZ292">
            <v>2.7024929663651</v>
          </cell>
          <cell r="CA292">
            <v>2.78915772602875</v>
          </cell>
          <cell r="CB292">
            <v>2.92106757471733</v>
          </cell>
          <cell r="CC292">
            <v>3.1274757226001</v>
          </cell>
          <cell r="CD292">
            <v>3.69609500801946</v>
          </cell>
          <cell r="CE292">
            <v>3.19590526945157</v>
          </cell>
          <cell r="CF292">
            <v>4.14312372112361</v>
          </cell>
          <cell r="CG292">
            <v>3.69845896624283</v>
          </cell>
          <cell r="CH292">
            <v>3.65320660590267</v>
          </cell>
          <cell r="CI292">
            <v>3.31437987529798</v>
          </cell>
          <cell r="CJ292">
            <v>3.25111531421826</v>
          </cell>
          <cell r="CK292">
            <v>4.10018827881732</v>
          </cell>
          <cell r="CL292">
            <v>3.75354584492635</v>
          </cell>
          <cell r="CM292">
            <v>4.6573635710843</v>
          </cell>
          <cell r="CN292">
            <v>4.35377374105974</v>
          </cell>
          <cell r="CO292">
            <v>4.61366998425638</v>
          </cell>
          <cell r="CP292">
            <v>4.2160558755028</v>
          </cell>
          <cell r="CQ292">
            <v>5.23334678192783</v>
          </cell>
          <cell r="CR292">
            <v>4.57229286119843</v>
          </cell>
          <cell r="CS292">
            <v>5.06153472253691</v>
          </cell>
          <cell r="CT292">
            <v>5.46728127376705</v>
          </cell>
          <cell r="CU292">
            <v>5.46728127376705</v>
          </cell>
          <cell r="CV292">
            <v>5.46728127376705</v>
          </cell>
          <cell r="CW292">
            <v>1.24870531537309</v>
          </cell>
          <cell r="CX292">
            <v>1.24239846611145</v>
          </cell>
          <cell r="CY292">
            <v>1.26222462667652</v>
          </cell>
          <cell r="CZ292">
            <v>1.25006902659804</v>
          </cell>
          <cell r="DA292">
            <v>1.25859772963131</v>
          </cell>
          <cell r="DB292">
            <v>1.25838242001358</v>
          </cell>
          <cell r="DC292">
            <v>1.25582214376729</v>
          </cell>
          <cell r="DD292">
            <v>1.25449624630877</v>
          </cell>
          <cell r="DE292">
            <v>1.2536333330123</v>
          </cell>
          <cell r="DF292">
            <v>1.27160710831577</v>
          </cell>
        </row>
        <row r="293">
          <cell r="BX293">
            <v>2.80355352070023</v>
          </cell>
          <cell r="BY293">
            <v>3.10338945798651</v>
          </cell>
          <cell r="BZ293">
            <v>2.99949431295577</v>
          </cell>
          <cell r="CA293">
            <v>2.55328409704979</v>
          </cell>
          <cell r="CB293">
            <v>3.33482944799758</v>
          </cell>
          <cell r="CC293">
            <v>3.65091795605003</v>
          </cell>
          <cell r="CD293">
            <v>2.92899386096994</v>
          </cell>
          <cell r="CE293">
            <v>3.09764378658571</v>
          </cell>
          <cell r="CF293">
            <v>3.46108525919046</v>
          </cell>
          <cell r="CG293">
            <v>4.30767123145091</v>
          </cell>
          <cell r="CH293">
            <v>3.05538039110321</v>
          </cell>
          <cell r="CI293">
            <v>3.714400600645</v>
          </cell>
          <cell r="CJ293">
            <v>3.8324388162185</v>
          </cell>
          <cell r="CK293">
            <v>4.37922677370581</v>
          </cell>
          <cell r="CL293">
            <v>3.82581409897903</v>
          </cell>
          <cell r="CM293">
            <v>3.95627182638142</v>
          </cell>
          <cell r="CN293">
            <v>3.74662718883639</v>
          </cell>
          <cell r="CO293">
            <v>4.4833591504801</v>
          </cell>
          <cell r="CP293">
            <v>4.64186444941387</v>
          </cell>
          <cell r="CQ293">
            <v>4.33198976226422</v>
          </cell>
          <cell r="CR293">
            <v>4.65633730316055</v>
          </cell>
          <cell r="CS293">
            <v>4.61079633883973</v>
          </cell>
          <cell r="CT293">
            <v>5.01505021705507</v>
          </cell>
          <cell r="CU293">
            <v>5.01505021705507</v>
          </cell>
          <cell r="CV293">
            <v>5.01505021705507</v>
          </cell>
          <cell r="CW293">
            <v>1.25718728904213</v>
          </cell>
          <cell r="CX293">
            <v>1.24636010286995</v>
          </cell>
          <cell r="CY293">
            <v>1.27653308620391</v>
          </cell>
          <cell r="CZ293">
            <v>1.25171823265927</v>
          </cell>
          <cell r="DA293">
            <v>1.27404366434362</v>
          </cell>
          <cell r="DB293">
            <v>1.25450824709461</v>
          </cell>
          <cell r="DC293">
            <v>1.26168462005181</v>
          </cell>
          <cell r="DD293">
            <v>1.25517027361437</v>
          </cell>
          <cell r="DE293">
            <v>1.25898078952394</v>
          </cell>
          <cell r="DF293">
            <v>1.26150635451702</v>
          </cell>
        </row>
        <row r="294">
          <cell r="BX294">
            <v>2.87832563703054</v>
          </cell>
          <cell r="BY294">
            <v>2.66996847060293</v>
          </cell>
          <cell r="BZ294">
            <v>2.73617419325405</v>
          </cell>
          <cell r="CA294">
            <v>2.83968093378872</v>
          </cell>
          <cell r="CB294">
            <v>3.05014120932706</v>
          </cell>
          <cell r="CC294">
            <v>3.38531594264354</v>
          </cell>
          <cell r="CD294">
            <v>3.75183551955063</v>
          </cell>
          <cell r="CE294">
            <v>3.92371100427375</v>
          </cell>
          <cell r="CF294">
            <v>3.81503934825325</v>
          </cell>
          <cell r="CG294">
            <v>4.18176501998513</v>
          </cell>
          <cell r="CH294">
            <v>3.80306674592888</v>
          </cell>
          <cell r="CI294">
            <v>3.36885425119836</v>
          </cell>
          <cell r="CJ294">
            <v>4.10075104357633</v>
          </cell>
          <cell r="CK294">
            <v>3.93696447687754</v>
          </cell>
          <cell r="CL294">
            <v>4.1258013687443</v>
          </cell>
          <cell r="CM294">
            <v>4.2409323001999</v>
          </cell>
          <cell r="CN294">
            <v>4.33302620296057</v>
          </cell>
          <cell r="CO294">
            <v>4.67058580583402</v>
          </cell>
          <cell r="CP294">
            <v>4.30017947311414</v>
          </cell>
          <cell r="CQ294">
            <v>4.13478766577638</v>
          </cell>
          <cell r="CR294">
            <v>4.82293006431931</v>
          </cell>
          <cell r="CS294">
            <v>5.35461602753146</v>
          </cell>
          <cell r="CT294">
            <v>5.14745261714357</v>
          </cell>
          <cell r="CU294">
            <v>5.14745261714357</v>
          </cell>
          <cell r="CV294">
            <v>5.14745261714357</v>
          </cell>
          <cell r="CW294">
            <v>1.23968967876615</v>
          </cell>
          <cell r="CX294">
            <v>1.2741124764952</v>
          </cell>
          <cell r="CY294">
            <v>1.27232606409033</v>
          </cell>
          <cell r="CZ294">
            <v>1.26172694441141</v>
          </cell>
          <cell r="DA294">
            <v>1.23430077805746</v>
          </cell>
          <cell r="DB294">
            <v>1.2649153624507</v>
          </cell>
          <cell r="DC294">
            <v>1.2813628798016</v>
          </cell>
          <cell r="DD294">
            <v>1.25860701586114</v>
          </cell>
          <cell r="DE294">
            <v>1.2563185366336</v>
          </cell>
          <cell r="DF294">
            <v>1.25156765351667</v>
          </cell>
        </row>
        <row r="295">
          <cell r="BX295">
            <v>3.02713172119893</v>
          </cell>
          <cell r="BY295">
            <v>2.99250671524498</v>
          </cell>
          <cell r="BZ295">
            <v>3.16929978619664</v>
          </cell>
          <cell r="CA295">
            <v>3.61638246646548</v>
          </cell>
          <cell r="CB295">
            <v>3.52187162538121</v>
          </cell>
          <cell r="CC295">
            <v>3.40661914170909</v>
          </cell>
          <cell r="CD295">
            <v>3.07210490760496</v>
          </cell>
          <cell r="CE295">
            <v>3.75539019095573</v>
          </cell>
          <cell r="CF295">
            <v>3.61243812143116</v>
          </cell>
          <cell r="CG295">
            <v>3.69700906205316</v>
          </cell>
          <cell r="CH295">
            <v>3.5355403000518</v>
          </cell>
          <cell r="CI295">
            <v>3.54740810051951</v>
          </cell>
          <cell r="CJ295">
            <v>4.00374676091105</v>
          </cell>
          <cell r="CK295">
            <v>3.40455325574015</v>
          </cell>
          <cell r="CL295">
            <v>4.46551686407964</v>
          </cell>
          <cell r="CM295">
            <v>4.20368714694429</v>
          </cell>
          <cell r="CN295">
            <v>4.21853922103399</v>
          </cell>
          <cell r="CO295">
            <v>4.53345304782007</v>
          </cell>
          <cell r="CP295">
            <v>4.71655995105475</v>
          </cell>
          <cell r="CQ295">
            <v>4.89790580921917</v>
          </cell>
          <cell r="CR295">
            <v>4.74268940584655</v>
          </cell>
          <cell r="CS295">
            <v>4.83111399119583</v>
          </cell>
          <cell r="CT295">
            <v>5.40915322362049</v>
          </cell>
          <cell r="CU295">
            <v>5.40915322362049</v>
          </cell>
          <cell r="CV295">
            <v>5.40915322362049</v>
          </cell>
          <cell r="CW295">
            <v>1.26863435700574</v>
          </cell>
          <cell r="CX295">
            <v>1.24244728984558</v>
          </cell>
          <cell r="CY295">
            <v>1.23606988216058</v>
          </cell>
          <cell r="CZ295">
            <v>1.24530806220561</v>
          </cell>
          <cell r="DA295">
            <v>1.27694035269272</v>
          </cell>
          <cell r="DB295">
            <v>1.25112042404246</v>
          </cell>
          <cell r="DC295">
            <v>1.22225754221037</v>
          </cell>
          <cell r="DD295">
            <v>1.24560423938845</v>
          </cell>
          <cell r="DE295">
            <v>1.2468037667523</v>
          </cell>
          <cell r="DF295">
            <v>1.25597777170651</v>
          </cell>
        </row>
        <row r="296">
          <cell r="BX296">
            <v>2.12323632459053</v>
          </cell>
          <cell r="BY296">
            <v>3.12843316715598</v>
          </cell>
          <cell r="BZ296">
            <v>3.24034762526333</v>
          </cell>
          <cell r="CA296">
            <v>3.65876577280596</v>
          </cell>
          <cell r="CB296">
            <v>2.83573550825172</v>
          </cell>
          <cell r="CC296">
            <v>2.6063025284926</v>
          </cell>
          <cell r="CD296">
            <v>3.51285734983789</v>
          </cell>
          <cell r="CE296">
            <v>3.13483672328312</v>
          </cell>
          <cell r="CF296">
            <v>3.98750859734123</v>
          </cell>
          <cell r="CG296">
            <v>4.03531442315947</v>
          </cell>
          <cell r="CH296">
            <v>3.81134630248394</v>
          </cell>
          <cell r="CI296">
            <v>3.94366708031185</v>
          </cell>
          <cell r="CJ296">
            <v>3.90010340476884</v>
          </cell>
          <cell r="CK296">
            <v>3.81223074207566</v>
          </cell>
          <cell r="CL296">
            <v>3.93069458103226</v>
          </cell>
          <cell r="CM296">
            <v>4.13038614001159</v>
          </cell>
          <cell r="CN296">
            <v>4.84314466020133</v>
          </cell>
          <cell r="CO296">
            <v>4.43467172647171</v>
          </cell>
          <cell r="CP296">
            <v>4.75174426783679</v>
          </cell>
          <cell r="CQ296">
            <v>4.75020226799786</v>
          </cell>
          <cell r="CR296">
            <v>4.57339383208215</v>
          </cell>
          <cell r="CS296">
            <v>5.31232893710771</v>
          </cell>
          <cell r="CT296">
            <v>5.05556118508145</v>
          </cell>
          <cell r="CU296">
            <v>5.05556118508145</v>
          </cell>
          <cell r="CV296">
            <v>5.05556118508145</v>
          </cell>
          <cell r="CW296">
            <v>1.26808732506128</v>
          </cell>
          <cell r="CX296">
            <v>1.25228226018458</v>
          </cell>
          <cell r="CY296">
            <v>1.27232884128696</v>
          </cell>
          <cell r="CZ296">
            <v>1.26066464901639</v>
          </cell>
          <cell r="DA296">
            <v>1.23125530128942</v>
          </cell>
          <cell r="DB296">
            <v>1.25780493525815</v>
          </cell>
          <cell r="DC296">
            <v>1.28047901500728</v>
          </cell>
          <cell r="DD296">
            <v>1.26035767498567</v>
          </cell>
          <cell r="DE296">
            <v>1.25433284203709</v>
          </cell>
          <cell r="DF296">
            <v>1.26117306449926</v>
          </cell>
        </row>
        <row r="297">
          <cell r="BX297">
            <v>2.7351515719667</v>
          </cell>
          <cell r="BY297">
            <v>2.79275391411922</v>
          </cell>
          <cell r="BZ297">
            <v>3.47918094268103</v>
          </cell>
          <cell r="CA297">
            <v>3.86799415324215</v>
          </cell>
          <cell r="CB297">
            <v>3.2994730521919</v>
          </cell>
          <cell r="CC297">
            <v>2.64470576000644</v>
          </cell>
          <cell r="CD297">
            <v>2.97134539000007</v>
          </cell>
          <cell r="CE297">
            <v>3.41541288895079</v>
          </cell>
          <cell r="CF297">
            <v>3.11937944758966</v>
          </cell>
          <cell r="CG297">
            <v>3.60943955229111</v>
          </cell>
          <cell r="CH297">
            <v>3.54026722285226</v>
          </cell>
          <cell r="CI297">
            <v>4.29494546477904</v>
          </cell>
          <cell r="CJ297">
            <v>4.37883516111134</v>
          </cell>
          <cell r="CK297">
            <v>3.72114937333041</v>
          </cell>
          <cell r="CL297">
            <v>4.27465215316849</v>
          </cell>
          <cell r="CM297">
            <v>4.59796075090136</v>
          </cell>
          <cell r="CN297">
            <v>4.36472897372751</v>
          </cell>
          <cell r="CO297">
            <v>4.51217299140944</v>
          </cell>
          <cell r="CP297">
            <v>4.71369356108177</v>
          </cell>
          <cell r="CQ297">
            <v>4.43657960192551</v>
          </cell>
          <cell r="CR297">
            <v>5.10476545719032</v>
          </cell>
          <cell r="CS297">
            <v>4.95515762119765</v>
          </cell>
          <cell r="CT297">
            <v>4.44980258679786</v>
          </cell>
          <cell r="CU297">
            <v>4.44980258679786</v>
          </cell>
          <cell r="CV297">
            <v>4.44980258679786</v>
          </cell>
          <cell r="CW297">
            <v>1.24551142008273</v>
          </cell>
          <cell r="CX297">
            <v>1.25168770201342</v>
          </cell>
          <cell r="CY297">
            <v>1.24784625830828</v>
          </cell>
          <cell r="CZ297">
            <v>1.25910594153682</v>
          </cell>
          <cell r="DA297">
            <v>1.27207370623834</v>
          </cell>
          <cell r="DB297">
            <v>1.27494284419275</v>
          </cell>
          <cell r="DC297">
            <v>1.24797711715125</v>
          </cell>
          <cell r="DD297">
            <v>1.24578212534332</v>
          </cell>
          <cell r="DE297">
            <v>1.2668827666665</v>
          </cell>
          <cell r="DF297">
            <v>1.26610470029583</v>
          </cell>
        </row>
        <row r="298">
          <cell r="BX298">
            <v>2.71783458336484</v>
          </cell>
          <cell r="BY298">
            <v>2.98572812856376</v>
          </cell>
          <cell r="BZ298">
            <v>2.82387652515433</v>
          </cell>
          <cell r="CA298">
            <v>3.87090797136138</v>
          </cell>
          <cell r="CB298">
            <v>3.62512310659485</v>
          </cell>
          <cell r="CC298">
            <v>3.38593822764952</v>
          </cell>
          <cell r="CD298">
            <v>3.55885150508417</v>
          </cell>
          <cell r="CE298">
            <v>3.03613331472482</v>
          </cell>
          <cell r="CF298">
            <v>3.29011742989487</v>
          </cell>
          <cell r="CG298">
            <v>3.60168725901804</v>
          </cell>
          <cell r="CH298">
            <v>3.81753126511976</v>
          </cell>
          <cell r="CI298">
            <v>3.91017572636541</v>
          </cell>
          <cell r="CJ298">
            <v>4.47905510049698</v>
          </cell>
          <cell r="CK298">
            <v>3.80558259747283</v>
          </cell>
          <cell r="CL298">
            <v>3.95156471851705</v>
          </cell>
          <cell r="CM298">
            <v>4.76295360006315</v>
          </cell>
          <cell r="CN298">
            <v>4.60225200973972</v>
          </cell>
          <cell r="CO298">
            <v>4.60084790854977</v>
          </cell>
          <cell r="CP298">
            <v>4.92047888155358</v>
          </cell>
          <cell r="CQ298">
            <v>4.38135636110637</v>
          </cell>
          <cell r="CR298">
            <v>4.84667088738444</v>
          </cell>
          <cell r="CS298">
            <v>5.02558883515469</v>
          </cell>
          <cell r="CT298">
            <v>4.80418264427351</v>
          </cell>
          <cell r="CU298">
            <v>4.80418264427351</v>
          </cell>
          <cell r="CV298">
            <v>4.80418264427351</v>
          </cell>
          <cell r="CW298">
            <v>1.23927392242119</v>
          </cell>
          <cell r="CX298">
            <v>1.24226780610553</v>
          </cell>
          <cell r="CY298">
            <v>1.25731406416125</v>
          </cell>
          <cell r="CZ298">
            <v>1.26973698282869</v>
          </cell>
          <cell r="DA298">
            <v>1.21989697189986</v>
          </cell>
          <cell r="DB298">
            <v>1.2497487014655</v>
          </cell>
          <cell r="DC298">
            <v>1.25885533002188</v>
          </cell>
          <cell r="DD298">
            <v>1.25006783739106</v>
          </cell>
          <cell r="DE298">
            <v>1.25380053873613</v>
          </cell>
          <cell r="DF298">
            <v>1.24055130670243</v>
          </cell>
        </row>
        <row r="299">
          <cell r="BX299">
            <v>2.57941798739196</v>
          </cell>
          <cell r="BY299">
            <v>2.80014472864993</v>
          </cell>
          <cell r="BZ299">
            <v>3.04195286148589</v>
          </cell>
          <cell r="CA299">
            <v>3.29162659052277</v>
          </cell>
          <cell r="CB299">
            <v>3.43661072277404</v>
          </cell>
          <cell r="CC299">
            <v>2.80689282398157</v>
          </cell>
          <cell r="CD299">
            <v>3.33699923318038</v>
          </cell>
          <cell r="CE299">
            <v>3.0928208089043</v>
          </cell>
          <cell r="CF299">
            <v>3.37520026102806</v>
          </cell>
          <cell r="CG299">
            <v>4.31393378377467</v>
          </cell>
          <cell r="CH299">
            <v>4.29181044754684</v>
          </cell>
          <cell r="CI299">
            <v>4.19927761670352</v>
          </cell>
          <cell r="CJ299">
            <v>3.41881107114698</v>
          </cell>
          <cell r="CK299">
            <v>3.95509735788585</v>
          </cell>
          <cell r="CL299">
            <v>3.83000151510122</v>
          </cell>
          <cell r="CM299">
            <v>4.73130400514585</v>
          </cell>
          <cell r="CN299">
            <v>4.45428872282137</v>
          </cell>
          <cell r="CO299">
            <v>4.89935778506338</v>
          </cell>
          <cell r="CP299">
            <v>5.50013826666148</v>
          </cell>
          <cell r="CQ299">
            <v>4.48125042443933</v>
          </cell>
          <cell r="CR299">
            <v>4.90415727500674</v>
          </cell>
          <cell r="CS299">
            <v>5.1711894859373</v>
          </cell>
          <cell r="CT299">
            <v>5.31937113448174</v>
          </cell>
          <cell r="CU299">
            <v>5.31937113448174</v>
          </cell>
          <cell r="CV299">
            <v>5.31937113448174</v>
          </cell>
          <cell r="CW299">
            <v>1.25873965638639</v>
          </cell>
          <cell r="CX299">
            <v>1.2536437440137</v>
          </cell>
          <cell r="CY299">
            <v>1.24622196222986</v>
          </cell>
          <cell r="CZ299">
            <v>1.2600455961239</v>
          </cell>
          <cell r="DA299">
            <v>1.25031790237965</v>
          </cell>
          <cell r="DB299">
            <v>1.24695819373475</v>
          </cell>
          <cell r="DC299">
            <v>1.23618608423806</v>
          </cell>
          <cell r="DD299">
            <v>1.26615190680332</v>
          </cell>
          <cell r="DE299">
            <v>1.24726932041985</v>
          </cell>
          <cell r="DF299">
            <v>1.25851343436219</v>
          </cell>
        </row>
        <row r="300">
          <cell r="BX300">
            <v>2.47754621362944</v>
          </cell>
          <cell r="BY300">
            <v>2.18219477988774</v>
          </cell>
          <cell r="BZ300">
            <v>3.01327637473832</v>
          </cell>
          <cell r="CA300">
            <v>3.63900271892061</v>
          </cell>
          <cell r="CB300">
            <v>3.15426163110185</v>
          </cell>
          <cell r="CC300">
            <v>3.34300082137359</v>
          </cell>
          <cell r="CD300">
            <v>3.43456865434942</v>
          </cell>
          <cell r="CE300">
            <v>3.78440858218565</v>
          </cell>
          <cell r="CF300">
            <v>3.87318948155242</v>
          </cell>
          <cell r="CG300">
            <v>4.00122143398936</v>
          </cell>
          <cell r="CH300">
            <v>3.64296983602276</v>
          </cell>
          <cell r="CI300">
            <v>4.34883682914408</v>
          </cell>
          <cell r="CJ300">
            <v>3.58024043893485</v>
          </cell>
          <cell r="CK300">
            <v>4.13377279529894</v>
          </cell>
          <cell r="CL300">
            <v>3.99144094041214</v>
          </cell>
          <cell r="CM300">
            <v>4.37770592588897</v>
          </cell>
          <cell r="CN300">
            <v>4.24731635710538</v>
          </cell>
          <cell r="CO300">
            <v>4.93022222837647</v>
          </cell>
          <cell r="CP300">
            <v>3.95547100830751</v>
          </cell>
          <cell r="CQ300">
            <v>4.67905335809733</v>
          </cell>
          <cell r="CR300">
            <v>5.14430831834467</v>
          </cell>
          <cell r="CS300">
            <v>5.17205284387409</v>
          </cell>
          <cell r="CT300">
            <v>5.29082522954404</v>
          </cell>
          <cell r="CU300">
            <v>5.29082522954404</v>
          </cell>
          <cell r="CV300">
            <v>5.29082522954404</v>
          </cell>
          <cell r="CW300">
            <v>1.267630803468</v>
          </cell>
          <cell r="CX300">
            <v>1.25084607284529</v>
          </cell>
          <cell r="CY300">
            <v>1.25938543642784</v>
          </cell>
          <cell r="CZ300">
            <v>1.25704528354248</v>
          </cell>
          <cell r="DA300">
            <v>1.25358193673557</v>
          </cell>
          <cell r="DB300">
            <v>1.26159225315418</v>
          </cell>
          <cell r="DC300">
            <v>1.24576451192792</v>
          </cell>
          <cell r="DD300">
            <v>1.25578207767652</v>
          </cell>
          <cell r="DE300">
            <v>1.24184791278208</v>
          </cell>
          <cell r="DF300">
            <v>1.26116687889539</v>
          </cell>
        </row>
        <row r="301">
          <cell r="BX301">
            <v>2.25150833666089</v>
          </cell>
          <cell r="BY301">
            <v>3.22381434036462</v>
          </cell>
          <cell r="BZ301">
            <v>2.98879753311214</v>
          </cell>
          <cell r="CA301">
            <v>3.10375620067549</v>
          </cell>
          <cell r="CB301">
            <v>3.16996606337563</v>
          </cell>
          <cell r="CC301">
            <v>3.57595942637855</v>
          </cell>
          <cell r="CD301">
            <v>3.38868200281024</v>
          </cell>
          <cell r="CE301">
            <v>3.64441742540091</v>
          </cell>
          <cell r="CF301">
            <v>3.83597074107477</v>
          </cell>
          <cell r="CG301">
            <v>3.64543212601365</v>
          </cell>
          <cell r="CH301">
            <v>3.37993464148784</v>
          </cell>
          <cell r="CI301">
            <v>3.71005930488387</v>
          </cell>
          <cell r="CJ301">
            <v>4.50690310861954</v>
          </cell>
          <cell r="CK301">
            <v>3.78023186966409</v>
          </cell>
          <cell r="CL301">
            <v>4.51930345268814</v>
          </cell>
          <cell r="CM301">
            <v>4.95523336029264</v>
          </cell>
          <cell r="CN301">
            <v>4.17790319793158</v>
          </cell>
          <cell r="CO301">
            <v>3.83076150533558</v>
          </cell>
          <cell r="CP301">
            <v>4.63245207700121</v>
          </cell>
          <cell r="CQ301">
            <v>4.72031418240918</v>
          </cell>
          <cell r="CR301">
            <v>5.14372615207374</v>
          </cell>
          <cell r="CS301">
            <v>5.18720940819595</v>
          </cell>
          <cell r="CT301">
            <v>5.51743262895579</v>
          </cell>
          <cell r="CU301">
            <v>5.51743262895579</v>
          </cell>
          <cell r="CV301">
            <v>5.51743262895579</v>
          </cell>
          <cell r="CW301">
            <v>1.23858567327456</v>
          </cell>
          <cell r="CX301">
            <v>1.26481711441952</v>
          </cell>
          <cell r="CY301">
            <v>1.25142349511757</v>
          </cell>
          <cell r="CZ301">
            <v>1.23649839999834</v>
          </cell>
          <cell r="DA301">
            <v>1.24126957876878</v>
          </cell>
          <cell r="DB301">
            <v>1.26514734506803</v>
          </cell>
          <cell r="DC301">
            <v>1.2668847599154</v>
          </cell>
          <cell r="DD301">
            <v>1.24995929511981</v>
          </cell>
          <cell r="DE301">
            <v>1.25738420745394</v>
          </cell>
          <cell r="DF301">
            <v>1.26125830440044</v>
          </cell>
        </row>
        <row r="302">
          <cell r="BX302">
            <v>2.42204449637095</v>
          </cell>
          <cell r="BY302">
            <v>3.16572703640017</v>
          </cell>
          <cell r="BZ302">
            <v>3.58511859267215</v>
          </cell>
          <cell r="CA302">
            <v>3.17277103523607</v>
          </cell>
          <cell r="CB302">
            <v>3.03660021213337</v>
          </cell>
          <cell r="CC302">
            <v>3.40799730795596</v>
          </cell>
          <cell r="CD302">
            <v>3.30114080895388</v>
          </cell>
          <cell r="CE302">
            <v>3.40162537959819</v>
          </cell>
          <cell r="CF302">
            <v>3.77811676605036</v>
          </cell>
          <cell r="CG302">
            <v>3.43097841210202</v>
          </cell>
          <cell r="CH302">
            <v>3.90038980850706</v>
          </cell>
          <cell r="CI302">
            <v>4.40361287312884</v>
          </cell>
          <cell r="CJ302">
            <v>3.97686479771287</v>
          </cell>
          <cell r="CK302">
            <v>3.76867904137898</v>
          </cell>
          <cell r="CL302">
            <v>5.05935162830887</v>
          </cell>
          <cell r="CM302">
            <v>4.57392495928265</v>
          </cell>
          <cell r="CN302">
            <v>4.81297234438557</v>
          </cell>
          <cell r="CO302">
            <v>4.49739535222208</v>
          </cell>
          <cell r="CP302">
            <v>5.10751268734625</v>
          </cell>
          <cell r="CQ302">
            <v>5.24874609774975</v>
          </cell>
          <cell r="CR302">
            <v>5.59563686402375</v>
          </cell>
          <cell r="CS302">
            <v>5.33732073349363</v>
          </cell>
          <cell r="CT302">
            <v>5.22465735927821</v>
          </cell>
          <cell r="CU302">
            <v>5.22465735927821</v>
          </cell>
          <cell r="CV302">
            <v>5.22465735927821</v>
          </cell>
          <cell r="CW302">
            <v>1.246602046335</v>
          </cell>
          <cell r="CX302">
            <v>1.26586292683751</v>
          </cell>
          <cell r="CY302">
            <v>1.26537395254275</v>
          </cell>
          <cell r="CZ302">
            <v>1.24138739045543</v>
          </cell>
          <cell r="DA302">
            <v>1.25631752216045</v>
          </cell>
          <cell r="DB302">
            <v>1.26700988367716</v>
          </cell>
          <cell r="DC302">
            <v>1.26572486258203</v>
          </cell>
          <cell r="DD302">
            <v>1.26658579430012</v>
          </cell>
          <cell r="DE302">
            <v>1.26080132566522</v>
          </cell>
          <cell r="DF302">
            <v>1.2763580578688</v>
          </cell>
        </row>
        <row r="303">
          <cell r="BX303">
            <v>2.20137885138142</v>
          </cell>
          <cell r="BY303">
            <v>2.8782801668352</v>
          </cell>
          <cell r="BZ303">
            <v>3.4022787464717</v>
          </cell>
          <cell r="CA303">
            <v>3.51837132817917</v>
          </cell>
          <cell r="CB303">
            <v>3.23991307055872</v>
          </cell>
          <cell r="CC303">
            <v>3.09628586545862</v>
          </cell>
          <cell r="CD303">
            <v>3.50205148601002</v>
          </cell>
          <cell r="CE303">
            <v>3.32082221208587</v>
          </cell>
          <cell r="CF303">
            <v>3.6696413637499</v>
          </cell>
          <cell r="CG303">
            <v>3.24586062821555</v>
          </cell>
          <cell r="CH303">
            <v>4.4041124265685</v>
          </cell>
          <cell r="CI303">
            <v>3.83315748880663</v>
          </cell>
          <cell r="CJ303">
            <v>3.66188319651055</v>
          </cell>
          <cell r="CK303">
            <v>4.61061094479423</v>
          </cell>
          <cell r="CL303">
            <v>4.37863134966684</v>
          </cell>
          <cell r="CM303">
            <v>3.88096207365529</v>
          </cell>
          <cell r="CN303">
            <v>4.32512050528838</v>
          </cell>
          <cell r="CO303">
            <v>3.94004811323556</v>
          </cell>
          <cell r="CP303">
            <v>4.67544308685973</v>
          </cell>
          <cell r="CQ303">
            <v>4.24625809264465</v>
          </cell>
          <cell r="CR303">
            <v>4.90477258269528</v>
          </cell>
          <cell r="CS303">
            <v>5.30948148292706</v>
          </cell>
          <cell r="CT303">
            <v>5.18843012753408</v>
          </cell>
          <cell r="CU303">
            <v>5.18843012753408</v>
          </cell>
          <cell r="CV303">
            <v>5.18843012753408</v>
          </cell>
          <cell r="CW303">
            <v>1.2380747836864</v>
          </cell>
          <cell r="CX303">
            <v>1.25102240596181</v>
          </cell>
          <cell r="CY303">
            <v>1.25754888706762</v>
          </cell>
          <cell r="CZ303">
            <v>1.2514804680186</v>
          </cell>
          <cell r="DA303">
            <v>1.23665707536956</v>
          </cell>
          <cell r="DB303">
            <v>1.24569849656119</v>
          </cell>
          <cell r="DC303">
            <v>1.27383446425857</v>
          </cell>
          <cell r="DD303">
            <v>1.25235976472488</v>
          </cell>
          <cell r="DE303">
            <v>1.27788422523463</v>
          </cell>
          <cell r="DF303">
            <v>1.26804304922332</v>
          </cell>
        </row>
        <row r="304">
          <cell r="BX304">
            <v>2.70456825608905</v>
          </cell>
          <cell r="BY304">
            <v>2.57672520121981</v>
          </cell>
          <cell r="BZ304">
            <v>2.70586807675214</v>
          </cell>
          <cell r="CA304">
            <v>3.50282657459769</v>
          </cell>
          <cell r="CB304">
            <v>2.88429787308328</v>
          </cell>
          <cell r="CC304">
            <v>3.49582908759945</v>
          </cell>
          <cell r="CD304">
            <v>3.62026910972347</v>
          </cell>
          <cell r="CE304">
            <v>4.15026599285864</v>
          </cell>
          <cell r="CF304">
            <v>4.04920888037307</v>
          </cell>
          <cell r="CG304">
            <v>4.04352851591665</v>
          </cell>
          <cell r="CH304">
            <v>3.45220208653992</v>
          </cell>
          <cell r="CI304">
            <v>4.0636582669459</v>
          </cell>
          <cell r="CJ304">
            <v>4.6771919537138</v>
          </cell>
          <cell r="CK304">
            <v>4.3145833032216</v>
          </cell>
          <cell r="CL304">
            <v>4.29597749860922</v>
          </cell>
          <cell r="CM304">
            <v>4.03087922683356</v>
          </cell>
          <cell r="CN304">
            <v>4.54624017802163</v>
          </cell>
          <cell r="CO304">
            <v>4.98417405794284</v>
          </cell>
          <cell r="CP304">
            <v>4.69394745364392</v>
          </cell>
          <cell r="CQ304">
            <v>4.96939803236253</v>
          </cell>
          <cell r="CR304">
            <v>5.42410509567821</v>
          </cell>
          <cell r="CS304">
            <v>5.34876125161483</v>
          </cell>
          <cell r="CT304">
            <v>5.59583968335603</v>
          </cell>
          <cell r="CU304">
            <v>5.59583968335603</v>
          </cell>
          <cell r="CV304">
            <v>5.59583968335603</v>
          </cell>
          <cell r="CW304">
            <v>1.26830970825398</v>
          </cell>
          <cell r="CX304">
            <v>1.27195719809228</v>
          </cell>
          <cell r="CY304">
            <v>1.27678654516095</v>
          </cell>
          <cell r="CZ304">
            <v>1.25131555319838</v>
          </cell>
          <cell r="DA304">
            <v>1.26448446363579</v>
          </cell>
          <cell r="DB304">
            <v>1.24724144626889</v>
          </cell>
          <cell r="DC304">
            <v>1.26404130351812</v>
          </cell>
          <cell r="DD304">
            <v>1.25271298670181</v>
          </cell>
          <cell r="DE304">
            <v>1.2682496408165</v>
          </cell>
          <cell r="DF304">
            <v>1.24303042600928</v>
          </cell>
        </row>
        <row r="305">
          <cell r="BX305">
            <v>2.48906136703735</v>
          </cell>
          <cell r="BY305">
            <v>3.0061944027426</v>
          </cell>
          <cell r="BZ305">
            <v>2.96987122281775</v>
          </cell>
          <cell r="CA305">
            <v>3.05662804405271</v>
          </cell>
          <cell r="CB305">
            <v>2.74035444069097</v>
          </cell>
          <cell r="CC305">
            <v>3.59446963253455</v>
          </cell>
          <cell r="CD305">
            <v>3.66617613408455</v>
          </cell>
          <cell r="CE305">
            <v>3.35894586020994</v>
          </cell>
          <cell r="CF305">
            <v>3.1547971122782</v>
          </cell>
          <cell r="CG305">
            <v>3.36317630352838</v>
          </cell>
          <cell r="CH305">
            <v>4.00739561162329</v>
          </cell>
          <cell r="CI305">
            <v>3.56454325102612</v>
          </cell>
          <cell r="CJ305">
            <v>3.71084700191748</v>
          </cell>
          <cell r="CK305">
            <v>4.74478912806129</v>
          </cell>
          <cell r="CL305">
            <v>4.37810494174456</v>
          </cell>
          <cell r="CM305">
            <v>4.32071504291677</v>
          </cell>
          <cell r="CN305">
            <v>4.86735071945112</v>
          </cell>
          <cell r="CO305">
            <v>4.57967595059588</v>
          </cell>
          <cell r="CP305">
            <v>4.36512249577934</v>
          </cell>
          <cell r="CQ305">
            <v>4.82024896279864</v>
          </cell>
          <cell r="CR305">
            <v>4.89887526731975</v>
          </cell>
          <cell r="CS305">
            <v>4.74237628618208</v>
          </cell>
          <cell r="CT305">
            <v>5.51447272731658</v>
          </cell>
          <cell r="CU305">
            <v>5.51447272731658</v>
          </cell>
          <cell r="CV305">
            <v>5.51447272731658</v>
          </cell>
          <cell r="CW305">
            <v>1.25120821573324</v>
          </cell>
          <cell r="CX305">
            <v>1.25155876141103</v>
          </cell>
          <cell r="CY305">
            <v>1.26380069611385</v>
          </cell>
          <cell r="CZ305">
            <v>1.22337123405876</v>
          </cell>
          <cell r="DA305">
            <v>1.23953184530464</v>
          </cell>
          <cell r="DB305">
            <v>1.27180249765719</v>
          </cell>
          <cell r="DC305">
            <v>1.25429138110062</v>
          </cell>
          <cell r="DD305">
            <v>1.24765458858318</v>
          </cell>
          <cell r="DE305">
            <v>1.26423714288726</v>
          </cell>
          <cell r="DF305">
            <v>1.2501577001098</v>
          </cell>
        </row>
        <row r="306">
          <cell r="BX306">
            <v>2.28797781614282</v>
          </cell>
          <cell r="BY306">
            <v>2.73612642000311</v>
          </cell>
          <cell r="BZ306">
            <v>3.2932956576157</v>
          </cell>
          <cell r="CA306">
            <v>2.68263539855171</v>
          </cell>
          <cell r="CB306">
            <v>2.99512824080077</v>
          </cell>
          <cell r="CC306">
            <v>3.38378100373734</v>
          </cell>
          <cell r="CD306">
            <v>3.57211234603705</v>
          </cell>
          <cell r="CE306">
            <v>3.81748964548413</v>
          </cell>
          <cell r="CF306">
            <v>3.34665677350449</v>
          </cell>
          <cell r="CG306">
            <v>3.45291373623503</v>
          </cell>
          <cell r="CH306">
            <v>3.51489446791885</v>
          </cell>
          <cell r="CI306">
            <v>3.77737562132975</v>
          </cell>
          <cell r="CJ306">
            <v>4.53311155868032</v>
          </cell>
          <cell r="CK306">
            <v>4.12488867611429</v>
          </cell>
          <cell r="CL306">
            <v>4.23182663948998</v>
          </cell>
          <cell r="CM306">
            <v>5.11251332081137</v>
          </cell>
          <cell r="CN306">
            <v>4.29328495808206</v>
          </cell>
          <cell r="CO306">
            <v>4.24678446532132</v>
          </cell>
          <cell r="CP306">
            <v>4.40432295714532</v>
          </cell>
          <cell r="CQ306">
            <v>4.78660107293475</v>
          </cell>
          <cell r="CR306">
            <v>5.17323980856479</v>
          </cell>
          <cell r="CS306">
            <v>5.48112651251805</v>
          </cell>
          <cell r="CT306">
            <v>5.36778454004622</v>
          </cell>
          <cell r="CU306">
            <v>5.36778454004622</v>
          </cell>
          <cell r="CV306">
            <v>5.36778454004622</v>
          </cell>
          <cell r="CW306">
            <v>1.28150020978489</v>
          </cell>
          <cell r="CX306">
            <v>1.26656724747865</v>
          </cell>
          <cell r="CY306">
            <v>1.23974801457801</v>
          </cell>
          <cell r="CZ306">
            <v>1.2607964181206</v>
          </cell>
          <cell r="DA306">
            <v>1.26008771428564</v>
          </cell>
          <cell r="DB306">
            <v>1.27742578827322</v>
          </cell>
          <cell r="DC306">
            <v>1.25131309110958</v>
          </cell>
          <cell r="DD306">
            <v>1.26051688824172</v>
          </cell>
          <cell r="DE306">
            <v>1.27844176654058</v>
          </cell>
          <cell r="DF306">
            <v>1.24723901335326</v>
          </cell>
        </row>
        <row r="307">
          <cell r="BX307">
            <v>2.47385975826101</v>
          </cell>
          <cell r="BY307">
            <v>3.1994969732436</v>
          </cell>
          <cell r="BZ307">
            <v>3.53723473300427</v>
          </cell>
          <cell r="CA307">
            <v>3.55211154418709</v>
          </cell>
          <cell r="CB307">
            <v>3.08592772493458</v>
          </cell>
          <cell r="CC307">
            <v>3.47540703076035</v>
          </cell>
          <cell r="CD307">
            <v>3.57056622939771</v>
          </cell>
          <cell r="CE307">
            <v>3.81513922432027</v>
          </cell>
          <cell r="CF307">
            <v>3.38698414508524</v>
          </cell>
          <cell r="CG307">
            <v>3.46210935076036</v>
          </cell>
          <cell r="CH307">
            <v>3.69063291851641</v>
          </cell>
          <cell r="CI307">
            <v>3.61515904743037</v>
          </cell>
          <cell r="CJ307">
            <v>4.11204674413366</v>
          </cell>
          <cell r="CK307">
            <v>4.43000316420983</v>
          </cell>
          <cell r="CL307">
            <v>4.4054245320245</v>
          </cell>
          <cell r="CM307">
            <v>5.12960767400191</v>
          </cell>
          <cell r="CN307">
            <v>4.68152446896164</v>
          </cell>
          <cell r="CO307">
            <v>4.68808103408244</v>
          </cell>
          <cell r="CP307">
            <v>5.06907876154361</v>
          </cell>
          <cell r="CQ307">
            <v>3.90562476363221</v>
          </cell>
          <cell r="CR307">
            <v>5.25779349659636</v>
          </cell>
          <cell r="CS307">
            <v>5.04645920991437</v>
          </cell>
          <cell r="CT307">
            <v>4.87582348926177</v>
          </cell>
          <cell r="CU307">
            <v>4.87582348926177</v>
          </cell>
          <cell r="CV307">
            <v>4.87582348926177</v>
          </cell>
          <cell r="CW307">
            <v>1.27379833898745</v>
          </cell>
          <cell r="CX307">
            <v>1.25255347341858</v>
          </cell>
          <cell r="CY307">
            <v>1.24560235310779</v>
          </cell>
          <cell r="CZ307">
            <v>1.25969743176666</v>
          </cell>
          <cell r="DA307">
            <v>1.25069233980817</v>
          </cell>
          <cell r="DB307">
            <v>1.25411546071489</v>
          </cell>
          <cell r="DC307">
            <v>1.25777898649823</v>
          </cell>
          <cell r="DD307">
            <v>1.2522629803382</v>
          </cell>
          <cell r="DE307">
            <v>1.26135241538465</v>
          </cell>
          <cell r="DF307">
            <v>1.25296043848363</v>
          </cell>
        </row>
        <row r="308">
          <cell r="BX308">
            <v>2.64197166811979</v>
          </cell>
          <cell r="BY308">
            <v>3.36687643145691</v>
          </cell>
          <cell r="BZ308">
            <v>3.02795665840909</v>
          </cell>
          <cell r="CA308">
            <v>2.63823540720004</v>
          </cell>
          <cell r="CB308">
            <v>3.48907663705959</v>
          </cell>
          <cell r="CC308">
            <v>3.17928865609622</v>
          </cell>
          <cell r="CD308">
            <v>3.6845902270504</v>
          </cell>
          <cell r="CE308">
            <v>3.51804961752583</v>
          </cell>
          <cell r="CF308">
            <v>3.84290976124645</v>
          </cell>
          <cell r="CG308">
            <v>3.1358075693604</v>
          </cell>
          <cell r="CH308">
            <v>3.616230453003</v>
          </cell>
          <cell r="CI308">
            <v>4.21511657679268</v>
          </cell>
          <cell r="CJ308">
            <v>4.83139130089649</v>
          </cell>
          <cell r="CK308">
            <v>4.12065903521803</v>
          </cell>
          <cell r="CL308">
            <v>4.40025975915626</v>
          </cell>
          <cell r="CM308">
            <v>4.6317430649801</v>
          </cell>
          <cell r="CN308">
            <v>5.06850808765855</v>
          </cell>
          <cell r="CO308">
            <v>4.31350206546841</v>
          </cell>
          <cell r="CP308">
            <v>5.03725546300469</v>
          </cell>
          <cell r="CQ308">
            <v>4.83529031253954</v>
          </cell>
          <cell r="CR308">
            <v>4.88314816631846</v>
          </cell>
          <cell r="CS308">
            <v>5.57125164092553</v>
          </cell>
          <cell r="CT308">
            <v>4.93039222081652</v>
          </cell>
          <cell r="CU308">
            <v>4.93039222081652</v>
          </cell>
          <cell r="CV308">
            <v>4.93039222081652</v>
          </cell>
          <cell r="CW308">
            <v>1.27528566408199</v>
          </cell>
          <cell r="CX308">
            <v>1.24759418876481</v>
          </cell>
          <cell r="CY308">
            <v>1.24219862576055</v>
          </cell>
          <cell r="CZ308">
            <v>1.28598296010367</v>
          </cell>
          <cell r="DA308">
            <v>1.2683336571647</v>
          </cell>
          <cell r="DB308">
            <v>1.27549747809113</v>
          </cell>
          <cell r="DC308">
            <v>1.25419514494288</v>
          </cell>
          <cell r="DD308">
            <v>1.23645560065432</v>
          </cell>
          <cell r="DE308">
            <v>1.25964658889303</v>
          </cell>
          <cell r="DF308">
            <v>1.24630860198058</v>
          </cell>
        </row>
        <row r="309">
          <cell r="BX309">
            <v>2.4944592274758</v>
          </cell>
          <cell r="BY309">
            <v>3.17825160292719</v>
          </cell>
          <cell r="BZ309">
            <v>2.96823665276025</v>
          </cell>
          <cell r="CA309">
            <v>2.60658372798997</v>
          </cell>
          <cell r="CB309">
            <v>3.17876404259686</v>
          </cell>
          <cell r="CC309">
            <v>3.2773601334938</v>
          </cell>
          <cell r="CD309">
            <v>3.29245069216553</v>
          </cell>
          <cell r="CE309">
            <v>3.33731788504752</v>
          </cell>
          <cell r="CF309">
            <v>3.53376206988699</v>
          </cell>
          <cell r="CG309">
            <v>3.4698144823359</v>
          </cell>
          <cell r="CH309">
            <v>3.70657701917807</v>
          </cell>
          <cell r="CI309">
            <v>4.24930234507221</v>
          </cell>
          <cell r="CJ309">
            <v>4.15011472822639</v>
          </cell>
          <cell r="CK309">
            <v>3.41497934514563</v>
          </cell>
          <cell r="CL309">
            <v>4.01316901818039</v>
          </cell>
          <cell r="CM309">
            <v>3.94003229061574</v>
          </cell>
          <cell r="CN309">
            <v>4.45690342662366</v>
          </cell>
          <cell r="CO309">
            <v>4.82469965093908</v>
          </cell>
          <cell r="CP309">
            <v>4.37996350524261</v>
          </cell>
          <cell r="CQ309">
            <v>5.60323746012027</v>
          </cell>
          <cell r="CR309">
            <v>5.07104823353132</v>
          </cell>
          <cell r="CS309">
            <v>5.10194342875672</v>
          </cell>
          <cell r="CT309">
            <v>5.5581098545262</v>
          </cell>
          <cell r="CU309">
            <v>5.5581098545262</v>
          </cell>
          <cell r="CV309">
            <v>5.5581098545262</v>
          </cell>
          <cell r="CW309">
            <v>1.24760380875394</v>
          </cell>
          <cell r="CX309">
            <v>1.24223823911338</v>
          </cell>
          <cell r="CY309">
            <v>1.26426852028673</v>
          </cell>
          <cell r="CZ309">
            <v>1.24293258813947</v>
          </cell>
          <cell r="DA309">
            <v>1.26609955369301</v>
          </cell>
          <cell r="DB309">
            <v>1.23873177744708</v>
          </cell>
          <cell r="DC309">
            <v>1.2762851838003</v>
          </cell>
          <cell r="DD309">
            <v>1.25781079843083</v>
          </cell>
          <cell r="DE309">
            <v>1.25363487052152</v>
          </cell>
          <cell r="DF309">
            <v>1.24312442377733</v>
          </cell>
        </row>
        <row r="310">
          <cell r="BX310">
            <v>2.63777102275526</v>
          </cell>
          <cell r="BY310">
            <v>2.69922245113404</v>
          </cell>
          <cell r="BZ310">
            <v>3.11757375100411</v>
          </cell>
          <cell r="CA310">
            <v>3.35753667942513</v>
          </cell>
          <cell r="CB310">
            <v>3.12594842263182</v>
          </cell>
          <cell r="CC310">
            <v>3.32543572349913</v>
          </cell>
          <cell r="CD310">
            <v>3.76961264762222</v>
          </cell>
          <cell r="CE310">
            <v>3.60842466599336</v>
          </cell>
          <cell r="CF310">
            <v>3.25279883490298</v>
          </cell>
          <cell r="CG310">
            <v>3.15889571473503</v>
          </cell>
          <cell r="CH310">
            <v>3.22257281838646</v>
          </cell>
          <cell r="CI310">
            <v>3.85408561919066</v>
          </cell>
          <cell r="CJ310">
            <v>4.25591236089549</v>
          </cell>
          <cell r="CK310">
            <v>4.01009844821733</v>
          </cell>
          <cell r="CL310">
            <v>3.96159332342533</v>
          </cell>
          <cell r="CM310">
            <v>3.83250639716427</v>
          </cell>
          <cell r="CN310">
            <v>4.59942080569052</v>
          </cell>
          <cell r="CO310">
            <v>4.30277582991637</v>
          </cell>
          <cell r="CP310">
            <v>5.09716773189416</v>
          </cell>
          <cell r="CQ310">
            <v>4.96022935827482</v>
          </cell>
          <cell r="CR310">
            <v>5.24439351233458</v>
          </cell>
          <cell r="CS310">
            <v>5.14441005612057</v>
          </cell>
          <cell r="CT310">
            <v>5.59718196319553</v>
          </cell>
          <cell r="CU310">
            <v>5.59718196319553</v>
          </cell>
          <cell r="CV310">
            <v>5.59718196319553</v>
          </cell>
          <cell r="CW310">
            <v>1.28746440129672</v>
          </cell>
          <cell r="CX310">
            <v>1.24715362159165</v>
          </cell>
          <cell r="CY310">
            <v>1.2663282520152</v>
          </cell>
          <cell r="CZ310">
            <v>1.27126938335835</v>
          </cell>
          <cell r="DA310">
            <v>1.24263757785453</v>
          </cell>
          <cell r="DB310">
            <v>1.25830190293897</v>
          </cell>
          <cell r="DC310">
            <v>1.25016574378644</v>
          </cell>
          <cell r="DD310">
            <v>1.24360946460285</v>
          </cell>
          <cell r="DE310">
            <v>1.25222181806948</v>
          </cell>
          <cell r="DF310">
            <v>1.26989934288133</v>
          </cell>
        </row>
        <row r="311">
          <cell r="BX311">
            <v>2.46933819426249</v>
          </cell>
          <cell r="BY311">
            <v>3.50344369307499</v>
          </cell>
          <cell r="BZ311">
            <v>2.82687333994613</v>
          </cell>
          <cell r="CA311">
            <v>2.79444045638585</v>
          </cell>
          <cell r="CB311">
            <v>3.00985748943312</v>
          </cell>
          <cell r="CC311">
            <v>3.17764617726962</v>
          </cell>
          <cell r="CD311">
            <v>3.41137086927292</v>
          </cell>
          <cell r="CE311">
            <v>3.61485447635054</v>
          </cell>
          <cell r="CF311">
            <v>3.51283102319757</v>
          </cell>
          <cell r="CG311">
            <v>3.63393164904467</v>
          </cell>
          <cell r="CH311">
            <v>3.49265020049751</v>
          </cell>
          <cell r="CI311">
            <v>4.10998198124327</v>
          </cell>
          <cell r="CJ311">
            <v>3.82198680708229</v>
          </cell>
          <cell r="CK311">
            <v>3.92118521457951</v>
          </cell>
          <cell r="CL311">
            <v>4.06914031110756</v>
          </cell>
          <cell r="CM311">
            <v>3.68923517395619</v>
          </cell>
          <cell r="CN311">
            <v>4.43819587779269</v>
          </cell>
          <cell r="CO311">
            <v>4.48168177297848</v>
          </cell>
          <cell r="CP311">
            <v>4.54565731763153</v>
          </cell>
          <cell r="CQ311">
            <v>4.88299078464288</v>
          </cell>
          <cell r="CR311">
            <v>5.34799918872129</v>
          </cell>
          <cell r="CS311">
            <v>5.58924885440847</v>
          </cell>
          <cell r="CT311">
            <v>5.24326600114446</v>
          </cell>
          <cell r="CU311">
            <v>5.24326600114446</v>
          </cell>
          <cell r="CV311">
            <v>5.24326600114446</v>
          </cell>
          <cell r="CW311">
            <v>1.24330055392668</v>
          </cell>
          <cell r="CX311">
            <v>1.25808833088936</v>
          </cell>
          <cell r="CY311">
            <v>1.25156455783939</v>
          </cell>
          <cell r="CZ311">
            <v>1.26559550697011</v>
          </cell>
          <cell r="DA311">
            <v>1.24535032893399</v>
          </cell>
          <cell r="DB311">
            <v>1.25835637936063</v>
          </cell>
          <cell r="DC311">
            <v>1.2483407081397</v>
          </cell>
          <cell r="DD311">
            <v>1.25934648970631</v>
          </cell>
          <cell r="DE311">
            <v>1.25421977156418</v>
          </cell>
          <cell r="DF311">
            <v>1.24849477764367</v>
          </cell>
        </row>
        <row r="312">
          <cell r="BX312">
            <v>2.936699933235</v>
          </cell>
          <cell r="BY312">
            <v>2.42179238310413</v>
          </cell>
          <cell r="BZ312">
            <v>2.87424458310293</v>
          </cell>
          <cell r="CA312">
            <v>2.68517677740511</v>
          </cell>
          <cell r="CB312">
            <v>3.07268623142417</v>
          </cell>
          <cell r="CC312">
            <v>3.37854413605838</v>
          </cell>
          <cell r="CD312">
            <v>3.33281727999935</v>
          </cell>
          <cell r="CE312">
            <v>4.35472759124496</v>
          </cell>
          <cell r="CF312">
            <v>4.14521955359735</v>
          </cell>
          <cell r="CG312">
            <v>3.88150927352134</v>
          </cell>
          <cell r="CH312">
            <v>4.32881555534156</v>
          </cell>
          <cell r="CI312">
            <v>3.93153628142572</v>
          </cell>
          <cell r="CJ312">
            <v>4.37071652969395</v>
          </cell>
          <cell r="CK312">
            <v>4.27431417351524</v>
          </cell>
          <cell r="CL312">
            <v>4.37092944188496</v>
          </cell>
          <cell r="CM312">
            <v>3.98906837117381</v>
          </cell>
          <cell r="CN312">
            <v>4.95030735650576</v>
          </cell>
          <cell r="CO312">
            <v>4.40140302942236</v>
          </cell>
          <cell r="CP312">
            <v>4.63852307083085</v>
          </cell>
          <cell r="CQ312">
            <v>4.19855018154225</v>
          </cell>
          <cell r="CR312">
            <v>4.70530830662269</v>
          </cell>
          <cell r="CS312">
            <v>4.5165532145887</v>
          </cell>
          <cell r="CT312">
            <v>4.58217278786421</v>
          </cell>
          <cell r="CU312">
            <v>4.58217278786421</v>
          </cell>
          <cell r="CV312">
            <v>4.58217278786421</v>
          </cell>
          <cell r="CW312">
            <v>1.28105245469525</v>
          </cell>
          <cell r="CX312">
            <v>1.26346188054896</v>
          </cell>
          <cell r="CY312">
            <v>1.22498397220581</v>
          </cell>
          <cell r="CZ312">
            <v>1.25882425976907</v>
          </cell>
          <cell r="DA312">
            <v>1.25919957513859</v>
          </cell>
          <cell r="DB312">
            <v>1.24363303701328</v>
          </cell>
          <cell r="DC312">
            <v>1.25677990920766</v>
          </cell>
          <cell r="DD312">
            <v>1.26065868753859</v>
          </cell>
          <cell r="DE312">
            <v>1.26609558313028</v>
          </cell>
          <cell r="DF312">
            <v>1.23601183128551</v>
          </cell>
        </row>
        <row r="313">
          <cell r="BX313">
            <v>2.08385180062771</v>
          </cell>
          <cell r="BY313">
            <v>3.44832793136619</v>
          </cell>
          <cell r="BZ313">
            <v>2.9652802487731</v>
          </cell>
          <cell r="CA313">
            <v>2.99617976410827</v>
          </cell>
          <cell r="CB313">
            <v>3.09066244621412</v>
          </cell>
          <cell r="CC313">
            <v>3.59322586616479</v>
          </cell>
          <cell r="CD313">
            <v>3.58926714227515</v>
          </cell>
          <cell r="CE313">
            <v>3.66430988111915</v>
          </cell>
          <cell r="CF313">
            <v>4.05306615085959</v>
          </cell>
          <cell r="CG313">
            <v>3.80674494586134</v>
          </cell>
          <cell r="CH313">
            <v>4.07365629894713</v>
          </cell>
          <cell r="CI313">
            <v>3.5913327878991</v>
          </cell>
          <cell r="CJ313">
            <v>4.12109075376068</v>
          </cell>
          <cell r="CK313">
            <v>3.67173367939577</v>
          </cell>
          <cell r="CL313">
            <v>4.18378081417391</v>
          </cell>
          <cell r="CM313">
            <v>4.71548928223424</v>
          </cell>
          <cell r="CN313">
            <v>4.04044783801976</v>
          </cell>
          <cell r="CO313">
            <v>4.39840576244049</v>
          </cell>
          <cell r="CP313">
            <v>4.7512224151576</v>
          </cell>
          <cell r="CQ313">
            <v>4.08582114251265</v>
          </cell>
          <cell r="CR313">
            <v>4.73373149471035</v>
          </cell>
          <cell r="CS313">
            <v>5.1355873983691</v>
          </cell>
          <cell r="CT313">
            <v>4.54793549934003</v>
          </cell>
          <cell r="CU313">
            <v>4.54793549934003</v>
          </cell>
          <cell r="CV313">
            <v>4.54793549934003</v>
          </cell>
          <cell r="CW313">
            <v>1.23916254337563</v>
          </cell>
          <cell r="CX313">
            <v>1.25968428015837</v>
          </cell>
          <cell r="CY313">
            <v>1.23216249977755</v>
          </cell>
          <cell r="CZ313">
            <v>1.25753534822736</v>
          </cell>
          <cell r="DA313">
            <v>1.26988139270346</v>
          </cell>
          <cell r="DB313">
            <v>1.26534884973521</v>
          </cell>
          <cell r="DC313">
            <v>1.25659005325902</v>
          </cell>
          <cell r="DD313">
            <v>1.27021663939692</v>
          </cell>
          <cell r="DE313">
            <v>1.26355136546964</v>
          </cell>
          <cell r="DF313">
            <v>1.24508804469726</v>
          </cell>
        </row>
        <row r="314">
          <cell r="BX314">
            <v>2.79609546805465</v>
          </cell>
          <cell r="BY314">
            <v>2.81076752826683</v>
          </cell>
          <cell r="BZ314">
            <v>2.61632604973967</v>
          </cell>
          <cell r="CA314">
            <v>2.84461211213744</v>
          </cell>
          <cell r="CB314">
            <v>3.04079826661845</v>
          </cell>
          <cell r="CC314">
            <v>3.47956091953944</v>
          </cell>
          <cell r="CD314">
            <v>3.07694032497383</v>
          </cell>
          <cell r="CE314">
            <v>2.91220068382436</v>
          </cell>
          <cell r="CF314">
            <v>3.64859123370253</v>
          </cell>
          <cell r="CG314">
            <v>3.65274606442159</v>
          </cell>
          <cell r="CH314">
            <v>3.9662250468951</v>
          </cell>
          <cell r="CI314">
            <v>3.89291941964534</v>
          </cell>
          <cell r="CJ314">
            <v>4.35805726062021</v>
          </cell>
          <cell r="CK314">
            <v>3.34269154430321</v>
          </cell>
          <cell r="CL314">
            <v>3.72892871138154</v>
          </cell>
          <cell r="CM314">
            <v>4.19838673043381</v>
          </cell>
          <cell r="CN314">
            <v>4.48773961370266</v>
          </cell>
          <cell r="CO314">
            <v>4.09103141948436</v>
          </cell>
          <cell r="CP314">
            <v>4.86088761247</v>
          </cell>
          <cell r="CQ314">
            <v>5.06792614625654</v>
          </cell>
          <cell r="CR314">
            <v>4.31726852241544</v>
          </cell>
          <cell r="CS314">
            <v>5.6414101404369</v>
          </cell>
          <cell r="CT314">
            <v>5.44028888446429</v>
          </cell>
          <cell r="CU314">
            <v>5.44028888446429</v>
          </cell>
          <cell r="CV314">
            <v>5.44028888446429</v>
          </cell>
          <cell r="CW314">
            <v>1.26293505546043</v>
          </cell>
          <cell r="CX314">
            <v>1.24280292103319</v>
          </cell>
          <cell r="CY314">
            <v>1.27254473223876</v>
          </cell>
          <cell r="CZ314">
            <v>1.27141725852699</v>
          </cell>
          <cell r="DA314">
            <v>1.2548043233679</v>
          </cell>
          <cell r="DB314">
            <v>1.27851719750432</v>
          </cell>
          <cell r="DC314">
            <v>1.27604675063591</v>
          </cell>
          <cell r="DD314">
            <v>1.25742405871079</v>
          </cell>
          <cell r="DE314">
            <v>1.25765496248814</v>
          </cell>
          <cell r="DF314">
            <v>1.2655003193211</v>
          </cell>
        </row>
        <row r="315">
          <cell r="BX315">
            <v>2.5632626220055</v>
          </cell>
          <cell r="BY315">
            <v>3.06536545693669</v>
          </cell>
          <cell r="BZ315">
            <v>3.1106801479795</v>
          </cell>
          <cell r="CA315">
            <v>2.98479453488923</v>
          </cell>
          <cell r="CB315">
            <v>2.70055638587178</v>
          </cell>
          <cell r="CC315">
            <v>3.54313371648252</v>
          </cell>
          <cell r="CD315">
            <v>3.24867658839415</v>
          </cell>
          <cell r="CE315">
            <v>2.84137367788724</v>
          </cell>
          <cell r="CF315">
            <v>3.41666883228178</v>
          </cell>
          <cell r="CG315">
            <v>3.8784414234569</v>
          </cell>
          <cell r="CH315">
            <v>4.03396853491616</v>
          </cell>
          <cell r="CI315">
            <v>3.57612193839545</v>
          </cell>
          <cell r="CJ315">
            <v>3.61064639909185</v>
          </cell>
          <cell r="CK315">
            <v>3.91054635917055</v>
          </cell>
          <cell r="CL315">
            <v>4.16532747322997</v>
          </cell>
          <cell r="CM315">
            <v>4.38998504054427</v>
          </cell>
          <cell r="CN315">
            <v>4.28632709971785</v>
          </cell>
          <cell r="CO315">
            <v>4.90660312512119</v>
          </cell>
          <cell r="CP315">
            <v>5.12433407931022</v>
          </cell>
          <cell r="CQ315">
            <v>5.14433872904237</v>
          </cell>
          <cell r="CR315">
            <v>5.20130266435013</v>
          </cell>
          <cell r="CS315">
            <v>5.02673855350525</v>
          </cell>
          <cell r="CT315">
            <v>4.38819339859837</v>
          </cell>
          <cell r="CU315">
            <v>4.38819339859837</v>
          </cell>
          <cell r="CV315">
            <v>4.38819339859837</v>
          </cell>
          <cell r="CW315">
            <v>1.25800063233952</v>
          </cell>
          <cell r="CX315">
            <v>1.25929517067084</v>
          </cell>
          <cell r="CY315">
            <v>1.25965290206649</v>
          </cell>
          <cell r="CZ315">
            <v>1.26006878989358</v>
          </cell>
          <cell r="DA315">
            <v>1.27071456894478</v>
          </cell>
          <cell r="DB315">
            <v>1.25624730322562</v>
          </cell>
          <cell r="DC315">
            <v>1.25160364509624</v>
          </cell>
          <cell r="DD315">
            <v>1.2511419797094</v>
          </cell>
          <cell r="DE315">
            <v>1.22480703665533</v>
          </cell>
          <cell r="DF315">
            <v>1.23244553890522</v>
          </cell>
        </row>
        <row r="316">
          <cell r="BX316">
            <v>2.65945352744522</v>
          </cell>
          <cell r="BY316">
            <v>2.86436048285927</v>
          </cell>
          <cell r="BZ316">
            <v>2.87605861066981</v>
          </cell>
          <cell r="CA316">
            <v>2.89928765706228</v>
          </cell>
          <cell r="CB316">
            <v>3.13195830993673</v>
          </cell>
          <cell r="CC316">
            <v>3.28726774776749</v>
          </cell>
          <cell r="CD316">
            <v>3.53304830535684</v>
          </cell>
          <cell r="CE316">
            <v>3.36415667136879</v>
          </cell>
          <cell r="CF316">
            <v>3.54176646670212</v>
          </cell>
          <cell r="CG316">
            <v>3.89956252868934</v>
          </cell>
          <cell r="CH316">
            <v>3.99654327115175</v>
          </cell>
          <cell r="CI316">
            <v>3.62587971415121</v>
          </cell>
          <cell r="CJ316">
            <v>3.82140581853352</v>
          </cell>
          <cell r="CK316">
            <v>4.30272429334739</v>
          </cell>
          <cell r="CL316">
            <v>4.39849837985274</v>
          </cell>
          <cell r="CM316">
            <v>4.04688227267099</v>
          </cell>
          <cell r="CN316">
            <v>4.77775717974567</v>
          </cell>
          <cell r="CO316">
            <v>4.93336277464601</v>
          </cell>
          <cell r="CP316">
            <v>4.83653581741395</v>
          </cell>
          <cell r="CQ316">
            <v>5.2261097957506</v>
          </cell>
          <cell r="CR316">
            <v>5.24951838604788</v>
          </cell>
          <cell r="CS316">
            <v>5.32710423107101</v>
          </cell>
          <cell r="CT316">
            <v>5.43985126465554</v>
          </cell>
          <cell r="CU316">
            <v>5.43985126465554</v>
          </cell>
          <cell r="CV316">
            <v>5.43985126465554</v>
          </cell>
          <cell r="CW316">
            <v>1.26132959184122</v>
          </cell>
          <cell r="CX316">
            <v>1.24531649069403</v>
          </cell>
          <cell r="CY316">
            <v>1.26183301146615</v>
          </cell>
          <cell r="CZ316">
            <v>1.25414055029905</v>
          </cell>
          <cell r="DA316">
            <v>1.25886002073352</v>
          </cell>
          <cell r="DB316">
            <v>1.24058022344806</v>
          </cell>
          <cell r="DC316">
            <v>1.2599140815374</v>
          </cell>
          <cell r="DD316">
            <v>1.22785675827734</v>
          </cell>
          <cell r="DE316">
            <v>1.24719321253245</v>
          </cell>
          <cell r="DF316">
            <v>1.25179238802115</v>
          </cell>
        </row>
        <row r="317">
          <cell r="BX317">
            <v>2.24186538007885</v>
          </cell>
          <cell r="BY317">
            <v>2.44780413531193</v>
          </cell>
          <cell r="BZ317">
            <v>3.71338171107124</v>
          </cell>
          <cell r="CA317">
            <v>3.38514546823834</v>
          </cell>
          <cell r="CB317">
            <v>3.15389345966763</v>
          </cell>
          <cell r="CC317">
            <v>3.86678095760023</v>
          </cell>
          <cell r="CD317">
            <v>3.51192091332394</v>
          </cell>
          <cell r="CE317">
            <v>3.27913836941555</v>
          </cell>
          <cell r="CF317">
            <v>3.19923553472544</v>
          </cell>
          <cell r="CG317">
            <v>4.21485954633522</v>
          </cell>
          <cell r="CH317">
            <v>3.64784278854143</v>
          </cell>
          <cell r="CI317">
            <v>3.36541841556372</v>
          </cell>
          <cell r="CJ317">
            <v>4.36083577181691</v>
          </cell>
          <cell r="CK317">
            <v>3.33138572757659</v>
          </cell>
          <cell r="CL317">
            <v>4.28153383369202</v>
          </cell>
          <cell r="CM317">
            <v>4.90574225385477</v>
          </cell>
          <cell r="CN317">
            <v>4.33337448838511</v>
          </cell>
          <cell r="CO317">
            <v>4.25010026753876</v>
          </cell>
          <cell r="CP317">
            <v>4.35233186730046</v>
          </cell>
          <cell r="CQ317">
            <v>4.29503845603298</v>
          </cell>
          <cell r="CR317">
            <v>4.60454611371482</v>
          </cell>
          <cell r="CS317">
            <v>4.90222368321444</v>
          </cell>
          <cell r="CT317">
            <v>4.98219927454129</v>
          </cell>
          <cell r="CU317">
            <v>4.98219927454129</v>
          </cell>
          <cell r="CV317">
            <v>4.98219927454129</v>
          </cell>
          <cell r="CW317">
            <v>1.22819112354547</v>
          </cell>
          <cell r="CX317">
            <v>1.25098812641789</v>
          </cell>
          <cell r="CY317">
            <v>1.26775452177028</v>
          </cell>
          <cell r="CZ317">
            <v>1.25282199308587</v>
          </cell>
          <cell r="DA317">
            <v>1.24818930949598</v>
          </cell>
          <cell r="DB317">
            <v>1.25102024357632</v>
          </cell>
          <cell r="DC317">
            <v>1.23386542948734</v>
          </cell>
          <cell r="DD317">
            <v>1.26304185816991</v>
          </cell>
          <cell r="DE317">
            <v>1.2580245960569</v>
          </cell>
          <cell r="DF317">
            <v>1.24705477614436</v>
          </cell>
        </row>
        <row r="318">
          <cell r="BX318">
            <v>2.78928188124592</v>
          </cell>
          <cell r="BY318">
            <v>3.21213553054761</v>
          </cell>
          <cell r="BZ318">
            <v>3.37051969220114</v>
          </cell>
          <cell r="CA318">
            <v>3.44387854057068</v>
          </cell>
          <cell r="CB318">
            <v>2.97079821707213</v>
          </cell>
          <cell r="CC318">
            <v>2.83071236676176</v>
          </cell>
          <cell r="CD318">
            <v>3.52682255187752</v>
          </cell>
          <cell r="CE318">
            <v>3.66237252505517</v>
          </cell>
          <cell r="CF318">
            <v>3.75449600748737</v>
          </cell>
          <cell r="CG318">
            <v>3.81811278894618</v>
          </cell>
          <cell r="CH318">
            <v>3.8685357484651</v>
          </cell>
          <cell r="CI318">
            <v>4.286212003142</v>
          </cell>
          <cell r="CJ318">
            <v>4.13161649485891</v>
          </cell>
          <cell r="CK318">
            <v>3.97120372721081</v>
          </cell>
          <cell r="CL318">
            <v>4.38324024111267</v>
          </cell>
          <cell r="CM318">
            <v>3.61124951918772</v>
          </cell>
          <cell r="CN318">
            <v>4.21971852835964</v>
          </cell>
          <cell r="CO318">
            <v>4.08050395796921</v>
          </cell>
          <cell r="CP318">
            <v>4.32845807428795</v>
          </cell>
          <cell r="CQ318">
            <v>4.96489587695346</v>
          </cell>
          <cell r="CR318">
            <v>5.0460172839134</v>
          </cell>
          <cell r="CS318">
            <v>4.73412788044917</v>
          </cell>
          <cell r="CT318">
            <v>5.6083104671806</v>
          </cell>
          <cell r="CU318">
            <v>5.6083104671806</v>
          </cell>
          <cell r="CV318">
            <v>5.6083104671806</v>
          </cell>
          <cell r="CW318">
            <v>1.2516454162029</v>
          </cell>
          <cell r="CX318">
            <v>1.24077369010853</v>
          </cell>
          <cell r="CY318">
            <v>1.27149800142343</v>
          </cell>
          <cell r="CZ318">
            <v>1.25632294575135</v>
          </cell>
          <cell r="DA318">
            <v>1.25836579625846</v>
          </cell>
          <cell r="DB318">
            <v>1.26664229258199</v>
          </cell>
          <cell r="DC318">
            <v>1.26865611062707</v>
          </cell>
          <cell r="DD318">
            <v>1.2454225955467</v>
          </cell>
          <cell r="DE318">
            <v>1.25765788630589</v>
          </cell>
          <cell r="DF318">
            <v>1.27917144390883</v>
          </cell>
        </row>
        <row r="319">
          <cell r="BX319">
            <v>2.26500068648857</v>
          </cell>
          <cell r="BY319">
            <v>2.33920128257809</v>
          </cell>
          <cell r="BZ319">
            <v>3.00166915004648</v>
          </cell>
          <cell r="CA319">
            <v>2.87485538452913</v>
          </cell>
          <cell r="CB319">
            <v>3.21256985731432</v>
          </cell>
          <cell r="CC319">
            <v>2.92143416979749</v>
          </cell>
          <cell r="CD319">
            <v>3.14087308207039</v>
          </cell>
          <cell r="CE319">
            <v>3.5166284079052</v>
          </cell>
          <cell r="CF319">
            <v>3.41301706027564</v>
          </cell>
          <cell r="CG319">
            <v>3.22498902406737</v>
          </cell>
          <cell r="CH319">
            <v>3.79487636364955</v>
          </cell>
          <cell r="CI319">
            <v>4.20748800463823</v>
          </cell>
          <cell r="CJ319">
            <v>4.31940703800782</v>
          </cell>
          <cell r="CK319">
            <v>3.81744023921748</v>
          </cell>
          <cell r="CL319">
            <v>4.27160164345978</v>
          </cell>
          <cell r="CM319">
            <v>4.50796832719907</v>
          </cell>
          <cell r="CN319">
            <v>4.38551365611289</v>
          </cell>
          <cell r="CO319">
            <v>4.5115262119012</v>
          </cell>
          <cell r="CP319">
            <v>4.74374784383771</v>
          </cell>
          <cell r="CQ319">
            <v>4.73621206537054</v>
          </cell>
          <cell r="CR319">
            <v>5.20755317309193</v>
          </cell>
          <cell r="CS319">
            <v>5.01081634479823</v>
          </cell>
          <cell r="CT319">
            <v>5.35557404033498</v>
          </cell>
          <cell r="CU319">
            <v>5.35557404033498</v>
          </cell>
          <cell r="CV319">
            <v>5.35557404033498</v>
          </cell>
          <cell r="CW319">
            <v>1.25122525380844</v>
          </cell>
          <cell r="CX319">
            <v>1.244114296388</v>
          </cell>
          <cell r="CY319">
            <v>1.27734978137636</v>
          </cell>
          <cell r="CZ319">
            <v>1.2583180691125</v>
          </cell>
          <cell r="DA319">
            <v>1.24621873972822</v>
          </cell>
          <cell r="DB319">
            <v>1.25936117269634</v>
          </cell>
          <cell r="DC319">
            <v>1.26892856013134</v>
          </cell>
          <cell r="DD319">
            <v>1.27060283798246</v>
          </cell>
          <cell r="DE319">
            <v>1.24835969155671</v>
          </cell>
          <cell r="DF319">
            <v>1.25371758388053</v>
          </cell>
        </row>
        <row r="320">
          <cell r="BX320">
            <v>2.83102500218415</v>
          </cell>
          <cell r="BY320">
            <v>3.03615246847135</v>
          </cell>
          <cell r="BZ320">
            <v>2.90643460732744</v>
          </cell>
          <cell r="CA320">
            <v>2.83500214273998</v>
          </cell>
          <cell r="CB320">
            <v>3.3486286389012</v>
          </cell>
          <cell r="CC320">
            <v>3.33147737129825</v>
          </cell>
          <cell r="CD320">
            <v>3.29153242001536</v>
          </cell>
          <cell r="CE320">
            <v>3.1658950572591</v>
          </cell>
          <cell r="CF320">
            <v>4.13597322162701</v>
          </cell>
          <cell r="CG320">
            <v>3.86792677371572</v>
          </cell>
          <cell r="CH320">
            <v>4.41286859051365</v>
          </cell>
          <cell r="CI320">
            <v>3.94112247734275</v>
          </cell>
          <cell r="CJ320">
            <v>4.29749449975113</v>
          </cell>
          <cell r="CK320">
            <v>5.13171509912875</v>
          </cell>
          <cell r="CL320">
            <v>4.09196137874806</v>
          </cell>
          <cell r="CM320">
            <v>4.54381897277157</v>
          </cell>
          <cell r="CN320">
            <v>5.07154222834592</v>
          </cell>
          <cell r="CO320">
            <v>4.20881998079475</v>
          </cell>
          <cell r="CP320">
            <v>5.12415395987406</v>
          </cell>
          <cell r="CQ320">
            <v>4.93161953407841</v>
          </cell>
          <cell r="CR320">
            <v>4.40214567077953</v>
          </cell>
          <cell r="CS320">
            <v>4.92430820890648</v>
          </cell>
          <cell r="CT320">
            <v>5.37804238604657</v>
          </cell>
          <cell r="CU320">
            <v>5.37804238604657</v>
          </cell>
          <cell r="CV320">
            <v>5.37804238604657</v>
          </cell>
          <cell r="CW320">
            <v>1.27081163390098</v>
          </cell>
          <cell r="CX320">
            <v>1.25332835383709</v>
          </cell>
          <cell r="CY320">
            <v>1.24798830591822</v>
          </cell>
          <cell r="CZ320">
            <v>1.23509460163917</v>
          </cell>
          <cell r="DA320">
            <v>1.24173239874954</v>
          </cell>
          <cell r="DB320">
            <v>1.24726700312528</v>
          </cell>
          <cell r="DC320">
            <v>1.26797228456339</v>
          </cell>
          <cell r="DD320">
            <v>1.2489364951897</v>
          </cell>
          <cell r="DE320">
            <v>1.25068646964663</v>
          </cell>
          <cell r="DF320">
            <v>1.24415458644906</v>
          </cell>
        </row>
        <row r="321">
          <cell r="BX321">
            <v>2.68845291168108</v>
          </cell>
          <cell r="BY321">
            <v>2.77075014891894</v>
          </cell>
          <cell r="BZ321">
            <v>2.57226519736716</v>
          </cell>
          <cell r="CA321">
            <v>3.47043734878996</v>
          </cell>
          <cell r="CB321">
            <v>3.27474741532141</v>
          </cell>
          <cell r="CC321">
            <v>3.19769020136256</v>
          </cell>
          <cell r="CD321">
            <v>3.27003220804717</v>
          </cell>
          <cell r="CE321">
            <v>3.41230918281185</v>
          </cell>
          <cell r="CF321">
            <v>3.05176112609113</v>
          </cell>
          <cell r="CG321">
            <v>3.1858877810229</v>
          </cell>
          <cell r="CH321">
            <v>3.47092006723151</v>
          </cell>
          <cell r="CI321">
            <v>3.20274318235253</v>
          </cell>
          <cell r="CJ321">
            <v>3.78747581799968</v>
          </cell>
          <cell r="CK321">
            <v>4.22370837968847</v>
          </cell>
          <cell r="CL321">
            <v>3.83547505459813</v>
          </cell>
          <cell r="CM321">
            <v>4.6362593834634</v>
          </cell>
          <cell r="CN321">
            <v>5.63708849148901</v>
          </cell>
          <cell r="CO321">
            <v>4.88763090898857</v>
          </cell>
          <cell r="CP321">
            <v>4.36212702330686</v>
          </cell>
          <cell r="CQ321">
            <v>4.68763920113941</v>
          </cell>
          <cell r="CR321">
            <v>5.19279711605616</v>
          </cell>
          <cell r="CS321">
            <v>5.0629088797745</v>
          </cell>
          <cell r="CT321">
            <v>5.71748921894216</v>
          </cell>
          <cell r="CU321">
            <v>5.71748921894216</v>
          </cell>
          <cell r="CV321">
            <v>5.71748921894216</v>
          </cell>
          <cell r="CW321">
            <v>1.24874727422525</v>
          </cell>
          <cell r="CX321">
            <v>1.24100489229209</v>
          </cell>
          <cell r="CY321">
            <v>1.26690744691798</v>
          </cell>
          <cell r="CZ321">
            <v>1.26643596613605</v>
          </cell>
          <cell r="DA321">
            <v>1.27528403147917</v>
          </cell>
          <cell r="DB321">
            <v>1.25392043098287</v>
          </cell>
          <cell r="DC321">
            <v>1.26697124205356</v>
          </cell>
          <cell r="DD321">
            <v>1.24948870112851</v>
          </cell>
          <cell r="DE321">
            <v>1.24616268870201</v>
          </cell>
          <cell r="DF321">
            <v>1.24787311166185</v>
          </cell>
        </row>
        <row r="322">
          <cell r="BX322">
            <v>2.29507455195793</v>
          </cell>
          <cell r="BY322">
            <v>2.79066392463965</v>
          </cell>
          <cell r="BZ322">
            <v>3.11260707503204</v>
          </cell>
          <cell r="CA322">
            <v>2.85572187452461</v>
          </cell>
          <cell r="CB322">
            <v>2.86759675730267</v>
          </cell>
          <cell r="CC322">
            <v>2.80793657376769</v>
          </cell>
          <cell r="CD322">
            <v>3.44741521833958</v>
          </cell>
          <cell r="CE322">
            <v>3.85891787079416</v>
          </cell>
          <cell r="CF322">
            <v>3.44396414652238</v>
          </cell>
          <cell r="CG322">
            <v>3.2465549970653</v>
          </cell>
          <cell r="CH322">
            <v>3.37996656998571</v>
          </cell>
          <cell r="CI322">
            <v>3.6949184207786</v>
          </cell>
          <cell r="CJ322">
            <v>4.10209391218664</v>
          </cell>
          <cell r="CK322">
            <v>4.05347285497076</v>
          </cell>
          <cell r="CL322">
            <v>3.54604273388216</v>
          </cell>
          <cell r="CM322">
            <v>3.93445154246625</v>
          </cell>
          <cell r="CN322">
            <v>4.30325673426528</v>
          </cell>
          <cell r="CO322">
            <v>4.93901442080332</v>
          </cell>
          <cell r="CP322">
            <v>4.19793318765915</v>
          </cell>
          <cell r="CQ322">
            <v>4.78725701855186</v>
          </cell>
          <cell r="CR322">
            <v>4.82579357074819</v>
          </cell>
          <cell r="CS322">
            <v>5.11619423299161</v>
          </cell>
          <cell r="CT322">
            <v>4.77389892085002</v>
          </cell>
          <cell r="CU322">
            <v>4.77389892085002</v>
          </cell>
          <cell r="CV322">
            <v>4.77389892085002</v>
          </cell>
          <cell r="CW322">
            <v>1.25460562695264</v>
          </cell>
          <cell r="CX322">
            <v>1.25346861501686</v>
          </cell>
          <cell r="CY322">
            <v>1.28233334931686</v>
          </cell>
          <cell r="CZ322">
            <v>1.25508817789853</v>
          </cell>
          <cell r="DA322">
            <v>1.26276191787361</v>
          </cell>
          <cell r="DB322">
            <v>1.27337009198807</v>
          </cell>
          <cell r="DC322">
            <v>1.26734958140468</v>
          </cell>
          <cell r="DD322">
            <v>1.2607848249205</v>
          </cell>
          <cell r="DE322">
            <v>1.25930684560419</v>
          </cell>
          <cell r="DF322">
            <v>1.24375254229193</v>
          </cell>
        </row>
        <row r="323">
          <cell r="BX323">
            <v>3.05531334186856</v>
          </cell>
          <cell r="BY323">
            <v>2.99308792794824</v>
          </cell>
          <cell r="BZ323">
            <v>2.56047646352906</v>
          </cell>
          <cell r="CA323">
            <v>2.93130667653485</v>
          </cell>
          <cell r="CB323">
            <v>2.96882376599057</v>
          </cell>
          <cell r="CC323">
            <v>3.66159037235783</v>
          </cell>
          <cell r="CD323">
            <v>3.94440205706477</v>
          </cell>
          <cell r="CE323">
            <v>3.02349017387281</v>
          </cell>
          <cell r="CF323">
            <v>3.04008430114998</v>
          </cell>
          <cell r="CG323">
            <v>3.75634912842198</v>
          </cell>
          <cell r="CH323">
            <v>3.50998548093072</v>
          </cell>
          <cell r="CI323">
            <v>3.28558144762953</v>
          </cell>
          <cell r="CJ323">
            <v>3.50275399779578</v>
          </cell>
          <cell r="CK323">
            <v>3.72460778562063</v>
          </cell>
          <cell r="CL323">
            <v>3.98251721083752</v>
          </cell>
          <cell r="CM323">
            <v>3.80377079997739</v>
          </cell>
          <cell r="CN323">
            <v>4.25885308179539</v>
          </cell>
          <cell r="CO323">
            <v>4.80443538707819</v>
          </cell>
          <cell r="CP323">
            <v>5.2841022048433</v>
          </cell>
          <cell r="CQ323">
            <v>5.35881326779833</v>
          </cell>
          <cell r="CR323">
            <v>4.89286758632209</v>
          </cell>
          <cell r="CS323">
            <v>4.57662808458152</v>
          </cell>
          <cell r="CT323">
            <v>4.96211362122834</v>
          </cell>
          <cell r="CU323">
            <v>4.96211362122834</v>
          </cell>
          <cell r="CV323">
            <v>4.96211362122834</v>
          </cell>
          <cell r="CW323">
            <v>1.26616803934825</v>
          </cell>
          <cell r="CX323">
            <v>1.26202700597107</v>
          </cell>
          <cell r="CY323">
            <v>1.26455494762255</v>
          </cell>
          <cell r="CZ323">
            <v>1.28005783075649</v>
          </cell>
          <cell r="DA323">
            <v>1.27854810655583</v>
          </cell>
          <cell r="DB323">
            <v>1.25133253965563</v>
          </cell>
          <cell r="DC323">
            <v>1.25572735459503</v>
          </cell>
          <cell r="DD323">
            <v>1.24707398871167</v>
          </cell>
          <cell r="DE323">
            <v>1.26243255089927</v>
          </cell>
          <cell r="DF323">
            <v>1.26214572378249</v>
          </cell>
        </row>
        <row r="324">
          <cell r="BX324">
            <v>2.89788498301999</v>
          </cell>
          <cell r="BY324">
            <v>3.10025506575563</v>
          </cell>
          <cell r="BZ324">
            <v>3.92260138844909</v>
          </cell>
          <cell r="CA324">
            <v>3.74874955342583</v>
          </cell>
          <cell r="CB324">
            <v>3.2131105001264</v>
          </cell>
          <cell r="CC324">
            <v>3.15026320438469</v>
          </cell>
          <cell r="CD324">
            <v>3.38410279541821</v>
          </cell>
          <cell r="CE324">
            <v>3.35412709161389</v>
          </cell>
          <cell r="CF324">
            <v>3.07248569451351</v>
          </cell>
          <cell r="CG324">
            <v>3.95302088382563</v>
          </cell>
          <cell r="CH324">
            <v>3.74263750725179</v>
          </cell>
          <cell r="CI324">
            <v>3.73671925190885</v>
          </cell>
          <cell r="CJ324">
            <v>3.6862930857383</v>
          </cell>
          <cell r="CK324">
            <v>3.50806799595104</v>
          </cell>
          <cell r="CL324">
            <v>3.98860586028142</v>
          </cell>
          <cell r="CM324">
            <v>4.00518708818219</v>
          </cell>
          <cell r="CN324">
            <v>4.0470947004349</v>
          </cell>
          <cell r="CO324">
            <v>4.54145639229853</v>
          </cell>
          <cell r="CP324">
            <v>4.66662750587264</v>
          </cell>
          <cell r="CQ324">
            <v>5.02107569006067</v>
          </cell>
          <cell r="CR324">
            <v>5.2559648612149</v>
          </cell>
          <cell r="CS324">
            <v>5.25469233475213</v>
          </cell>
          <cell r="CT324">
            <v>5.58094875887801</v>
          </cell>
          <cell r="CU324">
            <v>5.58094875887801</v>
          </cell>
          <cell r="CV324">
            <v>5.58094875887801</v>
          </cell>
          <cell r="CW324">
            <v>1.26592413228165</v>
          </cell>
          <cell r="CX324">
            <v>1.26136440749627</v>
          </cell>
          <cell r="CY324">
            <v>1.25045394035972</v>
          </cell>
          <cell r="CZ324">
            <v>1.2540031203611</v>
          </cell>
          <cell r="DA324">
            <v>1.24021843905747</v>
          </cell>
          <cell r="DB324">
            <v>1.23831871268429</v>
          </cell>
          <cell r="DC324">
            <v>1.27176649453459</v>
          </cell>
          <cell r="DD324">
            <v>1.24626257657813</v>
          </cell>
          <cell r="DE324">
            <v>1.24920718992099</v>
          </cell>
          <cell r="DF324">
            <v>1.26505980072009</v>
          </cell>
        </row>
        <row r="325">
          <cell r="BX325">
            <v>2.45101973571643</v>
          </cell>
          <cell r="BY325">
            <v>2.90105110705754</v>
          </cell>
          <cell r="BZ325">
            <v>3.08799594829249</v>
          </cell>
          <cell r="CA325">
            <v>2.98042630649948</v>
          </cell>
          <cell r="CB325">
            <v>2.63973628883265</v>
          </cell>
          <cell r="CC325">
            <v>3.23638691660868</v>
          </cell>
          <cell r="CD325">
            <v>3.26674186566279</v>
          </cell>
          <cell r="CE325">
            <v>3.26665521308278</v>
          </cell>
          <cell r="CF325">
            <v>3.36172593378069</v>
          </cell>
          <cell r="CG325">
            <v>3.95209635708367</v>
          </cell>
          <cell r="CH325">
            <v>3.85305824319101</v>
          </cell>
          <cell r="CI325">
            <v>3.83801797476571</v>
          </cell>
          <cell r="CJ325">
            <v>3.98971312049665</v>
          </cell>
          <cell r="CK325">
            <v>5.30027311136911</v>
          </cell>
          <cell r="CL325">
            <v>4.33290562243088</v>
          </cell>
          <cell r="CM325">
            <v>4.06732433703891</v>
          </cell>
          <cell r="CN325">
            <v>4.12575662244914</v>
          </cell>
          <cell r="CO325">
            <v>4.47425267567557</v>
          </cell>
          <cell r="CP325">
            <v>4.90243630511253</v>
          </cell>
          <cell r="CQ325">
            <v>4.73380056848586</v>
          </cell>
          <cell r="CR325">
            <v>5.36061391516977</v>
          </cell>
          <cell r="CS325">
            <v>4.69955408533913</v>
          </cell>
          <cell r="CT325">
            <v>4.46172435081565</v>
          </cell>
          <cell r="CU325">
            <v>4.46172435081565</v>
          </cell>
          <cell r="CV325">
            <v>4.46172435081565</v>
          </cell>
          <cell r="CW325">
            <v>1.24431294424997</v>
          </cell>
          <cell r="CX325">
            <v>1.24974626005628</v>
          </cell>
          <cell r="CY325">
            <v>1.2711294878546</v>
          </cell>
          <cell r="CZ325">
            <v>1.24475814401454</v>
          </cell>
          <cell r="DA325">
            <v>1.2629558723515</v>
          </cell>
          <cell r="DB325">
            <v>1.26829026744495</v>
          </cell>
          <cell r="DC325">
            <v>1.25228702085536</v>
          </cell>
          <cell r="DD325">
            <v>1.26544798932121</v>
          </cell>
          <cell r="DE325">
            <v>1.25970682899343</v>
          </cell>
          <cell r="DF325">
            <v>1.24866815895288</v>
          </cell>
        </row>
        <row r="326">
          <cell r="BX326">
            <v>2.63183529322214</v>
          </cell>
          <cell r="BY326">
            <v>2.7391176200243</v>
          </cell>
          <cell r="BZ326">
            <v>2.67184015033639</v>
          </cell>
          <cell r="CA326">
            <v>3.53459417717786</v>
          </cell>
          <cell r="CB326">
            <v>3.14325303662542</v>
          </cell>
          <cell r="CC326">
            <v>3.18744498193175</v>
          </cell>
          <cell r="CD326">
            <v>3.05713366684199</v>
          </cell>
          <cell r="CE326">
            <v>3.85365130593391</v>
          </cell>
          <cell r="CF326">
            <v>3.83129230314758</v>
          </cell>
          <cell r="CG326">
            <v>3.76076739648596</v>
          </cell>
          <cell r="CH326">
            <v>3.28573351793376</v>
          </cell>
          <cell r="CI326">
            <v>3.77604765585412</v>
          </cell>
          <cell r="CJ326">
            <v>4.40518664261902</v>
          </cell>
          <cell r="CK326">
            <v>4.41748881525822</v>
          </cell>
          <cell r="CL326">
            <v>4.39015794581065</v>
          </cell>
          <cell r="CM326">
            <v>4.44675499753403</v>
          </cell>
          <cell r="CN326">
            <v>4.02026437664152</v>
          </cell>
          <cell r="CO326">
            <v>4.84032778115256</v>
          </cell>
          <cell r="CP326">
            <v>5.04397764106076</v>
          </cell>
          <cell r="CQ326">
            <v>4.83574882605749</v>
          </cell>
          <cell r="CR326">
            <v>4.5159000821419</v>
          </cell>
          <cell r="CS326">
            <v>5.2883225904438</v>
          </cell>
          <cell r="CT326">
            <v>5.23098688663165</v>
          </cell>
          <cell r="CU326">
            <v>5.23098688663165</v>
          </cell>
          <cell r="CV326">
            <v>5.23098688663165</v>
          </cell>
          <cell r="CW326">
            <v>1.24123549611293</v>
          </cell>
          <cell r="CX326">
            <v>1.25632201358815</v>
          </cell>
          <cell r="CY326">
            <v>1.24553410766744</v>
          </cell>
          <cell r="CZ326">
            <v>1.24511547763256</v>
          </cell>
          <cell r="DA326">
            <v>1.2477396146239</v>
          </cell>
          <cell r="DB326">
            <v>1.25901257250495</v>
          </cell>
          <cell r="DC326">
            <v>1.26018996210352</v>
          </cell>
          <cell r="DD326">
            <v>1.26266259189857</v>
          </cell>
          <cell r="DE326">
            <v>1.2599089737196</v>
          </cell>
          <cell r="DF326">
            <v>1.26234050861028</v>
          </cell>
        </row>
        <row r="327">
          <cell r="BX327">
            <v>2.37476578545819</v>
          </cell>
          <cell r="BY327">
            <v>2.17296756724049</v>
          </cell>
          <cell r="BZ327">
            <v>2.83403011080579</v>
          </cell>
          <cell r="CA327">
            <v>3.18529683990511</v>
          </cell>
          <cell r="CB327">
            <v>2.80971936482074</v>
          </cell>
          <cell r="CC327">
            <v>3.72374886141855</v>
          </cell>
          <cell r="CD327">
            <v>3.81236979616391</v>
          </cell>
          <cell r="CE327">
            <v>3.49681756348389</v>
          </cell>
          <cell r="CF327">
            <v>4.11988312920521</v>
          </cell>
          <cell r="CG327">
            <v>3.82253145600563</v>
          </cell>
          <cell r="CH327">
            <v>3.54123697260428</v>
          </cell>
          <cell r="CI327">
            <v>3.88288060875234</v>
          </cell>
          <cell r="CJ327">
            <v>4.09979559139354</v>
          </cell>
          <cell r="CK327">
            <v>4.27493049085942</v>
          </cell>
          <cell r="CL327">
            <v>4.33818045426477</v>
          </cell>
          <cell r="CM327">
            <v>4.44479304790882</v>
          </cell>
          <cell r="CN327">
            <v>4.42670211649867</v>
          </cell>
          <cell r="CO327">
            <v>4.79073712705514</v>
          </cell>
          <cell r="CP327">
            <v>5.84103870862686</v>
          </cell>
          <cell r="CQ327">
            <v>4.55814092495853</v>
          </cell>
          <cell r="CR327">
            <v>5.09267738308137</v>
          </cell>
          <cell r="CS327">
            <v>5.07945429760589</v>
          </cell>
          <cell r="CT327">
            <v>4.76724144549447</v>
          </cell>
          <cell r="CU327">
            <v>4.76724144549447</v>
          </cell>
          <cell r="CV327">
            <v>4.76724144549447</v>
          </cell>
          <cell r="CW327">
            <v>1.25524711370213</v>
          </cell>
          <cell r="CX327">
            <v>1.25223987032753</v>
          </cell>
          <cell r="CY327">
            <v>1.27678811608676</v>
          </cell>
          <cell r="CZ327">
            <v>1.22852965262472</v>
          </cell>
          <cell r="DA327">
            <v>1.25627159826405</v>
          </cell>
          <cell r="DB327">
            <v>1.25371384425583</v>
          </cell>
          <cell r="DC327">
            <v>1.26683241863944</v>
          </cell>
          <cell r="DD327">
            <v>1.23624063545656</v>
          </cell>
          <cell r="DE327">
            <v>1.27633067240084</v>
          </cell>
          <cell r="DF327">
            <v>1.26311151853329</v>
          </cell>
        </row>
        <row r="328">
          <cell r="BX328">
            <v>2.89865148724073</v>
          </cell>
          <cell r="BY328">
            <v>2.77949119211085</v>
          </cell>
          <cell r="BZ328">
            <v>2.976962510282</v>
          </cell>
          <cell r="CA328">
            <v>2.63776786453679</v>
          </cell>
          <cell r="CB328">
            <v>3.13860917533343</v>
          </cell>
          <cell r="CC328">
            <v>2.98165233498414</v>
          </cell>
          <cell r="CD328">
            <v>3.63281168900279</v>
          </cell>
          <cell r="CE328">
            <v>3.28696831292135</v>
          </cell>
          <cell r="CF328">
            <v>3.50006518650574</v>
          </cell>
          <cell r="CG328">
            <v>3.75709289767438</v>
          </cell>
          <cell r="CH328">
            <v>3.82943064388972</v>
          </cell>
          <cell r="CI328">
            <v>3.50522730035786</v>
          </cell>
          <cell r="CJ328">
            <v>4.3868828786917</v>
          </cell>
          <cell r="CK328">
            <v>4.18721926571315</v>
          </cell>
          <cell r="CL328">
            <v>3.95423940926343</v>
          </cell>
          <cell r="CM328">
            <v>4.47389297558936</v>
          </cell>
          <cell r="CN328">
            <v>4.27266038263465</v>
          </cell>
          <cell r="CO328">
            <v>4.10587097504107</v>
          </cell>
          <cell r="CP328">
            <v>5.286898481293</v>
          </cell>
          <cell r="CQ328">
            <v>4.74524820008227</v>
          </cell>
          <cell r="CR328">
            <v>5.22656191645231</v>
          </cell>
          <cell r="CS328">
            <v>5.04106180347761</v>
          </cell>
          <cell r="CT328">
            <v>4.90520629739134</v>
          </cell>
          <cell r="CU328">
            <v>4.90520629739134</v>
          </cell>
          <cell r="CV328">
            <v>4.90520629739134</v>
          </cell>
          <cell r="CW328">
            <v>1.26073317160051</v>
          </cell>
          <cell r="CX328">
            <v>1.26965129804754</v>
          </cell>
          <cell r="CY328">
            <v>1.25752119972077</v>
          </cell>
          <cell r="CZ328">
            <v>1.2642000977949</v>
          </cell>
          <cell r="DA328">
            <v>1.25343778171878</v>
          </cell>
          <cell r="DB328">
            <v>1.26838448075696</v>
          </cell>
          <cell r="DC328">
            <v>1.26275999707465</v>
          </cell>
          <cell r="DD328">
            <v>1.25053775794963</v>
          </cell>
          <cell r="DE328">
            <v>1.25619613529221</v>
          </cell>
          <cell r="DF328">
            <v>1.27837354911035</v>
          </cell>
        </row>
        <row r="329">
          <cell r="BX329">
            <v>2.49743777360545</v>
          </cell>
          <cell r="BY329">
            <v>3.24464795710829</v>
          </cell>
          <cell r="BZ329">
            <v>2.9074999862812</v>
          </cell>
          <cell r="CA329">
            <v>2.67185830459777</v>
          </cell>
          <cell r="CB329">
            <v>3.06901519680832</v>
          </cell>
          <cell r="CC329">
            <v>3.05750874017389</v>
          </cell>
          <cell r="CD329">
            <v>2.94745811081495</v>
          </cell>
          <cell r="CE329">
            <v>3.3947706631004</v>
          </cell>
          <cell r="CF329">
            <v>4.1638738202815</v>
          </cell>
          <cell r="CG329">
            <v>3.78007414152517</v>
          </cell>
          <cell r="CH329">
            <v>3.31521815126489</v>
          </cell>
          <cell r="CI329">
            <v>4.06471149465661</v>
          </cell>
          <cell r="CJ329">
            <v>4.33491883746313</v>
          </cell>
          <cell r="CK329">
            <v>4.19690436675149</v>
          </cell>
          <cell r="CL329">
            <v>3.70770006439571</v>
          </cell>
          <cell r="CM329">
            <v>4.08467033568115</v>
          </cell>
          <cell r="CN329">
            <v>4.31076832177553</v>
          </cell>
          <cell r="CO329">
            <v>4.07781153869717</v>
          </cell>
          <cell r="CP329">
            <v>4.6154430443069</v>
          </cell>
          <cell r="CQ329">
            <v>4.45121294968619</v>
          </cell>
          <cell r="CR329">
            <v>5.68555039943661</v>
          </cell>
          <cell r="CS329">
            <v>4.42849297759954</v>
          </cell>
          <cell r="CT329">
            <v>5.47037717370367</v>
          </cell>
          <cell r="CU329">
            <v>5.47037717370367</v>
          </cell>
          <cell r="CV329">
            <v>5.47037717370367</v>
          </cell>
          <cell r="CW329">
            <v>1.25052241220631</v>
          </cell>
          <cell r="CX329">
            <v>1.25709388811537</v>
          </cell>
          <cell r="CY329">
            <v>1.2625478295857</v>
          </cell>
          <cell r="CZ329">
            <v>1.26876269058124</v>
          </cell>
          <cell r="DA329">
            <v>1.24065106934553</v>
          </cell>
          <cell r="DB329">
            <v>1.2441702800446</v>
          </cell>
          <cell r="DC329">
            <v>1.26367993157531</v>
          </cell>
          <cell r="DD329">
            <v>1.25625996380107</v>
          </cell>
          <cell r="DE329">
            <v>1.25360385290621</v>
          </cell>
          <cell r="DF329">
            <v>1.25610629811825</v>
          </cell>
        </row>
        <row r="330">
          <cell r="BX330">
            <v>2.73676298528751</v>
          </cell>
          <cell r="BY330">
            <v>3.08981031724365</v>
          </cell>
          <cell r="BZ330">
            <v>2.98400355009411</v>
          </cell>
          <cell r="CA330">
            <v>3.10105343857092</v>
          </cell>
          <cell r="CB330">
            <v>3.32236722363967</v>
          </cell>
          <cell r="CC330">
            <v>3.19468463198781</v>
          </cell>
          <cell r="CD330">
            <v>3.13212502292341</v>
          </cell>
          <cell r="CE330">
            <v>3.21272823986992</v>
          </cell>
          <cell r="CF330">
            <v>3.62463780320737</v>
          </cell>
          <cell r="CG330">
            <v>3.53553631055497</v>
          </cell>
          <cell r="CH330">
            <v>3.99740822432831</v>
          </cell>
          <cell r="CI330">
            <v>4.27013693922785</v>
          </cell>
          <cell r="CJ330">
            <v>4.29406728161941</v>
          </cell>
          <cell r="CK330">
            <v>4.20004878956708</v>
          </cell>
          <cell r="CL330">
            <v>3.65097624493089</v>
          </cell>
          <cell r="CM330">
            <v>3.93600475434946</v>
          </cell>
          <cell r="CN330">
            <v>4.38470592077472</v>
          </cell>
          <cell r="CO330">
            <v>4.86311978649781</v>
          </cell>
          <cell r="CP330">
            <v>5.21924491251821</v>
          </cell>
          <cell r="CQ330">
            <v>4.5006591090094</v>
          </cell>
          <cell r="CR330">
            <v>4.91639912517891</v>
          </cell>
          <cell r="CS330">
            <v>4.59975714011103</v>
          </cell>
          <cell r="CT330">
            <v>5.23410983980067</v>
          </cell>
          <cell r="CU330">
            <v>5.23410983980067</v>
          </cell>
          <cell r="CV330">
            <v>5.23410983980067</v>
          </cell>
          <cell r="CW330">
            <v>1.24895125503511</v>
          </cell>
          <cell r="CX330">
            <v>1.25252332890522</v>
          </cell>
          <cell r="CY330">
            <v>1.26473946604787</v>
          </cell>
          <cell r="CZ330">
            <v>1.24672833191155</v>
          </cell>
          <cell r="DA330">
            <v>1.23136218429997</v>
          </cell>
          <cell r="DB330">
            <v>1.24442404310676</v>
          </cell>
          <cell r="DC330">
            <v>1.27326452560924</v>
          </cell>
          <cell r="DD330">
            <v>1.25776367522898</v>
          </cell>
          <cell r="DE330">
            <v>1.24935058305058</v>
          </cell>
          <cell r="DF330">
            <v>1.24432170684341</v>
          </cell>
        </row>
        <row r="331">
          <cell r="BX331">
            <v>2.71618061047207</v>
          </cell>
          <cell r="BY331">
            <v>2.74279053155682</v>
          </cell>
          <cell r="BZ331">
            <v>2.90271333955486</v>
          </cell>
          <cell r="CA331">
            <v>3.62063159310634</v>
          </cell>
          <cell r="CB331">
            <v>3.56712190041235</v>
          </cell>
          <cell r="CC331">
            <v>3.57773322817509</v>
          </cell>
          <cell r="CD331">
            <v>3.3272995869116</v>
          </cell>
          <cell r="CE331">
            <v>3.65606566546597</v>
          </cell>
          <cell r="CF331">
            <v>4.24243995829975</v>
          </cell>
          <cell r="CG331">
            <v>3.93386843891277</v>
          </cell>
          <cell r="CH331">
            <v>4.23299222317954</v>
          </cell>
          <cell r="CI331">
            <v>4.28533943899053</v>
          </cell>
          <cell r="CJ331">
            <v>3.9731910951075</v>
          </cell>
          <cell r="CK331">
            <v>4.11891322705583</v>
          </cell>
          <cell r="CL331">
            <v>4.13810954252191</v>
          </cell>
          <cell r="CM331">
            <v>4.34540387754174</v>
          </cell>
          <cell r="CN331">
            <v>4.56862972086258</v>
          </cell>
          <cell r="CO331">
            <v>4.94415814213819</v>
          </cell>
          <cell r="CP331">
            <v>4.92130596489313</v>
          </cell>
          <cell r="CQ331">
            <v>5.11469116617734</v>
          </cell>
          <cell r="CR331">
            <v>4.87751974469702</v>
          </cell>
          <cell r="CS331">
            <v>5.3724100151136</v>
          </cell>
          <cell r="CT331">
            <v>5.21749714958302</v>
          </cell>
          <cell r="CU331">
            <v>5.21749714958302</v>
          </cell>
          <cell r="CV331">
            <v>5.21749714958302</v>
          </cell>
          <cell r="CW331">
            <v>1.24588496285769</v>
          </cell>
          <cell r="CX331">
            <v>1.27284866716238</v>
          </cell>
          <cell r="CY331">
            <v>1.26614790308376</v>
          </cell>
          <cell r="CZ331">
            <v>1.24744344328555</v>
          </cell>
          <cell r="DA331">
            <v>1.25733060457192</v>
          </cell>
          <cell r="DB331">
            <v>1.25683895072227</v>
          </cell>
          <cell r="DC331">
            <v>1.24144464486237</v>
          </cell>
          <cell r="DD331">
            <v>1.24177724576004</v>
          </cell>
          <cell r="DE331">
            <v>1.24711749514556</v>
          </cell>
          <cell r="DF331">
            <v>1.23766619202758</v>
          </cell>
        </row>
        <row r="332">
          <cell r="BX332">
            <v>2.34501277300029</v>
          </cell>
          <cell r="BY332">
            <v>2.76077373522523</v>
          </cell>
          <cell r="BZ332">
            <v>3.21585702873895</v>
          </cell>
          <cell r="CA332">
            <v>3.21149799559659</v>
          </cell>
          <cell r="CB332">
            <v>2.71191647178119</v>
          </cell>
          <cell r="CC332">
            <v>3.25311897625382</v>
          </cell>
          <cell r="CD332">
            <v>2.79567848852519</v>
          </cell>
          <cell r="CE332">
            <v>3.83019029824738</v>
          </cell>
          <cell r="CF332">
            <v>3.71861478065822</v>
          </cell>
          <cell r="CG332">
            <v>3.11548297633757</v>
          </cell>
          <cell r="CH332">
            <v>4.33203238293621</v>
          </cell>
          <cell r="CI332">
            <v>4.15214326314026</v>
          </cell>
          <cell r="CJ332">
            <v>4.54595055027279</v>
          </cell>
          <cell r="CK332">
            <v>4.67170972211951</v>
          </cell>
          <cell r="CL332">
            <v>3.52295414443008</v>
          </cell>
          <cell r="CM332">
            <v>4.31719668432941</v>
          </cell>
          <cell r="CN332">
            <v>4.45515081004174</v>
          </cell>
          <cell r="CO332">
            <v>4.46333751834211</v>
          </cell>
          <cell r="CP332">
            <v>5.12859256809738</v>
          </cell>
          <cell r="CQ332">
            <v>4.57418047575916</v>
          </cell>
          <cell r="CR332">
            <v>4.7071098227747</v>
          </cell>
          <cell r="CS332">
            <v>5.17208988729063</v>
          </cell>
          <cell r="CT332">
            <v>5.33607528081645</v>
          </cell>
          <cell r="CU332">
            <v>5.33607528081645</v>
          </cell>
          <cell r="CV332">
            <v>5.33607528081645</v>
          </cell>
          <cell r="CW332">
            <v>1.24721119404955</v>
          </cell>
          <cell r="CX332">
            <v>1.26277219759961</v>
          </cell>
          <cell r="CY332">
            <v>1.26685750001453</v>
          </cell>
          <cell r="CZ332">
            <v>1.24801680471434</v>
          </cell>
          <cell r="DA332">
            <v>1.26476894159352</v>
          </cell>
          <cell r="DB332">
            <v>1.26545459537825</v>
          </cell>
          <cell r="DC332">
            <v>1.26107825772251</v>
          </cell>
          <cell r="DD332">
            <v>1.27303651115054</v>
          </cell>
          <cell r="DE332">
            <v>1.25488637268282</v>
          </cell>
          <cell r="DF332">
            <v>1.25384478327958</v>
          </cell>
        </row>
        <row r="333">
          <cell r="BX333">
            <v>2.35977432861158</v>
          </cell>
          <cell r="BY333">
            <v>2.76683043883141</v>
          </cell>
          <cell r="BZ333">
            <v>3.03672703148616</v>
          </cell>
          <cell r="CA333">
            <v>3.29711548179512</v>
          </cell>
          <cell r="CB333">
            <v>3.24251785331118</v>
          </cell>
          <cell r="CC333">
            <v>3.40531576828803</v>
          </cell>
          <cell r="CD333">
            <v>3.27466870027027</v>
          </cell>
          <cell r="CE333">
            <v>3.50244747372894</v>
          </cell>
          <cell r="CF333">
            <v>3.81579630536697</v>
          </cell>
          <cell r="CG333">
            <v>4.31783793263596</v>
          </cell>
          <cell r="CH333">
            <v>4.14796570412515</v>
          </cell>
          <cell r="CI333">
            <v>4.38938607448504</v>
          </cell>
          <cell r="CJ333">
            <v>3.54955400638825</v>
          </cell>
          <cell r="CK333">
            <v>4.21452933517981</v>
          </cell>
          <cell r="CL333">
            <v>4.11680092864383</v>
          </cell>
          <cell r="CM333">
            <v>3.65540893387138</v>
          </cell>
          <cell r="CN333">
            <v>4.80693764507912</v>
          </cell>
          <cell r="CO333">
            <v>4.76583464135793</v>
          </cell>
          <cell r="CP333">
            <v>4.82118034193941</v>
          </cell>
          <cell r="CQ333">
            <v>5.19732325652637</v>
          </cell>
          <cell r="CR333">
            <v>4.75704486430431</v>
          </cell>
          <cell r="CS333">
            <v>5.08518969706518</v>
          </cell>
          <cell r="CT333">
            <v>5.3908434126357</v>
          </cell>
          <cell r="CU333">
            <v>5.3908434126357</v>
          </cell>
          <cell r="CV333">
            <v>5.3908434126357</v>
          </cell>
          <cell r="CW333">
            <v>1.26947761396492</v>
          </cell>
          <cell r="CX333">
            <v>1.2500858783405</v>
          </cell>
          <cell r="CY333">
            <v>1.26681265750262</v>
          </cell>
          <cell r="CZ333">
            <v>1.24971101035434</v>
          </cell>
          <cell r="DA333">
            <v>1.27054304876189</v>
          </cell>
          <cell r="DB333">
            <v>1.24746364945946</v>
          </cell>
          <cell r="DC333">
            <v>1.25492622120304</v>
          </cell>
          <cell r="DD333">
            <v>1.25895286662798</v>
          </cell>
          <cell r="DE333">
            <v>1.24017086594794</v>
          </cell>
          <cell r="DF333">
            <v>1.26176896656133</v>
          </cell>
        </row>
        <row r="334">
          <cell r="BX334">
            <v>3.16590993353958</v>
          </cell>
          <cell r="BY334">
            <v>2.96538442662424</v>
          </cell>
          <cell r="BZ334">
            <v>3.10281820106049</v>
          </cell>
          <cell r="CA334">
            <v>2.90370564630977</v>
          </cell>
          <cell r="CB334">
            <v>3.01644931153794</v>
          </cell>
          <cell r="CC334">
            <v>3.30560973384506</v>
          </cell>
          <cell r="CD334">
            <v>3.36972016924622</v>
          </cell>
          <cell r="CE334">
            <v>3.70326702372532</v>
          </cell>
          <cell r="CF334">
            <v>3.77602610293961</v>
          </cell>
          <cell r="CG334">
            <v>3.43099409850388</v>
          </cell>
          <cell r="CH334">
            <v>4.10558657401545</v>
          </cell>
          <cell r="CI334">
            <v>4.25833156962198</v>
          </cell>
          <cell r="CJ334">
            <v>4.25417233006891</v>
          </cell>
          <cell r="CK334">
            <v>3.44688980787037</v>
          </cell>
          <cell r="CL334">
            <v>4.47004432962194</v>
          </cell>
          <cell r="CM334">
            <v>4.31666361739825</v>
          </cell>
          <cell r="CN334">
            <v>4.64569264156877</v>
          </cell>
          <cell r="CO334">
            <v>4.75198104978033</v>
          </cell>
          <cell r="CP334">
            <v>4.95213608701717</v>
          </cell>
          <cell r="CQ334">
            <v>4.84683278400167</v>
          </cell>
          <cell r="CR334">
            <v>4.67140435401319</v>
          </cell>
          <cell r="CS334">
            <v>5.51268273764985</v>
          </cell>
          <cell r="CT334">
            <v>5.41778796182583</v>
          </cell>
          <cell r="CU334">
            <v>5.41778796182583</v>
          </cell>
          <cell r="CV334">
            <v>5.41778796182583</v>
          </cell>
          <cell r="CW334">
            <v>1.24923853478909</v>
          </cell>
          <cell r="CX334">
            <v>1.26214313920634</v>
          </cell>
          <cell r="CY334">
            <v>1.27679189259592</v>
          </cell>
          <cell r="CZ334">
            <v>1.26486602742731</v>
          </cell>
          <cell r="DA334">
            <v>1.26121083281827</v>
          </cell>
          <cell r="DB334">
            <v>1.26413105603268</v>
          </cell>
          <cell r="DC334">
            <v>1.23667606328517</v>
          </cell>
          <cell r="DD334">
            <v>1.25942715404028</v>
          </cell>
          <cell r="DE334">
            <v>1.25411425598034</v>
          </cell>
          <cell r="DF334">
            <v>1.24258565341809</v>
          </cell>
        </row>
        <row r="335">
          <cell r="BX335">
            <v>2.64723008891432</v>
          </cell>
          <cell r="BY335">
            <v>2.57932248453452</v>
          </cell>
          <cell r="BZ335">
            <v>3.24589205606737</v>
          </cell>
          <cell r="CA335">
            <v>3.18101205410301</v>
          </cell>
          <cell r="CB335">
            <v>3.56269810356764</v>
          </cell>
          <cell r="CC335">
            <v>3.96894767850566</v>
          </cell>
          <cell r="CD335">
            <v>2.99723679709187</v>
          </cell>
          <cell r="CE335">
            <v>3.63386648754094</v>
          </cell>
          <cell r="CF335">
            <v>3.50783295320316</v>
          </cell>
          <cell r="CG335">
            <v>4.04394968876196</v>
          </cell>
          <cell r="CH335">
            <v>4.05379316449344</v>
          </cell>
          <cell r="CI335">
            <v>3.94197250857169</v>
          </cell>
          <cell r="CJ335">
            <v>4.3016910390259</v>
          </cell>
          <cell r="CK335">
            <v>3.84077899514902</v>
          </cell>
          <cell r="CL335">
            <v>3.7835223021368</v>
          </cell>
          <cell r="CM335">
            <v>4.03990786556861</v>
          </cell>
          <cell r="CN335">
            <v>4.5725270334233</v>
          </cell>
          <cell r="CO335">
            <v>4.52914860028236</v>
          </cell>
          <cell r="CP335">
            <v>4.75238450578521</v>
          </cell>
          <cell r="CQ335">
            <v>5.72636652796838</v>
          </cell>
          <cell r="CR335">
            <v>4.55482605001836</v>
          </cell>
          <cell r="CS335">
            <v>4.98914450051197</v>
          </cell>
          <cell r="CT335">
            <v>5.21522588480471</v>
          </cell>
          <cell r="CU335">
            <v>5.21522588480471</v>
          </cell>
          <cell r="CV335">
            <v>5.21522588480471</v>
          </cell>
          <cell r="CW335">
            <v>1.25979787142733</v>
          </cell>
          <cell r="CX335">
            <v>1.27659471591487</v>
          </cell>
          <cell r="CY335">
            <v>1.23475906248002</v>
          </cell>
          <cell r="CZ335">
            <v>1.24861692444578</v>
          </cell>
          <cell r="DA335">
            <v>1.24054410531337</v>
          </cell>
          <cell r="DB335">
            <v>1.26426321332949</v>
          </cell>
          <cell r="DC335">
            <v>1.24017837880556</v>
          </cell>
          <cell r="DD335">
            <v>1.25259335742553</v>
          </cell>
          <cell r="DE335">
            <v>1.25219903025653</v>
          </cell>
          <cell r="DF335">
            <v>1.2468918727217</v>
          </cell>
        </row>
        <row r="336">
          <cell r="BX336">
            <v>2.54364416711434</v>
          </cell>
          <cell r="BY336">
            <v>2.46615449559906</v>
          </cell>
          <cell r="BZ336">
            <v>2.79454989081776</v>
          </cell>
          <cell r="CA336">
            <v>3.18362588110328</v>
          </cell>
          <cell r="CB336">
            <v>3.27890701232218</v>
          </cell>
          <cell r="CC336">
            <v>3.10167566403725</v>
          </cell>
          <cell r="CD336">
            <v>3.08128329676391</v>
          </cell>
          <cell r="CE336">
            <v>3.94642797909505</v>
          </cell>
          <cell r="CF336">
            <v>4.25103203712268</v>
          </cell>
          <cell r="CG336">
            <v>3.53115884503083</v>
          </cell>
          <cell r="CH336">
            <v>3.88591113096892</v>
          </cell>
          <cell r="CI336">
            <v>4.0916745172195</v>
          </cell>
          <cell r="CJ336">
            <v>4.11477503297953</v>
          </cell>
          <cell r="CK336">
            <v>4.09933792620529</v>
          </cell>
          <cell r="CL336">
            <v>4.06505089306992</v>
          </cell>
          <cell r="CM336">
            <v>3.92564873123851</v>
          </cell>
          <cell r="CN336">
            <v>4.1549081815212</v>
          </cell>
          <cell r="CO336">
            <v>4.06186371240616</v>
          </cell>
          <cell r="CP336">
            <v>4.80829611443941</v>
          </cell>
          <cell r="CQ336">
            <v>4.50526161444113</v>
          </cell>
          <cell r="CR336">
            <v>5.04190998038817</v>
          </cell>
          <cell r="CS336">
            <v>5.02936651375717</v>
          </cell>
          <cell r="CT336">
            <v>4.76388782311252</v>
          </cell>
          <cell r="CU336">
            <v>4.76388782311252</v>
          </cell>
          <cell r="CV336">
            <v>4.76388782311252</v>
          </cell>
          <cell r="CW336">
            <v>1.23523544931869</v>
          </cell>
          <cell r="CX336">
            <v>1.24706113644801</v>
          </cell>
          <cell r="CY336">
            <v>1.2722915930097</v>
          </cell>
          <cell r="CZ336">
            <v>1.2768157559574</v>
          </cell>
          <cell r="DA336">
            <v>1.25777020141542</v>
          </cell>
          <cell r="DB336">
            <v>1.27613096874915</v>
          </cell>
          <cell r="DC336">
            <v>1.27174316048647</v>
          </cell>
          <cell r="DD336">
            <v>1.27590354008417</v>
          </cell>
          <cell r="DE336">
            <v>1.26017636622496</v>
          </cell>
          <cell r="DF336">
            <v>1.26184349167629</v>
          </cell>
        </row>
        <row r="337">
          <cell r="BX337">
            <v>2.24741873384605</v>
          </cell>
          <cell r="BY337">
            <v>2.3315656662835</v>
          </cell>
          <cell r="BZ337">
            <v>2.86095566419852</v>
          </cell>
          <cell r="CA337">
            <v>3.00608200257069</v>
          </cell>
          <cell r="CB337">
            <v>3.25197030204196</v>
          </cell>
          <cell r="CC337">
            <v>3.62493763695918</v>
          </cell>
          <cell r="CD337">
            <v>3.52184268688815</v>
          </cell>
          <cell r="CE337">
            <v>3.8583264180862</v>
          </cell>
          <cell r="CF337">
            <v>2.99208141574357</v>
          </cell>
          <cell r="CG337">
            <v>3.74268453855004</v>
          </cell>
          <cell r="CH337">
            <v>4.26822289885253</v>
          </cell>
          <cell r="CI337">
            <v>4.04865259655553</v>
          </cell>
          <cell r="CJ337">
            <v>4.14430155999554</v>
          </cell>
          <cell r="CK337">
            <v>4.11650295863528</v>
          </cell>
          <cell r="CL337">
            <v>4.69184960472318</v>
          </cell>
          <cell r="CM337">
            <v>4.4305941474827</v>
          </cell>
          <cell r="CN337">
            <v>4.10424204665952</v>
          </cell>
          <cell r="CO337">
            <v>3.80515767092577</v>
          </cell>
          <cell r="CP337">
            <v>3.93840029729433</v>
          </cell>
          <cell r="CQ337">
            <v>4.4569194257772</v>
          </cell>
          <cell r="CR337">
            <v>4.87336470704049</v>
          </cell>
          <cell r="CS337">
            <v>5.65742876593133</v>
          </cell>
          <cell r="CT337">
            <v>5.24425772873663</v>
          </cell>
          <cell r="CU337">
            <v>5.24425772873663</v>
          </cell>
          <cell r="CV337">
            <v>5.24425772873663</v>
          </cell>
          <cell r="CW337">
            <v>1.24766640152837</v>
          </cell>
          <cell r="CX337">
            <v>1.26838842785953</v>
          </cell>
          <cell r="CY337">
            <v>1.26186481359734</v>
          </cell>
          <cell r="CZ337">
            <v>1.26355152671591</v>
          </cell>
          <cell r="DA337">
            <v>1.24307826346519</v>
          </cell>
          <cell r="DB337">
            <v>1.24942426517032</v>
          </cell>
          <cell r="DC337">
            <v>1.24479191596462</v>
          </cell>
          <cell r="DD337">
            <v>1.23490722806692</v>
          </cell>
          <cell r="DE337">
            <v>1.27300238393679</v>
          </cell>
          <cell r="DF337">
            <v>1.27053875068241</v>
          </cell>
        </row>
        <row r="338">
          <cell r="BX338">
            <v>2.91424354427833</v>
          </cell>
          <cell r="BY338">
            <v>2.86121657936093</v>
          </cell>
          <cell r="BZ338">
            <v>3.45738086481837</v>
          </cell>
          <cell r="CA338">
            <v>3.35376674652677</v>
          </cell>
          <cell r="CB338">
            <v>3.50815056379597</v>
          </cell>
          <cell r="CC338">
            <v>3.23097026269026</v>
          </cell>
          <cell r="CD338">
            <v>3.15141447991431</v>
          </cell>
          <cell r="CE338">
            <v>3.07784175914023</v>
          </cell>
          <cell r="CF338">
            <v>3.68454304522726</v>
          </cell>
          <cell r="CG338">
            <v>3.49480475195001</v>
          </cell>
          <cell r="CH338">
            <v>3.52602051530547</v>
          </cell>
          <cell r="CI338">
            <v>3.53147293466149</v>
          </cell>
          <cell r="CJ338">
            <v>3.85202388515688</v>
          </cell>
          <cell r="CK338">
            <v>4.25351252428797</v>
          </cell>
          <cell r="CL338">
            <v>3.99589172704838</v>
          </cell>
          <cell r="CM338">
            <v>4.60573504619414</v>
          </cell>
          <cell r="CN338">
            <v>4.308305574262</v>
          </cell>
          <cell r="CO338">
            <v>5.15485428855971</v>
          </cell>
          <cell r="CP338">
            <v>4.62761561995449</v>
          </cell>
          <cell r="CQ338">
            <v>4.7407940821358</v>
          </cell>
          <cell r="CR338">
            <v>4.69054512519858</v>
          </cell>
          <cell r="CS338">
            <v>4.74308806902506</v>
          </cell>
          <cell r="CT338">
            <v>4.52294908013898</v>
          </cell>
          <cell r="CU338">
            <v>4.52294908013898</v>
          </cell>
          <cell r="CV338">
            <v>4.52294908013898</v>
          </cell>
          <cell r="CW338">
            <v>1.26636662445842</v>
          </cell>
          <cell r="CX338">
            <v>1.26161588341352</v>
          </cell>
          <cell r="CY338">
            <v>1.23125261697997</v>
          </cell>
          <cell r="CZ338">
            <v>1.24274418824062</v>
          </cell>
          <cell r="DA338">
            <v>1.2388903155905</v>
          </cell>
          <cell r="DB338">
            <v>1.26908772517282</v>
          </cell>
          <cell r="DC338">
            <v>1.26251035230542</v>
          </cell>
          <cell r="DD338">
            <v>1.25737487239105</v>
          </cell>
          <cell r="DE338">
            <v>1.2589084704881</v>
          </cell>
          <cell r="DF338">
            <v>1.25275521581314</v>
          </cell>
        </row>
        <row r="339">
          <cell r="BX339">
            <v>2.49624402809913</v>
          </cell>
          <cell r="BY339">
            <v>2.89965925940469</v>
          </cell>
          <cell r="BZ339">
            <v>3.0164055008831</v>
          </cell>
          <cell r="CA339">
            <v>2.41071633646955</v>
          </cell>
          <cell r="CB339">
            <v>2.95506383159043</v>
          </cell>
          <cell r="CC339">
            <v>3.60215751377841</v>
          </cell>
          <cell r="CD339">
            <v>3.05512323012166</v>
          </cell>
          <cell r="CE339">
            <v>3.52964984650127</v>
          </cell>
          <cell r="CF339">
            <v>3.62568223526044</v>
          </cell>
          <cell r="CG339">
            <v>3.23208066753365</v>
          </cell>
          <cell r="CH339">
            <v>3.45886310013877</v>
          </cell>
          <cell r="CI339">
            <v>3.81660781139364</v>
          </cell>
          <cell r="CJ339">
            <v>3.84874207997982</v>
          </cell>
          <cell r="CK339">
            <v>3.76518007125095</v>
          </cell>
          <cell r="CL339">
            <v>4.3649814651063</v>
          </cell>
          <cell r="CM339">
            <v>4.0964025927777</v>
          </cell>
          <cell r="CN339">
            <v>4.2117458285988</v>
          </cell>
          <cell r="CO339">
            <v>4.72545425725501</v>
          </cell>
          <cell r="CP339">
            <v>4.44598685675592</v>
          </cell>
          <cell r="CQ339">
            <v>4.55231297288319</v>
          </cell>
          <cell r="CR339">
            <v>4.54376445256545</v>
          </cell>
          <cell r="CS339">
            <v>5.09284123085289</v>
          </cell>
          <cell r="CT339">
            <v>5.75313329425654</v>
          </cell>
          <cell r="CU339">
            <v>5.75313329425654</v>
          </cell>
          <cell r="CV339">
            <v>5.75313329425654</v>
          </cell>
          <cell r="CW339">
            <v>1.26269113822587</v>
          </cell>
          <cell r="CX339">
            <v>1.25896452378881</v>
          </cell>
          <cell r="CY339">
            <v>1.25272755931679</v>
          </cell>
          <cell r="CZ339">
            <v>1.24650913171895</v>
          </cell>
          <cell r="DA339">
            <v>1.23964002615787</v>
          </cell>
          <cell r="DB339">
            <v>1.24894169255448</v>
          </cell>
          <cell r="DC339">
            <v>1.24162121903017</v>
          </cell>
          <cell r="DD339">
            <v>1.2465486402476</v>
          </cell>
          <cell r="DE339">
            <v>1.23573896765585</v>
          </cell>
          <cell r="DF339">
            <v>1.26873787851515</v>
          </cell>
        </row>
        <row r="340">
          <cell r="BX340">
            <v>2.61902901175211</v>
          </cell>
          <cell r="BY340">
            <v>2.49029264184256</v>
          </cell>
          <cell r="BZ340">
            <v>3.36180544133086</v>
          </cell>
          <cell r="CA340">
            <v>3.02487763118385</v>
          </cell>
          <cell r="CB340">
            <v>2.97433372180403</v>
          </cell>
          <cell r="CC340">
            <v>4.2795533660668</v>
          </cell>
          <cell r="CD340">
            <v>3.59906808172743</v>
          </cell>
          <cell r="CE340">
            <v>3.06721179973214</v>
          </cell>
          <cell r="CF340">
            <v>3.32377534397138</v>
          </cell>
          <cell r="CG340">
            <v>3.33666055581299</v>
          </cell>
          <cell r="CH340">
            <v>3.0986702802679</v>
          </cell>
          <cell r="CI340">
            <v>3.68973736846965</v>
          </cell>
          <cell r="CJ340">
            <v>3.95698214822701</v>
          </cell>
          <cell r="CK340">
            <v>3.54028594196159</v>
          </cell>
          <cell r="CL340">
            <v>4.34634595048423</v>
          </cell>
          <cell r="CM340">
            <v>4.74335104404214</v>
          </cell>
          <cell r="CN340">
            <v>5.24511110114954</v>
          </cell>
          <cell r="CO340">
            <v>4.68792230688232</v>
          </cell>
          <cell r="CP340">
            <v>4.02763492759028</v>
          </cell>
          <cell r="CQ340">
            <v>4.61219760651724</v>
          </cell>
          <cell r="CR340">
            <v>5.49462833817791</v>
          </cell>
          <cell r="CS340">
            <v>4.90242338486577</v>
          </cell>
          <cell r="CT340">
            <v>5.1674645182342</v>
          </cell>
          <cell r="CU340">
            <v>5.1674645182342</v>
          </cell>
          <cell r="CV340">
            <v>5.1674645182342</v>
          </cell>
          <cell r="CW340">
            <v>1.27817521823641</v>
          </cell>
          <cell r="CX340">
            <v>1.25088582943416</v>
          </cell>
          <cell r="CY340">
            <v>1.25746172581389</v>
          </cell>
          <cell r="CZ340">
            <v>1.26934552615662</v>
          </cell>
          <cell r="DA340">
            <v>1.26526217050107</v>
          </cell>
          <cell r="DB340">
            <v>1.23259567377264</v>
          </cell>
          <cell r="DC340">
            <v>1.25302670415383</v>
          </cell>
          <cell r="DD340">
            <v>1.25637079200916</v>
          </cell>
          <cell r="DE340">
            <v>1.26268372208419</v>
          </cell>
          <cell r="DF340">
            <v>1.26499161559711</v>
          </cell>
        </row>
        <row r="341">
          <cell r="BX341">
            <v>2.51566467182348</v>
          </cell>
          <cell r="BY341">
            <v>3.08967012486722</v>
          </cell>
          <cell r="BZ341">
            <v>3.34163076774824</v>
          </cell>
          <cell r="CA341">
            <v>3.18798621487567</v>
          </cell>
          <cell r="CB341">
            <v>3.101375704983</v>
          </cell>
          <cell r="CC341">
            <v>3.83890984089426</v>
          </cell>
          <cell r="CD341">
            <v>3.68610297113645</v>
          </cell>
          <cell r="CE341">
            <v>3.28780871323622</v>
          </cell>
          <cell r="CF341">
            <v>4.11800102370133</v>
          </cell>
          <cell r="CG341">
            <v>3.35456693898232</v>
          </cell>
          <cell r="CH341">
            <v>4.17947302166837</v>
          </cell>
          <cell r="CI341">
            <v>4.00160443558223</v>
          </cell>
          <cell r="CJ341">
            <v>3.7682174716672</v>
          </cell>
          <cell r="CK341">
            <v>4.37731989180607</v>
          </cell>
          <cell r="CL341">
            <v>4.06442148188741</v>
          </cell>
          <cell r="CM341">
            <v>3.81265986556649</v>
          </cell>
          <cell r="CN341">
            <v>4.28205077740047</v>
          </cell>
          <cell r="CO341">
            <v>4.21932932517274</v>
          </cell>
          <cell r="CP341">
            <v>4.80483415359204</v>
          </cell>
          <cell r="CQ341">
            <v>5.17124894597508</v>
          </cell>
          <cell r="CR341">
            <v>4.80427201673522</v>
          </cell>
          <cell r="CS341">
            <v>5.00354021981261</v>
          </cell>
          <cell r="CT341">
            <v>5.25336021868629</v>
          </cell>
          <cell r="CU341">
            <v>5.25336021868629</v>
          </cell>
          <cell r="CV341">
            <v>5.25336021868629</v>
          </cell>
          <cell r="CW341">
            <v>1.25562947917935</v>
          </cell>
          <cell r="CX341">
            <v>1.2367793261432</v>
          </cell>
          <cell r="CY341">
            <v>1.27151141222477</v>
          </cell>
          <cell r="CZ341">
            <v>1.25743323939254</v>
          </cell>
          <cell r="DA341">
            <v>1.27372167952144</v>
          </cell>
          <cell r="DB341">
            <v>1.23535646300815</v>
          </cell>
          <cell r="DC341">
            <v>1.25775039868709</v>
          </cell>
          <cell r="DD341">
            <v>1.25750485751552</v>
          </cell>
          <cell r="DE341">
            <v>1.26124151068182</v>
          </cell>
          <cell r="DF341">
            <v>1.2604505903701</v>
          </cell>
        </row>
        <row r="342">
          <cell r="BX342">
            <v>2.72000266805792</v>
          </cell>
          <cell r="BY342">
            <v>3.20204790103295</v>
          </cell>
          <cell r="BZ342">
            <v>2.88618821274685</v>
          </cell>
          <cell r="CA342">
            <v>2.7891526564138</v>
          </cell>
          <cell r="CB342">
            <v>3.08655739237961</v>
          </cell>
          <cell r="CC342">
            <v>3.32941623117062</v>
          </cell>
          <cell r="CD342">
            <v>3.03766508401051</v>
          </cell>
          <cell r="CE342">
            <v>3.41210280402074</v>
          </cell>
          <cell r="CF342">
            <v>3.26798032617486</v>
          </cell>
          <cell r="CG342">
            <v>3.9396790064566</v>
          </cell>
          <cell r="CH342">
            <v>3.76211908669729</v>
          </cell>
          <cell r="CI342">
            <v>3.38405165665998</v>
          </cell>
          <cell r="CJ342">
            <v>4.25792275565158</v>
          </cell>
          <cell r="CK342">
            <v>3.94063775099821</v>
          </cell>
          <cell r="CL342">
            <v>4.24853292376237</v>
          </cell>
          <cell r="CM342">
            <v>4.73181121213012</v>
          </cell>
          <cell r="CN342">
            <v>4.58861672875472</v>
          </cell>
          <cell r="CO342">
            <v>5.51651850596817</v>
          </cell>
          <cell r="CP342">
            <v>5.08754117517876</v>
          </cell>
          <cell r="CQ342">
            <v>4.43071976798749</v>
          </cell>
          <cell r="CR342">
            <v>4.83540996725469</v>
          </cell>
          <cell r="CS342">
            <v>4.93822780900774</v>
          </cell>
          <cell r="CT342">
            <v>4.50567916074112</v>
          </cell>
          <cell r="CU342">
            <v>4.50567916074112</v>
          </cell>
          <cell r="CV342">
            <v>4.50567916074112</v>
          </cell>
          <cell r="CW342">
            <v>1.25698277759247</v>
          </cell>
          <cell r="CX342">
            <v>1.22992029834762</v>
          </cell>
          <cell r="CY342">
            <v>1.231763524409</v>
          </cell>
          <cell r="CZ342">
            <v>1.24694246695005</v>
          </cell>
          <cell r="DA342">
            <v>1.23494046497976</v>
          </cell>
          <cell r="DB342">
            <v>1.25141074174493</v>
          </cell>
          <cell r="DC342">
            <v>1.2603964002881</v>
          </cell>
          <cell r="DD342">
            <v>1.26098451879807</v>
          </cell>
          <cell r="DE342">
            <v>1.26321062427704</v>
          </cell>
          <cell r="DF342">
            <v>1.24782756748723</v>
          </cell>
        </row>
        <row r="343">
          <cell r="BX343">
            <v>2.67997765589846</v>
          </cell>
          <cell r="BY343">
            <v>3.13456412883446</v>
          </cell>
          <cell r="BZ343">
            <v>2.77430509798641</v>
          </cell>
          <cell r="CA343">
            <v>3.27026075217892</v>
          </cell>
          <cell r="CB343">
            <v>3.17963918681278</v>
          </cell>
          <cell r="CC343">
            <v>3.28214432649673</v>
          </cell>
          <cell r="CD343">
            <v>3.76324611634975</v>
          </cell>
          <cell r="CE343">
            <v>3.65975984305436</v>
          </cell>
          <cell r="CF343">
            <v>3.95252463077306</v>
          </cell>
          <cell r="CG343">
            <v>4.18490125792937</v>
          </cell>
          <cell r="CH343">
            <v>4.10926964474331</v>
          </cell>
          <cell r="CI343">
            <v>3.66219856331266</v>
          </cell>
          <cell r="CJ343">
            <v>3.76311063119986</v>
          </cell>
          <cell r="CK343">
            <v>4.10053572097506</v>
          </cell>
          <cell r="CL343">
            <v>4.11406804005859</v>
          </cell>
          <cell r="CM343">
            <v>4.24993671932939</v>
          </cell>
          <cell r="CN343">
            <v>4.49932112383787</v>
          </cell>
          <cell r="CO343">
            <v>4.92023619300453</v>
          </cell>
          <cell r="CP343">
            <v>4.96070419409471</v>
          </cell>
          <cell r="CQ343">
            <v>4.50695112724071</v>
          </cell>
          <cell r="CR343">
            <v>5.27684598609796</v>
          </cell>
          <cell r="CS343">
            <v>4.66882913278773</v>
          </cell>
          <cell r="CT343">
            <v>5.43736039326184</v>
          </cell>
          <cell r="CU343">
            <v>5.43736039326184</v>
          </cell>
          <cell r="CV343">
            <v>5.43736039326184</v>
          </cell>
          <cell r="CW343">
            <v>1.26889484250238</v>
          </cell>
          <cell r="CX343">
            <v>1.25277055785339</v>
          </cell>
          <cell r="CY343">
            <v>1.24757912687291</v>
          </cell>
          <cell r="CZ343">
            <v>1.25523437612965</v>
          </cell>
          <cell r="DA343">
            <v>1.24643754817459</v>
          </cell>
          <cell r="DB343">
            <v>1.25179039299716</v>
          </cell>
          <cell r="DC343">
            <v>1.26603963361499</v>
          </cell>
          <cell r="DD343">
            <v>1.23497366691468</v>
          </cell>
          <cell r="DE343">
            <v>1.25657680897766</v>
          </cell>
          <cell r="DF343">
            <v>1.26545472885369</v>
          </cell>
        </row>
        <row r="344">
          <cell r="BX344">
            <v>2.86386958074177</v>
          </cell>
          <cell r="BY344">
            <v>2.68291802094871</v>
          </cell>
          <cell r="BZ344">
            <v>2.58173051438684</v>
          </cell>
          <cell r="CA344">
            <v>2.81038451107068</v>
          </cell>
          <cell r="CB344">
            <v>3.20728703662598</v>
          </cell>
          <cell r="CC344">
            <v>3.58549850449417</v>
          </cell>
          <cell r="CD344">
            <v>3.54358287846767</v>
          </cell>
          <cell r="CE344">
            <v>4.02342074554382</v>
          </cell>
          <cell r="CF344">
            <v>3.90387089894393</v>
          </cell>
          <cell r="CG344">
            <v>3.56007602577407</v>
          </cell>
          <cell r="CH344">
            <v>3.90554826124296</v>
          </cell>
          <cell r="CI344">
            <v>3.33860462921785</v>
          </cell>
          <cell r="CJ344">
            <v>3.84654534237933</v>
          </cell>
          <cell r="CK344">
            <v>4.00539535051725</v>
          </cell>
          <cell r="CL344">
            <v>3.77792863781569</v>
          </cell>
          <cell r="CM344">
            <v>4.13885912056451</v>
          </cell>
          <cell r="CN344">
            <v>4.25662779806267</v>
          </cell>
          <cell r="CO344">
            <v>4.78066966026116</v>
          </cell>
          <cell r="CP344">
            <v>4.43600281055065</v>
          </cell>
          <cell r="CQ344">
            <v>4.27290108866559</v>
          </cell>
          <cell r="CR344">
            <v>4.57665365571126</v>
          </cell>
          <cell r="CS344">
            <v>5.10602711333459</v>
          </cell>
          <cell r="CT344">
            <v>5.08566871966475</v>
          </cell>
          <cell r="CU344">
            <v>5.08566871966475</v>
          </cell>
          <cell r="CV344">
            <v>5.08566871966475</v>
          </cell>
          <cell r="CW344">
            <v>1.25059723209871</v>
          </cell>
          <cell r="CX344">
            <v>1.25068562516208</v>
          </cell>
          <cell r="CY344">
            <v>1.25050413656023</v>
          </cell>
          <cell r="CZ344">
            <v>1.26878950800997</v>
          </cell>
          <cell r="DA344">
            <v>1.26488250199591</v>
          </cell>
          <cell r="DB344">
            <v>1.2422746114584</v>
          </cell>
          <cell r="DC344">
            <v>1.26055469949562</v>
          </cell>
          <cell r="DD344">
            <v>1.24751509829407</v>
          </cell>
          <cell r="DE344">
            <v>1.23955163724845</v>
          </cell>
          <cell r="DF344">
            <v>1.23950541280036</v>
          </cell>
        </row>
        <row r="345">
          <cell r="BX345">
            <v>2.73702719044285</v>
          </cell>
          <cell r="BY345">
            <v>2.7105954661646</v>
          </cell>
          <cell r="BZ345">
            <v>2.58684824944487</v>
          </cell>
          <cell r="CA345">
            <v>2.93525253599319</v>
          </cell>
          <cell r="CB345">
            <v>3.09361787209155</v>
          </cell>
          <cell r="CC345">
            <v>3.00987673596335</v>
          </cell>
          <cell r="CD345">
            <v>2.63559327079582</v>
          </cell>
          <cell r="CE345">
            <v>3.22551395894711</v>
          </cell>
          <cell r="CF345">
            <v>3.27343105997375</v>
          </cell>
          <cell r="CG345">
            <v>4.16350265521402</v>
          </cell>
          <cell r="CH345">
            <v>4.09663655314793</v>
          </cell>
          <cell r="CI345">
            <v>4.10695592470187</v>
          </cell>
          <cell r="CJ345">
            <v>4.09163587154318</v>
          </cell>
          <cell r="CK345">
            <v>4.37775447292516</v>
          </cell>
          <cell r="CL345">
            <v>4.11261723447868</v>
          </cell>
          <cell r="CM345">
            <v>4.15863093627016</v>
          </cell>
          <cell r="CN345">
            <v>4.73322098734823</v>
          </cell>
          <cell r="CO345">
            <v>4.52020165967373</v>
          </cell>
          <cell r="CP345">
            <v>4.89393851781493</v>
          </cell>
          <cell r="CQ345">
            <v>3.86191821394632</v>
          </cell>
          <cell r="CR345">
            <v>4.68726153934246</v>
          </cell>
          <cell r="CS345">
            <v>5.06027651649182</v>
          </cell>
          <cell r="CT345">
            <v>4.92910149611115</v>
          </cell>
          <cell r="CU345">
            <v>4.92910149611115</v>
          </cell>
          <cell r="CV345">
            <v>4.92910149611115</v>
          </cell>
          <cell r="CW345">
            <v>1.25001440849029</v>
          </cell>
          <cell r="CX345">
            <v>1.25307518549719</v>
          </cell>
          <cell r="CY345">
            <v>1.26332678930606</v>
          </cell>
          <cell r="CZ345">
            <v>1.26677011505188</v>
          </cell>
          <cell r="DA345">
            <v>1.26135214334614</v>
          </cell>
          <cell r="DB345">
            <v>1.22835096314544</v>
          </cell>
          <cell r="DC345">
            <v>1.26688213985729</v>
          </cell>
          <cell r="DD345">
            <v>1.258172212584</v>
          </cell>
          <cell r="DE345">
            <v>1.26088337495331</v>
          </cell>
          <cell r="DF345">
            <v>1.26794039443262</v>
          </cell>
        </row>
        <row r="346">
          <cell r="BX346">
            <v>2.65154124359242</v>
          </cell>
          <cell r="BY346">
            <v>3.28491656394216</v>
          </cell>
          <cell r="BZ346">
            <v>3.0214874172631</v>
          </cell>
          <cell r="CA346">
            <v>3.08447493678304</v>
          </cell>
          <cell r="CB346">
            <v>2.78175619317189</v>
          </cell>
          <cell r="CC346">
            <v>3.29820609377717</v>
          </cell>
          <cell r="CD346">
            <v>3.32538920263566</v>
          </cell>
          <cell r="CE346">
            <v>4.18773166370198</v>
          </cell>
          <cell r="CF346">
            <v>3.64853600307954</v>
          </cell>
          <cell r="CG346">
            <v>3.496416042309</v>
          </cell>
          <cell r="CH346">
            <v>4.0404865222819</v>
          </cell>
          <cell r="CI346">
            <v>3.98755271784534</v>
          </cell>
          <cell r="CJ346">
            <v>3.22940811059653</v>
          </cell>
          <cell r="CK346">
            <v>3.83645486645826</v>
          </cell>
          <cell r="CL346">
            <v>3.89603998401897</v>
          </cell>
          <cell r="CM346">
            <v>4.12840865859114</v>
          </cell>
          <cell r="CN346">
            <v>3.91441602095889</v>
          </cell>
          <cell r="CO346">
            <v>4.19589569218733</v>
          </cell>
          <cell r="CP346">
            <v>4.29660735144593</v>
          </cell>
          <cell r="CQ346">
            <v>4.61213904397977</v>
          </cell>
          <cell r="CR346">
            <v>4.54565070384744</v>
          </cell>
          <cell r="CS346">
            <v>5.19012234702626</v>
          </cell>
          <cell r="CT346">
            <v>5.32036932837419</v>
          </cell>
          <cell r="CU346">
            <v>5.32036932837419</v>
          </cell>
          <cell r="CV346">
            <v>5.32036932837419</v>
          </cell>
          <cell r="CW346">
            <v>1.25107557743905</v>
          </cell>
          <cell r="CX346">
            <v>1.25242249874352</v>
          </cell>
          <cell r="CY346">
            <v>1.25508309454007</v>
          </cell>
          <cell r="CZ346">
            <v>1.23875793289233</v>
          </cell>
          <cell r="DA346">
            <v>1.2733864510533</v>
          </cell>
          <cell r="DB346">
            <v>1.25071525215494</v>
          </cell>
          <cell r="DC346">
            <v>1.2243993114847</v>
          </cell>
          <cell r="DD346">
            <v>1.22822506410369</v>
          </cell>
          <cell r="DE346">
            <v>1.25021463252424</v>
          </cell>
          <cell r="DF346">
            <v>1.26529993506419</v>
          </cell>
        </row>
        <row r="347">
          <cell r="BX347">
            <v>2.60131366640151</v>
          </cell>
          <cell r="BY347">
            <v>3.5941233892843</v>
          </cell>
          <cell r="BZ347">
            <v>3.11629481075296</v>
          </cell>
          <cell r="CA347">
            <v>2.97439652018977</v>
          </cell>
          <cell r="CB347">
            <v>3.51736636212492</v>
          </cell>
          <cell r="CC347">
            <v>3.37412620067547</v>
          </cell>
          <cell r="CD347">
            <v>3.06637617708246</v>
          </cell>
          <cell r="CE347">
            <v>3.96770027987411</v>
          </cell>
          <cell r="CF347">
            <v>3.53303636623929</v>
          </cell>
          <cell r="CG347">
            <v>3.7979175106345</v>
          </cell>
          <cell r="CH347">
            <v>4.56544027649851</v>
          </cell>
          <cell r="CI347">
            <v>3.75309585931155</v>
          </cell>
          <cell r="CJ347">
            <v>4.03494128218618</v>
          </cell>
          <cell r="CK347">
            <v>3.41969729548045</v>
          </cell>
          <cell r="CL347">
            <v>3.233040108248</v>
          </cell>
          <cell r="CM347">
            <v>4.00092044262632</v>
          </cell>
          <cell r="CN347">
            <v>3.94941659639613</v>
          </cell>
          <cell r="CO347">
            <v>4.2988481816531</v>
          </cell>
          <cell r="CP347">
            <v>4.55083565612268</v>
          </cell>
          <cell r="CQ347">
            <v>4.57690058298085</v>
          </cell>
          <cell r="CR347">
            <v>4.72333672705782</v>
          </cell>
          <cell r="CS347">
            <v>5.05641295864402</v>
          </cell>
          <cell r="CT347">
            <v>5.1597694646297</v>
          </cell>
          <cell r="CU347">
            <v>5.1597694646297</v>
          </cell>
          <cell r="CV347">
            <v>5.1597694646297</v>
          </cell>
          <cell r="CW347">
            <v>1.2643312126423</v>
          </cell>
          <cell r="CX347">
            <v>1.26044004355251</v>
          </cell>
          <cell r="CY347">
            <v>1.26316354250004</v>
          </cell>
          <cell r="CZ347">
            <v>1.257789198306</v>
          </cell>
          <cell r="DA347">
            <v>1.25221652771908</v>
          </cell>
          <cell r="DB347">
            <v>1.26614245018721</v>
          </cell>
          <cell r="DC347">
            <v>1.23283144687544</v>
          </cell>
          <cell r="DD347">
            <v>1.2416813450312</v>
          </cell>
          <cell r="DE347">
            <v>1.26456221955042</v>
          </cell>
          <cell r="DF347">
            <v>1.25198746884487</v>
          </cell>
        </row>
        <row r="348">
          <cell r="BX348">
            <v>2.54670084539636</v>
          </cell>
          <cell r="BY348">
            <v>3.07493747413676</v>
          </cell>
          <cell r="BZ348">
            <v>2.93275200131376</v>
          </cell>
          <cell r="CA348">
            <v>3.69149834977272</v>
          </cell>
          <cell r="CB348">
            <v>3.1689879433238</v>
          </cell>
          <cell r="CC348">
            <v>3.34289155058167</v>
          </cell>
          <cell r="CD348">
            <v>3.2710678480046</v>
          </cell>
          <cell r="CE348">
            <v>3.28194390986409</v>
          </cell>
          <cell r="CF348">
            <v>3.55775070760826</v>
          </cell>
          <cell r="CG348">
            <v>3.74774486346863</v>
          </cell>
          <cell r="CH348">
            <v>4.59514422427359</v>
          </cell>
          <cell r="CI348">
            <v>3.75388874027109</v>
          </cell>
          <cell r="CJ348">
            <v>4.4023144234971</v>
          </cell>
          <cell r="CK348">
            <v>4.35899903472803</v>
          </cell>
          <cell r="CL348">
            <v>3.66627958310616</v>
          </cell>
          <cell r="CM348">
            <v>4.18945901115827</v>
          </cell>
          <cell r="CN348">
            <v>4.91030491165622</v>
          </cell>
          <cell r="CO348">
            <v>4.40962613641497</v>
          </cell>
          <cell r="CP348">
            <v>4.35918566156439</v>
          </cell>
          <cell r="CQ348">
            <v>5.27530146838911</v>
          </cell>
          <cell r="CR348">
            <v>5.15079760278075</v>
          </cell>
          <cell r="CS348">
            <v>5.20396753738982</v>
          </cell>
          <cell r="CT348">
            <v>4.8436212321098</v>
          </cell>
          <cell r="CU348">
            <v>4.8436212321098</v>
          </cell>
          <cell r="CV348">
            <v>4.8436212321098</v>
          </cell>
          <cell r="CW348">
            <v>1.24882813125693</v>
          </cell>
          <cell r="CX348">
            <v>1.24563519779686</v>
          </cell>
          <cell r="CY348">
            <v>1.25604780811719</v>
          </cell>
          <cell r="CZ348">
            <v>1.23225041171635</v>
          </cell>
          <cell r="DA348">
            <v>1.25574798703637</v>
          </cell>
          <cell r="DB348">
            <v>1.22808407611855</v>
          </cell>
          <cell r="DC348">
            <v>1.2813876185107</v>
          </cell>
          <cell r="DD348">
            <v>1.26209614970794</v>
          </cell>
          <cell r="DE348">
            <v>1.28464174821143</v>
          </cell>
          <cell r="DF348">
            <v>1.26510132637087</v>
          </cell>
        </row>
        <row r="349">
          <cell r="BX349">
            <v>2.52454006662659</v>
          </cell>
          <cell r="BY349">
            <v>2.81010424603876</v>
          </cell>
          <cell r="BZ349">
            <v>3.17277245015733</v>
          </cell>
          <cell r="CA349">
            <v>2.60733533578949</v>
          </cell>
          <cell r="CB349">
            <v>2.94595809194597</v>
          </cell>
          <cell r="CC349">
            <v>4.15988343473009</v>
          </cell>
          <cell r="CD349">
            <v>3.61199692917855</v>
          </cell>
          <cell r="CE349">
            <v>3.29554317913232</v>
          </cell>
          <cell r="CF349">
            <v>3.41897686615121</v>
          </cell>
          <cell r="CG349">
            <v>3.967262489089</v>
          </cell>
          <cell r="CH349">
            <v>3.15634001794769</v>
          </cell>
          <cell r="CI349">
            <v>3.63594019338825</v>
          </cell>
          <cell r="CJ349">
            <v>4.24831474852438</v>
          </cell>
          <cell r="CK349">
            <v>4.81395891046821</v>
          </cell>
          <cell r="CL349">
            <v>4.2135301738862</v>
          </cell>
          <cell r="CM349">
            <v>4.58038012931813</v>
          </cell>
          <cell r="CN349">
            <v>4.19192487752366</v>
          </cell>
          <cell r="CO349">
            <v>4.06571140317524</v>
          </cell>
          <cell r="CP349">
            <v>4.73235160829903</v>
          </cell>
          <cell r="CQ349">
            <v>4.29083616098661</v>
          </cell>
          <cell r="CR349">
            <v>4.80037080406669</v>
          </cell>
          <cell r="CS349">
            <v>5.06885671337958</v>
          </cell>
          <cell r="CT349">
            <v>4.50370707703303</v>
          </cell>
          <cell r="CU349">
            <v>4.50370707703303</v>
          </cell>
          <cell r="CV349">
            <v>4.50370707703303</v>
          </cell>
          <cell r="CW349">
            <v>1.24347372463678</v>
          </cell>
          <cell r="CX349">
            <v>1.24834447177216</v>
          </cell>
          <cell r="CY349">
            <v>1.25873154035547</v>
          </cell>
          <cell r="CZ349">
            <v>1.24498916858276</v>
          </cell>
          <cell r="DA349">
            <v>1.25964395837588</v>
          </cell>
          <cell r="DB349">
            <v>1.2622273615643</v>
          </cell>
          <cell r="DC349">
            <v>1.26350656268037</v>
          </cell>
          <cell r="DD349">
            <v>1.25977970575916</v>
          </cell>
          <cell r="DE349">
            <v>1.25008935434291</v>
          </cell>
          <cell r="DF349">
            <v>1.23289300439808</v>
          </cell>
        </row>
        <row r="350">
          <cell r="BX350">
            <v>2.66760506303403</v>
          </cell>
          <cell r="BY350">
            <v>3.00961308677863</v>
          </cell>
          <cell r="BZ350">
            <v>3.04721545843401</v>
          </cell>
          <cell r="CA350">
            <v>3.26566596269596</v>
          </cell>
          <cell r="CB350">
            <v>3.12704347085451</v>
          </cell>
          <cell r="CC350">
            <v>3.16861536057955</v>
          </cell>
          <cell r="CD350">
            <v>3.89437337274177</v>
          </cell>
          <cell r="CE350">
            <v>2.82264205523695</v>
          </cell>
          <cell r="CF350">
            <v>3.33763698759507</v>
          </cell>
          <cell r="CG350">
            <v>3.50714172669526</v>
          </cell>
          <cell r="CH350">
            <v>3.27214967562687</v>
          </cell>
          <cell r="CI350">
            <v>3.87637714628487</v>
          </cell>
          <cell r="CJ350">
            <v>3.84863046148941</v>
          </cell>
          <cell r="CK350">
            <v>4.30417499689517</v>
          </cell>
          <cell r="CL350">
            <v>4.32560677794943</v>
          </cell>
          <cell r="CM350">
            <v>5.06373619744688</v>
          </cell>
          <cell r="CN350">
            <v>4.67061230546057</v>
          </cell>
          <cell r="CO350">
            <v>4.43520853781942</v>
          </cell>
          <cell r="CP350">
            <v>4.72250604771552</v>
          </cell>
          <cell r="CQ350">
            <v>4.91440509338322</v>
          </cell>
          <cell r="CR350">
            <v>5.19679242841252</v>
          </cell>
          <cell r="CS350">
            <v>5.27614278788199</v>
          </cell>
          <cell r="CT350">
            <v>5.68227473982569</v>
          </cell>
          <cell r="CU350">
            <v>5.68227473982569</v>
          </cell>
          <cell r="CV350">
            <v>5.68227473982569</v>
          </cell>
          <cell r="CW350">
            <v>1.25123629901125</v>
          </cell>
          <cell r="CX350">
            <v>1.27610608612409</v>
          </cell>
          <cell r="CY350">
            <v>1.25646740570556</v>
          </cell>
          <cell r="CZ350">
            <v>1.25531117209029</v>
          </cell>
          <cell r="DA350">
            <v>1.24563265262548</v>
          </cell>
          <cell r="DB350">
            <v>1.25763885307858</v>
          </cell>
          <cell r="DC350">
            <v>1.26011092989254</v>
          </cell>
          <cell r="DD350">
            <v>1.24549426528172</v>
          </cell>
          <cell r="DE350">
            <v>1.24740396958238</v>
          </cell>
          <cell r="DF350">
            <v>1.22875303349156</v>
          </cell>
        </row>
        <row r="351">
          <cell r="BX351">
            <v>2.60145555731431</v>
          </cell>
          <cell r="BY351">
            <v>2.68084692101285</v>
          </cell>
          <cell r="BZ351">
            <v>2.93932657713609</v>
          </cell>
          <cell r="CA351">
            <v>2.94146951105078</v>
          </cell>
          <cell r="CB351">
            <v>2.7214966988166</v>
          </cell>
          <cell r="CC351">
            <v>3.41535840984053</v>
          </cell>
          <cell r="CD351">
            <v>3.2449598416363</v>
          </cell>
          <cell r="CE351">
            <v>3.11421578360597</v>
          </cell>
          <cell r="CF351">
            <v>3.52224962237905</v>
          </cell>
          <cell r="CG351">
            <v>3.81797644491902</v>
          </cell>
          <cell r="CH351">
            <v>3.83251394927614</v>
          </cell>
          <cell r="CI351">
            <v>4.0112809565612</v>
          </cell>
          <cell r="CJ351">
            <v>4.10236348295074</v>
          </cell>
          <cell r="CK351">
            <v>4.3213499320726</v>
          </cell>
          <cell r="CL351">
            <v>3.91526849044742</v>
          </cell>
          <cell r="CM351">
            <v>4.0485469038073</v>
          </cell>
          <cell r="CN351">
            <v>4.82473394168336</v>
          </cell>
          <cell r="CO351">
            <v>4.52166259544897</v>
          </cell>
          <cell r="CP351">
            <v>5.17792856521101</v>
          </cell>
          <cell r="CQ351">
            <v>4.47042278179374</v>
          </cell>
          <cell r="CR351">
            <v>5.92035877236673</v>
          </cell>
          <cell r="CS351">
            <v>5.90153704776864</v>
          </cell>
          <cell r="CT351">
            <v>4.93056249867367</v>
          </cell>
          <cell r="CU351">
            <v>4.93056249867367</v>
          </cell>
          <cell r="CV351">
            <v>4.93056249867367</v>
          </cell>
          <cell r="CW351">
            <v>1.2506699624818</v>
          </cell>
          <cell r="CX351">
            <v>1.2365880339272</v>
          </cell>
          <cell r="CY351">
            <v>1.25782846507089</v>
          </cell>
          <cell r="CZ351">
            <v>1.23561902071131</v>
          </cell>
          <cell r="DA351">
            <v>1.2733634720393</v>
          </cell>
          <cell r="DB351">
            <v>1.28577358940625</v>
          </cell>
          <cell r="DC351">
            <v>1.25928915602211</v>
          </cell>
          <cell r="DD351">
            <v>1.25234008751441</v>
          </cell>
          <cell r="DE351">
            <v>1.23527772974102</v>
          </cell>
          <cell r="DF351">
            <v>1.24358024968135</v>
          </cell>
        </row>
        <row r="352">
          <cell r="BX352">
            <v>2.3784624791989</v>
          </cell>
          <cell r="BY352">
            <v>2.75953375967696</v>
          </cell>
          <cell r="BZ352">
            <v>2.88162621930461</v>
          </cell>
          <cell r="CA352">
            <v>3.01917038428307</v>
          </cell>
          <cell r="CB352">
            <v>3.47952967710899</v>
          </cell>
          <cell r="CC352">
            <v>2.98339557435673</v>
          </cell>
          <cell r="CD352">
            <v>3.21427881779995</v>
          </cell>
          <cell r="CE352">
            <v>3.21045961481256</v>
          </cell>
          <cell r="CF352">
            <v>3.73240710394761</v>
          </cell>
          <cell r="CG352">
            <v>4.09590388174945</v>
          </cell>
          <cell r="CH352">
            <v>3.75935016028774</v>
          </cell>
          <cell r="CI352">
            <v>3.76268963460729</v>
          </cell>
          <cell r="CJ352">
            <v>3.52453575137287</v>
          </cell>
          <cell r="CK352">
            <v>3.98526569036728</v>
          </cell>
          <cell r="CL352">
            <v>4.0955820543288</v>
          </cell>
          <cell r="CM352">
            <v>3.74714049261718</v>
          </cell>
          <cell r="CN352">
            <v>4.54008104634421</v>
          </cell>
          <cell r="CO352">
            <v>5.47864088889496</v>
          </cell>
          <cell r="CP352">
            <v>4.77937092698535</v>
          </cell>
          <cell r="CQ352">
            <v>5.39860019331652</v>
          </cell>
          <cell r="CR352">
            <v>4.65199035804107</v>
          </cell>
          <cell r="CS352">
            <v>5.19658852950881</v>
          </cell>
          <cell r="CT352">
            <v>5.96988745215543</v>
          </cell>
          <cell r="CU352">
            <v>5.96988745215543</v>
          </cell>
          <cell r="CV352">
            <v>5.96988745215543</v>
          </cell>
          <cell r="CW352">
            <v>1.27264748273561</v>
          </cell>
          <cell r="CX352">
            <v>1.25546919889722</v>
          </cell>
          <cell r="CY352">
            <v>1.24464800347056</v>
          </cell>
          <cell r="CZ352">
            <v>1.27202478612262</v>
          </cell>
          <cell r="DA352">
            <v>1.24088401064752</v>
          </cell>
          <cell r="DB352">
            <v>1.24065989753724</v>
          </cell>
          <cell r="DC352">
            <v>1.24757142330272</v>
          </cell>
          <cell r="DD352">
            <v>1.23405967303676</v>
          </cell>
          <cell r="DE352">
            <v>1.22748067383962</v>
          </cell>
          <cell r="DF352">
            <v>1.2542554851228</v>
          </cell>
        </row>
        <row r="353">
          <cell r="BX353">
            <v>2.79769956855196</v>
          </cell>
          <cell r="BY353">
            <v>3.3285536369659</v>
          </cell>
          <cell r="BZ353">
            <v>3.06738636322672</v>
          </cell>
          <cell r="CA353">
            <v>2.93915356832251</v>
          </cell>
          <cell r="CB353">
            <v>3.43688060571032</v>
          </cell>
          <cell r="CC353">
            <v>3.63102054828726</v>
          </cell>
          <cell r="CD353">
            <v>4.36714574020507</v>
          </cell>
          <cell r="CE353">
            <v>2.9027672362117</v>
          </cell>
          <cell r="CF353">
            <v>3.59094879349671</v>
          </cell>
          <cell r="CG353">
            <v>3.73577112249467</v>
          </cell>
          <cell r="CH353">
            <v>3.7708941060496</v>
          </cell>
          <cell r="CI353">
            <v>3.99095211033334</v>
          </cell>
          <cell r="CJ353">
            <v>3.41304275191007</v>
          </cell>
          <cell r="CK353">
            <v>3.75072769982536</v>
          </cell>
          <cell r="CL353">
            <v>3.86233406878786</v>
          </cell>
          <cell r="CM353">
            <v>4.31248430959658</v>
          </cell>
          <cell r="CN353">
            <v>4.4612018555688</v>
          </cell>
          <cell r="CO353">
            <v>4.9154747290078</v>
          </cell>
          <cell r="CP353">
            <v>4.72830255045182</v>
          </cell>
          <cell r="CQ353">
            <v>4.35898855255795</v>
          </cell>
          <cell r="CR353">
            <v>5.27230220549033</v>
          </cell>
          <cell r="CS353">
            <v>5.32030308396938</v>
          </cell>
          <cell r="CT353">
            <v>4.95603548805013</v>
          </cell>
          <cell r="CU353">
            <v>4.95603548805013</v>
          </cell>
          <cell r="CV353">
            <v>4.95603548805013</v>
          </cell>
          <cell r="CW353">
            <v>1.25930484080308</v>
          </cell>
          <cell r="CX353">
            <v>1.23783503744145</v>
          </cell>
          <cell r="CY353">
            <v>1.23586496614098</v>
          </cell>
          <cell r="CZ353">
            <v>1.26305198934379</v>
          </cell>
          <cell r="DA353">
            <v>1.2676208180558</v>
          </cell>
          <cell r="DB353">
            <v>1.25063537377823</v>
          </cell>
          <cell r="DC353">
            <v>1.25443879991917</v>
          </cell>
          <cell r="DD353">
            <v>1.25398948738337</v>
          </cell>
          <cell r="DE353">
            <v>1.26272989882152</v>
          </cell>
          <cell r="DF353">
            <v>1.24949401659214</v>
          </cell>
        </row>
        <row r="354">
          <cell r="BX354">
            <v>2.71036789705704</v>
          </cell>
          <cell r="BY354">
            <v>2.8220319667754</v>
          </cell>
          <cell r="BZ354">
            <v>3.0878212577541</v>
          </cell>
          <cell r="CA354">
            <v>3.3196340000516</v>
          </cell>
          <cell r="CB354">
            <v>2.67073778421361</v>
          </cell>
          <cell r="CC354">
            <v>3.02293755852504</v>
          </cell>
          <cell r="CD354">
            <v>3.39042159812288</v>
          </cell>
          <cell r="CE354">
            <v>3.30429380100344</v>
          </cell>
          <cell r="CF354">
            <v>3.8062731344135</v>
          </cell>
          <cell r="CG354">
            <v>3.60923062378104</v>
          </cell>
          <cell r="CH354">
            <v>3.75665685119772</v>
          </cell>
          <cell r="CI354">
            <v>3.41014578248982</v>
          </cell>
          <cell r="CJ354">
            <v>4.36740823230646</v>
          </cell>
          <cell r="CK354">
            <v>3.60815363924558</v>
          </cell>
          <cell r="CL354">
            <v>4.54111828763491</v>
          </cell>
          <cell r="CM354">
            <v>4.78662301760854</v>
          </cell>
          <cell r="CN354">
            <v>4.48930248473874</v>
          </cell>
          <cell r="CO354">
            <v>4.60526382443413</v>
          </cell>
          <cell r="CP354">
            <v>4.72510166012564</v>
          </cell>
          <cell r="CQ354">
            <v>4.27541265195748</v>
          </cell>
          <cell r="CR354">
            <v>4.45439275305701</v>
          </cell>
          <cell r="CS354">
            <v>4.84944600353114</v>
          </cell>
          <cell r="CT354">
            <v>4.45527233342502</v>
          </cell>
          <cell r="CU354">
            <v>4.45527233342502</v>
          </cell>
          <cell r="CV354">
            <v>4.45527233342502</v>
          </cell>
          <cell r="CW354">
            <v>1.26920959737953</v>
          </cell>
          <cell r="CX354">
            <v>1.26694315897402</v>
          </cell>
          <cell r="CY354">
            <v>1.25705501229153</v>
          </cell>
          <cell r="CZ354">
            <v>1.24514370569597</v>
          </cell>
          <cell r="DA354">
            <v>1.23910598194816</v>
          </cell>
          <cell r="DB354">
            <v>1.26232832476442</v>
          </cell>
          <cell r="DC354">
            <v>1.26350635530672</v>
          </cell>
          <cell r="DD354">
            <v>1.24579341017456</v>
          </cell>
          <cell r="DE354">
            <v>1.25654519359398</v>
          </cell>
          <cell r="DF354">
            <v>1.2550221575593</v>
          </cell>
        </row>
        <row r="355">
          <cell r="BX355">
            <v>2.79925120935236</v>
          </cell>
          <cell r="BY355">
            <v>3.48136517392817</v>
          </cell>
          <cell r="BZ355">
            <v>3.40082006749039</v>
          </cell>
          <cell r="CA355">
            <v>2.71098649753658</v>
          </cell>
          <cell r="CB355">
            <v>3.70714326759488</v>
          </cell>
          <cell r="CC355">
            <v>3.2427020600565</v>
          </cell>
          <cell r="CD355">
            <v>3.41127480205396</v>
          </cell>
          <cell r="CE355">
            <v>3.6064353563928</v>
          </cell>
          <cell r="CF355">
            <v>3.31240962707853</v>
          </cell>
          <cell r="CG355">
            <v>2.9153451612277</v>
          </cell>
          <cell r="CH355">
            <v>3.66896934282797</v>
          </cell>
          <cell r="CI355">
            <v>4.2266222465241</v>
          </cell>
          <cell r="CJ355">
            <v>3.91444114528637</v>
          </cell>
          <cell r="CK355">
            <v>4.25112548049023</v>
          </cell>
          <cell r="CL355">
            <v>4.92179704809925</v>
          </cell>
          <cell r="CM355">
            <v>4.51852968083442</v>
          </cell>
          <cell r="CN355">
            <v>4.14842615809967</v>
          </cell>
          <cell r="CO355">
            <v>4.9336352383585</v>
          </cell>
          <cell r="CP355">
            <v>4.67567384777878</v>
          </cell>
          <cell r="CQ355">
            <v>4.64034644072414</v>
          </cell>
          <cell r="CR355">
            <v>5.06393408940235</v>
          </cell>
          <cell r="CS355">
            <v>4.72930984930652</v>
          </cell>
          <cell r="CT355">
            <v>5.4440296881692</v>
          </cell>
          <cell r="CU355">
            <v>5.4440296881692</v>
          </cell>
          <cell r="CV355">
            <v>5.4440296881692</v>
          </cell>
          <cell r="CW355">
            <v>1.26520994586838</v>
          </cell>
          <cell r="CX355">
            <v>1.26256204937272</v>
          </cell>
          <cell r="CY355">
            <v>1.25648466898543</v>
          </cell>
          <cell r="CZ355">
            <v>1.24295169841068</v>
          </cell>
          <cell r="DA355">
            <v>1.26365870877189</v>
          </cell>
          <cell r="DB355">
            <v>1.2684676487655</v>
          </cell>
          <cell r="DC355">
            <v>1.25414562475765</v>
          </cell>
          <cell r="DD355">
            <v>1.24585907094325</v>
          </cell>
          <cell r="DE355">
            <v>1.2419470164321</v>
          </cell>
          <cell r="DF355">
            <v>1.23251260218406</v>
          </cell>
        </row>
        <row r="356">
          <cell r="BX356">
            <v>2.24028364101869</v>
          </cell>
          <cell r="BY356">
            <v>3.44260173002121</v>
          </cell>
          <cell r="BZ356">
            <v>2.76677044269887</v>
          </cell>
          <cell r="CA356">
            <v>3.10439903225064</v>
          </cell>
          <cell r="CB356">
            <v>3.25793865115478</v>
          </cell>
          <cell r="CC356">
            <v>3.11174216273767</v>
          </cell>
          <cell r="CD356">
            <v>3.12384806871457</v>
          </cell>
          <cell r="CE356">
            <v>4.02601422249224</v>
          </cell>
          <cell r="CF356">
            <v>3.58780996419696</v>
          </cell>
          <cell r="CG356">
            <v>3.85008377657861</v>
          </cell>
          <cell r="CH356">
            <v>4.01325160367348</v>
          </cell>
          <cell r="CI356">
            <v>4.17605531185671</v>
          </cell>
          <cell r="CJ356">
            <v>4.45903379556438</v>
          </cell>
          <cell r="CK356">
            <v>3.75781461646822</v>
          </cell>
          <cell r="CL356">
            <v>4.12370546291963</v>
          </cell>
          <cell r="CM356">
            <v>4.90687761414165</v>
          </cell>
          <cell r="CN356">
            <v>4.45986866591273</v>
          </cell>
          <cell r="CO356">
            <v>4.50778130108954</v>
          </cell>
          <cell r="CP356">
            <v>4.79309155007921</v>
          </cell>
          <cell r="CQ356">
            <v>4.25454315232498</v>
          </cell>
          <cell r="CR356">
            <v>5.49359556296917</v>
          </cell>
          <cell r="CS356">
            <v>4.6400022827249</v>
          </cell>
          <cell r="CT356">
            <v>4.59321530335547</v>
          </cell>
          <cell r="CU356">
            <v>4.59321530335547</v>
          </cell>
          <cell r="CV356">
            <v>4.59321530335547</v>
          </cell>
          <cell r="CW356">
            <v>1.25949462862557</v>
          </cell>
          <cell r="CX356">
            <v>1.26935623286868</v>
          </cell>
          <cell r="CY356">
            <v>1.26234979728414</v>
          </cell>
          <cell r="CZ356">
            <v>1.25343417422682</v>
          </cell>
          <cell r="DA356">
            <v>1.25920932764179</v>
          </cell>
          <cell r="DB356">
            <v>1.26107005488887</v>
          </cell>
          <cell r="DC356">
            <v>1.25396170757448</v>
          </cell>
          <cell r="DD356">
            <v>1.20676391416728</v>
          </cell>
          <cell r="DE356">
            <v>1.24936309626951</v>
          </cell>
          <cell r="DF356">
            <v>1.26356935890968</v>
          </cell>
        </row>
        <row r="357">
          <cell r="BX357">
            <v>2.24416335365333</v>
          </cell>
          <cell r="BY357">
            <v>2.74701590643035</v>
          </cell>
          <cell r="BZ357">
            <v>2.77264295359094</v>
          </cell>
          <cell r="CA357">
            <v>3.47734806808665</v>
          </cell>
          <cell r="CB357">
            <v>3.49536196828992</v>
          </cell>
          <cell r="CC357">
            <v>3.34072581300187</v>
          </cell>
          <cell r="CD357">
            <v>3.64730349200104</v>
          </cell>
          <cell r="CE357">
            <v>3.77519304201732</v>
          </cell>
          <cell r="CF357">
            <v>3.69508653537894</v>
          </cell>
          <cell r="CG357">
            <v>4.22853076078737</v>
          </cell>
          <cell r="CH357">
            <v>3.73749968678884</v>
          </cell>
          <cell r="CI357">
            <v>4.04648993696933</v>
          </cell>
          <cell r="CJ357">
            <v>3.6362518789498</v>
          </cell>
          <cell r="CK357">
            <v>4.12676831662068</v>
          </cell>
          <cell r="CL357">
            <v>4.3471328105764</v>
          </cell>
          <cell r="CM357">
            <v>4.22653445071807</v>
          </cell>
          <cell r="CN357">
            <v>4.31631562143189</v>
          </cell>
          <cell r="CO357">
            <v>4.03836892637241</v>
          </cell>
          <cell r="CP357">
            <v>4.19073506869493</v>
          </cell>
          <cell r="CQ357">
            <v>5.06733547127662</v>
          </cell>
          <cell r="CR357">
            <v>4.69763844813428</v>
          </cell>
          <cell r="CS357">
            <v>4.4535365176956</v>
          </cell>
          <cell r="CT357">
            <v>4.87333373512259</v>
          </cell>
          <cell r="CU357">
            <v>4.87333373512259</v>
          </cell>
          <cell r="CV357">
            <v>4.87333373512259</v>
          </cell>
          <cell r="CW357">
            <v>1.25722997131541</v>
          </cell>
          <cell r="CX357">
            <v>1.24986654810938</v>
          </cell>
          <cell r="CY357">
            <v>1.25182794297295</v>
          </cell>
          <cell r="CZ357">
            <v>1.25310983957292</v>
          </cell>
          <cell r="DA357">
            <v>1.24415114687913</v>
          </cell>
          <cell r="DB357">
            <v>1.24620717396661</v>
          </cell>
          <cell r="DC357">
            <v>1.24594195485772</v>
          </cell>
          <cell r="DD357">
            <v>1.27029675699496</v>
          </cell>
          <cell r="DE357">
            <v>1.25096433115744</v>
          </cell>
          <cell r="DF357">
            <v>1.23778995432375</v>
          </cell>
        </row>
        <row r="358">
          <cell r="BX358">
            <v>2.70836363897436</v>
          </cell>
          <cell r="BY358">
            <v>3.09447132322928</v>
          </cell>
          <cell r="BZ358">
            <v>3.05854365872097</v>
          </cell>
          <cell r="CA358">
            <v>3.48807186389173</v>
          </cell>
          <cell r="CB358">
            <v>2.6891424159638</v>
          </cell>
          <cell r="CC358">
            <v>2.9358615562945</v>
          </cell>
          <cell r="CD358">
            <v>3.60130924246193</v>
          </cell>
          <cell r="CE358">
            <v>3.08479177213726</v>
          </cell>
          <cell r="CF358">
            <v>3.58724484276661</v>
          </cell>
          <cell r="CG358">
            <v>3.81437901397001</v>
          </cell>
          <cell r="CH358">
            <v>3.45884991394352</v>
          </cell>
          <cell r="CI358">
            <v>3.59567752400171</v>
          </cell>
          <cell r="CJ358">
            <v>3.7972622336848</v>
          </cell>
          <cell r="CK358">
            <v>3.96371599396185</v>
          </cell>
          <cell r="CL358">
            <v>3.97451910362166</v>
          </cell>
          <cell r="CM358">
            <v>3.97257409809642</v>
          </cell>
          <cell r="CN358">
            <v>4.41190176912599</v>
          </cell>
          <cell r="CO358">
            <v>4.62063032316875</v>
          </cell>
          <cell r="CP358">
            <v>4.67446147186272</v>
          </cell>
          <cell r="CQ358">
            <v>4.77717343637806</v>
          </cell>
          <cell r="CR358">
            <v>4.63460412863784</v>
          </cell>
          <cell r="CS358">
            <v>6.11702179933418</v>
          </cell>
          <cell r="CT358">
            <v>5.89857827396062</v>
          </cell>
          <cell r="CU358">
            <v>5.89857827396062</v>
          </cell>
          <cell r="CV358">
            <v>5.89857827396062</v>
          </cell>
          <cell r="CW358">
            <v>1.25848112608824</v>
          </cell>
          <cell r="CX358">
            <v>1.24569507587344</v>
          </cell>
          <cell r="CY358">
            <v>1.2507885589738</v>
          </cell>
          <cell r="CZ358">
            <v>1.25502797320369</v>
          </cell>
          <cell r="DA358">
            <v>1.2376483981792</v>
          </cell>
          <cell r="DB358">
            <v>1.2763444332959</v>
          </cell>
          <cell r="DC358">
            <v>1.25184753189285</v>
          </cell>
          <cell r="DD358">
            <v>1.26347555261077</v>
          </cell>
          <cell r="DE358">
            <v>1.27151531831689</v>
          </cell>
          <cell r="DF358">
            <v>1.27686033984643</v>
          </cell>
        </row>
        <row r="359">
          <cell r="BX359">
            <v>3.35724684206144</v>
          </cell>
          <cell r="BY359">
            <v>2.65589084624241</v>
          </cell>
          <cell r="BZ359">
            <v>3.06570644354886</v>
          </cell>
          <cell r="CA359">
            <v>2.94611030511293</v>
          </cell>
          <cell r="CB359">
            <v>3.06669189172978</v>
          </cell>
          <cell r="CC359">
            <v>3.48698340465711</v>
          </cell>
          <cell r="CD359">
            <v>4.05646068255279</v>
          </cell>
          <cell r="CE359">
            <v>2.98755576204474</v>
          </cell>
          <cell r="CF359">
            <v>3.61246811697496</v>
          </cell>
          <cell r="CG359">
            <v>3.78363181115813</v>
          </cell>
          <cell r="CH359">
            <v>3.53777719310745</v>
          </cell>
          <cell r="CI359">
            <v>4.59681380336297</v>
          </cell>
          <cell r="CJ359">
            <v>4.16147744033297</v>
          </cell>
          <cell r="CK359">
            <v>4.37868054620402</v>
          </cell>
          <cell r="CL359">
            <v>4.33003984949202</v>
          </cell>
          <cell r="CM359">
            <v>4.55920186810071</v>
          </cell>
          <cell r="CN359">
            <v>4.31538950019896</v>
          </cell>
          <cell r="CO359">
            <v>4.56338313618633</v>
          </cell>
          <cell r="CP359">
            <v>4.88666800499034</v>
          </cell>
          <cell r="CQ359">
            <v>4.29053518199452</v>
          </cell>
          <cell r="CR359">
            <v>5.11556607654363</v>
          </cell>
          <cell r="CS359">
            <v>4.48139426267561</v>
          </cell>
          <cell r="CT359">
            <v>5.01224352803583</v>
          </cell>
          <cell r="CU359">
            <v>5.01224352803583</v>
          </cell>
          <cell r="CV359">
            <v>5.01224352803583</v>
          </cell>
          <cell r="CW359">
            <v>1.25327740670979</v>
          </cell>
          <cell r="CX359">
            <v>1.26875127871904</v>
          </cell>
          <cell r="CY359">
            <v>1.25786643682887</v>
          </cell>
          <cell r="CZ359">
            <v>1.25339894654815</v>
          </cell>
          <cell r="DA359">
            <v>1.24894505625521</v>
          </cell>
          <cell r="DB359">
            <v>1.2527187248411</v>
          </cell>
          <cell r="DC359">
            <v>1.25419717027597</v>
          </cell>
          <cell r="DD359">
            <v>1.24759144454689</v>
          </cell>
          <cell r="DE359">
            <v>1.25072945276721</v>
          </cell>
          <cell r="DF359">
            <v>1.2547747119026</v>
          </cell>
        </row>
        <row r="360">
          <cell r="BX360">
            <v>2.64095216771567</v>
          </cell>
          <cell r="BY360">
            <v>3.06877937480522</v>
          </cell>
          <cell r="BZ360">
            <v>3.27081454757365</v>
          </cell>
          <cell r="CA360">
            <v>3.28196668774741</v>
          </cell>
          <cell r="CB360">
            <v>3.21417752358829</v>
          </cell>
          <cell r="CC360">
            <v>3.37463569684938</v>
          </cell>
          <cell r="CD360">
            <v>3.19095787100075</v>
          </cell>
          <cell r="CE360">
            <v>3.68040134949968</v>
          </cell>
          <cell r="CF360">
            <v>3.71408911566145</v>
          </cell>
          <cell r="CG360">
            <v>3.48538194555421</v>
          </cell>
          <cell r="CH360">
            <v>4.14059470305415</v>
          </cell>
          <cell r="CI360">
            <v>3.14236213984791</v>
          </cell>
          <cell r="CJ360">
            <v>4.31942717940287</v>
          </cell>
          <cell r="CK360">
            <v>4.08643483775151</v>
          </cell>
          <cell r="CL360">
            <v>4.26517147362362</v>
          </cell>
          <cell r="CM360">
            <v>4.09023012303654</v>
          </cell>
          <cell r="CN360">
            <v>4.2167883118994</v>
          </cell>
          <cell r="CO360">
            <v>4.41895900744986</v>
          </cell>
          <cell r="CP360">
            <v>4.36923378347644</v>
          </cell>
          <cell r="CQ360">
            <v>5.36921901026467</v>
          </cell>
          <cell r="CR360">
            <v>4.51674544682974</v>
          </cell>
          <cell r="CS360">
            <v>5.02336664414314</v>
          </cell>
          <cell r="CT360">
            <v>5.43611488166829</v>
          </cell>
          <cell r="CU360">
            <v>5.43611488166829</v>
          </cell>
          <cell r="CV360">
            <v>5.43611488166829</v>
          </cell>
          <cell r="CW360">
            <v>1.24125841774605</v>
          </cell>
          <cell r="CX360">
            <v>1.27105260610569</v>
          </cell>
          <cell r="CY360">
            <v>1.25555997671439</v>
          </cell>
          <cell r="CZ360">
            <v>1.24273106737547</v>
          </cell>
          <cell r="DA360">
            <v>1.25852043044677</v>
          </cell>
          <cell r="DB360">
            <v>1.26115422998135</v>
          </cell>
          <cell r="DC360">
            <v>1.28245573612877</v>
          </cell>
          <cell r="DD360">
            <v>1.27234919571616</v>
          </cell>
          <cell r="DE360">
            <v>1.27578111178681</v>
          </cell>
          <cell r="DF360">
            <v>1.2374771693931</v>
          </cell>
        </row>
        <row r="361">
          <cell r="BX361">
            <v>2.4523694910049</v>
          </cell>
          <cell r="BY361">
            <v>2.88361289110933</v>
          </cell>
          <cell r="BZ361">
            <v>2.71461753427841</v>
          </cell>
          <cell r="CA361">
            <v>3.59214804302863</v>
          </cell>
          <cell r="CB361">
            <v>2.9022681516591</v>
          </cell>
          <cell r="CC361">
            <v>3.081478408875</v>
          </cell>
          <cell r="CD361">
            <v>3.48015994982741</v>
          </cell>
          <cell r="CE361">
            <v>3.61302403647417</v>
          </cell>
          <cell r="CF361">
            <v>3.42996941049615</v>
          </cell>
          <cell r="CG361">
            <v>3.84199281560665</v>
          </cell>
          <cell r="CH361">
            <v>4.09949205193813</v>
          </cell>
          <cell r="CI361">
            <v>4.46811636391008</v>
          </cell>
          <cell r="CJ361">
            <v>3.8555805299745</v>
          </cell>
          <cell r="CK361">
            <v>3.80128796356127</v>
          </cell>
          <cell r="CL361">
            <v>4.6699018781599</v>
          </cell>
          <cell r="CM361">
            <v>4.71126696804528</v>
          </cell>
          <cell r="CN361">
            <v>3.96944007191336</v>
          </cell>
          <cell r="CO361">
            <v>4.29326081327117</v>
          </cell>
          <cell r="CP361">
            <v>5.02606895131524</v>
          </cell>
          <cell r="CQ361">
            <v>4.37638345616296</v>
          </cell>
          <cell r="CR361">
            <v>4.72127558147608</v>
          </cell>
          <cell r="CS361">
            <v>5.26353078165181</v>
          </cell>
          <cell r="CT361">
            <v>5.1030356560129</v>
          </cell>
          <cell r="CU361">
            <v>5.1030356560129</v>
          </cell>
          <cell r="CV361">
            <v>5.1030356560129</v>
          </cell>
          <cell r="CW361">
            <v>1.22899286383189</v>
          </cell>
          <cell r="CX361">
            <v>1.27948577944079</v>
          </cell>
          <cell r="CY361">
            <v>1.26363503011648</v>
          </cell>
          <cell r="CZ361">
            <v>1.24444977525662</v>
          </cell>
          <cell r="DA361">
            <v>1.24125554686799</v>
          </cell>
          <cell r="DB361">
            <v>1.24167723084704</v>
          </cell>
          <cell r="DC361">
            <v>1.25145893474071</v>
          </cell>
          <cell r="DD361">
            <v>1.26517039019141</v>
          </cell>
          <cell r="DE361">
            <v>1.25420044351348</v>
          </cell>
          <cell r="DF361">
            <v>1.22813068225975</v>
          </cell>
        </row>
        <row r="362">
          <cell r="BX362">
            <v>2.84762215728144</v>
          </cell>
          <cell r="BY362">
            <v>2.9285775945897</v>
          </cell>
          <cell r="BZ362">
            <v>3.23838989027437</v>
          </cell>
          <cell r="CA362">
            <v>3.26443617274275</v>
          </cell>
          <cell r="CB362">
            <v>2.85935224464221</v>
          </cell>
          <cell r="CC362">
            <v>2.84788061795558</v>
          </cell>
          <cell r="CD362">
            <v>2.89069498331861</v>
          </cell>
          <cell r="CE362">
            <v>3.90020643795947</v>
          </cell>
          <cell r="CF362">
            <v>3.62707158194497</v>
          </cell>
          <cell r="CG362">
            <v>3.7072774719674</v>
          </cell>
          <cell r="CH362">
            <v>3.13676004423688</v>
          </cell>
          <cell r="CI362">
            <v>3.69086202425974</v>
          </cell>
          <cell r="CJ362">
            <v>3.8339026717734</v>
          </cell>
          <cell r="CK362">
            <v>3.91931562923627</v>
          </cell>
          <cell r="CL362">
            <v>4.46240009057532</v>
          </cell>
          <cell r="CM362">
            <v>4.20879495130592</v>
          </cell>
          <cell r="CN362">
            <v>4.03884060369427</v>
          </cell>
          <cell r="CO362">
            <v>4.18803751180592</v>
          </cell>
          <cell r="CP362">
            <v>4.49300596927604</v>
          </cell>
          <cell r="CQ362">
            <v>5.7846822403428</v>
          </cell>
          <cell r="CR362">
            <v>5.23652800182331</v>
          </cell>
          <cell r="CS362">
            <v>5.22580270016341</v>
          </cell>
          <cell r="CT362">
            <v>5.26119616983024</v>
          </cell>
          <cell r="CU362">
            <v>5.26119616983024</v>
          </cell>
          <cell r="CV362">
            <v>5.26119616983024</v>
          </cell>
          <cell r="CW362">
            <v>1.25990232308754</v>
          </cell>
          <cell r="CX362">
            <v>1.26372150765887</v>
          </cell>
          <cell r="CY362">
            <v>1.25346074519679</v>
          </cell>
          <cell r="CZ362">
            <v>1.24590606102611</v>
          </cell>
          <cell r="DA362">
            <v>1.26360155130213</v>
          </cell>
          <cell r="DB362">
            <v>1.26063866176343</v>
          </cell>
          <cell r="DC362">
            <v>1.26103353661677</v>
          </cell>
          <cell r="DD362">
            <v>1.27211894656928</v>
          </cell>
          <cell r="DE362">
            <v>1.24568824133175</v>
          </cell>
          <cell r="DF362">
            <v>1.24955140385368</v>
          </cell>
        </row>
        <row r="363">
          <cell r="BX363">
            <v>2.40832634673356</v>
          </cell>
          <cell r="BY363">
            <v>2.71268939214034</v>
          </cell>
          <cell r="BZ363">
            <v>2.82857594167476</v>
          </cell>
          <cell r="CA363">
            <v>3.63760896661077</v>
          </cell>
          <cell r="CB363">
            <v>3.80505833416247</v>
          </cell>
          <cell r="CC363">
            <v>2.99523360981457</v>
          </cell>
          <cell r="CD363">
            <v>3.2698355327745</v>
          </cell>
          <cell r="CE363">
            <v>3.0338522200829</v>
          </cell>
          <cell r="CF363">
            <v>3.24503230275397</v>
          </cell>
          <cell r="CG363">
            <v>3.81646693310973</v>
          </cell>
          <cell r="CH363">
            <v>3.86952841309328</v>
          </cell>
          <cell r="CI363">
            <v>3.6638547419991</v>
          </cell>
          <cell r="CJ363">
            <v>3.4921255516844</v>
          </cell>
          <cell r="CK363">
            <v>3.69138742097766</v>
          </cell>
          <cell r="CL363">
            <v>3.82059587414006</v>
          </cell>
          <cell r="CM363">
            <v>4.01066459975513</v>
          </cell>
          <cell r="CN363">
            <v>3.81893497267051</v>
          </cell>
          <cell r="CO363">
            <v>4.53909397129627</v>
          </cell>
          <cell r="CP363">
            <v>4.49816650695746</v>
          </cell>
          <cell r="CQ363">
            <v>4.84813525621294</v>
          </cell>
          <cell r="CR363">
            <v>4.60256298072795</v>
          </cell>
          <cell r="CS363">
            <v>4.61796100024857</v>
          </cell>
          <cell r="CT363">
            <v>4.58500956287791</v>
          </cell>
          <cell r="CU363">
            <v>4.58500956287791</v>
          </cell>
          <cell r="CV363">
            <v>4.58500956287791</v>
          </cell>
          <cell r="CW363">
            <v>1.26085113357336</v>
          </cell>
          <cell r="CX363">
            <v>1.24997886924491</v>
          </cell>
          <cell r="CY363">
            <v>1.26111526608049</v>
          </cell>
          <cell r="CZ363">
            <v>1.26297149546124</v>
          </cell>
          <cell r="DA363">
            <v>1.25125667172843</v>
          </cell>
          <cell r="DB363">
            <v>1.23625195342128</v>
          </cell>
          <cell r="DC363">
            <v>1.25260853805512</v>
          </cell>
          <cell r="DD363">
            <v>1.25362881946275</v>
          </cell>
          <cell r="DE363">
            <v>1.23847441485467</v>
          </cell>
          <cell r="DF363">
            <v>1.24115875387133</v>
          </cell>
        </row>
        <row r="364">
          <cell r="BX364">
            <v>2.76285559167424</v>
          </cell>
          <cell r="BY364">
            <v>3.26421158664109</v>
          </cell>
          <cell r="BZ364">
            <v>3.30009948553946</v>
          </cell>
          <cell r="CA364">
            <v>2.95740083599042</v>
          </cell>
          <cell r="CB364">
            <v>3.56197148472301</v>
          </cell>
          <cell r="CC364">
            <v>3.08721849295405</v>
          </cell>
          <cell r="CD364">
            <v>2.92421218513289</v>
          </cell>
          <cell r="CE364">
            <v>3.58029458856741</v>
          </cell>
          <cell r="CF364">
            <v>3.51310543231952</v>
          </cell>
          <cell r="CG364">
            <v>3.70915807390276</v>
          </cell>
          <cell r="CH364">
            <v>3.4076273794989</v>
          </cell>
          <cell r="CI364">
            <v>3.85344655041581</v>
          </cell>
          <cell r="CJ364">
            <v>4.02022702961412</v>
          </cell>
          <cell r="CK364">
            <v>3.6065051609954</v>
          </cell>
          <cell r="CL364">
            <v>4.36004208333984</v>
          </cell>
          <cell r="CM364">
            <v>3.64892454888937</v>
          </cell>
          <cell r="CN364">
            <v>3.83642830779364</v>
          </cell>
          <cell r="CO364">
            <v>4.93633709194461</v>
          </cell>
          <cell r="CP364">
            <v>5.20720718084619</v>
          </cell>
          <cell r="CQ364">
            <v>5.3179795829621</v>
          </cell>
          <cell r="CR364">
            <v>4.21905056071655</v>
          </cell>
          <cell r="CS364">
            <v>4.82983663536291</v>
          </cell>
          <cell r="CT364">
            <v>4.92373301349335</v>
          </cell>
          <cell r="CU364">
            <v>4.92373301349335</v>
          </cell>
          <cell r="CV364">
            <v>4.92373301349335</v>
          </cell>
          <cell r="CW364">
            <v>1.25366991458718</v>
          </cell>
          <cell r="CX364">
            <v>1.24262098661313</v>
          </cell>
          <cell r="CY364">
            <v>1.26392987225644</v>
          </cell>
          <cell r="CZ364">
            <v>1.25257008320368</v>
          </cell>
          <cell r="DA364">
            <v>1.26026642847537</v>
          </cell>
          <cell r="DB364">
            <v>1.26095438727551</v>
          </cell>
          <cell r="DC364">
            <v>1.2635626017301</v>
          </cell>
          <cell r="DD364">
            <v>1.26316715737091</v>
          </cell>
          <cell r="DE364">
            <v>1.28684392921602</v>
          </cell>
          <cell r="DF364">
            <v>1.25374247473446</v>
          </cell>
        </row>
        <row r="365">
          <cell r="BX365">
            <v>2.97545065998971</v>
          </cell>
          <cell r="BY365">
            <v>3.1243425213811</v>
          </cell>
          <cell r="BZ365">
            <v>3.39341454421641</v>
          </cell>
          <cell r="CA365">
            <v>2.75936913444128</v>
          </cell>
          <cell r="CB365">
            <v>2.7916131562995</v>
          </cell>
          <cell r="CC365">
            <v>2.87679214355562</v>
          </cell>
          <cell r="CD365">
            <v>3.30921254163217</v>
          </cell>
          <cell r="CE365">
            <v>3.39354745296299</v>
          </cell>
          <cell r="CF365">
            <v>3.33822381984641</v>
          </cell>
          <cell r="CG365">
            <v>3.70814359281708</v>
          </cell>
          <cell r="CH365">
            <v>4.26306929425998</v>
          </cell>
          <cell r="CI365">
            <v>4.32933986859038</v>
          </cell>
          <cell r="CJ365">
            <v>3.61134242680248</v>
          </cell>
          <cell r="CK365">
            <v>4.73682426690342</v>
          </cell>
          <cell r="CL365">
            <v>4.88017463743594</v>
          </cell>
          <cell r="CM365">
            <v>4.93508408528745</v>
          </cell>
          <cell r="CN365">
            <v>4.14762271562806</v>
          </cell>
          <cell r="CO365">
            <v>4.70201789576139</v>
          </cell>
          <cell r="CP365">
            <v>4.71564048607734</v>
          </cell>
          <cell r="CQ365">
            <v>4.43472797826714</v>
          </cell>
          <cell r="CR365">
            <v>5.85107519324702</v>
          </cell>
          <cell r="CS365">
            <v>5.09437748249544</v>
          </cell>
          <cell r="CT365">
            <v>5.31915613585834</v>
          </cell>
          <cell r="CU365">
            <v>5.31915613585834</v>
          </cell>
          <cell r="CV365">
            <v>5.31915613585834</v>
          </cell>
          <cell r="CW365">
            <v>1.25047594814648</v>
          </cell>
          <cell r="CX365">
            <v>1.25642588041044</v>
          </cell>
          <cell r="CY365">
            <v>1.24996879433444</v>
          </cell>
          <cell r="CZ365">
            <v>1.25082131999575</v>
          </cell>
          <cell r="DA365">
            <v>1.26199623063406</v>
          </cell>
          <cell r="DB365">
            <v>1.27516743333981</v>
          </cell>
          <cell r="DC365">
            <v>1.25646410286395</v>
          </cell>
          <cell r="DD365">
            <v>1.26061325721747</v>
          </cell>
          <cell r="DE365">
            <v>1.25694795889177</v>
          </cell>
          <cell r="DF365">
            <v>1.27017334355211</v>
          </cell>
        </row>
        <row r="366">
          <cell r="BX366">
            <v>2.65786470200802</v>
          </cell>
          <cell r="BY366">
            <v>2.73914548754757</v>
          </cell>
          <cell r="BZ366">
            <v>2.47076272753582</v>
          </cell>
          <cell r="CA366">
            <v>3.17552791133024</v>
          </cell>
          <cell r="CB366">
            <v>3.05228774606845</v>
          </cell>
          <cell r="CC366">
            <v>3.28622077328698</v>
          </cell>
          <cell r="CD366">
            <v>2.6735118142649</v>
          </cell>
          <cell r="CE366">
            <v>3.09078517935072</v>
          </cell>
          <cell r="CF366">
            <v>3.5964060701008</v>
          </cell>
          <cell r="CG366">
            <v>3.78797363143135</v>
          </cell>
          <cell r="CH366">
            <v>4.24869505193377</v>
          </cell>
          <cell r="CI366">
            <v>3.95124153630993</v>
          </cell>
          <cell r="CJ366">
            <v>4.16678750242592</v>
          </cell>
          <cell r="CK366">
            <v>4.31523054525118</v>
          </cell>
          <cell r="CL366">
            <v>4.115358252774</v>
          </cell>
          <cell r="CM366">
            <v>4.5469657824601</v>
          </cell>
          <cell r="CN366">
            <v>4.43568468016592</v>
          </cell>
          <cell r="CO366">
            <v>4.49001207438958</v>
          </cell>
          <cell r="CP366">
            <v>4.3763319311355</v>
          </cell>
          <cell r="CQ366">
            <v>4.58249094597079</v>
          </cell>
          <cell r="CR366">
            <v>5.55941729873563</v>
          </cell>
          <cell r="CS366">
            <v>5.60374463799623</v>
          </cell>
          <cell r="CT366">
            <v>5.06693477888921</v>
          </cell>
          <cell r="CU366">
            <v>5.06693477888921</v>
          </cell>
          <cell r="CV366">
            <v>5.06693477888921</v>
          </cell>
          <cell r="CW366">
            <v>1.24597867757731</v>
          </cell>
          <cell r="CX366">
            <v>1.25492881383417</v>
          </cell>
          <cell r="CY366">
            <v>1.22481611913668</v>
          </cell>
          <cell r="CZ366">
            <v>1.26403529540697</v>
          </cell>
          <cell r="DA366">
            <v>1.24667009607074</v>
          </cell>
          <cell r="DB366">
            <v>1.2679322592069</v>
          </cell>
          <cell r="DC366">
            <v>1.25459588531961</v>
          </cell>
          <cell r="DD366">
            <v>1.26045314691356</v>
          </cell>
          <cell r="DE366">
            <v>1.26532558875095</v>
          </cell>
          <cell r="DF366">
            <v>1.25898228743796</v>
          </cell>
        </row>
        <row r="367">
          <cell r="BX367">
            <v>2.29454230747021</v>
          </cell>
          <cell r="BY367">
            <v>2.62730246808832</v>
          </cell>
          <cell r="BZ367">
            <v>2.70983511966868</v>
          </cell>
          <cell r="CA367">
            <v>3.21356524506091</v>
          </cell>
          <cell r="CB367">
            <v>3.14973972839958</v>
          </cell>
          <cell r="CC367">
            <v>2.97249356295799</v>
          </cell>
          <cell r="CD367">
            <v>3.65497263987591</v>
          </cell>
          <cell r="CE367">
            <v>4.0269522121409</v>
          </cell>
          <cell r="CF367">
            <v>3.75904597542595</v>
          </cell>
          <cell r="CG367">
            <v>3.5299608185032</v>
          </cell>
          <cell r="CH367">
            <v>3.62142383097828</v>
          </cell>
          <cell r="CI367">
            <v>4.06689494157277</v>
          </cell>
          <cell r="CJ367">
            <v>4.55703221344925</v>
          </cell>
          <cell r="CK367">
            <v>4.27036565756678</v>
          </cell>
          <cell r="CL367">
            <v>4.59914035143412</v>
          </cell>
          <cell r="CM367">
            <v>4.0241134968817</v>
          </cell>
          <cell r="CN367">
            <v>4.23244238225299</v>
          </cell>
          <cell r="CO367">
            <v>4.95373626665065</v>
          </cell>
          <cell r="CP367">
            <v>4.56820872386678</v>
          </cell>
          <cell r="CQ367">
            <v>4.71816246428374</v>
          </cell>
          <cell r="CR367">
            <v>4.42097039598414</v>
          </cell>
          <cell r="CS367">
            <v>4.63490200102723</v>
          </cell>
          <cell r="CT367">
            <v>5.24652210116623</v>
          </cell>
          <cell r="CU367">
            <v>5.24652210116623</v>
          </cell>
          <cell r="CV367">
            <v>5.24652210116623</v>
          </cell>
          <cell r="CW367">
            <v>1.25655814109356</v>
          </cell>
          <cell r="CX367">
            <v>1.2487181815475</v>
          </cell>
          <cell r="CY367">
            <v>1.27171499643207</v>
          </cell>
          <cell r="CZ367">
            <v>1.24737031681154</v>
          </cell>
          <cell r="DA367">
            <v>1.27970905393395</v>
          </cell>
          <cell r="DB367">
            <v>1.2595750581735</v>
          </cell>
          <cell r="DC367">
            <v>1.25713038526219</v>
          </cell>
          <cell r="DD367">
            <v>1.28248258668168</v>
          </cell>
          <cell r="DE367">
            <v>1.25499356218312</v>
          </cell>
          <cell r="DF367">
            <v>1.25650677076532</v>
          </cell>
        </row>
        <row r="368">
          <cell r="BX368">
            <v>2.71227781344586</v>
          </cell>
          <cell r="BY368">
            <v>2.84225976775115</v>
          </cell>
          <cell r="BZ368">
            <v>2.89647055132044</v>
          </cell>
          <cell r="CA368">
            <v>3.33284616601899</v>
          </cell>
          <cell r="CB368">
            <v>3.61211440595087</v>
          </cell>
          <cell r="CC368">
            <v>2.79637374772343</v>
          </cell>
          <cell r="CD368">
            <v>3.35220235663042</v>
          </cell>
          <cell r="CE368">
            <v>3.17678076873634</v>
          </cell>
          <cell r="CF368">
            <v>3.63954905650677</v>
          </cell>
          <cell r="CG368">
            <v>3.83542751591592</v>
          </cell>
          <cell r="CH368">
            <v>3.44421967953411</v>
          </cell>
          <cell r="CI368">
            <v>4.44301023101384</v>
          </cell>
          <cell r="CJ368">
            <v>3.5581461218759</v>
          </cell>
          <cell r="CK368">
            <v>4.2583671111335</v>
          </cell>
          <cell r="CL368">
            <v>3.64166482205195</v>
          </cell>
          <cell r="CM368">
            <v>4.02303166829313</v>
          </cell>
          <cell r="CN368">
            <v>4.04888914002965</v>
          </cell>
          <cell r="CO368">
            <v>3.97276752114607</v>
          </cell>
          <cell r="CP368">
            <v>4.09987725922538</v>
          </cell>
          <cell r="CQ368">
            <v>4.77109671937517</v>
          </cell>
          <cell r="CR368">
            <v>5.87662639495249</v>
          </cell>
          <cell r="CS368">
            <v>5.35309889112846</v>
          </cell>
          <cell r="CT368">
            <v>5.75280674035032</v>
          </cell>
          <cell r="CU368">
            <v>5.75280674035032</v>
          </cell>
          <cell r="CV368">
            <v>5.75280674035032</v>
          </cell>
          <cell r="CW368">
            <v>1.26926012952942</v>
          </cell>
          <cell r="CX368">
            <v>1.26747693653871</v>
          </cell>
          <cell r="CY368">
            <v>1.25267851825107</v>
          </cell>
          <cell r="CZ368">
            <v>1.24443365618196</v>
          </cell>
          <cell r="DA368">
            <v>1.24475705571952</v>
          </cell>
          <cell r="DB368">
            <v>1.24041464927788</v>
          </cell>
          <cell r="DC368">
            <v>1.2594963354828</v>
          </cell>
          <cell r="DD368">
            <v>1.25787861422849</v>
          </cell>
          <cell r="DE368">
            <v>1.24298831773059</v>
          </cell>
          <cell r="DF368">
            <v>1.24692513451956</v>
          </cell>
        </row>
        <row r="369">
          <cell r="BX369">
            <v>2.27557354005944</v>
          </cell>
          <cell r="BY369">
            <v>2.92362108961877</v>
          </cell>
          <cell r="BZ369">
            <v>3.17251901489367</v>
          </cell>
          <cell r="CA369">
            <v>2.8457294014965</v>
          </cell>
          <cell r="CB369">
            <v>3.43481513737271</v>
          </cell>
          <cell r="CC369">
            <v>3.71338622112266</v>
          </cell>
          <cell r="CD369">
            <v>3.37067293692531</v>
          </cell>
          <cell r="CE369">
            <v>3.31037896436533</v>
          </cell>
          <cell r="CF369">
            <v>3.91416046705895</v>
          </cell>
          <cell r="CG369">
            <v>3.94419597420726</v>
          </cell>
          <cell r="CH369">
            <v>3.71785499174333</v>
          </cell>
          <cell r="CI369">
            <v>3.98635027047531</v>
          </cell>
          <cell r="CJ369">
            <v>3.99717076745376</v>
          </cell>
          <cell r="CK369">
            <v>4.1447022709098</v>
          </cell>
          <cell r="CL369">
            <v>3.97574672011368</v>
          </cell>
          <cell r="CM369">
            <v>4.68189409197332</v>
          </cell>
          <cell r="CN369">
            <v>4.69221828782325</v>
          </cell>
          <cell r="CO369">
            <v>4.5491499649996</v>
          </cell>
          <cell r="CP369">
            <v>4.54938834640269</v>
          </cell>
          <cell r="CQ369">
            <v>4.88158671118932</v>
          </cell>
          <cell r="CR369">
            <v>4.98307775693493</v>
          </cell>
          <cell r="CS369">
            <v>5.56562122237962</v>
          </cell>
          <cell r="CT369">
            <v>5.4730667658142</v>
          </cell>
          <cell r="CU369">
            <v>5.4730667658142</v>
          </cell>
          <cell r="CV369">
            <v>5.4730667658142</v>
          </cell>
          <cell r="CW369">
            <v>1.2613328173567</v>
          </cell>
          <cell r="CX369">
            <v>1.26116914579583</v>
          </cell>
          <cell r="CY369">
            <v>1.25466297770588</v>
          </cell>
          <cell r="CZ369">
            <v>1.24940999625709</v>
          </cell>
          <cell r="DA369">
            <v>1.26884524547653</v>
          </cell>
          <cell r="DB369">
            <v>1.22399025059349</v>
          </cell>
          <cell r="DC369">
            <v>1.25142282394337</v>
          </cell>
          <cell r="DD369">
            <v>1.27016381528709</v>
          </cell>
          <cell r="DE369">
            <v>1.2438582971188</v>
          </cell>
          <cell r="DF369">
            <v>1.261384082826</v>
          </cell>
        </row>
        <row r="370">
          <cell r="BX370">
            <v>2.64955524462278</v>
          </cell>
          <cell r="BY370">
            <v>3.0377811726318</v>
          </cell>
          <cell r="BZ370">
            <v>3.23396310835127</v>
          </cell>
          <cell r="CA370">
            <v>3.29070305792435</v>
          </cell>
          <cell r="CB370">
            <v>3.10610345949662</v>
          </cell>
          <cell r="CC370">
            <v>3.91013482074746</v>
          </cell>
          <cell r="CD370">
            <v>3.3325571473607</v>
          </cell>
          <cell r="CE370">
            <v>3.33304586630796</v>
          </cell>
          <cell r="CF370">
            <v>3.27293415095356</v>
          </cell>
          <cell r="CG370">
            <v>3.616304672283</v>
          </cell>
          <cell r="CH370">
            <v>3.38168019754548</v>
          </cell>
          <cell r="CI370">
            <v>4.19637898675458</v>
          </cell>
          <cell r="CJ370">
            <v>4.03612282802525</v>
          </cell>
          <cell r="CK370">
            <v>3.50343543447126</v>
          </cell>
          <cell r="CL370">
            <v>3.88302595285177</v>
          </cell>
          <cell r="CM370">
            <v>4.16938225440346</v>
          </cell>
          <cell r="CN370">
            <v>4.45789049985897</v>
          </cell>
          <cell r="CO370">
            <v>5.25761374884742</v>
          </cell>
          <cell r="CP370">
            <v>5.34936022468985</v>
          </cell>
          <cell r="CQ370">
            <v>4.87120138064153</v>
          </cell>
          <cell r="CR370">
            <v>4.75976439521562</v>
          </cell>
          <cell r="CS370">
            <v>5.03726265210989</v>
          </cell>
          <cell r="CT370">
            <v>4.94336957223576</v>
          </cell>
          <cell r="CU370">
            <v>4.94336957223576</v>
          </cell>
          <cell r="CV370">
            <v>4.94336957223576</v>
          </cell>
          <cell r="CW370">
            <v>1.27090520383011</v>
          </cell>
          <cell r="CX370">
            <v>1.25613420108158</v>
          </cell>
          <cell r="CY370">
            <v>1.27743772800986</v>
          </cell>
          <cell r="CZ370">
            <v>1.25530188218002</v>
          </cell>
          <cell r="DA370">
            <v>1.26820281341081</v>
          </cell>
          <cell r="DB370">
            <v>1.24870817588239</v>
          </cell>
          <cell r="DC370">
            <v>1.27139559876649</v>
          </cell>
          <cell r="DD370">
            <v>1.24991187811187</v>
          </cell>
          <cell r="DE370">
            <v>1.24702300177241</v>
          </cell>
          <cell r="DF370">
            <v>1.25871065856688</v>
          </cell>
        </row>
        <row r="371">
          <cell r="BX371">
            <v>2.41735591409856</v>
          </cell>
          <cell r="BY371">
            <v>3.29992703406133</v>
          </cell>
          <cell r="BZ371">
            <v>2.94198616177269</v>
          </cell>
          <cell r="CA371">
            <v>3.57145638259566</v>
          </cell>
          <cell r="CB371">
            <v>3.02817437933119</v>
          </cell>
          <cell r="CC371">
            <v>3.2353883950545</v>
          </cell>
          <cell r="CD371">
            <v>3.15392470895606</v>
          </cell>
          <cell r="CE371">
            <v>3.61028893264679</v>
          </cell>
          <cell r="CF371">
            <v>3.89750693940674</v>
          </cell>
          <cell r="CG371">
            <v>3.89920965292949</v>
          </cell>
          <cell r="CH371">
            <v>3.75775943616931</v>
          </cell>
          <cell r="CI371">
            <v>4.14016119448581</v>
          </cell>
          <cell r="CJ371">
            <v>4.08513053031913</v>
          </cell>
          <cell r="CK371">
            <v>4.288763402403</v>
          </cell>
          <cell r="CL371">
            <v>4.61486607590726</v>
          </cell>
          <cell r="CM371">
            <v>4.57993534003258</v>
          </cell>
          <cell r="CN371">
            <v>4.22008387821599</v>
          </cell>
          <cell r="CO371">
            <v>4.59571891122288</v>
          </cell>
          <cell r="CP371">
            <v>4.83719070934231</v>
          </cell>
          <cell r="CQ371">
            <v>5.81366704468638</v>
          </cell>
          <cell r="CR371">
            <v>5.25739971347576</v>
          </cell>
          <cell r="CS371">
            <v>5.09067226016625</v>
          </cell>
          <cell r="CT371">
            <v>4.83289325683326</v>
          </cell>
          <cell r="CU371">
            <v>4.83289325683326</v>
          </cell>
          <cell r="CV371">
            <v>4.83289325683326</v>
          </cell>
          <cell r="CW371">
            <v>1.2681198583838</v>
          </cell>
          <cell r="CX371">
            <v>1.23778937128323</v>
          </cell>
          <cell r="CY371">
            <v>1.24370917464229</v>
          </cell>
          <cell r="CZ371">
            <v>1.26148310929984</v>
          </cell>
          <cell r="DA371">
            <v>1.25909415590908</v>
          </cell>
          <cell r="DB371">
            <v>1.26654862296352</v>
          </cell>
          <cell r="DC371">
            <v>1.2614639629244</v>
          </cell>
          <cell r="DD371">
            <v>1.25520614024592</v>
          </cell>
          <cell r="DE371">
            <v>1.25962806864277</v>
          </cell>
          <cell r="DF371">
            <v>1.2573411847113</v>
          </cell>
        </row>
        <row r="372">
          <cell r="BX372">
            <v>2.31956227553206</v>
          </cell>
          <cell r="BY372">
            <v>3.04967052797009</v>
          </cell>
          <cell r="BZ372">
            <v>2.97303210641744</v>
          </cell>
          <cell r="CA372">
            <v>3.18181407649507</v>
          </cell>
          <cell r="CB372">
            <v>3.30265993863842</v>
          </cell>
          <cell r="CC372">
            <v>3.82726102364492</v>
          </cell>
          <cell r="CD372">
            <v>3.58532019828123</v>
          </cell>
          <cell r="CE372">
            <v>3.57099943281094</v>
          </cell>
          <cell r="CF372">
            <v>3.67524772369675</v>
          </cell>
          <cell r="CG372">
            <v>3.65863057846113</v>
          </cell>
          <cell r="CH372">
            <v>3.66117900946376</v>
          </cell>
          <cell r="CI372">
            <v>3.82283667399815</v>
          </cell>
          <cell r="CJ372">
            <v>4.48933411554496</v>
          </cell>
          <cell r="CK372">
            <v>3.96011465620969</v>
          </cell>
          <cell r="CL372">
            <v>4.47498346666707</v>
          </cell>
          <cell r="CM372">
            <v>4.04540069304345</v>
          </cell>
          <cell r="CN372">
            <v>4.50300307457545</v>
          </cell>
          <cell r="CO372">
            <v>4.31177860399153</v>
          </cell>
          <cell r="CP372">
            <v>4.9255366223061</v>
          </cell>
          <cell r="CQ372">
            <v>4.64300349750649</v>
          </cell>
          <cell r="CR372">
            <v>4.57167777773428</v>
          </cell>
          <cell r="CS372">
            <v>5.48292500033231</v>
          </cell>
          <cell r="CT372">
            <v>4.84395359033776</v>
          </cell>
          <cell r="CU372">
            <v>4.84395359033776</v>
          </cell>
          <cell r="CV372">
            <v>4.84395359033776</v>
          </cell>
          <cell r="CW372">
            <v>1.26839853596585</v>
          </cell>
          <cell r="CX372">
            <v>1.25546975946013</v>
          </cell>
          <cell r="CY372">
            <v>1.24246356185298</v>
          </cell>
          <cell r="CZ372">
            <v>1.25918052761009</v>
          </cell>
          <cell r="DA372">
            <v>1.2550478495498</v>
          </cell>
          <cell r="DB372">
            <v>1.23787680089038</v>
          </cell>
          <cell r="DC372">
            <v>1.24316283613762</v>
          </cell>
          <cell r="DD372">
            <v>1.25899573974321</v>
          </cell>
          <cell r="DE372">
            <v>1.2722198754402</v>
          </cell>
          <cell r="DF372">
            <v>1.26535543490559</v>
          </cell>
        </row>
        <row r="373">
          <cell r="BX373">
            <v>2.0219586910504</v>
          </cell>
          <cell r="BY373">
            <v>2.67047857896013</v>
          </cell>
          <cell r="BZ373">
            <v>2.86105398732427</v>
          </cell>
          <cell r="CA373">
            <v>2.75362948367774</v>
          </cell>
          <cell r="CB373">
            <v>3.85489181987693</v>
          </cell>
          <cell r="CC373">
            <v>4.04438970358761</v>
          </cell>
          <cell r="CD373">
            <v>3.70678617841745</v>
          </cell>
          <cell r="CE373">
            <v>3.24858656384263</v>
          </cell>
          <cell r="CF373">
            <v>3.698493984599</v>
          </cell>
          <cell r="CG373">
            <v>3.17803746218933</v>
          </cell>
          <cell r="CH373">
            <v>3.87594777359326</v>
          </cell>
          <cell r="CI373">
            <v>3.85258569130782</v>
          </cell>
          <cell r="CJ373">
            <v>4.00929574574103</v>
          </cell>
          <cell r="CK373">
            <v>3.89036758967783</v>
          </cell>
          <cell r="CL373">
            <v>3.97420103392286</v>
          </cell>
          <cell r="CM373">
            <v>4.29409953850395</v>
          </cell>
          <cell r="CN373">
            <v>4.65316536480802</v>
          </cell>
          <cell r="CO373">
            <v>4.79363201903304</v>
          </cell>
          <cell r="CP373">
            <v>4.13590602660524</v>
          </cell>
          <cell r="CQ373">
            <v>4.94723837295635</v>
          </cell>
          <cell r="CR373">
            <v>5.30611733779713</v>
          </cell>
          <cell r="CS373">
            <v>4.66761007459898</v>
          </cell>
          <cell r="CT373">
            <v>5.70713649630734</v>
          </cell>
          <cell r="CU373">
            <v>5.70713649630734</v>
          </cell>
          <cell r="CV373">
            <v>5.70713649630734</v>
          </cell>
          <cell r="CW373">
            <v>1.24580953049012</v>
          </cell>
          <cell r="CX373">
            <v>1.22817231766447</v>
          </cell>
          <cell r="CY373">
            <v>1.26047444053685</v>
          </cell>
          <cell r="CZ373">
            <v>1.22572036098594</v>
          </cell>
          <cell r="DA373">
            <v>1.26908864077496</v>
          </cell>
          <cell r="DB373">
            <v>1.26526651984606</v>
          </cell>
          <cell r="DC373">
            <v>1.22876431457027</v>
          </cell>
          <cell r="DD373">
            <v>1.26744145908783</v>
          </cell>
          <cell r="DE373">
            <v>1.24120848288195</v>
          </cell>
          <cell r="DF373">
            <v>1.24087904312974</v>
          </cell>
        </row>
        <row r="374">
          <cell r="BX374">
            <v>2.59358963912714</v>
          </cell>
          <cell r="BY374">
            <v>2.97013719588862</v>
          </cell>
          <cell r="BZ374">
            <v>3.13504250265633</v>
          </cell>
          <cell r="CA374">
            <v>3.13362794742721</v>
          </cell>
          <cell r="CB374">
            <v>2.73383343354658</v>
          </cell>
          <cell r="CC374">
            <v>3.41877080817889</v>
          </cell>
          <cell r="CD374">
            <v>3.72460973811448</v>
          </cell>
          <cell r="CE374">
            <v>3.39203580212912</v>
          </cell>
          <cell r="CF374">
            <v>3.67228465811636</v>
          </cell>
          <cell r="CG374">
            <v>3.64328777687746</v>
          </cell>
          <cell r="CH374">
            <v>3.78450462503251</v>
          </cell>
          <cell r="CI374">
            <v>4.22577492495512</v>
          </cell>
          <cell r="CJ374">
            <v>3.95381809536611</v>
          </cell>
          <cell r="CK374">
            <v>4.14443936149254</v>
          </cell>
          <cell r="CL374">
            <v>4.32680745731684</v>
          </cell>
          <cell r="CM374">
            <v>4.76773494094339</v>
          </cell>
          <cell r="CN374">
            <v>4.67643418779577</v>
          </cell>
          <cell r="CO374">
            <v>4.5456718081317</v>
          </cell>
          <cell r="CP374">
            <v>4.60853735785216</v>
          </cell>
          <cell r="CQ374">
            <v>4.85253703029056</v>
          </cell>
          <cell r="CR374">
            <v>4.91611560430475</v>
          </cell>
          <cell r="CS374">
            <v>5.22534048258236</v>
          </cell>
          <cell r="CT374">
            <v>5.28359319267109</v>
          </cell>
          <cell r="CU374">
            <v>5.28359319267109</v>
          </cell>
          <cell r="CV374">
            <v>5.28359319267109</v>
          </cell>
          <cell r="CW374">
            <v>1.26190178915753</v>
          </cell>
          <cell r="CX374">
            <v>1.25081222875924</v>
          </cell>
          <cell r="CY374">
            <v>1.26395385443944</v>
          </cell>
          <cell r="CZ374">
            <v>1.25393846541047</v>
          </cell>
          <cell r="DA374">
            <v>1.26168520400621</v>
          </cell>
          <cell r="DB374">
            <v>1.2630073894511</v>
          </cell>
          <cell r="DC374">
            <v>1.24995376446039</v>
          </cell>
          <cell r="DD374">
            <v>1.26474553956879</v>
          </cell>
          <cell r="DE374">
            <v>1.24440974099822</v>
          </cell>
          <cell r="DF374">
            <v>1.23197714585554</v>
          </cell>
        </row>
        <row r="375">
          <cell r="BX375">
            <v>2.403777168636</v>
          </cell>
          <cell r="BY375">
            <v>2.95930476330784</v>
          </cell>
          <cell r="BZ375">
            <v>3.3486646663994</v>
          </cell>
          <cell r="CA375">
            <v>3.7896688921701</v>
          </cell>
          <cell r="CB375">
            <v>2.95994760059473</v>
          </cell>
          <cell r="CC375">
            <v>2.92674167945107</v>
          </cell>
          <cell r="CD375">
            <v>3.27293575984988</v>
          </cell>
          <cell r="CE375">
            <v>3.48706748947451</v>
          </cell>
          <cell r="CF375">
            <v>3.82394318517727</v>
          </cell>
          <cell r="CG375">
            <v>4.01112309207572</v>
          </cell>
          <cell r="CH375">
            <v>3.68176588920501</v>
          </cell>
          <cell r="CI375">
            <v>3.64073717123219</v>
          </cell>
          <cell r="CJ375">
            <v>3.72950995269034</v>
          </cell>
          <cell r="CK375">
            <v>3.93584372890195</v>
          </cell>
          <cell r="CL375">
            <v>4.76926845686822</v>
          </cell>
          <cell r="CM375">
            <v>4.75852947695612</v>
          </cell>
          <cell r="CN375">
            <v>4.44605210346293</v>
          </cell>
          <cell r="CO375">
            <v>4.82236681630213</v>
          </cell>
          <cell r="CP375">
            <v>4.29123532433211</v>
          </cell>
          <cell r="CQ375">
            <v>4.40457117486559</v>
          </cell>
          <cell r="CR375">
            <v>4.7864037137415</v>
          </cell>
          <cell r="CS375">
            <v>5.08939741370195</v>
          </cell>
          <cell r="CT375">
            <v>4.88032394283371</v>
          </cell>
          <cell r="CU375">
            <v>4.88032394283371</v>
          </cell>
          <cell r="CV375">
            <v>4.88032394283371</v>
          </cell>
          <cell r="CW375">
            <v>1.25673254203474</v>
          </cell>
          <cell r="CX375">
            <v>1.25473833828593</v>
          </cell>
          <cell r="CY375">
            <v>1.25564106363854</v>
          </cell>
          <cell r="CZ375">
            <v>1.24894427028699</v>
          </cell>
          <cell r="DA375">
            <v>1.25457778645176</v>
          </cell>
          <cell r="DB375">
            <v>1.25476731277873</v>
          </cell>
          <cell r="DC375">
            <v>1.26010418351196</v>
          </cell>
          <cell r="DD375">
            <v>1.24663343665139</v>
          </cell>
          <cell r="DE375">
            <v>1.24514826008363</v>
          </cell>
          <cell r="DF375">
            <v>1.23932542085638</v>
          </cell>
        </row>
        <row r="376">
          <cell r="BX376">
            <v>2.61236775667777</v>
          </cell>
          <cell r="BY376">
            <v>2.92940188665803</v>
          </cell>
          <cell r="BZ376">
            <v>2.70044739343431</v>
          </cell>
          <cell r="CA376">
            <v>2.6330931715879</v>
          </cell>
          <cell r="CB376">
            <v>2.98901469042008</v>
          </cell>
          <cell r="CC376">
            <v>3.11958939945779</v>
          </cell>
          <cell r="CD376">
            <v>3.31807326387876</v>
          </cell>
          <cell r="CE376">
            <v>3.75328559296146</v>
          </cell>
          <cell r="CF376">
            <v>3.45129509143097</v>
          </cell>
          <cell r="CG376">
            <v>3.69010161882952</v>
          </cell>
          <cell r="CH376">
            <v>4.02557907526594</v>
          </cell>
          <cell r="CI376">
            <v>3.67926292136938</v>
          </cell>
          <cell r="CJ376">
            <v>3.53564428986535</v>
          </cell>
          <cell r="CK376">
            <v>3.80888187573189</v>
          </cell>
          <cell r="CL376">
            <v>4.66233329107896</v>
          </cell>
          <cell r="CM376">
            <v>4.75178202280558</v>
          </cell>
          <cell r="CN376">
            <v>4.89475222553591</v>
          </cell>
          <cell r="CO376">
            <v>4.96504447726118</v>
          </cell>
          <cell r="CP376">
            <v>5.17181095928763</v>
          </cell>
          <cell r="CQ376">
            <v>4.58069650866931</v>
          </cell>
          <cell r="CR376">
            <v>4.66650536413005</v>
          </cell>
          <cell r="CS376">
            <v>5.18043657507784</v>
          </cell>
          <cell r="CT376">
            <v>5.4364989890088</v>
          </cell>
          <cell r="CU376">
            <v>5.4364989890088</v>
          </cell>
          <cell r="CV376">
            <v>5.4364989890088</v>
          </cell>
          <cell r="CW376">
            <v>1.24188283524933</v>
          </cell>
          <cell r="CX376">
            <v>1.25407718811705</v>
          </cell>
          <cell r="CY376">
            <v>1.25591351748184</v>
          </cell>
          <cell r="CZ376">
            <v>1.25809009163388</v>
          </cell>
          <cell r="DA376">
            <v>1.25946626095875</v>
          </cell>
          <cell r="DB376">
            <v>1.25983505631018</v>
          </cell>
          <cell r="DC376">
            <v>1.24935639374981</v>
          </cell>
          <cell r="DD376">
            <v>1.26934157311268</v>
          </cell>
          <cell r="DE376">
            <v>1.23157975545338</v>
          </cell>
          <cell r="DF376">
            <v>1.26413697081786</v>
          </cell>
        </row>
        <row r="377">
          <cell r="BX377">
            <v>2.66239159160497</v>
          </cell>
          <cell r="BY377">
            <v>3.19210588950735</v>
          </cell>
          <cell r="BZ377">
            <v>2.73677886873951</v>
          </cell>
          <cell r="CA377">
            <v>3.01601005202606</v>
          </cell>
          <cell r="CB377">
            <v>3.27112836101438</v>
          </cell>
          <cell r="CC377">
            <v>2.75801146450443</v>
          </cell>
          <cell r="CD377">
            <v>3.02133499996778</v>
          </cell>
          <cell r="CE377">
            <v>3.68399052253553</v>
          </cell>
          <cell r="CF377">
            <v>3.91428594087968</v>
          </cell>
          <cell r="CG377">
            <v>3.44816973160755</v>
          </cell>
          <cell r="CH377">
            <v>4.1182521685799</v>
          </cell>
          <cell r="CI377">
            <v>3.58806159317643</v>
          </cell>
          <cell r="CJ377">
            <v>3.90404023030272</v>
          </cell>
          <cell r="CK377">
            <v>4.26877219931799</v>
          </cell>
          <cell r="CL377">
            <v>3.82473028347067</v>
          </cell>
          <cell r="CM377">
            <v>4.02559996042225</v>
          </cell>
          <cell r="CN377">
            <v>3.99209193051253</v>
          </cell>
          <cell r="CO377">
            <v>4.22116480728792</v>
          </cell>
          <cell r="CP377">
            <v>4.37092829393987</v>
          </cell>
          <cell r="CQ377">
            <v>5.87780587316362</v>
          </cell>
          <cell r="CR377">
            <v>5.60710388515551</v>
          </cell>
          <cell r="CS377">
            <v>5.16995734944189</v>
          </cell>
          <cell r="CT377">
            <v>5.27891180825469</v>
          </cell>
          <cell r="CU377">
            <v>5.27891180825469</v>
          </cell>
          <cell r="CV377">
            <v>5.27891180825469</v>
          </cell>
          <cell r="CW377">
            <v>1.25224055411867</v>
          </cell>
          <cell r="CX377">
            <v>1.24451837101655</v>
          </cell>
          <cell r="CY377">
            <v>1.25327537288551</v>
          </cell>
          <cell r="CZ377">
            <v>1.24468031312083</v>
          </cell>
          <cell r="DA377">
            <v>1.26285578570612</v>
          </cell>
          <cell r="DB377">
            <v>1.24811548173442</v>
          </cell>
          <cell r="DC377">
            <v>1.2558363333144</v>
          </cell>
          <cell r="DD377">
            <v>1.24526150980812</v>
          </cell>
          <cell r="DE377">
            <v>1.25575296782371</v>
          </cell>
          <cell r="DF377">
            <v>1.27078611496164</v>
          </cell>
        </row>
        <row r="378">
          <cell r="BX378">
            <v>2.81837373950194</v>
          </cell>
          <cell r="BY378">
            <v>3.44579377214873</v>
          </cell>
          <cell r="BZ378">
            <v>3.08885659933561</v>
          </cell>
          <cell r="CA378">
            <v>3.06374033786415</v>
          </cell>
          <cell r="CB378">
            <v>3.53433322581435</v>
          </cell>
          <cell r="CC378">
            <v>3.75401507414961</v>
          </cell>
          <cell r="CD378">
            <v>3.35693164085546</v>
          </cell>
          <cell r="CE378">
            <v>2.97905141533088</v>
          </cell>
          <cell r="CF378">
            <v>3.66033344600226</v>
          </cell>
          <cell r="CG378">
            <v>3.41903904500397</v>
          </cell>
          <cell r="CH378">
            <v>3.58137058161252</v>
          </cell>
          <cell r="CI378">
            <v>3.90403042769919</v>
          </cell>
          <cell r="CJ378">
            <v>3.74708331203032</v>
          </cell>
          <cell r="CK378">
            <v>4.29747009517721</v>
          </cell>
          <cell r="CL378">
            <v>4.51043344015897</v>
          </cell>
          <cell r="CM378">
            <v>4.96505698020422</v>
          </cell>
          <cell r="CN378">
            <v>3.96982640907894</v>
          </cell>
          <cell r="CO378">
            <v>4.46090812808988</v>
          </cell>
          <cell r="CP378">
            <v>5.1912068470202</v>
          </cell>
          <cell r="CQ378">
            <v>4.70473982535555</v>
          </cell>
          <cell r="CR378">
            <v>4.42411523620299</v>
          </cell>
          <cell r="CS378">
            <v>4.58048307850989</v>
          </cell>
          <cell r="CT378">
            <v>5.35683545772338</v>
          </cell>
          <cell r="CU378">
            <v>5.35683545772338</v>
          </cell>
          <cell r="CV378">
            <v>5.35683545772338</v>
          </cell>
          <cell r="CW378">
            <v>1.25145635615097</v>
          </cell>
          <cell r="CX378">
            <v>1.25672283967218</v>
          </cell>
          <cell r="CY378">
            <v>1.25156598463884</v>
          </cell>
          <cell r="CZ378">
            <v>1.26664435424756</v>
          </cell>
          <cell r="DA378">
            <v>1.25799020823616</v>
          </cell>
          <cell r="DB378">
            <v>1.26135140019213</v>
          </cell>
          <cell r="DC378">
            <v>1.24892666460262</v>
          </cell>
          <cell r="DD378">
            <v>1.26375916483168</v>
          </cell>
          <cell r="DE378">
            <v>1.25879810698083</v>
          </cell>
          <cell r="DF378">
            <v>1.2668063433806</v>
          </cell>
        </row>
        <row r="379">
          <cell r="BX379">
            <v>2.57418191865739</v>
          </cell>
          <cell r="BY379">
            <v>3.28968397790221</v>
          </cell>
          <cell r="BZ379">
            <v>2.92952433601286</v>
          </cell>
          <cell r="CA379">
            <v>3.81189097382365</v>
          </cell>
          <cell r="CB379">
            <v>3.29557180516058</v>
          </cell>
          <cell r="CC379">
            <v>3.10156897075846</v>
          </cell>
          <cell r="CD379">
            <v>3.63672755515722</v>
          </cell>
          <cell r="CE379">
            <v>3.45315734219359</v>
          </cell>
          <cell r="CF379">
            <v>3.66271925787754</v>
          </cell>
          <cell r="CG379">
            <v>3.47462580299309</v>
          </cell>
          <cell r="CH379">
            <v>3.4481098420755</v>
          </cell>
          <cell r="CI379">
            <v>3.43681169237485</v>
          </cell>
          <cell r="CJ379">
            <v>3.77294021362133</v>
          </cell>
          <cell r="CK379">
            <v>3.8468146605818</v>
          </cell>
          <cell r="CL379">
            <v>4.25819540735146</v>
          </cell>
          <cell r="CM379">
            <v>4.30859334480825</v>
          </cell>
          <cell r="CN379">
            <v>4.77924156940762</v>
          </cell>
          <cell r="CO379">
            <v>3.9808000114441</v>
          </cell>
          <cell r="CP379">
            <v>4.31278039408267</v>
          </cell>
          <cell r="CQ379">
            <v>4.64236456397499</v>
          </cell>
          <cell r="CR379">
            <v>4.75562122685312</v>
          </cell>
          <cell r="CS379">
            <v>5.67066628708252</v>
          </cell>
          <cell r="CT379">
            <v>5.60091751068424</v>
          </cell>
          <cell r="CU379">
            <v>5.60091751068424</v>
          </cell>
          <cell r="CV379">
            <v>5.60091751068424</v>
          </cell>
          <cell r="CW379">
            <v>1.2488246033581</v>
          </cell>
          <cell r="CX379">
            <v>1.2501291270463</v>
          </cell>
          <cell r="CY379">
            <v>1.25258155615753</v>
          </cell>
          <cell r="CZ379">
            <v>1.24611403881786</v>
          </cell>
          <cell r="DA379">
            <v>1.25104770418008</v>
          </cell>
          <cell r="DB379">
            <v>1.26710396233061</v>
          </cell>
          <cell r="DC379">
            <v>1.23815278481698</v>
          </cell>
          <cell r="DD379">
            <v>1.25908133301309</v>
          </cell>
          <cell r="DE379">
            <v>1.25923614605592</v>
          </cell>
          <cell r="DF379">
            <v>1.24498855679848</v>
          </cell>
        </row>
        <row r="380">
          <cell r="BX380">
            <v>2.76018450910066</v>
          </cell>
          <cell r="BY380">
            <v>2.84837867637598</v>
          </cell>
          <cell r="BZ380">
            <v>3.07255380903517</v>
          </cell>
          <cell r="CA380">
            <v>3.05976904769294</v>
          </cell>
          <cell r="CB380">
            <v>3.37779398247495</v>
          </cell>
          <cell r="CC380">
            <v>3.23620051498914</v>
          </cell>
          <cell r="CD380">
            <v>3.10159339087452</v>
          </cell>
          <cell r="CE380">
            <v>3.57608172503379</v>
          </cell>
          <cell r="CF380">
            <v>3.70515430340796</v>
          </cell>
          <cell r="CG380">
            <v>3.31598074460963</v>
          </cell>
          <cell r="CH380">
            <v>3.12417097074513</v>
          </cell>
          <cell r="CI380">
            <v>3.91808131294271</v>
          </cell>
          <cell r="CJ380">
            <v>4.54683950770335</v>
          </cell>
          <cell r="CK380">
            <v>4.07594690425856</v>
          </cell>
          <cell r="CL380">
            <v>3.90804377399321</v>
          </cell>
          <cell r="CM380">
            <v>4.35168341288559</v>
          </cell>
          <cell r="CN380">
            <v>4.7845054475057</v>
          </cell>
          <cell r="CO380">
            <v>4.57805726006548</v>
          </cell>
          <cell r="CP380">
            <v>4.60050816571823</v>
          </cell>
          <cell r="CQ380">
            <v>4.87389092188398</v>
          </cell>
          <cell r="CR380">
            <v>5.07306244658434</v>
          </cell>
          <cell r="CS380">
            <v>5.46071018215177</v>
          </cell>
          <cell r="CT380">
            <v>5.0755860092317</v>
          </cell>
          <cell r="CU380">
            <v>5.0755860092317</v>
          </cell>
          <cell r="CV380">
            <v>5.0755860092317</v>
          </cell>
          <cell r="CW380">
            <v>1.25756118028038</v>
          </cell>
          <cell r="CX380">
            <v>1.26048215700501</v>
          </cell>
          <cell r="CY380">
            <v>1.25045855564623</v>
          </cell>
          <cell r="CZ380">
            <v>1.24542855600668</v>
          </cell>
          <cell r="DA380">
            <v>1.25253162948933</v>
          </cell>
          <cell r="DB380">
            <v>1.25946097760286</v>
          </cell>
          <cell r="DC380">
            <v>1.26746585111869</v>
          </cell>
          <cell r="DD380">
            <v>1.2502032481573</v>
          </cell>
          <cell r="DE380">
            <v>1.2522876100166</v>
          </cell>
          <cell r="DF380">
            <v>1.26513108586777</v>
          </cell>
        </row>
        <row r="381">
          <cell r="BX381">
            <v>2.97645844643227</v>
          </cell>
          <cell r="BY381">
            <v>2.94132274108628</v>
          </cell>
          <cell r="BZ381">
            <v>2.78496336226986</v>
          </cell>
          <cell r="CA381">
            <v>3.20614388209638</v>
          </cell>
          <cell r="CB381">
            <v>2.71896071188953</v>
          </cell>
          <cell r="CC381">
            <v>3.4291832527605</v>
          </cell>
          <cell r="CD381">
            <v>3.37353502584307</v>
          </cell>
          <cell r="CE381">
            <v>3.88324880128321</v>
          </cell>
          <cell r="CF381">
            <v>4.0041887368125</v>
          </cell>
          <cell r="CG381">
            <v>4.10988362711126</v>
          </cell>
          <cell r="CH381">
            <v>3.82152526938936</v>
          </cell>
          <cell r="CI381">
            <v>4.62808955865858</v>
          </cell>
          <cell r="CJ381">
            <v>4.32807923368274</v>
          </cell>
          <cell r="CK381">
            <v>4.43276424779868</v>
          </cell>
          <cell r="CL381">
            <v>3.39977496772248</v>
          </cell>
          <cell r="CM381">
            <v>4.12196382521238</v>
          </cell>
          <cell r="CN381">
            <v>4.43574201640344</v>
          </cell>
          <cell r="CO381">
            <v>5.0457066851967</v>
          </cell>
          <cell r="CP381">
            <v>4.72796038160317</v>
          </cell>
          <cell r="CQ381">
            <v>5.18040681580241</v>
          </cell>
          <cell r="CR381">
            <v>5.16353651797208</v>
          </cell>
          <cell r="CS381">
            <v>5.483373642844</v>
          </cell>
          <cell r="CT381">
            <v>4.97562865704306</v>
          </cell>
          <cell r="CU381">
            <v>4.97562865704306</v>
          </cell>
          <cell r="CV381">
            <v>4.97562865704306</v>
          </cell>
          <cell r="CW381">
            <v>1.25864735186633</v>
          </cell>
          <cell r="CX381">
            <v>1.28299276716091</v>
          </cell>
          <cell r="CY381">
            <v>1.25387303680945</v>
          </cell>
          <cell r="CZ381">
            <v>1.2386503212683</v>
          </cell>
          <cell r="DA381">
            <v>1.24499199546147</v>
          </cell>
          <cell r="DB381">
            <v>1.24182400159608</v>
          </cell>
          <cell r="DC381">
            <v>1.25278270855232</v>
          </cell>
          <cell r="DD381">
            <v>1.27176361562705</v>
          </cell>
          <cell r="DE381">
            <v>1.26220864043003</v>
          </cell>
          <cell r="DF381">
            <v>1.25797013087941</v>
          </cell>
        </row>
        <row r="382">
          <cell r="BX382">
            <v>2.7910694934222</v>
          </cell>
          <cell r="BY382">
            <v>3.04639788092077</v>
          </cell>
          <cell r="BZ382">
            <v>3.27699518259218</v>
          </cell>
          <cell r="CA382">
            <v>3.04450644478801</v>
          </cell>
          <cell r="CB382">
            <v>3.15051532137346</v>
          </cell>
          <cell r="CC382">
            <v>3.38265624580191</v>
          </cell>
          <cell r="CD382">
            <v>3.35804298101966</v>
          </cell>
          <cell r="CE382">
            <v>3.84803675958086</v>
          </cell>
          <cell r="CF382">
            <v>3.61517572066303</v>
          </cell>
          <cell r="CG382">
            <v>3.84622006497627</v>
          </cell>
          <cell r="CH382">
            <v>4.0581067434938</v>
          </cell>
          <cell r="CI382">
            <v>4.04244652010655</v>
          </cell>
          <cell r="CJ382">
            <v>3.59720762819987</v>
          </cell>
          <cell r="CK382">
            <v>4.38130661737284</v>
          </cell>
          <cell r="CL382">
            <v>4.02623759222925</v>
          </cell>
          <cell r="CM382">
            <v>4.61383502578342</v>
          </cell>
          <cell r="CN382">
            <v>4.66039702850412</v>
          </cell>
          <cell r="CO382">
            <v>4.87215772545298</v>
          </cell>
          <cell r="CP382">
            <v>5.02683422705818</v>
          </cell>
          <cell r="CQ382">
            <v>4.37658287452519</v>
          </cell>
          <cell r="CR382">
            <v>4.51528777671972</v>
          </cell>
          <cell r="CS382">
            <v>4.88740458013622</v>
          </cell>
          <cell r="CT382">
            <v>4.73388043278657</v>
          </cell>
          <cell r="CU382">
            <v>4.73388043278657</v>
          </cell>
          <cell r="CV382">
            <v>4.73388043278657</v>
          </cell>
          <cell r="CW382">
            <v>1.2646071192366</v>
          </cell>
          <cell r="CX382">
            <v>1.25238804203999</v>
          </cell>
          <cell r="CY382">
            <v>1.25758158723755</v>
          </cell>
          <cell r="CZ382">
            <v>1.25110076370727</v>
          </cell>
          <cell r="DA382">
            <v>1.24846874256847</v>
          </cell>
          <cell r="DB382">
            <v>1.25163414515044</v>
          </cell>
          <cell r="DC382">
            <v>1.25023178289064</v>
          </cell>
          <cell r="DD382">
            <v>1.2398618798543</v>
          </cell>
          <cell r="DE382">
            <v>1.2587192166607</v>
          </cell>
          <cell r="DF382">
            <v>1.25573513087629</v>
          </cell>
        </row>
        <row r="383">
          <cell r="BX383">
            <v>2.58635230484636</v>
          </cell>
          <cell r="BY383">
            <v>2.69839421511365</v>
          </cell>
          <cell r="BZ383">
            <v>3.3545759906187</v>
          </cell>
          <cell r="CA383">
            <v>3.18505523875558</v>
          </cell>
          <cell r="CB383">
            <v>3.56578583232847</v>
          </cell>
          <cell r="CC383">
            <v>3.19489781052091</v>
          </cell>
          <cell r="CD383">
            <v>2.74987443783882</v>
          </cell>
          <cell r="CE383">
            <v>3.13220370570476</v>
          </cell>
          <cell r="CF383">
            <v>2.98831448072982</v>
          </cell>
          <cell r="CG383">
            <v>3.64111887585839</v>
          </cell>
          <cell r="CH383">
            <v>3.79705757998531</v>
          </cell>
          <cell r="CI383">
            <v>4.2205232922156</v>
          </cell>
          <cell r="CJ383">
            <v>4.35098301814093</v>
          </cell>
          <cell r="CK383">
            <v>4.56436304919666</v>
          </cell>
          <cell r="CL383">
            <v>4.33824065040272</v>
          </cell>
          <cell r="CM383">
            <v>4.44238701374616</v>
          </cell>
          <cell r="CN383">
            <v>4.4259741141801</v>
          </cell>
          <cell r="CO383">
            <v>4.57159841733083</v>
          </cell>
          <cell r="CP383">
            <v>4.84232977603488</v>
          </cell>
          <cell r="CQ383">
            <v>4.83763443639907</v>
          </cell>
          <cell r="CR383">
            <v>5.04589481868782</v>
          </cell>
          <cell r="CS383">
            <v>5.3089861856971</v>
          </cell>
          <cell r="CT383">
            <v>5.38865588082474</v>
          </cell>
          <cell r="CU383">
            <v>5.38865588082474</v>
          </cell>
          <cell r="CV383">
            <v>5.38865588082474</v>
          </cell>
          <cell r="CW383">
            <v>1.26252293987517</v>
          </cell>
          <cell r="CX383">
            <v>1.25375334743589</v>
          </cell>
          <cell r="CY383">
            <v>1.26668015152935</v>
          </cell>
          <cell r="CZ383">
            <v>1.27600150496441</v>
          </cell>
          <cell r="DA383">
            <v>1.25071922469697</v>
          </cell>
          <cell r="DB383">
            <v>1.23087210323451</v>
          </cell>
          <cell r="DC383">
            <v>1.25109669214114</v>
          </cell>
          <cell r="DD383">
            <v>1.25757626184469</v>
          </cell>
          <cell r="DE383">
            <v>1.24674879628128</v>
          </cell>
          <cell r="DF383">
            <v>1.23958716624747</v>
          </cell>
        </row>
        <row r="384">
          <cell r="BX384">
            <v>1.89966300039698</v>
          </cell>
          <cell r="BY384">
            <v>2.54121593528573</v>
          </cell>
          <cell r="BZ384">
            <v>3.02567844525894</v>
          </cell>
          <cell r="CA384">
            <v>3.00253980285625</v>
          </cell>
          <cell r="CB384">
            <v>3.01826774515616</v>
          </cell>
          <cell r="CC384">
            <v>3.86065651293979</v>
          </cell>
          <cell r="CD384">
            <v>3.87893227658476</v>
          </cell>
          <cell r="CE384">
            <v>3.47248230375579</v>
          </cell>
          <cell r="CF384">
            <v>3.73631198373895</v>
          </cell>
          <cell r="CG384">
            <v>3.76035061407601</v>
          </cell>
          <cell r="CH384">
            <v>3.46925179376684</v>
          </cell>
          <cell r="CI384">
            <v>3.79667571794314</v>
          </cell>
          <cell r="CJ384">
            <v>3.60322353189386</v>
          </cell>
          <cell r="CK384">
            <v>4.53857621895281</v>
          </cell>
          <cell r="CL384">
            <v>4.3088653881595</v>
          </cell>
          <cell r="CM384">
            <v>4.10744979210622</v>
          </cell>
          <cell r="CN384">
            <v>4.1618519763549</v>
          </cell>
          <cell r="CO384">
            <v>4.1096596717816</v>
          </cell>
          <cell r="CP384">
            <v>4.42908385665232</v>
          </cell>
          <cell r="CQ384">
            <v>4.65419141383439</v>
          </cell>
          <cell r="CR384">
            <v>4.43687312386428</v>
          </cell>
          <cell r="CS384">
            <v>5.07916552343871</v>
          </cell>
          <cell r="CT384">
            <v>5.58751453014388</v>
          </cell>
          <cell r="CU384">
            <v>5.58751453014388</v>
          </cell>
          <cell r="CV384">
            <v>5.58751453014388</v>
          </cell>
          <cell r="CW384">
            <v>1.252340807674</v>
          </cell>
          <cell r="CX384">
            <v>1.25337637827865</v>
          </cell>
          <cell r="CY384">
            <v>1.2503109662501</v>
          </cell>
          <cell r="CZ384">
            <v>1.25464596622684</v>
          </cell>
          <cell r="DA384">
            <v>1.25201570902058</v>
          </cell>
          <cell r="DB384">
            <v>1.24884371250333</v>
          </cell>
          <cell r="DC384">
            <v>1.2521535968014</v>
          </cell>
          <cell r="DD384">
            <v>1.27128797075145</v>
          </cell>
          <cell r="DE384">
            <v>1.26513820356835</v>
          </cell>
          <cell r="DF384">
            <v>1.23779845573456</v>
          </cell>
        </row>
        <row r="385">
          <cell r="BX385">
            <v>2.45212130195084</v>
          </cell>
          <cell r="BY385">
            <v>2.78830329821656</v>
          </cell>
          <cell r="BZ385">
            <v>2.67968641329193</v>
          </cell>
          <cell r="CA385">
            <v>2.38167800014228</v>
          </cell>
          <cell r="CB385">
            <v>2.55724809720154</v>
          </cell>
          <cell r="CC385">
            <v>2.82553876321733</v>
          </cell>
          <cell r="CD385">
            <v>3.11502269423461</v>
          </cell>
          <cell r="CE385">
            <v>3.59246542213135</v>
          </cell>
          <cell r="CF385">
            <v>3.78250317057803</v>
          </cell>
          <cell r="CG385">
            <v>3.32669309910985</v>
          </cell>
          <cell r="CH385">
            <v>3.94753365425181</v>
          </cell>
          <cell r="CI385">
            <v>3.88262100990823</v>
          </cell>
          <cell r="CJ385">
            <v>3.52544122746685</v>
          </cell>
          <cell r="CK385">
            <v>4.53910841187908</v>
          </cell>
          <cell r="CL385">
            <v>4.00992666600959</v>
          </cell>
          <cell r="CM385">
            <v>4.00999003619358</v>
          </cell>
          <cell r="CN385">
            <v>4.28620948820609</v>
          </cell>
          <cell r="CO385">
            <v>4.20982525304814</v>
          </cell>
          <cell r="CP385">
            <v>4.42251261023039</v>
          </cell>
          <cell r="CQ385">
            <v>5.05382123992189</v>
          </cell>
          <cell r="CR385">
            <v>5.46720149799894</v>
          </cell>
          <cell r="CS385">
            <v>5.16019036120762</v>
          </cell>
          <cell r="CT385">
            <v>5.50565680039109</v>
          </cell>
          <cell r="CU385">
            <v>5.50565680039109</v>
          </cell>
          <cell r="CV385">
            <v>5.50565680039109</v>
          </cell>
          <cell r="CW385">
            <v>1.26660388924795</v>
          </cell>
          <cell r="CX385">
            <v>1.2616257522057</v>
          </cell>
          <cell r="CY385">
            <v>1.25752337601167</v>
          </cell>
          <cell r="CZ385">
            <v>1.25991402794819</v>
          </cell>
          <cell r="DA385">
            <v>1.25665637142227</v>
          </cell>
          <cell r="DB385">
            <v>1.28080362640037</v>
          </cell>
          <cell r="DC385">
            <v>1.26723170725551</v>
          </cell>
          <cell r="DD385">
            <v>1.25960665968904</v>
          </cell>
          <cell r="DE385">
            <v>1.27489847993731</v>
          </cell>
          <cell r="DF385">
            <v>1.2749015833226</v>
          </cell>
        </row>
        <row r="386">
          <cell r="BX386">
            <v>3.25402703567887</v>
          </cell>
          <cell r="BY386">
            <v>3.23326838496213</v>
          </cell>
          <cell r="BZ386">
            <v>3.04659427535846</v>
          </cell>
          <cell r="CA386">
            <v>3.0723207332579</v>
          </cell>
          <cell r="CB386">
            <v>3.90610847442511</v>
          </cell>
          <cell r="CC386">
            <v>3.2278509605878</v>
          </cell>
          <cell r="CD386">
            <v>3.51555067463944</v>
          </cell>
          <cell r="CE386">
            <v>3.3013783186829</v>
          </cell>
          <cell r="CF386">
            <v>3.60864644436031</v>
          </cell>
          <cell r="CG386">
            <v>3.89418034992707</v>
          </cell>
          <cell r="CH386">
            <v>3.93549171191383</v>
          </cell>
          <cell r="CI386">
            <v>3.75585548224087</v>
          </cell>
          <cell r="CJ386">
            <v>3.85094361628276</v>
          </cell>
          <cell r="CK386">
            <v>4.07847421850685</v>
          </cell>
          <cell r="CL386">
            <v>4.3047514101068</v>
          </cell>
          <cell r="CM386">
            <v>4.37637817925136</v>
          </cell>
          <cell r="CN386">
            <v>4.97906959717836</v>
          </cell>
          <cell r="CO386">
            <v>5.1981658056394</v>
          </cell>
          <cell r="CP386">
            <v>4.54495303595707</v>
          </cell>
          <cell r="CQ386">
            <v>4.98533374766128</v>
          </cell>
          <cell r="CR386">
            <v>4.89351728201341</v>
          </cell>
          <cell r="CS386">
            <v>4.51577145451685</v>
          </cell>
          <cell r="CT386">
            <v>4.87180512355694</v>
          </cell>
          <cell r="CU386">
            <v>4.87180512355694</v>
          </cell>
          <cell r="CV386">
            <v>4.87180512355694</v>
          </cell>
          <cell r="CW386">
            <v>1.24990992650498</v>
          </cell>
          <cell r="CX386">
            <v>1.25372547586268</v>
          </cell>
          <cell r="CY386">
            <v>1.26116247499219</v>
          </cell>
          <cell r="CZ386">
            <v>1.25658142846877</v>
          </cell>
          <cell r="DA386">
            <v>1.24191252478453</v>
          </cell>
          <cell r="DB386">
            <v>1.27825416579515</v>
          </cell>
          <cell r="DC386">
            <v>1.25234538793648</v>
          </cell>
          <cell r="DD386">
            <v>1.27028599801753</v>
          </cell>
          <cell r="DE386">
            <v>1.24290635291358</v>
          </cell>
          <cell r="DF386">
            <v>1.24614998511154</v>
          </cell>
        </row>
        <row r="387">
          <cell r="BX387">
            <v>2.34698268848794</v>
          </cell>
          <cell r="BY387">
            <v>2.86618476769023</v>
          </cell>
          <cell r="BZ387">
            <v>2.79483394303508</v>
          </cell>
          <cell r="CA387">
            <v>3.39200940637028</v>
          </cell>
          <cell r="CB387">
            <v>3.51127014127753</v>
          </cell>
          <cell r="CC387">
            <v>2.96264485098333</v>
          </cell>
          <cell r="CD387">
            <v>3.52652494400989</v>
          </cell>
          <cell r="CE387">
            <v>3.54750667927199</v>
          </cell>
          <cell r="CF387">
            <v>3.71670477167644</v>
          </cell>
          <cell r="CG387">
            <v>3.40868130908469</v>
          </cell>
          <cell r="CH387">
            <v>3.28074041457458</v>
          </cell>
          <cell r="CI387">
            <v>4.06353882650434</v>
          </cell>
          <cell r="CJ387">
            <v>3.87860544580452</v>
          </cell>
          <cell r="CK387">
            <v>3.94792124712756</v>
          </cell>
          <cell r="CL387">
            <v>3.66814313645346</v>
          </cell>
          <cell r="CM387">
            <v>4.14234868611239</v>
          </cell>
          <cell r="CN387">
            <v>4.51788082626513</v>
          </cell>
          <cell r="CO387">
            <v>4.83549056327507</v>
          </cell>
          <cell r="CP387">
            <v>4.57858745019466</v>
          </cell>
          <cell r="CQ387">
            <v>5.273787474074</v>
          </cell>
          <cell r="CR387">
            <v>5.58267577212481</v>
          </cell>
          <cell r="CS387">
            <v>4.82801660835567</v>
          </cell>
          <cell r="CT387">
            <v>5.67911050088979</v>
          </cell>
          <cell r="CU387">
            <v>5.67911050088979</v>
          </cell>
          <cell r="CV387">
            <v>5.67911050088979</v>
          </cell>
          <cell r="CW387">
            <v>1.26158399535037</v>
          </cell>
          <cell r="CX387">
            <v>1.25573285437287</v>
          </cell>
          <cell r="CY387">
            <v>1.23912457027284</v>
          </cell>
          <cell r="CZ387">
            <v>1.26675800686841</v>
          </cell>
          <cell r="DA387">
            <v>1.23648507692442</v>
          </cell>
          <cell r="DB387">
            <v>1.26678068753374</v>
          </cell>
          <cell r="DC387">
            <v>1.25904828109667</v>
          </cell>
          <cell r="DD387">
            <v>1.25392823896025</v>
          </cell>
          <cell r="DE387">
            <v>1.25898829452778</v>
          </cell>
          <cell r="DF387">
            <v>1.2512113261195</v>
          </cell>
        </row>
        <row r="388">
          <cell r="BX388">
            <v>2.07000008508115</v>
          </cell>
          <cell r="BY388">
            <v>2.73994291592164</v>
          </cell>
          <cell r="BZ388">
            <v>2.58984606385858</v>
          </cell>
          <cell r="CA388">
            <v>2.99403549649591</v>
          </cell>
          <cell r="CB388">
            <v>3.4402058604518</v>
          </cell>
          <cell r="CC388">
            <v>3.12787049774991</v>
          </cell>
          <cell r="CD388">
            <v>3.57494454151377</v>
          </cell>
          <cell r="CE388">
            <v>3.20521152098027</v>
          </cell>
          <cell r="CF388">
            <v>3.26884522860046</v>
          </cell>
          <cell r="CG388">
            <v>3.74431121451737</v>
          </cell>
          <cell r="CH388">
            <v>3.44418262587471</v>
          </cell>
          <cell r="CI388">
            <v>4.20034617176371</v>
          </cell>
          <cell r="CJ388">
            <v>3.63287259553381</v>
          </cell>
          <cell r="CK388">
            <v>3.70110650171457</v>
          </cell>
          <cell r="CL388">
            <v>3.99877181202477</v>
          </cell>
          <cell r="CM388">
            <v>4.08385393625779</v>
          </cell>
          <cell r="CN388">
            <v>4.51468384569538</v>
          </cell>
          <cell r="CO388">
            <v>4.3595393794368</v>
          </cell>
          <cell r="CP388">
            <v>4.76481034078519</v>
          </cell>
          <cell r="CQ388">
            <v>4.71170939361519</v>
          </cell>
          <cell r="CR388">
            <v>4.59021583955436</v>
          </cell>
          <cell r="CS388">
            <v>4.67207747711937</v>
          </cell>
          <cell r="CT388">
            <v>4.7780134162053</v>
          </cell>
          <cell r="CU388">
            <v>4.7780134162053</v>
          </cell>
          <cell r="CV388">
            <v>4.7780134162053</v>
          </cell>
          <cell r="CW388">
            <v>1.23946409143159</v>
          </cell>
          <cell r="CX388">
            <v>1.25088143764564</v>
          </cell>
          <cell r="CY388">
            <v>1.25322681698679</v>
          </cell>
          <cell r="CZ388">
            <v>1.25561382665786</v>
          </cell>
          <cell r="DA388">
            <v>1.26000421018138</v>
          </cell>
          <cell r="DB388">
            <v>1.25723400912788</v>
          </cell>
          <cell r="DC388">
            <v>1.26273205723317</v>
          </cell>
          <cell r="DD388">
            <v>1.24682449970429</v>
          </cell>
          <cell r="DE388">
            <v>1.26689137868231</v>
          </cell>
          <cell r="DF388">
            <v>1.24752777759225</v>
          </cell>
        </row>
        <row r="389">
          <cell r="BX389">
            <v>2.41768330787122</v>
          </cell>
          <cell r="BY389">
            <v>2.61735310769801</v>
          </cell>
          <cell r="BZ389">
            <v>3.0882126470386</v>
          </cell>
          <cell r="CA389">
            <v>2.67161806213836</v>
          </cell>
          <cell r="CB389">
            <v>2.92266347158326</v>
          </cell>
          <cell r="CC389">
            <v>2.67391803613273</v>
          </cell>
          <cell r="CD389">
            <v>3.55398731161645</v>
          </cell>
          <cell r="CE389">
            <v>3.81874394508825</v>
          </cell>
          <cell r="CF389">
            <v>3.60846964965732</v>
          </cell>
          <cell r="CG389">
            <v>3.883532926367</v>
          </cell>
          <cell r="CH389">
            <v>3.48368022726985</v>
          </cell>
          <cell r="CI389">
            <v>3.64965130534142</v>
          </cell>
          <cell r="CJ389">
            <v>3.89898504014917</v>
          </cell>
          <cell r="CK389">
            <v>3.77474066673868</v>
          </cell>
          <cell r="CL389">
            <v>4.03159479482951</v>
          </cell>
          <cell r="CM389">
            <v>4.33794874997371</v>
          </cell>
          <cell r="CN389">
            <v>4.77524710432824</v>
          </cell>
          <cell r="CO389">
            <v>4.47558386840249</v>
          </cell>
          <cell r="CP389">
            <v>4.89875293868607</v>
          </cell>
          <cell r="CQ389">
            <v>5.01057363550902</v>
          </cell>
          <cell r="CR389">
            <v>4.73758053983667</v>
          </cell>
          <cell r="CS389">
            <v>5.22487907578719</v>
          </cell>
          <cell r="CT389">
            <v>5.18208655676476</v>
          </cell>
          <cell r="CU389">
            <v>5.18208655676476</v>
          </cell>
          <cell r="CV389">
            <v>5.18208655676476</v>
          </cell>
          <cell r="CW389">
            <v>1.25373755470285</v>
          </cell>
          <cell r="CX389">
            <v>1.25223421954187</v>
          </cell>
          <cell r="CY389">
            <v>1.26006623294324</v>
          </cell>
          <cell r="CZ389">
            <v>1.23489952835517</v>
          </cell>
          <cell r="DA389">
            <v>1.24242014456851</v>
          </cell>
          <cell r="DB389">
            <v>1.22825740086135</v>
          </cell>
          <cell r="DC389">
            <v>1.24632632631837</v>
          </cell>
          <cell r="DD389">
            <v>1.23458684167971</v>
          </cell>
          <cell r="DE389">
            <v>1.27356542349579</v>
          </cell>
          <cell r="DF389">
            <v>1.25821605788746</v>
          </cell>
        </row>
        <row r="390">
          <cell r="BX390">
            <v>2.87986909184667</v>
          </cell>
          <cell r="BY390">
            <v>3.10114290730862</v>
          </cell>
          <cell r="BZ390">
            <v>2.48652732319635</v>
          </cell>
          <cell r="CA390">
            <v>2.91755875108983</v>
          </cell>
          <cell r="CB390">
            <v>3.82821113215243</v>
          </cell>
          <cell r="CC390">
            <v>3.31554326324244</v>
          </cell>
          <cell r="CD390">
            <v>3.63059292622224</v>
          </cell>
          <cell r="CE390">
            <v>3.69946732492661</v>
          </cell>
          <cell r="CF390">
            <v>4.35015055613696</v>
          </cell>
          <cell r="CG390">
            <v>3.25607820448483</v>
          </cell>
          <cell r="CH390">
            <v>3.95100924474671</v>
          </cell>
          <cell r="CI390">
            <v>4.17777407096117</v>
          </cell>
          <cell r="CJ390">
            <v>4.02828901536426</v>
          </cell>
          <cell r="CK390">
            <v>3.79814783697176</v>
          </cell>
          <cell r="CL390">
            <v>4.01527048935605</v>
          </cell>
          <cell r="CM390">
            <v>4.20952873195563</v>
          </cell>
          <cell r="CN390">
            <v>4.37381763577703</v>
          </cell>
          <cell r="CO390">
            <v>3.92220943426677</v>
          </cell>
          <cell r="CP390">
            <v>4.29563764459557</v>
          </cell>
          <cell r="CQ390">
            <v>4.63607546592652</v>
          </cell>
          <cell r="CR390">
            <v>4.83337369755935</v>
          </cell>
          <cell r="CS390">
            <v>4.74151235742074</v>
          </cell>
          <cell r="CT390">
            <v>4.92455326381529</v>
          </cell>
          <cell r="CU390">
            <v>4.92455326381529</v>
          </cell>
          <cell r="CV390">
            <v>4.92455326381529</v>
          </cell>
          <cell r="CW390">
            <v>1.25322873513649</v>
          </cell>
          <cell r="CX390">
            <v>1.2589916913584</v>
          </cell>
          <cell r="CY390">
            <v>1.26017776905388</v>
          </cell>
          <cell r="CZ390">
            <v>1.25703928426507</v>
          </cell>
          <cell r="DA390">
            <v>1.26003841373983</v>
          </cell>
          <cell r="DB390">
            <v>1.27914740385745</v>
          </cell>
          <cell r="DC390">
            <v>1.25945287638177</v>
          </cell>
          <cell r="DD390">
            <v>1.25572155279508</v>
          </cell>
          <cell r="DE390">
            <v>1.25326789082301</v>
          </cell>
          <cell r="DF390">
            <v>1.2536754858829</v>
          </cell>
        </row>
        <row r="391">
          <cell r="BX391">
            <v>2.43046410049442</v>
          </cell>
          <cell r="BY391">
            <v>2.91232394549054</v>
          </cell>
          <cell r="BZ391">
            <v>2.86750509897018</v>
          </cell>
          <cell r="CA391">
            <v>3.15309749355435</v>
          </cell>
          <cell r="CB391">
            <v>3.2392504230665</v>
          </cell>
          <cell r="CC391">
            <v>3.42730159173477</v>
          </cell>
          <cell r="CD391">
            <v>3.41563889858078</v>
          </cell>
          <cell r="CE391">
            <v>2.84285083019083</v>
          </cell>
          <cell r="CF391">
            <v>3.20381102223646</v>
          </cell>
          <cell r="CG391">
            <v>3.85592369136777</v>
          </cell>
          <cell r="CH391">
            <v>3.46094702214801</v>
          </cell>
          <cell r="CI391">
            <v>3.64904590010582</v>
          </cell>
          <cell r="CJ391">
            <v>3.97206370810533</v>
          </cell>
          <cell r="CK391">
            <v>4.21371695927136</v>
          </cell>
          <cell r="CL391">
            <v>4.47526660435347</v>
          </cell>
          <cell r="CM391">
            <v>4.50868592514349</v>
          </cell>
          <cell r="CN391">
            <v>4.3767400567378</v>
          </cell>
          <cell r="CO391">
            <v>4.16049621049977</v>
          </cell>
          <cell r="CP391">
            <v>4.70238013883639</v>
          </cell>
          <cell r="CQ391">
            <v>4.16942923398745</v>
          </cell>
          <cell r="CR391">
            <v>4.98984645760324</v>
          </cell>
          <cell r="CS391">
            <v>4.69540876001779</v>
          </cell>
          <cell r="CT391">
            <v>4.55300025696088</v>
          </cell>
          <cell r="CU391">
            <v>4.55300025696088</v>
          </cell>
          <cell r="CV391">
            <v>4.55300025696088</v>
          </cell>
          <cell r="CW391">
            <v>1.25518240659651</v>
          </cell>
          <cell r="CX391">
            <v>1.24158169994559</v>
          </cell>
          <cell r="CY391">
            <v>1.24050010262167</v>
          </cell>
          <cell r="CZ391">
            <v>1.27780665369807</v>
          </cell>
          <cell r="DA391">
            <v>1.25685324191445</v>
          </cell>
          <cell r="DB391">
            <v>1.25797451239553</v>
          </cell>
          <cell r="DC391">
            <v>1.25403124163488</v>
          </cell>
          <cell r="DD391">
            <v>1.27005258913922</v>
          </cell>
          <cell r="DE391">
            <v>1.27540865093817</v>
          </cell>
          <cell r="DF391">
            <v>1.24224186970004</v>
          </cell>
        </row>
        <row r="392">
          <cell r="BX392">
            <v>2.67721046645827</v>
          </cell>
          <cell r="BY392">
            <v>2.69872650220212</v>
          </cell>
          <cell r="BZ392">
            <v>2.89782813205792</v>
          </cell>
          <cell r="CA392">
            <v>3.25412613323699</v>
          </cell>
          <cell r="CB392">
            <v>2.84077695636705</v>
          </cell>
          <cell r="CC392">
            <v>3.52450339598499</v>
          </cell>
          <cell r="CD392">
            <v>3.31468733727917</v>
          </cell>
          <cell r="CE392">
            <v>3.49439827805792</v>
          </cell>
          <cell r="CF392">
            <v>4.26464491427709</v>
          </cell>
          <cell r="CG392">
            <v>3.85380570764811</v>
          </cell>
          <cell r="CH392">
            <v>3.4468255871994</v>
          </cell>
          <cell r="CI392">
            <v>3.66799105373787</v>
          </cell>
          <cell r="CJ392">
            <v>4.19770895390391</v>
          </cell>
          <cell r="CK392">
            <v>4.43447887793889</v>
          </cell>
          <cell r="CL392">
            <v>4.51704294477433</v>
          </cell>
          <cell r="CM392">
            <v>4.15476802848006</v>
          </cell>
          <cell r="CN392">
            <v>4.60538783056828</v>
          </cell>
          <cell r="CO392">
            <v>4.7967135043207</v>
          </cell>
          <cell r="CP392">
            <v>4.97691853964551</v>
          </cell>
          <cell r="CQ392">
            <v>4.54324512216211</v>
          </cell>
          <cell r="CR392">
            <v>4.47856208080898</v>
          </cell>
          <cell r="CS392">
            <v>5.28577864339149</v>
          </cell>
          <cell r="CT392">
            <v>5.41115637990773</v>
          </cell>
          <cell r="CU392">
            <v>5.41115637990773</v>
          </cell>
          <cell r="CV392">
            <v>5.41115637990773</v>
          </cell>
          <cell r="CW392">
            <v>1.2809945433737</v>
          </cell>
          <cell r="CX392">
            <v>1.24541117795656</v>
          </cell>
          <cell r="CY392">
            <v>1.24136329256174</v>
          </cell>
          <cell r="CZ392">
            <v>1.26417380826992</v>
          </cell>
          <cell r="DA392">
            <v>1.27083034844872</v>
          </cell>
          <cell r="DB392">
            <v>1.24203833889527</v>
          </cell>
          <cell r="DC392">
            <v>1.2566025049382</v>
          </cell>
          <cell r="DD392">
            <v>1.2539229184798</v>
          </cell>
          <cell r="DE392">
            <v>1.2624714967938</v>
          </cell>
          <cell r="DF392">
            <v>1.25749848551515</v>
          </cell>
        </row>
        <row r="393">
          <cell r="BX393">
            <v>2.46954471861508</v>
          </cell>
          <cell r="BY393">
            <v>3.39296713299858</v>
          </cell>
          <cell r="BZ393">
            <v>3.29298277992155</v>
          </cell>
          <cell r="CA393">
            <v>3.08904084923461</v>
          </cell>
          <cell r="CB393">
            <v>3.40855999871648</v>
          </cell>
          <cell r="CC393">
            <v>3.60307414908145</v>
          </cell>
          <cell r="CD393">
            <v>3.49480706064961</v>
          </cell>
          <cell r="CE393">
            <v>3.25691677886237</v>
          </cell>
          <cell r="CF393">
            <v>3.65836911102707</v>
          </cell>
          <cell r="CG393">
            <v>4.06668791773535</v>
          </cell>
          <cell r="CH393">
            <v>3.31796614393219</v>
          </cell>
          <cell r="CI393">
            <v>4.2751045102559</v>
          </cell>
          <cell r="CJ393">
            <v>3.70261517861647</v>
          </cell>
          <cell r="CK393">
            <v>3.62136153083609</v>
          </cell>
          <cell r="CL393">
            <v>4.19254691947978</v>
          </cell>
          <cell r="CM393">
            <v>4.54486140994553</v>
          </cell>
          <cell r="CN393">
            <v>4.37927784335544</v>
          </cell>
          <cell r="CO393">
            <v>4.42880640858713</v>
          </cell>
          <cell r="CP393">
            <v>4.7888286352272</v>
          </cell>
          <cell r="CQ393">
            <v>5.1855270068043</v>
          </cell>
          <cell r="CR393">
            <v>4.97775256322423</v>
          </cell>
          <cell r="CS393">
            <v>4.53636771771224</v>
          </cell>
          <cell r="CT393">
            <v>4.55855000398712</v>
          </cell>
          <cell r="CU393">
            <v>4.55855000398712</v>
          </cell>
          <cell r="CV393">
            <v>4.55855000398712</v>
          </cell>
          <cell r="CW393">
            <v>1.20772719238864</v>
          </cell>
          <cell r="CX393">
            <v>1.26113154415728</v>
          </cell>
          <cell r="CY393">
            <v>1.24246959207017</v>
          </cell>
          <cell r="CZ393">
            <v>1.24650620931719</v>
          </cell>
          <cell r="DA393">
            <v>1.23668084478233</v>
          </cell>
          <cell r="DB393">
            <v>1.25549446185945</v>
          </cell>
          <cell r="DC393">
            <v>1.26614782779655</v>
          </cell>
          <cell r="DD393">
            <v>1.26084882993222</v>
          </cell>
          <cell r="DE393">
            <v>1.25738014855259</v>
          </cell>
          <cell r="DF393">
            <v>1.25707566257366</v>
          </cell>
        </row>
        <row r="394">
          <cell r="BX394">
            <v>2.49317003910826</v>
          </cell>
          <cell r="BY394">
            <v>2.54061727596557</v>
          </cell>
          <cell r="BZ394">
            <v>3.41292046399982</v>
          </cell>
          <cell r="CA394">
            <v>3.11159881196828</v>
          </cell>
          <cell r="CB394">
            <v>3.29507714546893</v>
          </cell>
          <cell r="CC394">
            <v>3.67523929937884</v>
          </cell>
          <cell r="CD394">
            <v>2.96513178989618</v>
          </cell>
          <cell r="CE394">
            <v>3.39346753912722</v>
          </cell>
          <cell r="CF394">
            <v>2.98000453042775</v>
          </cell>
          <cell r="CG394">
            <v>3.36775571528482</v>
          </cell>
          <cell r="CH394">
            <v>3.80391444046517</v>
          </cell>
          <cell r="CI394">
            <v>3.95574006515633</v>
          </cell>
          <cell r="CJ394">
            <v>3.41193963445191</v>
          </cell>
          <cell r="CK394">
            <v>3.8760219609673</v>
          </cell>
          <cell r="CL394">
            <v>3.91852756567233</v>
          </cell>
          <cell r="CM394">
            <v>4.70624259380366</v>
          </cell>
          <cell r="CN394">
            <v>4.53332440010415</v>
          </cell>
          <cell r="CO394">
            <v>4.14463641843522</v>
          </cell>
          <cell r="CP394">
            <v>4.47630934116025</v>
          </cell>
          <cell r="CQ394">
            <v>4.85059082361694</v>
          </cell>
          <cell r="CR394">
            <v>4.69509416865815</v>
          </cell>
          <cell r="CS394">
            <v>5.11348836014342</v>
          </cell>
          <cell r="CT394">
            <v>5.11187590463033</v>
          </cell>
          <cell r="CU394">
            <v>5.11187590463033</v>
          </cell>
          <cell r="CV394">
            <v>5.11187590463033</v>
          </cell>
          <cell r="CW394">
            <v>1.23527651673891</v>
          </cell>
          <cell r="CX394">
            <v>1.25660656329493</v>
          </cell>
          <cell r="CY394">
            <v>1.24605715368536</v>
          </cell>
          <cell r="CZ394">
            <v>1.26521593973395</v>
          </cell>
          <cell r="DA394">
            <v>1.28023790198471</v>
          </cell>
          <cell r="DB394">
            <v>1.27031194414479</v>
          </cell>
          <cell r="DC394">
            <v>1.26901788708135</v>
          </cell>
          <cell r="DD394">
            <v>1.25045841728912</v>
          </cell>
          <cell r="DE394">
            <v>1.25377939287084</v>
          </cell>
          <cell r="DF394">
            <v>1.2598771417533</v>
          </cell>
        </row>
        <row r="395">
          <cell r="BX395">
            <v>3.0266745175934</v>
          </cell>
          <cell r="BY395">
            <v>2.34115652973619</v>
          </cell>
          <cell r="BZ395">
            <v>3.10653556819581</v>
          </cell>
          <cell r="CA395">
            <v>3.41284401457658</v>
          </cell>
          <cell r="CB395">
            <v>3.56157873377661</v>
          </cell>
          <cell r="CC395">
            <v>2.67508126734517</v>
          </cell>
          <cell r="CD395">
            <v>3.17941452928347</v>
          </cell>
          <cell r="CE395">
            <v>4.06290193754179</v>
          </cell>
          <cell r="CF395">
            <v>3.70269215214154</v>
          </cell>
          <cell r="CG395">
            <v>3.56094221299724</v>
          </cell>
          <cell r="CH395">
            <v>3.38575940111697</v>
          </cell>
          <cell r="CI395">
            <v>3.75846638447426</v>
          </cell>
          <cell r="CJ395">
            <v>4.48873450515888</v>
          </cell>
          <cell r="CK395">
            <v>3.89301071000109</v>
          </cell>
          <cell r="CL395">
            <v>4.20154551234524</v>
          </cell>
          <cell r="CM395">
            <v>3.74297468676373</v>
          </cell>
          <cell r="CN395">
            <v>4.72001473152314</v>
          </cell>
          <cell r="CO395">
            <v>4.5770548709922</v>
          </cell>
          <cell r="CP395">
            <v>4.59789460272585</v>
          </cell>
          <cell r="CQ395">
            <v>4.87700683145717</v>
          </cell>
          <cell r="CR395">
            <v>4.78913641429963</v>
          </cell>
          <cell r="CS395">
            <v>4.79940074567441</v>
          </cell>
          <cell r="CT395">
            <v>4.83084414477144</v>
          </cell>
          <cell r="CU395">
            <v>4.83084414477144</v>
          </cell>
          <cell r="CV395">
            <v>4.83084414477144</v>
          </cell>
          <cell r="CW395">
            <v>1.23783891229543</v>
          </cell>
          <cell r="CX395">
            <v>1.25632160139555</v>
          </cell>
          <cell r="CY395">
            <v>1.23638679655979</v>
          </cell>
          <cell r="CZ395">
            <v>1.26547806519344</v>
          </cell>
          <cell r="DA395">
            <v>1.25132236958022</v>
          </cell>
          <cell r="DB395">
            <v>1.24805312157907</v>
          </cell>
          <cell r="DC395">
            <v>1.27292222331049</v>
          </cell>
          <cell r="DD395">
            <v>1.26386604168827</v>
          </cell>
          <cell r="DE395">
            <v>1.28621304772597</v>
          </cell>
          <cell r="DF395">
            <v>1.26462164005771</v>
          </cell>
        </row>
        <row r="396">
          <cell r="BX396">
            <v>2.52628435844623</v>
          </cell>
          <cell r="BY396">
            <v>3.46979400363594</v>
          </cell>
          <cell r="BZ396">
            <v>2.96414725739493</v>
          </cell>
          <cell r="CA396">
            <v>3.36185738564039</v>
          </cell>
          <cell r="CB396">
            <v>2.69775885456002</v>
          </cell>
          <cell r="CC396">
            <v>3.19599555338909</v>
          </cell>
          <cell r="CD396">
            <v>3.33286137717296</v>
          </cell>
          <cell r="CE396">
            <v>3.29216562103668</v>
          </cell>
          <cell r="CF396">
            <v>3.9038368042083</v>
          </cell>
          <cell r="CG396">
            <v>3.49773303984639</v>
          </cell>
          <cell r="CH396">
            <v>4.00569643562261</v>
          </cell>
          <cell r="CI396">
            <v>4.20373994353207</v>
          </cell>
          <cell r="CJ396">
            <v>4.55639629709418</v>
          </cell>
          <cell r="CK396">
            <v>5.07768497387246</v>
          </cell>
          <cell r="CL396">
            <v>4.42910110308596</v>
          </cell>
          <cell r="CM396">
            <v>4.24508011897744</v>
          </cell>
          <cell r="CN396">
            <v>4.03650639678826</v>
          </cell>
          <cell r="CO396">
            <v>4.40989276738384</v>
          </cell>
          <cell r="CP396">
            <v>4.48926524866169</v>
          </cell>
          <cell r="CQ396">
            <v>4.68146727131744</v>
          </cell>
          <cell r="CR396">
            <v>4.48102936601533</v>
          </cell>
          <cell r="CS396">
            <v>4.93012097347934</v>
          </cell>
          <cell r="CT396">
            <v>5.22463226464618</v>
          </cell>
          <cell r="CU396">
            <v>5.22463226464618</v>
          </cell>
          <cell r="CV396">
            <v>5.22463226464618</v>
          </cell>
          <cell r="CW396">
            <v>1.24808021605212</v>
          </cell>
          <cell r="CX396">
            <v>1.24261906759217</v>
          </cell>
          <cell r="CY396">
            <v>1.26211622473515</v>
          </cell>
          <cell r="CZ396">
            <v>1.27066665292176</v>
          </cell>
          <cell r="DA396">
            <v>1.22877947960101</v>
          </cell>
          <cell r="DB396">
            <v>1.26235385100069</v>
          </cell>
          <cell r="DC396">
            <v>1.258740584508</v>
          </cell>
          <cell r="DD396">
            <v>1.25352685728714</v>
          </cell>
          <cell r="DE396">
            <v>1.27160425006742</v>
          </cell>
          <cell r="DF396">
            <v>1.25492050095987</v>
          </cell>
        </row>
        <row r="397">
          <cell r="BX397">
            <v>3.01414294033371</v>
          </cell>
          <cell r="BY397">
            <v>2.36522880692777</v>
          </cell>
          <cell r="BZ397">
            <v>2.85575956602937</v>
          </cell>
          <cell r="CA397">
            <v>2.95376312934004</v>
          </cell>
          <cell r="CB397">
            <v>3.79195587531212</v>
          </cell>
          <cell r="CC397">
            <v>3.42054250202004</v>
          </cell>
          <cell r="CD397">
            <v>3.45921557313711</v>
          </cell>
          <cell r="CE397">
            <v>3.3901434269368</v>
          </cell>
          <cell r="CF397">
            <v>3.60385856207446</v>
          </cell>
          <cell r="CG397">
            <v>3.51344258693826</v>
          </cell>
          <cell r="CH397">
            <v>3.79526639002592</v>
          </cell>
          <cell r="CI397">
            <v>4.34202141402923</v>
          </cell>
          <cell r="CJ397">
            <v>3.99847544633031</v>
          </cell>
          <cell r="CK397">
            <v>3.79470718055619</v>
          </cell>
          <cell r="CL397">
            <v>3.47929068513009</v>
          </cell>
          <cell r="CM397">
            <v>3.814352012502</v>
          </cell>
          <cell r="CN397">
            <v>3.64938847418166</v>
          </cell>
          <cell r="CO397">
            <v>4.44296456105024</v>
          </cell>
          <cell r="CP397">
            <v>4.49656600606637</v>
          </cell>
          <cell r="CQ397">
            <v>5.35318053909918</v>
          </cell>
          <cell r="CR397">
            <v>5.45911800550298</v>
          </cell>
          <cell r="CS397">
            <v>4.84375409411477</v>
          </cell>
          <cell r="CT397">
            <v>5.15194480981764</v>
          </cell>
          <cell r="CU397">
            <v>5.15194480981764</v>
          </cell>
          <cell r="CV397">
            <v>5.15194480981764</v>
          </cell>
          <cell r="CW397">
            <v>1.27731874331688</v>
          </cell>
          <cell r="CX397">
            <v>1.24595540930684</v>
          </cell>
          <cell r="CY397">
            <v>1.25385072511484</v>
          </cell>
          <cell r="CZ397">
            <v>1.23564401555651</v>
          </cell>
          <cell r="DA397">
            <v>1.25163667582457</v>
          </cell>
          <cell r="DB397">
            <v>1.24802945677096</v>
          </cell>
          <cell r="DC397">
            <v>1.27376791116549</v>
          </cell>
          <cell r="DD397">
            <v>1.26085036001941</v>
          </cell>
          <cell r="DE397">
            <v>1.23923338998383</v>
          </cell>
          <cell r="DF397">
            <v>1.26253778445125</v>
          </cell>
        </row>
        <row r="398">
          <cell r="BX398">
            <v>2.61585908281183</v>
          </cell>
          <cell r="BY398">
            <v>2.65434168952166</v>
          </cell>
          <cell r="BZ398">
            <v>3.28617226664525</v>
          </cell>
          <cell r="CA398">
            <v>2.86471957337939</v>
          </cell>
          <cell r="CB398">
            <v>3.32120079038761</v>
          </cell>
          <cell r="CC398">
            <v>3.50394915643109</v>
          </cell>
          <cell r="CD398">
            <v>3.36565505586804</v>
          </cell>
          <cell r="CE398">
            <v>4.11258347406897</v>
          </cell>
          <cell r="CF398">
            <v>3.77260156863914</v>
          </cell>
          <cell r="CG398">
            <v>3.86901097684377</v>
          </cell>
          <cell r="CH398">
            <v>3.58863206568798</v>
          </cell>
          <cell r="CI398">
            <v>4.01723787263585</v>
          </cell>
          <cell r="CJ398">
            <v>3.89164001307763</v>
          </cell>
          <cell r="CK398">
            <v>3.88989340442625</v>
          </cell>
          <cell r="CL398">
            <v>4.04243254631992</v>
          </cell>
          <cell r="CM398">
            <v>4.0743500228258</v>
          </cell>
          <cell r="CN398">
            <v>4.66676799287108</v>
          </cell>
          <cell r="CO398">
            <v>3.8754308819682</v>
          </cell>
          <cell r="CP398">
            <v>4.61313784065012</v>
          </cell>
          <cell r="CQ398">
            <v>4.79823592296909</v>
          </cell>
          <cell r="CR398">
            <v>4.94364646270488</v>
          </cell>
          <cell r="CS398">
            <v>4.95711042478301</v>
          </cell>
          <cell r="CT398">
            <v>5.39893480200358</v>
          </cell>
          <cell r="CU398">
            <v>5.39893480200358</v>
          </cell>
          <cell r="CV398">
            <v>5.39893480200358</v>
          </cell>
          <cell r="CW398">
            <v>1.24855081317701</v>
          </cell>
          <cell r="CX398">
            <v>1.24982755545932</v>
          </cell>
          <cell r="CY398">
            <v>1.26065154740714</v>
          </cell>
          <cell r="CZ398">
            <v>1.24964115655534</v>
          </cell>
          <cell r="DA398">
            <v>1.24727600110895</v>
          </cell>
          <cell r="DB398">
            <v>1.27354741343587</v>
          </cell>
          <cell r="DC398">
            <v>1.26719885462668</v>
          </cell>
          <cell r="DD398">
            <v>1.26173030836141</v>
          </cell>
          <cell r="DE398">
            <v>1.22417366405811</v>
          </cell>
          <cell r="DF398">
            <v>1.25382187544999</v>
          </cell>
        </row>
        <row r="399">
          <cell r="BX399">
            <v>2.29084216471021</v>
          </cell>
          <cell r="BY399">
            <v>2.84383586788617</v>
          </cell>
          <cell r="BZ399">
            <v>2.817214094888</v>
          </cell>
          <cell r="CA399">
            <v>2.56024879914278</v>
          </cell>
          <cell r="CB399">
            <v>2.66381925896689</v>
          </cell>
          <cell r="CC399">
            <v>3.44693268742472</v>
          </cell>
          <cell r="CD399">
            <v>3.5199372218875</v>
          </cell>
          <cell r="CE399">
            <v>3.17454054314249</v>
          </cell>
          <cell r="CF399">
            <v>3.67896104719426</v>
          </cell>
          <cell r="CG399">
            <v>3.7599530903978</v>
          </cell>
          <cell r="CH399">
            <v>3.74235089063786</v>
          </cell>
          <cell r="CI399">
            <v>3.47949284634505</v>
          </cell>
          <cell r="CJ399">
            <v>3.39598290263499</v>
          </cell>
          <cell r="CK399">
            <v>4.09435621017442</v>
          </cell>
          <cell r="CL399">
            <v>4.02995497028141</v>
          </cell>
          <cell r="CM399">
            <v>3.37957541378169</v>
          </cell>
          <cell r="CN399">
            <v>4.06438535088258</v>
          </cell>
          <cell r="CO399">
            <v>4.8680708204214</v>
          </cell>
          <cell r="CP399">
            <v>4.32221937542328</v>
          </cell>
          <cell r="CQ399">
            <v>4.92604737309035</v>
          </cell>
          <cell r="CR399">
            <v>5.02539340222335</v>
          </cell>
          <cell r="CS399">
            <v>5.4358210735361</v>
          </cell>
          <cell r="CT399">
            <v>5.21990243041239</v>
          </cell>
          <cell r="CU399">
            <v>5.21990243041239</v>
          </cell>
          <cell r="CV399">
            <v>5.21990243041239</v>
          </cell>
          <cell r="CW399">
            <v>1.24679974538161</v>
          </cell>
          <cell r="CX399">
            <v>1.25256424840263</v>
          </cell>
          <cell r="CY399">
            <v>1.24382605939875</v>
          </cell>
          <cell r="CZ399">
            <v>1.25493470154136</v>
          </cell>
          <cell r="DA399">
            <v>1.26135691316808</v>
          </cell>
          <cell r="DB399">
            <v>1.24457912290195</v>
          </cell>
          <cell r="DC399">
            <v>1.24780860588142</v>
          </cell>
          <cell r="DD399">
            <v>1.23783622333707</v>
          </cell>
          <cell r="DE399">
            <v>1.2443191480966</v>
          </cell>
          <cell r="DF399">
            <v>1.2599278438403</v>
          </cell>
        </row>
        <row r="400">
          <cell r="BX400">
            <v>2.59675843835402</v>
          </cell>
          <cell r="BY400">
            <v>2.53986107191307</v>
          </cell>
          <cell r="BZ400">
            <v>2.87776116144906</v>
          </cell>
          <cell r="CA400">
            <v>3.07099331044615</v>
          </cell>
          <cell r="CB400">
            <v>3.34479139273458</v>
          </cell>
          <cell r="CC400">
            <v>3.41831752985012</v>
          </cell>
          <cell r="CD400">
            <v>3.09613579707273</v>
          </cell>
          <cell r="CE400">
            <v>3.46904285202524</v>
          </cell>
          <cell r="CF400">
            <v>3.32385996298347</v>
          </cell>
          <cell r="CG400">
            <v>3.52729700415027</v>
          </cell>
          <cell r="CH400">
            <v>3.60874650653731</v>
          </cell>
          <cell r="CI400">
            <v>3.58644252757179</v>
          </cell>
          <cell r="CJ400">
            <v>4.30074804927344</v>
          </cell>
          <cell r="CK400">
            <v>4.0251907881595</v>
          </cell>
          <cell r="CL400">
            <v>4.3094423548318</v>
          </cell>
          <cell r="CM400">
            <v>4.52280753017281</v>
          </cell>
          <cell r="CN400">
            <v>4.84816711206546</v>
          </cell>
          <cell r="CO400">
            <v>3.85432383907148</v>
          </cell>
          <cell r="CP400">
            <v>5.32292318636482</v>
          </cell>
          <cell r="CQ400">
            <v>5.44846144389059</v>
          </cell>
          <cell r="CR400">
            <v>4.56964336323541</v>
          </cell>
          <cell r="CS400">
            <v>4.55684826109507</v>
          </cell>
          <cell r="CT400">
            <v>5.38284934624875</v>
          </cell>
          <cell r="CU400">
            <v>5.38284934624875</v>
          </cell>
          <cell r="CV400">
            <v>5.38284934624875</v>
          </cell>
          <cell r="CW400">
            <v>1.25836494563452</v>
          </cell>
          <cell r="CX400">
            <v>1.26777162300678</v>
          </cell>
          <cell r="CY400">
            <v>1.26067583579747</v>
          </cell>
          <cell r="CZ400">
            <v>1.27907163613688</v>
          </cell>
          <cell r="DA400">
            <v>1.25967650191906</v>
          </cell>
          <cell r="DB400">
            <v>1.26386725868572</v>
          </cell>
          <cell r="DC400">
            <v>1.2525470755881</v>
          </cell>
          <cell r="DD400">
            <v>1.26214513067334</v>
          </cell>
          <cell r="DE400">
            <v>1.26414591516864</v>
          </cell>
          <cell r="DF400">
            <v>1.2297926011688</v>
          </cell>
        </row>
        <row r="401">
          <cell r="BX401">
            <v>2.72733056241942</v>
          </cell>
          <cell r="BY401">
            <v>3.12304168373428</v>
          </cell>
          <cell r="BZ401">
            <v>3.209661690006</v>
          </cell>
          <cell r="CA401">
            <v>2.96174632704523</v>
          </cell>
          <cell r="CB401">
            <v>2.97367321997643</v>
          </cell>
          <cell r="CC401">
            <v>2.90026307558228</v>
          </cell>
          <cell r="CD401">
            <v>3.05466248287119</v>
          </cell>
          <cell r="CE401">
            <v>3.48680059219549</v>
          </cell>
          <cell r="CF401">
            <v>3.78881145588232</v>
          </cell>
          <cell r="CG401">
            <v>4.05488470302308</v>
          </cell>
          <cell r="CH401">
            <v>3.74468397676593</v>
          </cell>
          <cell r="CI401">
            <v>4.12534890272354</v>
          </cell>
          <cell r="CJ401">
            <v>4.03772224866193</v>
          </cell>
          <cell r="CK401">
            <v>4.07193495381631</v>
          </cell>
          <cell r="CL401">
            <v>5.1040887990236</v>
          </cell>
          <cell r="CM401">
            <v>4.48730847370258</v>
          </cell>
          <cell r="CN401">
            <v>5.02912660317152</v>
          </cell>
          <cell r="CO401">
            <v>5.38694195780835</v>
          </cell>
          <cell r="CP401">
            <v>4.15031339501939</v>
          </cell>
          <cell r="CQ401">
            <v>4.92617783659904</v>
          </cell>
          <cell r="CR401">
            <v>4.69750235937378</v>
          </cell>
          <cell r="CS401">
            <v>4.6348254835943</v>
          </cell>
          <cell r="CT401">
            <v>5.42051745545222</v>
          </cell>
          <cell r="CU401">
            <v>5.42051745545222</v>
          </cell>
          <cell r="CV401">
            <v>5.42051745545222</v>
          </cell>
          <cell r="CW401">
            <v>1.24497656383933</v>
          </cell>
          <cell r="CX401">
            <v>1.25132971925593</v>
          </cell>
          <cell r="CY401">
            <v>1.25305659606668</v>
          </cell>
          <cell r="CZ401">
            <v>1.25936735978008</v>
          </cell>
          <cell r="DA401">
            <v>1.24727103776417</v>
          </cell>
          <cell r="DB401">
            <v>1.24173154203108</v>
          </cell>
          <cell r="DC401">
            <v>1.26499197232368</v>
          </cell>
          <cell r="DD401">
            <v>1.24485901652402</v>
          </cell>
          <cell r="DE401">
            <v>1.25885374238252</v>
          </cell>
          <cell r="DF401">
            <v>1.26598280053834</v>
          </cell>
        </row>
        <row r="402">
          <cell r="BX402">
            <v>2.51827634950444</v>
          </cell>
          <cell r="BY402">
            <v>2.8820455860912</v>
          </cell>
          <cell r="BZ402">
            <v>3.21104707021725</v>
          </cell>
          <cell r="CA402">
            <v>3.29716580934727</v>
          </cell>
          <cell r="CB402">
            <v>3.61239679839611</v>
          </cell>
          <cell r="CC402">
            <v>3.14713286027717</v>
          </cell>
          <cell r="CD402">
            <v>3.28089736043751</v>
          </cell>
          <cell r="CE402">
            <v>3.2619761227163</v>
          </cell>
          <cell r="CF402">
            <v>3.19341952804421</v>
          </cell>
          <cell r="CG402">
            <v>3.33316384589255</v>
          </cell>
          <cell r="CH402">
            <v>3.72150020039962</v>
          </cell>
          <cell r="CI402">
            <v>4.12807395053264</v>
          </cell>
          <cell r="CJ402">
            <v>4.81416549717771</v>
          </cell>
          <cell r="CK402">
            <v>4.12291305079873</v>
          </cell>
          <cell r="CL402">
            <v>3.82157964007361</v>
          </cell>
          <cell r="CM402">
            <v>4.03960626686672</v>
          </cell>
          <cell r="CN402">
            <v>4.14312236148482</v>
          </cell>
          <cell r="CO402">
            <v>4.70724000833173</v>
          </cell>
          <cell r="CP402">
            <v>4.64669877484068</v>
          </cell>
          <cell r="CQ402">
            <v>4.96984064130945</v>
          </cell>
          <cell r="CR402">
            <v>4.98714666496987</v>
          </cell>
          <cell r="CS402">
            <v>6.15100772493615</v>
          </cell>
          <cell r="CT402">
            <v>4.85899087153815</v>
          </cell>
          <cell r="CU402">
            <v>4.85899087153815</v>
          </cell>
          <cell r="CV402">
            <v>4.85899087153815</v>
          </cell>
          <cell r="CW402">
            <v>1.24819368909724</v>
          </cell>
          <cell r="CX402">
            <v>1.24410183654616</v>
          </cell>
          <cell r="CY402">
            <v>1.2396333593195</v>
          </cell>
          <cell r="CZ402">
            <v>1.24424282274349</v>
          </cell>
          <cell r="DA402">
            <v>1.25092558138005</v>
          </cell>
          <cell r="DB402">
            <v>1.26311409427288</v>
          </cell>
          <cell r="DC402">
            <v>1.25570495089791</v>
          </cell>
          <cell r="DD402">
            <v>1.26090718470058</v>
          </cell>
          <cell r="DE402">
            <v>1.26286223256746</v>
          </cell>
          <cell r="DF402">
            <v>1.26172749005507</v>
          </cell>
        </row>
        <row r="403">
          <cell r="BX403">
            <v>2.26209386496545</v>
          </cell>
          <cell r="BY403">
            <v>3.0170231587463</v>
          </cell>
          <cell r="BZ403">
            <v>3.05951215833534</v>
          </cell>
          <cell r="CA403">
            <v>3.49507196223343</v>
          </cell>
          <cell r="CB403">
            <v>3.29296280972565</v>
          </cell>
          <cell r="CC403">
            <v>3.57727823516331</v>
          </cell>
          <cell r="CD403">
            <v>3.2899008691176</v>
          </cell>
          <cell r="CE403">
            <v>3.63439042048276</v>
          </cell>
          <cell r="CF403">
            <v>3.88802992692937</v>
          </cell>
          <cell r="CG403">
            <v>3.60484523316077</v>
          </cell>
          <cell r="CH403">
            <v>3.62250828059893</v>
          </cell>
          <cell r="CI403">
            <v>3.88020279491424</v>
          </cell>
          <cell r="CJ403">
            <v>4.06703162481726</v>
          </cell>
          <cell r="CK403">
            <v>4.0142867967064</v>
          </cell>
          <cell r="CL403">
            <v>3.98193754384639</v>
          </cell>
          <cell r="CM403">
            <v>3.87712423589278</v>
          </cell>
          <cell r="CN403">
            <v>4.11545282222965</v>
          </cell>
          <cell r="CO403">
            <v>4.65630489995369</v>
          </cell>
          <cell r="CP403">
            <v>4.51835307610073</v>
          </cell>
          <cell r="CQ403">
            <v>5.00711703819237</v>
          </cell>
          <cell r="CR403">
            <v>5.59066178924489</v>
          </cell>
          <cell r="CS403">
            <v>4.91310930915714</v>
          </cell>
          <cell r="CT403">
            <v>4.62149596933244</v>
          </cell>
          <cell r="CU403">
            <v>4.62149596933244</v>
          </cell>
          <cell r="CV403">
            <v>4.62149596933244</v>
          </cell>
          <cell r="CW403">
            <v>1.26734002879406</v>
          </cell>
          <cell r="CX403">
            <v>1.24942973310956</v>
          </cell>
          <cell r="CY403">
            <v>1.25177463922271</v>
          </cell>
          <cell r="CZ403">
            <v>1.24829580351098</v>
          </cell>
          <cell r="DA403">
            <v>1.26071600929789</v>
          </cell>
          <cell r="DB403">
            <v>1.25976268595345</v>
          </cell>
          <cell r="DC403">
            <v>1.24369519461304</v>
          </cell>
          <cell r="DD403">
            <v>1.21203676921103</v>
          </cell>
          <cell r="DE403">
            <v>1.26548012075827</v>
          </cell>
          <cell r="DF403">
            <v>1.26194860818585</v>
          </cell>
        </row>
        <row r="404">
          <cell r="BX404">
            <v>2.56407743625068</v>
          </cell>
          <cell r="BY404">
            <v>2.99216820082509</v>
          </cell>
          <cell r="BZ404">
            <v>2.71886086548182</v>
          </cell>
          <cell r="CA404">
            <v>3.01566767257507</v>
          </cell>
          <cell r="CB404">
            <v>3.43247425743131</v>
          </cell>
          <cell r="CC404">
            <v>3.25597878031312</v>
          </cell>
          <cell r="CD404">
            <v>3.50293985910844</v>
          </cell>
          <cell r="CE404">
            <v>3.19293341208158</v>
          </cell>
          <cell r="CF404">
            <v>3.21097380243708</v>
          </cell>
          <cell r="CG404">
            <v>3.33268142365025</v>
          </cell>
          <cell r="CH404">
            <v>3.85843894343246</v>
          </cell>
          <cell r="CI404">
            <v>4.0252675245095</v>
          </cell>
          <cell r="CJ404">
            <v>4.28467901252063</v>
          </cell>
          <cell r="CK404">
            <v>4.097205682518</v>
          </cell>
          <cell r="CL404">
            <v>4.18013641620623</v>
          </cell>
          <cell r="CM404">
            <v>4.81784036561233</v>
          </cell>
          <cell r="CN404">
            <v>4.91647827159189</v>
          </cell>
          <cell r="CO404">
            <v>5.20434487814514</v>
          </cell>
          <cell r="CP404">
            <v>5.3895723320508</v>
          </cell>
          <cell r="CQ404">
            <v>4.97394699460135</v>
          </cell>
          <cell r="CR404">
            <v>4.6522725097912</v>
          </cell>
          <cell r="CS404">
            <v>4.82566200360825</v>
          </cell>
          <cell r="CT404">
            <v>5.62654952578606</v>
          </cell>
          <cell r="CU404">
            <v>5.62654952578606</v>
          </cell>
          <cell r="CV404">
            <v>5.62654952578606</v>
          </cell>
          <cell r="CW404">
            <v>1.26690402253193</v>
          </cell>
          <cell r="CX404">
            <v>1.25932199949161</v>
          </cell>
          <cell r="CY404">
            <v>1.23981211905782</v>
          </cell>
          <cell r="CZ404">
            <v>1.26635641055808</v>
          </cell>
          <cell r="DA404">
            <v>1.24908691039143</v>
          </cell>
          <cell r="DB404">
            <v>1.24503621796727</v>
          </cell>
          <cell r="DC404">
            <v>1.25924600854553</v>
          </cell>
          <cell r="DD404">
            <v>1.25199661728509</v>
          </cell>
          <cell r="DE404">
            <v>1.24169939318724</v>
          </cell>
          <cell r="DF404">
            <v>1.26372472400973</v>
          </cell>
        </row>
        <row r="405">
          <cell r="BX405">
            <v>2.36343573791168</v>
          </cell>
          <cell r="BY405">
            <v>2.41356037955103</v>
          </cell>
          <cell r="BZ405">
            <v>3.20327555680734</v>
          </cell>
          <cell r="CA405">
            <v>2.41413275505794</v>
          </cell>
          <cell r="CB405">
            <v>3.34843614315658</v>
          </cell>
          <cell r="CC405">
            <v>3.30564624956821</v>
          </cell>
          <cell r="CD405">
            <v>3.52519167294697</v>
          </cell>
          <cell r="CE405">
            <v>3.4911734284716</v>
          </cell>
          <cell r="CF405">
            <v>4.27243940253114</v>
          </cell>
          <cell r="CG405">
            <v>3.6866152941831</v>
          </cell>
          <cell r="CH405">
            <v>3.40175574286779</v>
          </cell>
          <cell r="CI405">
            <v>4.05222827971048</v>
          </cell>
          <cell r="CJ405">
            <v>3.99168381663009</v>
          </cell>
          <cell r="CK405">
            <v>4.59273845022297</v>
          </cell>
          <cell r="CL405">
            <v>4.23909497878705</v>
          </cell>
          <cell r="CM405">
            <v>4.54307001672871</v>
          </cell>
          <cell r="CN405">
            <v>5.2838238064731</v>
          </cell>
          <cell r="CO405">
            <v>4.39909796883952</v>
          </cell>
          <cell r="CP405">
            <v>4.42528634574616</v>
          </cell>
          <cell r="CQ405">
            <v>4.17605742562251</v>
          </cell>
          <cell r="CR405">
            <v>5.10720258652936</v>
          </cell>
          <cell r="CS405">
            <v>5.48627002840919</v>
          </cell>
          <cell r="CT405">
            <v>4.97168106218818</v>
          </cell>
          <cell r="CU405">
            <v>4.97168106218818</v>
          </cell>
          <cell r="CV405">
            <v>4.97168106218818</v>
          </cell>
          <cell r="CW405">
            <v>1.26780136844409</v>
          </cell>
          <cell r="CX405">
            <v>1.2530744042502</v>
          </cell>
          <cell r="CY405">
            <v>1.27064212679834</v>
          </cell>
          <cell r="CZ405">
            <v>1.25752881759221</v>
          </cell>
          <cell r="DA405">
            <v>1.25967953928812</v>
          </cell>
          <cell r="DB405">
            <v>1.22460546423218</v>
          </cell>
          <cell r="DC405">
            <v>1.25985300703778</v>
          </cell>
          <cell r="DD405">
            <v>1.26216811218664</v>
          </cell>
          <cell r="DE405">
            <v>1.263895344085</v>
          </cell>
          <cell r="DF405">
            <v>1.25292557354448</v>
          </cell>
        </row>
        <row r="406">
          <cell r="BX406">
            <v>2.57292524596001</v>
          </cell>
          <cell r="BY406">
            <v>2.61503444950389</v>
          </cell>
          <cell r="BZ406">
            <v>2.80188788985204</v>
          </cell>
          <cell r="CA406">
            <v>3.58014916853176</v>
          </cell>
          <cell r="CB406">
            <v>3.70889724383196</v>
          </cell>
          <cell r="CC406">
            <v>3.62247836613465</v>
          </cell>
          <cell r="CD406">
            <v>3.18489942346284</v>
          </cell>
          <cell r="CE406">
            <v>3.45021917761146</v>
          </cell>
          <cell r="CF406">
            <v>3.08269897526051</v>
          </cell>
          <cell r="CG406">
            <v>3.7637655612105</v>
          </cell>
          <cell r="CH406">
            <v>3.3902159848127</v>
          </cell>
          <cell r="CI406">
            <v>3.40641463597496</v>
          </cell>
          <cell r="CJ406">
            <v>3.63752372829871</v>
          </cell>
          <cell r="CK406">
            <v>3.61051381682096</v>
          </cell>
          <cell r="CL406">
            <v>4.11725067080467</v>
          </cell>
          <cell r="CM406">
            <v>4.47660303863686</v>
          </cell>
          <cell r="CN406">
            <v>4.48767609730025</v>
          </cell>
          <cell r="CO406">
            <v>4.97944684313521</v>
          </cell>
          <cell r="CP406">
            <v>4.52486490092239</v>
          </cell>
          <cell r="CQ406">
            <v>5.33623104481757</v>
          </cell>
          <cell r="CR406">
            <v>4.49104046559461</v>
          </cell>
          <cell r="CS406">
            <v>5.16057383649201</v>
          </cell>
          <cell r="CT406">
            <v>4.91009311264339</v>
          </cell>
          <cell r="CU406">
            <v>4.91009311264339</v>
          </cell>
          <cell r="CV406">
            <v>4.91009311264339</v>
          </cell>
          <cell r="CW406">
            <v>1.27433206679802</v>
          </cell>
          <cell r="CX406">
            <v>1.24590873887152</v>
          </cell>
          <cell r="CY406">
            <v>1.25641592825305</v>
          </cell>
          <cell r="CZ406">
            <v>1.25429321496546</v>
          </cell>
          <cell r="DA406">
            <v>1.25071446034611</v>
          </cell>
          <cell r="DB406">
            <v>1.25354489579555</v>
          </cell>
          <cell r="DC406">
            <v>1.27007875535105</v>
          </cell>
          <cell r="DD406">
            <v>1.22405987992997</v>
          </cell>
          <cell r="DE406">
            <v>1.26430141600472</v>
          </cell>
          <cell r="DF406">
            <v>1.24884372011197</v>
          </cell>
        </row>
        <row r="407">
          <cell r="BX407">
            <v>2.29995933271856</v>
          </cell>
          <cell r="BY407">
            <v>3.09314980624602</v>
          </cell>
          <cell r="BZ407">
            <v>3.10801516313128</v>
          </cell>
          <cell r="CA407">
            <v>3.44129245006977</v>
          </cell>
          <cell r="CB407">
            <v>3.51498571713515</v>
          </cell>
          <cell r="CC407">
            <v>2.9434212258993</v>
          </cell>
          <cell r="CD407">
            <v>3.16406912058935</v>
          </cell>
          <cell r="CE407">
            <v>3.48525778948402</v>
          </cell>
          <cell r="CF407">
            <v>3.64331617742712</v>
          </cell>
          <cell r="CG407">
            <v>3.56068736252111</v>
          </cell>
          <cell r="CH407">
            <v>3.68690724725425</v>
          </cell>
          <cell r="CI407">
            <v>3.67709177583205</v>
          </cell>
          <cell r="CJ407">
            <v>4.27111600258042</v>
          </cell>
          <cell r="CK407">
            <v>4.31748541561098</v>
          </cell>
          <cell r="CL407">
            <v>4.27538008891156</v>
          </cell>
          <cell r="CM407">
            <v>4.44874342121214</v>
          </cell>
          <cell r="CN407">
            <v>4.3683488967849</v>
          </cell>
          <cell r="CO407">
            <v>4.47095788266239</v>
          </cell>
          <cell r="CP407">
            <v>4.36892089188407</v>
          </cell>
          <cell r="CQ407">
            <v>4.61189173779694</v>
          </cell>
          <cell r="CR407">
            <v>5.00499217799338</v>
          </cell>
          <cell r="CS407">
            <v>5.59291260108925</v>
          </cell>
          <cell r="CT407">
            <v>5.0812620207293</v>
          </cell>
          <cell r="CU407">
            <v>5.0812620207293</v>
          </cell>
          <cell r="CV407">
            <v>5.0812620207293</v>
          </cell>
          <cell r="CW407">
            <v>1.2319393581744</v>
          </cell>
          <cell r="CX407">
            <v>1.23695476517534</v>
          </cell>
          <cell r="CY407">
            <v>1.26939494322712</v>
          </cell>
          <cell r="CZ407">
            <v>1.24390036745437</v>
          </cell>
          <cell r="DA407">
            <v>1.26277983840598</v>
          </cell>
          <cell r="DB407">
            <v>1.24588112763366</v>
          </cell>
          <cell r="DC407">
            <v>1.25274596265291</v>
          </cell>
          <cell r="DD407">
            <v>1.24592187745261</v>
          </cell>
          <cell r="DE407">
            <v>1.25928686537732</v>
          </cell>
          <cell r="DF407">
            <v>1.25874157317403</v>
          </cell>
        </row>
        <row r="408">
          <cell r="BX408">
            <v>2.82921727572926</v>
          </cell>
          <cell r="BY408">
            <v>2.93069363028745</v>
          </cell>
          <cell r="BZ408">
            <v>2.96368742221186</v>
          </cell>
          <cell r="CA408">
            <v>3.48173223535228</v>
          </cell>
          <cell r="CB408">
            <v>3.27305661947637</v>
          </cell>
          <cell r="CC408">
            <v>3.45550624915875</v>
          </cell>
          <cell r="CD408">
            <v>3.24345382255001</v>
          </cell>
          <cell r="CE408">
            <v>3.31110713660397</v>
          </cell>
          <cell r="CF408">
            <v>3.95572537797192</v>
          </cell>
          <cell r="CG408">
            <v>3.28043405666381</v>
          </cell>
          <cell r="CH408">
            <v>3.44719973462885</v>
          </cell>
          <cell r="CI408">
            <v>3.529533831029</v>
          </cell>
          <cell r="CJ408">
            <v>3.44628895644772</v>
          </cell>
          <cell r="CK408">
            <v>4.37374023075672</v>
          </cell>
          <cell r="CL408">
            <v>4.26499271887205</v>
          </cell>
          <cell r="CM408">
            <v>4.72445864773525</v>
          </cell>
          <cell r="CN408">
            <v>4.99594579972163</v>
          </cell>
          <cell r="CO408">
            <v>4.30095894095644</v>
          </cell>
          <cell r="CP408">
            <v>4.26402196503963</v>
          </cell>
          <cell r="CQ408">
            <v>4.70336025112653</v>
          </cell>
          <cell r="CR408">
            <v>4.61834328818773</v>
          </cell>
          <cell r="CS408">
            <v>4.69613238887071</v>
          </cell>
          <cell r="CT408">
            <v>6.06189294239673</v>
          </cell>
          <cell r="CU408">
            <v>6.06189294239673</v>
          </cell>
          <cell r="CV408">
            <v>6.06189294239673</v>
          </cell>
          <cell r="CW408">
            <v>1.26332549355627</v>
          </cell>
          <cell r="CX408">
            <v>1.25572600454976</v>
          </cell>
          <cell r="CY408">
            <v>1.25785456725652</v>
          </cell>
          <cell r="CZ408">
            <v>1.2644786836095</v>
          </cell>
          <cell r="DA408">
            <v>1.25044680921856</v>
          </cell>
          <cell r="DB408">
            <v>1.24189336950594</v>
          </cell>
          <cell r="DC408">
            <v>1.25237348525214</v>
          </cell>
          <cell r="DD408">
            <v>1.26646588598697</v>
          </cell>
          <cell r="DE408">
            <v>1.2283298470354</v>
          </cell>
          <cell r="DF408">
            <v>1.26198737684794</v>
          </cell>
        </row>
        <row r="409">
          <cell r="BX409">
            <v>2.33834488821813</v>
          </cell>
          <cell r="BY409">
            <v>2.53175697130414</v>
          </cell>
          <cell r="BZ409">
            <v>3.21356275801038</v>
          </cell>
          <cell r="CA409">
            <v>3.33584405452637</v>
          </cell>
          <cell r="CB409">
            <v>2.78705017483276</v>
          </cell>
          <cell r="CC409">
            <v>3.02210947163125</v>
          </cell>
          <cell r="CD409">
            <v>3.61345618411562</v>
          </cell>
          <cell r="CE409">
            <v>3.6140825014187</v>
          </cell>
          <cell r="CF409">
            <v>3.32032086239526</v>
          </cell>
          <cell r="CG409">
            <v>3.53769160786833</v>
          </cell>
          <cell r="CH409">
            <v>3.90966247575084</v>
          </cell>
          <cell r="CI409">
            <v>3.65125585211483</v>
          </cell>
          <cell r="CJ409">
            <v>4.17243941114498</v>
          </cell>
          <cell r="CK409">
            <v>3.57073905418657</v>
          </cell>
          <cell r="CL409">
            <v>4.22801260915758</v>
          </cell>
          <cell r="CM409">
            <v>4.15789589965781</v>
          </cell>
          <cell r="CN409">
            <v>4.37617054738233</v>
          </cell>
          <cell r="CO409">
            <v>4.50509730134239</v>
          </cell>
          <cell r="CP409">
            <v>4.76501547423559</v>
          </cell>
          <cell r="CQ409">
            <v>4.64512523775763</v>
          </cell>
          <cell r="CR409">
            <v>4.57665278805425</v>
          </cell>
          <cell r="CS409">
            <v>4.77541146296014</v>
          </cell>
          <cell r="CT409">
            <v>4.70888693366142</v>
          </cell>
          <cell r="CU409">
            <v>4.70888693366142</v>
          </cell>
          <cell r="CV409">
            <v>4.70888693366142</v>
          </cell>
          <cell r="CW409">
            <v>1.26381418524797</v>
          </cell>
          <cell r="CX409">
            <v>1.23359882195803</v>
          </cell>
          <cell r="CY409">
            <v>1.24584799062215</v>
          </cell>
          <cell r="CZ409">
            <v>1.25204033974025</v>
          </cell>
          <cell r="DA409">
            <v>1.26003600767343</v>
          </cell>
          <cell r="DB409">
            <v>1.26184988453443</v>
          </cell>
          <cell r="DC409">
            <v>1.24039976047761</v>
          </cell>
          <cell r="DD409">
            <v>1.2576389790763</v>
          </cell>
          <cell r="DE409">
            <v>1.24113021185416</v>
          </cell>
          <cell r="DF409">
            <v>1.23839537045484</v>
          </cell>
        </row>
        <row r="410">
          <cell r="BX410">
            <v>2.4932774965468</v>
          </cell>
          <cell r="BY410">
            <v>3.19541251844078</v>
          </cell>
          <cell r="BZ410">
            <v>3.21817474616525</v>
          </cell>
          <cell r="CA410">
            <v>3.54451253221859</v>
          </cell>
          <cell r="CB410">
            <v>3.84929455791047</v>
          </cell>
          <cell r="CC410">
            <v>3.59236962871661</v>
          </cell>
          <cell r="CD410">
            <v>3.18273944680576</v>
          </cell>
          <cell r="CE410">
            <v>3.28446947316771</v>
          </cell>
          <cell r="CF410">
            <v>3.03444768244227</v>
          </cell>
          <cell r="CG410">
            <v>3.84264525261337</v>
          </cell>
          <cell r="CH410">
            <v>3.1708339755132</v>
          </cell>
          <cell r="CI410">
            <v>3.52308495411514</v>
          </cell>
          <cell r="CJ410">
            <v>4.18750219805646</v>
          </cell>
          <cell r="CK410">
            <v>4.01416118962136</v>
          </cell>
          <cell r="CL410">
            <v>3.98298408332467</v>
          </cell>
          <cell r="CM410">
            <v>4.12320913928152</v>
          </cell>
          <cell r="CN410">
            <v>4.17261593679188</v>
          </cell>
          <cell r="CO410">
            <v>4.89216672160626</v>
          </cell>
          <cell r="CP410">
            <v>4.91216537082634</v>
          </cell>
          <cell r="CQ410">
            <v>5.68892822336641</v>
          </cell>
          <cell r="CR410">
            <v>5.64637348460235</v>
          </cell>
          <cell r="CS410">
            <v>5.79535906657077</v>
          </cell>
          <cell r="CT410">
            <v>5.25546973670476</v>
          </cell>
          <cell r="CU410">
            <v>5.25546973670476</v>
          </cell>
          <cell r="CV410">
            <v>5.25546973670476</v>
          </cell>
          <cell r="CW410">
            <v>1.26958148967518</v>
          </cell>
          <cell r="CX410">
            <v>1.25757267178114</v>
          </cell>
          <cell r="CY410">
            <v>1.27078722127411</v>
          </cell>
          <cell r="CZ410">
            <v>1.25273314724806</v>
          </cell>
          <cell r="DA410">
            <v>1.25462766780398</v>
          </cell>
          <cell r="DB410">
            <v>1.24256699881901</v>
          </cell>
          <cell r="DC410">
            <v>1.25435155737246</v>
          </cell>
          <cell r="DD410">
            <v>1.28608610739092</v>
          </cell>
          <cell r="DE410">
            <v>1.24471618289379</v>
          </cell>
          <cell r="DF410">
            <v>1.25123659673803</v>
          </cell>
        </row>
        <row r="411">
          <cell r="BX411">
            <v>2.57131843820394</v>
          </cell>
          <cell r="BY411">
            <v>3.53105377290269</v>
          </cell>
          <cell r="BZ411">
            <v>2.87636588420287</v>
          </cell>
          <cell r="CA411">
            <v>3.61214253397875</v>
          </cell>
          <cell r="CB411">
            <v>3.21519945799051</v>
          </cell>
          <cell r="CC411">
            <v>3.11096684611911</v>
          </cell>
          <cell r="CD411">
            <v>3.41371350393229</v>
          </cell>
          <cell r="CE411">
            <v>3.62969443734317</v>
          </cell>
          <cell r="CF411">
            <v>3.34971556444872</v>
          </cell>
          <cell r="CG411">
            <v>3.61055972194021</v>
          </cell>
          <cell r="CH411">
            <v>3.10495564285169</v>
          </cell>
          <cell r="CI411">
            <v>3.5479215782955</v>
          </cell>
          <cell r="CJ411">
            <v>4.02160974582946</v>
          </cell>
          <cell r="CK411">
            <v>3.72603125263082</v>
          </cell>
          <cell r="CL411">
            <v>4.23409903147259</v>
          </cell>
          <cell r="CM411">
            <v>4.618792726924</v>
          </cell>
          <cell r="CN411">
            <v>4.08514250657263</v>
          </cell>
          <cell r="CO411">
            <v>4.79944111100622</v>
          </cell>
          <cell r="CP411">
            <v>4.48375697725735</v>
          </cell>
          <cell r="CQ411">
            <v>4.11638008763492</v>
          </cell>
          <cell r="CR411">
            <v>4.67967327539094</v>
          </cell>
          <cell r="CS411">
            <v>5.68975852127466</v>
          </cell>
          <cell r="CT411">
            <v>4.80414528982566</v>
          </cell>
          <cell r="CU411">
            <v>4.80414528982566</v>
          </cell>
          <cell r="CV411">
            <v>4.80414528982566</v>
          </cell>
          <cell r="CW411">
            <v>1.24233581270441</v>
          </cell>
          <cell r="CX411">
            <v>1.25626070773068</v>
          </cell>
          <cell r="CY411">
            <v>1.25015112097963</v>
          </cell>
          <cell r="CZ411">
            <v>1.2550434702265</v>
          </cell>
          <cell r="DA411">
            <v>1.27366685639803</v>
          </cell>
          <cell r="DB411">
            <v>1.25441213165254</v>
          </cell>
          <cell r="DC411">
            <v>1.2566807759352</v>
          </cell>
          <cell r="DD411">
            <v>1.24387236615972</v>
          </cell>
          <cell r="DE411">
            <v>1.26684828682182</v>
          </cell>
          <cell r="DF411">
            <v>1.25072808902014</v>
          </cell>
        </row>
        <row r="412">
          <cell r="BX412">
            <v>2.50706712109429</v>
          </cell>
          <cell r="BY412">
            <v>2.60385759506058</v>
          </cell>
          <cell r="BZ412">
            <v>3.60067104826149</v>
          </cell>
          <cell r="CA412">
            <v>2.94904642267914</v>
          </cell>
          <cell r="CB412">
            <v>2.94978264864638</v>
          </cell>
          <cell r="CC412">
            <v>2.83004046325868</v>
          </cell>
          <cell r="CD412">
            <v>2.50891234478005</v>
          </cell>
          <cell r="CE412">
            <v>3.28196330550638</v>
          </cell>
          <cell r="CF412">
            <v>3.00526826646192</v>
          </cell>
          <cell r="CG412">
            <v>3.57985290683195</v>
          </cell>
          <cell r="CH412">
            <v>4.36832425000565</v>
          </cell>
          <cell r="CI412">
            <v>3.87743492792965</v>
          </cell>
          <cell r="CJ412">
            <v>3.89750222912092</v>
          </cell>
          <cell r="CK412">
            <v>4.19166438044735</v>
          </cell>
          <cell r="CL412">
            <v>4.5673471171278</v>
          </cell>
          <cell r="CM412">
            <v>4.61843246065165</v>
          </cell>
          <cell r="CN412">
            <v>4.8881399191078</v>
          </cell>
          <cell r="CO412">
            <v>3.62535308486049</v>
          </cell>
          <cell r="CP412">
            <v>4.18740324821258</v>
          </cell>
          <cell r="CQ412">
            <v>4.47178829241298</v>
          </cell>
          <cell r="CR412">
            <v>5.43013619624986</v>
          </cell>
          <cell r="CS412">
            <v>5.09384630942952</v>
          </cell>
          <cell r="CT412">
            <v>5.12771162612541</v>
          </cell>
          <cell r="CU412">
            <v>5.12771162612541</v>
          </cell>
          <cell r="CV412">
            <v>5.12771162612541</v>
          </cell>
          <cell r="CW412">
            <v>1.300267093173</v>
          </cell>
          <cell r="CX412">
            <v>1.26219861027833</v>
          </cell>
          <cell r="CY412">
            <v>1.25681669327633</v>
          </cell>
          <cell r="CZ412">
            <v>1.24372961570851</v>
          </cell>
          <cell r="DA412">
            <v>1.27494873019853</v>
          </cell>
          <cell r="DB412">
            <v>1.25083934540488</v>
          </cell>
          <cell r="DC412">
            <v>1.27693655851568</v>
          </cell>
          <cell r="DD412">
            <v>1.23686561469377</v>
          </cell>
          <cell r="DE412">
            <v>1.25547602979537</v>
          </cell>
          <cell r="DF412">
            <v>1.22124342689589</v>
          </cell>
        </row>
        <row r="413">
          <cell r="BX413">
            <v>2.27253388648821</v>
          </cell>
          <cell r="BY413">
            <v>3.12827514223005</v>
          </cell>
          <cell r="BZ413">
            <v>2.76699426396576</v>
          </cell>
          <cell r="CA413">
            <v>3.5561945468754</v>
          </cell>
          <cell r="CB413">
            <v>3.10212629840648</v>
          </cell>
          <cell r="CC413">
            <v>3.09563219141467</v>
          </cell>
          <cell r="CD413">
            <v>3.02316284420802</v>
          </cell>
          <cell r="CE413">
            <v>3.31005995904235</v>
          </cell>
          <cell r="CF413">
            <v>3.51430721202933</v>
          </cell>
          <cell r="CG413">
            <v>3.05014622556676</v>
          </cell>
          <cell r="CH413">
            <v>3.22743805913939</v>
          </cell>
          <cell r="CI413">
            <v>4.42517344743701</v>
          </cell>
          <cell r="CJ413">
            <v>4.27384260505052</v>
          </cell>
          <cell r="CK413">
            <v>3.868430239097</v>
          </cell>
          <cell r="CL413">
            <v>4.31584592479524</v>
          </cell>
          <cell r="CM413">
            <v>4.4821001823465</v>
          </cell>
          <cell r="CN413">
            <v>4.86937247733355</v>
          </cell>
          <cell r="CO413">
            <v>4.58701265046674</v>
          </cell>
          <cell r="CP413">
            <v>4.29308434087764</v>
          </cell>
          <cell r="CQ413">
            <v>5.14650465454327</v>
          </cell>
          <cell r="CR413">
            <v>5.33330103435162</v>
          </cell>
          <cell r="CS413">
            <v>4.75090970368031</v>
          </cell>
          <cell r="CT413">
            <v>5.08209935932635</v>
          </cell>
          <cell r="CU413">
            <v>5.08209935932635</v>
          </cell>
          <cell r="CV413">
            <v>5.08209935932635</v>
          </cell>
          <cell r="CW413">
            <v>1.23240830161205</v>
          </cell>
          <cell r="CX413">
            <v>1.26152457853301</v>
          </cell>
          <cell r="CY413">
            <v>1.2468350263978</v>
          </cell>
          <cell r="CZ413">
            <v>1.28021115442375</v>
          </cell>
          <cell r="DA413">
            <v>1.25128911356496</v>
          </cell>
          <cell r="DB413">
            <v>1.26716873965463</v>
          </cell>
          <cell r="DC413">
            <v>1.26950053066083</v>
          </cell>
          <cell r="DD413">
            <v>1.25841742575408</v>
          </cell>
          <cell r="DE413">
            <v>1.25577465259895</v>
          </cell>
          <cell r="DF413">
            <v>1.25780600346313</v>
          </cell>
        </row>
        <row r="414">
          <cell r="BX414">
            <v>3.26281987145934</v>
          </cell>
          <cell r="BY414">
            <v>3.09547657303752</v>
          </cell>
          <cell r="BZ414">
            <v>3.75007362267703</v>
          </cell>
          <cell r="CA414">
            <v>2.85998656474123</v>
          </cell>
          <cell r="CB414">
            <v>2.88811423344074</v>
          </cell>
          <cell r="CC414">
            <v>3.16149690058362</v>
          </cell>
          <cell r="CD414">
            <v>2.99347955259686</v>
          </cell>
          <cell r="CE414">
            <v>3.29303840292463</v>
          </cell>
          <cell r="CF414">
            <v>3.2027723426678</v>
          </cell>
          <cell r="CG414">
            <v>3.25666890224506</v>
          </cell>
          <cell r="CH414">
            <v>3.54474963535125</v>
          </cell>
          <cell r="CI414">
            <v>3.82994200613068</v>
          </cell>
          <cell r="CJ414">
            <v>4.22059846828267</v>
          </cell>
          <cell r="CK414">
            <v>3.74144607281282</v>
          </cell>
          <cell r="CL414">
            <v>4.53813446745751</v>
          </cell>
          <cell r="CM414">
            <v>4.8668907706355</v>
          </cell>
          <cell r="CN414">
            <v>4.73868668698289</v>
          </cell>
          <cell r="CO414">
            <v>4.61384214395688</v>
          </cell>
          <cell r="CP414">
            <v>4.4892334397755</v>
          </cell>
          <cell r="CQ414">
            <v>5.15846509950007</v>
          </cell>
          <cell r="CR414">
            <v>4.62794773359842</v>
          </cell>
          <cell r="CS414">
            <v>5.1523202484354</v>
          </cell>
          <cell r="CT414">
            <v>4.77261546488406</v>
          </cell>
          <cell r="CU414">
            <v>4.77261546488406</v>
          </cell>
          <cell r="CV414">
            <v>4.77261546488406</v>
          </cell>
          <cell r="CW414">
            <v>1.24797879818448</v>
          </cell>
          <cell r="CX414">
            <v>1.2353913132922</v>
          </cell>
          <cell r="CY414">
            <v>1.26244472788337</v>
          </cell>
          <cell r="CZ414">
            <v>1.2594848178679</v>
          </cell>
          <cell r="DA414">
            <v>1.26443746723393</v>
          </cell>
          <cell r="DB414">
            <v>1.24312734454847</v>
          </cell>
          <cell r="DC414">
            <v>1.2397279743404</v>
          </cell>
          <cell r="DD414">
            <v>1.24693915980843</v>
          </cell>
          <cell r="DE414">
            <v>1.25965238469786</v>
          </cell>
          <cell r="DF414">
            <v>1.24934685710804</v>
          </cell>
        </row>
        <row r="415">
          <cell r="BX415">
            <v>2.51217559217498</v>
          </cell>
          <cell r="BY415">
            <v>2.6991529362997</v>
          </cell>
          <cell r="BZ415">
            <v>3.07640928685953</v>
          </cell>
          <cell r="CA415">
            <v>3.31420052141031</v>
          </cell>
          <cell r="CB415">
            <v>3.57566129952783</v>
          </cell>
          <cell r="CC415">
            <v>3.5913724655387</v>
          </cell>
          <cell r="CD415">
            <v>3.30221797231084</v>
          </cell>
          <cell r="CE415">
            <v>2.97369593224434</v>
          </cell>
          <cell r="CF415">
            <v>3.52856258894202</v>
          </cell>
          <cell r="CG415">
            <v>3.78767959578314</v>
          </cell>
          <cell r="CH415">
            <v>3.64249894954663</v>
          </cell>
          <cell r="CI415">
            <v>3.63688303934699</v>
          </cell>
          <cell r="CJ415">
            <v>3.24586715631442</v>
          </cell>
          <cell r="CK415">
            <v>3.81835899298779</v>
          </cell>
          <cell r="CL415">
            <v>4.21077177400164</v>
          </cell>
          <cell r="CM415">
            <v>4.20222355053147</v>
          </cell>
          <cell r="CN415">
            <v>4.59136966472089</v>
          </cell>
          <cell r="CO415">
            <v>4.73421408690147</v>
          </cell>
          <cell r="CP415">
            <v>4.54451460162935</v>
          </cell>
          <cell r="CQ415">
            <v>5.19929502467596</v>
          </cell>
          <cell r="CR415">
            <v>4.9306117852139</v>
          </cell>
          <cell r="CS415">
            <v>4.44564291062005</v>
          </cell>
          <cell r="CT415">
            <v>5.16051716925849</v>
          </cell>
          <cell r="CU415">
            <v>5.16051716925849</v>
          </cell>
          <cell r="CV415">
            <v>5.16051716925849</v>
          </cell>
          <cell r="CW415">
            <v>1.26265726450124</v>
          </cell>
          <cell r="CX415">
            <v>1.24444097844517</v>
          </cell>
          <cell r="CY415">
            <v>1.24842165539121</v>
          </cell>
          <cell r="CZ415">
            <v>1.24296679685369</v>
          </cell>
          <cell r="DA415">
            <v>1.25003015941446</v>
          </cell>
          <cell r="DB415">
            <v>1.27753755562406</v>
          </cell>
          <cell r="DC415">
            <v>1.26346737151308</v>
          </cell>
          <cell r="DD415">
            <v>1.26960554693292</v>
          </cell>
          <cell r="DE415">
            <v>1.24726656465929</v>
          </cell>
          <cell r="DF415">
            <v>1.27179560597732</v>
          </cell>
        </row>
        <row r="416">
          <cell r="BX416">
            <v>2.48197500732809</v>
          </cell>
          <cell r="BY416">
            <v>3.16309119890466</v>
          </cell>
          <cell r="BZ416">
            <v>2.93369050316067</v>
          </cell>
          <cell r="CA416">
            <v>3.13402440264878</v>
          </cell>
          <cell r="CB416">
            <v>3.38633748928289</v>
          </cell>
          <cell r="CC416">
            <v>2.77558984472257</v>
          </cell>
          <cell r="CD416">
            <v>3.07407976810923</v>
          </cell>
          <cell r="CE416">
            <v>3.25518194091965</v>
          </cell>
          <cell r="CF416">
            <v>3.50389216388057</v>
          </cell>
          <cell r="CG416">
            <v>3.47602741659988</v>
          </cell>
          <cell r="CH416">
            <v>3.66296134614523</v>
          </cell>
          <cell r="CI416">
            <v>3.58918624928087</v>
          </cell>
          <cell r="CJ416">
            <v>3.49158516410816</v>
          </cell>
          <cell r="CK416">
            <v>3.74232462830307</v>
          </cell>
          <cell r="CL416">
            <v>3.7815736788305</v>
          </cell>
          <cell r="CM416">
            <v>4.43666774065744</v>
          </cell>
          <cell r="CN416">
            <v>4.44398585609233</v>
          </cell>
          <cell r="CO416">
            <v>4.33867361705716</v>
          </cell>
          <cell r="CP416">
            <v>4.49789601561196</v>
          </cell>
          <cell r="CQ416">
            <v>4.95344111384136</v>
          </cell>
          <cell r="CR416">
            <v>5.04521964839778</v>
          </cell>
          <cell r="CS416">
            <v>5.40359996181479</v>
          </cell>
          <cell r="CT416">
            <v>5.4235481521955</v>
          </cell>
          <cell r="CU416">
            <v>5.4235481521955</v>
          </cell>
          <cell r="CV416">
            <v>5.4235481521955</v>
          </cell>
          <cell r="CW416">
            <v>1.24307009881723</v>
          </cell>
          <cell r="CX416">
            <v>1.2386038383058</v>
          </cell>
          <cell r="CY416">
            <v>1.27954563891978</v>
          </cell>
          <cell r="CZ416">
            <v>1.2623908654374</v>
          </cell>
          <cell r="DA416">
            <v>1.25481460854103</v>
          </cell>
          <cell r="DB416">
            <v>1.25496444527006</v>
          </cell>
          <cell r="DC416">
            <v>1.25091321028292</v>
          </cell>
          <cell r="DD416">
            <v>1.25287690620126</v>
          </cell>
          <cell r="DE416">
            <v>1.24903137541244</v>
          </cell>
          <cell r="DF416">
            <v>1.26510206825876</v>
          </cell>
        </row>
        <row r="417">
          <cell r="BX417">
            <v>2.38268682589776</v>
          </cell>
          <cell r="BY417">
            <v>3.15190726372381</v>
          </cell>
          <cell r="BZ417">
            <v>3.29036263992754</v>
          </cell>
          <cell r="CA417">
            <v>3.26642369416459</v>
          </cell>
          <cell r="CB417">
            <v>2.88013866219108</v>
          </cell>
          <cell r="CC417">
            <v>3.55742213835669</v>
          </cell>
          <cell r="CD417">
            <v>3.1150275963217</v>
          </cell>
          <cell r="CE417">
            <v>3.05976630447827</v>
          </cell>
          <cell r="CF417">
            <v>4.02749056569113</v>
          </cell>
          <cell r="CG417">
            <v>3.95631839222782</v>
          </cell>
          <cell r="CH417">
            <v>3.78161872346861</v>
          </cell>
          <cell r="CI417">
            <v>3.9736535385097</v>
          </cell>
          <cell r="CJ417">
            <v>3.69091779184939</v>
          </cell>
          <cell r="CK417">
            <v>3.84755080626926</v>
          </cell>
          <cell r="CL417">
            <v>4.99271899329845</v>
          </cell>
          <cell r="CM417">
            <v>4.67289512387812</v>
          </cell>
          <cell r="CN417">
            <v>4.95708598701254</v>
          </cell>
          <cell r="CO417">
            <v>4.19208361920542</v>
          </cell>
          <cell r="CP417">
            <v>4.11302418207904</v>
          </cell>
          <cell r="CQ417">
            <v>4.20437834153522</v>
          </cell>
          <cell r="CR417">
            <v>5.54546132846752</v>
          </cell>
          <cell r="CS417">
            <v>5.84497471264483</v>
          </cell>
          <cell r="CT417">
            <v>5.57031465180627</v>
          </cell>
          <cell r="CU417">
            <v>5.57031465180627</v>
          </cell>
          <cell r="CV417">
            <v>5.57031465180627</v>
          </cell>
          <cell r="CW417">
            <v>1.2268643493183</v>
          </cell>
          <cell r="CX417">
            <v>1.27469159008098</v>
          </cell>
          <cell r="CY417">
            <v>1.25063429866542</v>
          </cell>
          <cell r="CZ417">
            <v>1.26504441567366</v>
          </cell>
          <cell r="DA417">
            <v>1.25281008049244</v>
          </cell>
          <cell r="DB417">
            <v>1.24763335950258</v>
          </cell>
          <cell r="DC417">
            <v>1.24816490669781</v>
          </cell>
          <cell r="DD417">
            <v>1.25752812253839</v>
          </cell>
          <cell r="DE417">
            <v>1.260460144761</v>
          </cell>
          <cell r="DF417">
            <v>1.26790248424383</v>
          </cell>
        </row>
        <row r="418">
          <cell r="BX418">
            <v>2.20330705806985</v>
          </cell>
          <cell r="BY418">
            <v>2.82303302602763</v>
          </cell>
          <cell r="BZ418">
            <v>3.35755392862138</v>
          </cell>
          <cell r="CA418">
            <v>3.55887714727211</v>
          </cell>
          <cell r="CB418">
            <v>3.13853830289286</v>
          </cell>
          <cell r="CC418">
            <v>3.04947583249257</v>
          </cell>
          <cell r="CD418">
            <v>3.43954446761582</v>
          </cell>
          <cell r="CE418">
            <v>3.91028183029192</v>
          </cell>
          <cell r="CF418">
            <v>3.20618061306389</v>
          </cell>
          <cell r="CG418">
            <v>3.67819168055405</v>
          </cell>
          <cell r="CH418">
            <v>4.69151169238477</v>
          </cell>
          <cell r="CI418">
            <v>4.34392668480756</v>
          </cell>
          <cell r="CJ418">
            <v>4.36890174842012</v>
          </cell>
          <cell r="CK418">
            <v>4.43437003669107</v>
          </cell>
          <cell r="CL418">
            <v>3.83902862449196</v>
          </cell>
          <cell r="CM418">
            <v>4.20136294725622</v>
          </cell>
          <cell r="CN418">
            <v>4.30190330448775</v>
          </cell>
          <cell r="CO418">
            <v>4.42234133687242</v>
          </cell>
          <cell r="CP418">
            <v>4.48863759727023</v>
          </cell>
          <cell r="CQ418">
            <v>4.66663573383729</v>
          </cell>
          <cell r="CR418">
            <v>4.90288203473845</v>
          </cell>
          <cell r="CS418">
            <v>5.45525020170979</v>
          </cell>
          <cell r="CT418">
            <v>5.64809672948623</v>
          </cell>
          <cell r="CU418">
            <v>5.64809672948623</v>
          </cell>
          <cell r="CV418">
            <v>5.64809672948623</v>
          </cell>
          <cell r="CW418">
            <v>1.25257014266243</v>
          </cell>
          <cell r="CX418">
            <v>1.26037863315796</v>
          </cell>
          <cell r="CY418">
            <v>1.24771404546246</v>
          </cell>
          <cell r="CZ418">
            <v>1.24909716587901</v>
          </cell>
          <cell r="DA418">
            <v>1.25664529886863</v>
          </cell>
          <cell r="DB418">
            <v>1.26135237202476</v>
          </cell>
          <cell r="DC418">
            <v>1.25750757347825</v>
          </cell>
          <cell r="DD418">
            <v>1.2521944169966</v>
          </cell>
          <cell r="DE418">
            <v>1.2535980299635</v>
          </cell>
          <cell r="DF418">
            <v>1.24956948547276</v>
          </cell>
        </row>
        <row r="419">
          <cell r="BX419">
            <v>2.49189857992136</v>
          </cell>
          <cell r="BY419">
            <v>2.77117648638236</v>
          </cell>
          <cell r="BZ419">
            <v>3.12883763389959</v>
          </cell>
          <cell r="CA419">
            <v>2.95665977661881</v>
          </cell>
          <cell r="CB419">
            <v>3.28671734935947</v>
          </cell>
          <cell r="CC419">
            <v>2.98519705020402</v>
          </cell>
          <cell r="CD419">
            <v>3.63911006361458</v>
          </cell>
          <cell r="CE419">
            <v>3.3732964965636</v>
          </cell>
          <cell r="CF419">
            <v>3.51062432411284</v>
          </cell>
          <cell r="CG419">
            <v>3.37440350740471</v>
          </cell>
          <cell r="CH419">
            <v>3.52813002512062</v>
          </cell>
          <cell r="CI419">
            <v>3.95120891946473</v>
          </cell>
          <cell r="CJ419">
            <v>4.17610725954879</v>
          </cell>
          <cell r="CK419">
            <v>3.80103530991155</v>
          </cell>
          <cell r="CL419">
            <v>4.59763566271751</v>
          </cell>
          <cell r="CM419">
            <v>4.3848287887164</v>
          </cell>
          <cell r="CN419">
            <v>4.37470222459247</v>
          </cell>
          <cell r="CO419">
            <v>4.41583928139803</v>
          </cell>
          <cell r="CP419">
            <v>5.03352913931352</v>
          </cell>
          <cell r="CQ419">
            <v>4.2897858321664</v>
          </cell>
          <cell r="CR419">
            <v>4.44143606858682</v>
          </cell>
          <cell r="CS419">
            <v>5.21891760464796</v>
          </cell>
          <cell r="CT419">
            <v>5.3413028721052</v>
          </cell>
          <cell r="CU419">
            <v>5.3413028721052</v>
          </cell>
          <cell r="CV419">
            <v>5.3413028721052</v>
          </cell>
          <cell r="CW419">
            <v>1.24815686006854</v>
          </cell>
          <cell r="CX419">
            <v>1.2752178677541</v>
          </cell>
          <cell r="CY419">
            <v>1.25296197172714</v>
          </cell>
          <cell r="CZ419">
            <v>1.25501486020609</v>
          </cell>
          <cell r="DA419">
            <v>1.25689808197151</v>
          </cell>
          <cell r="DB419">
            <v>1.27328083074888</v>
          </cell>
          <cell r="DC419">
            <v>1.25727450844482</v>
          </cell>
          <cell r="DD419">
            <v>1.25140847778994</v>
          </cell>
          <cell r="DE419">
            <v>1.22814538703588</v>
          </cell>
          <cell r="DF419">
            <v>1.2745124134022</v>
          </cell>
        </row>
        <row r="420">
          <cell r="BX420">
            <v>2.74120333548254</v>
          </cell>
          <cell r="BY420">
            <v>3.36231821921043</v>
          </cell>
          <cell r="BZ420">
            <v>3.44712538555064</v>
          </cell>
          <cell r="CA420">
            <v>3.46555444761905</v>
          </cell>
          <cell r="CB420">
            <v>3.1677492206332</v>
          </cell>
          <cell r="CC420">
            <v>3.60788039124565</v>
          </cell>
          <cell r="CD420">
            <v>3.916379828195</v>
          </cell>
          <cell r="CE420">
            <v>3.94617004382878</v>
          </cell>
          <cell r="CF420">
            <v>3.54131586481714</v>
          </cell>
          <cell r="CG420">
            <v>3.68686943937901</v>
          </cell>
          <cell r="CH420">
            <v>3.38113204082972</v>
          </cell>
          <cell r="CI420">
            <v>3.90050918318254</v>
          </cell>
          <cell r="CJ420">
            <v>3.65225101246435</v>
          </cell>
          <cell r="CK420">
            <v>3.61646033182553</v>
          </cell>
          <cell r="CL420">
            <v>4.17149334996011</v>
          </cell>
          <cell r="CM420">
            <v>4.14622013284669</v>
          </cell>
          <cell r="CN420">
            <v>4.98764631078649</v>
          </cell>
          <cell r="CO420">
            <v>4.90213124727733</v>
          </cell>
          <cell r="CP420">
            <v>5.12552058950283</v>
          </cell>
          <cell r="CQ420">
            <v>5.40912344823475</v>
          </cell>
          <cell r="CR420">
            <v>5.33465439638483</v>
          </cell>
          <cell r="CS420">
            <v>4.99722748785215</v>
          </cell>
          <cell r="CT420">
            <v>5.19538579945111</v>
          </cell>
          <cell r="CU420">
            <v>5.19538579945111</v>
          </cell>
          <cell r="CV420">
            <v>5.19538579945111</v>
          </cell>
          <cell r="CW420">
            <v>1.25411394010134</v>
          </cell>
          <cell r="CX420">
            <v>1.25503697051584</v>
          </cell>
          <cell r="CY420">
            <v>1.27219391199276</v>
          </cell>
          <cell r="CZ420">
            <v>1.23843355025656</v>
          </cell>
          <cell r="DA420">
            <v>1.24511302445081</v>
          </cell>
          <cell r="DB420">
            <v>1.23774957640108</v>
          </cell>
          <cell r="DC420">
            <v>1.25474340331186</v>
          </cell>
          <cell r="DD420">
            <v>1.26168517922841</v>
          </cell>
          <cell r="DE420">
            <v>1.25600395422985</v>
          </cell>
          <cell r="DF420">
            <v>1.24332066220163</v>
          </cell>
        </row>
        <row r="421">
          <cell r="BX421">
            <v>2.37218097467841</v>
          </cell>
          <cell r="BY421">
            <v>2.94497111745123</v>
          </cell>
          <cell r="BZ421">
            <v>2.86328862338783</v>
          </cell>
          <cell r="CA421">
            <v>3.36073866101436</v>
          </cell>
          <cell r="CB421">
            <v>2.90241384078796</v>
          </cell>
          <cell r="CC421">
            <v>3.21224407385667</v>
          </cell>
          <cell r="CD421">
            <v>3.72394212927065</v>
          </cell>
          <cell r="CE421">
            <v>3.52667739042842</v>
          </cell>
          <cell r="CF421">
            <v>3.57586090615216</v>
          </cell>
          <cell r="CG421">
            <v>3.4257495784083</v>
          </cell>
          <cell r="CH421">
            <v>3.71462028875617</v>
          </cell>
          <cell r="CI421">
            <v>4.13917745144016</v>
          </cell>
          <cell r="CJ421">
            <v>4.0055736941464</v>
          </cell>
          <cell r="CK421">
            <v>4.51436829939103</v>
          </cell>
          <cell r="CL421">
            <v>3.8749902118578</v>
          </cell>
          <cell r="CM421">
            <v>4.35433788378953</v>
          </cell>
          <cell r="CN421">
            <v>4.56770639008845</v>
          </cell>
          <cell r="CO421">
            <v>4.26321986019792</v>
          </cell>
          <cell r="CP421">
            <v>4.38446794610422</v>
          </cell>
          <cell r="CQ421">
            <v>5.61153585653773</v>
          </cell>
          <cell r="CR421">
            <v>5.00580599013355</v>
          </cell>
          <cell r="CS421">
            <v>4.60606836929992</v>
          </cell>
          <cell r="CT421">
            <v>4.62370279934958</v>
          </cell>
          <cell r="CU421">
            <v>4.62370279934958</v>
          </cell>
          <cell r="CV421">
            <v>4.62370279934958</v>
          </cell>
          <cell r="CW421">
            <v>1.26841482080824</v>
          </cell>
          <cell r="CX421">
            <v>1.24801425464208</v>
          </cell>
          <cell r="CY421">
            <v>1.24894500452514</v>
          </cell>
          <cell r="CZ421">
            <v>1.26008632305946</v>
          </cell>
          <cell r="DA421">
            <v>1.25886728505473</v>
          </cell>
          <cell r="DB421">
            <v>1.23361722853767</v>
          </cell>
          <cell r="DC421">
            <v>1.25905703378907</v>
          </cell>
          <cell r="DD421">
            <v>1.23051327885129</v>
          </cell>
          <cell r="DE421">
            <v>1.22517641255071</v>
          </cell>
          <cell r="DF421">
            <v>1.2472064240757</v>
          </cell>
        </row>
        <row r="422">
          <cell r="BX422">
            <v>2.91081280399502</v>
          </cell>
          <cell r="BY422">
            <v>2.77747625467041</v>
          </cell>
          <cell r="BZ422">
            <v>3.34935248090963</v>
          </cell>
          <cell r="CA422">
            <v>3.3355702422848</v>
          </cell>
          <cell r="CB422">
            <v>3.26066081525118</v>
          </cell>
          <cell r="CC422">
            <v>3.71356727078374</v>
          </cell>
          <cell r="CD422">
            <v>3.25836417559308</v>
          </cell>
          <cell r="CE422">
            <v>3.7768402398735</v>
          </cell>
          <cell r="CF422">
            <v>3.29761591145645</v>
          </cell>
          <cell r="CG422">
            <v>3.67442929459242</v>
          </cell>
          <cell r="CH422">
            <v>3.43875240317073</v>
          </cell>
          <cell r="CI422">
            <v>3.65595552041268</v>
          </cell>
          <cell r="CJ422">
            <v>4.14307100240577</v>
          </cell>
          <cell r="CK422">
            <v>4.00007258878381</v>
          </cell>
          <cell r="CL422">
            <v>3.77015305645849</v>
          </cell>
          <cell r="CM422">
            <v>3.97202180661347</v>
          </cell>
          <cell r="CN422">
            <v>4.13930838543186</v>
          </cell>
          <cell r="CO422">
            <v>3.46323568711696</v>
          </cell>
          <cell r="CP422">
            <v>3.89885131171815</v>
          </cell>
          <cell r="CQ422">
            <v>4.91060074573433</v>
          </cell>
          <cell r="CR422">
            <v>4.94471834975154</v>
          </cell>
          <cell r="CS422">
            <v>5.28868606738091</v>
          </cell>
          <cell r="CT422">
            <v>5.35553495274257</v>
          </cell>
          <cell r="CU422">
            <v>5.35553495274257</v>
          </cell>
          <cell r="CV422">
            <v>5.35553495274257</v>
          </cell>
          <cell r="CW422">
            <v>1.24067474618774</v>
          </cell>
          <cell r="CX422">
            <v>1.24055899963174</v>
          </cell>
          <cell r="CY422">
            <v>1.24347842228186</v>
          </cell>
          <cell r="CZ422">
            <v>1.24179326862003</v>
          </cell>
          <cell r="DA422">
            <v>1.25780152957991</v>
          </cell>
          <cell r="DB422">
            <v>1.27175401484898</v>
          </cell>
          <cell r="DC422">
            <v>1.24092336092508</v>
          </cell>
          <cell r="DD422">
            <v>1.26207421177138</v>
          </cell>
          <cell r="DE422">
            <v>1.26574754087262</v>
          </cell>
          <cell r="DF422">
            <v>1.24613476353827</v>
          </cell>
        </row>
        <row r="423">
          <cell r="BX423">
            <v>2.34969520998425</v>
          </cell>
          <cell r="BY423">
            <v>2.930708735296</v>
          </cell>
          <cell r="BZ423">
            <v>2.2614425327266</v>
          </cell>
          <cell r="CA423">
            <v>3.43315878123609</v>
          </cell>
          <cell r="CB423">
            <v>3.27430152908304</v>
          </cell>
          <cell r="CC423">
            <v>3.46706358031823</v>
          </cell>
          <cell r="CD423">
            <v>3.36211617262807</v>
          </cell>
          <cell r="CE423">
            <v>3.4070979774193</v>
          </cell>
          <cell r="CF423">
            <v>3.72267875290121</v>
          </cell>
          <cell r="CG423">
            <v>3.43715454688405</v>
          </cell>
          <cell r="CH423">
            <v>3.75452727666645</v>
          </cell>
          <cell r="CI423">
            <v>3.75367349610895</v>
          </cell>
          <cell r="CJ423">
            <v>4.12696135415596</v>
          </cell>
          <cell r="CK423">
            <v>3.37142678369762</v>
          </cell>
          <cell r="CL423">
            <v>4.50552791161003</v>
          </cell>
          <cell r="CM423">
            <v>4.62910760642497</v>
          </cell>
          <cell r="CN423">
            <v>4.26850627219708</v>
          </cell>
          <cell r="CO423">
            <v>4.62965324895341</v>
          </cell>
          <cell r="CP423">
            <v>4.39828691064847</v>
          </cell>
          <cell r="CQ423">
            <v>4.73758309000126</v>
          </cell>
          <cell r="CR423">
            <v>4.76162530812401</v>
          </cell>
          <cell r="CS423">
            <v>4.73959080004782</v>
          </cell>
          <cell r="CT423">
            <v>5.21485729009323</v>
          </cell>
          <cell r="CU423">
            <v>5.21485729009323</v>
          </cell>
          <cell r="CV423">
            <v>5.21485729009323</v>
          </cell>
          <cell r="CW423">
            <v>1.23877929687342</v>
          </cell>
          <cell r="CX423">
            <v>1.25963935273763</v>
          </cell>
          <cell r="CY423">
            <v>1.26145915180666</v>
          </cell>
          <cell r="CZ423">
            <v>1.25695544466369</v>
          </cell>
          <cell r="DA423">
            <v>1.26481643991679</v>
          </cell>
          <cell r="DB423">
            <v>1.25680165207542</v>
          </cell>
          <cell r="DC423">
            <v>1.25427084900907</v>
          </cell>
          <cell r="DD423">
            <v>1.25174551033241</v>
          </cell>
          <cell r="DE423">
            <v>1.23103233355262</v>
          </cell>
          <cell r="DF423">
            <v>1.26356209938149</v>
          </cell>
        </row>
        <row r="424">
          <cell r="BX424">
            <v>2.92602804999625</v>
          </cell>
          <cell r="BY424">
            <v>3.1876422197412</v>
          </cell>
          <cell r="BZ424">
            <v>2.54182199890054</v>
          </cell>
          <cell r="CA424">
            <v>3.28375130587806</v>
          </cell>
          <cell r="CB424">
            <v>3.10922253348849</v>
          </cell>
          <cell r="CC424">
            <v>2.8453110439378</v>
          </cell>
          <cell r="CD424">
            <v>3.40493169725502</v>
          </cell>
          <cell r="CE424">
            <v>2.92523574070961</v>
          </cell>
          <cell r="CF424">
            <v>3.19584124105716</v>
          </cell>
          <cell r="CG424">
            <v>3.76445057628684</v>
          </cell>
          <cell r="CH424">
            <v>3.9861785136419</v>
          </cell>
          <cell r="CI424">
            <v>3.70199816974223</v>
          </cell>
          <cell r="CJ424">
            <v>3.93327826983119</v>
          </cell>
          <cell r="CK424">
            <v>3.986630303983</v>
          </cell>
          <cell r="CL424">
            <v>4.5689492818334</v>
          </cell>
          <cell r="CM424">
            <v>4.55479072188429</v>
          </cell>
          <cell r="CN424">
            <v>4.6354836973123</v>
          </cell>
          <cell r="CO424">
            <v>3.9116458956848</v>
          </cell>
          <cell r="CP424">
            <v>4.66971901354016</v>
          </cell>
          <cell r="CQ424">
            <v>4.83715229011352</v>
          </cell>
          <cell r="CR424">
            <v>5.16556473305966</v>
          </cell>
          <cell r="CS424">
            <v>5.05246239255595</v>
          </cell>
          <cell r="CT424">
            <v>4.77951628824059</v>
          </cell>
          <cell r="CU424">
            <v>4.77951628824059</v>
          </cell>
          <cell r="CV424">
            <v>4.77951628824059</v>
          </cell>
          <cell r="CW424">
            <v>1.258740501637</v>
          </cell>
          <cell r="CX424">
            <v>1.25160400141191</v>
          </cell>
          <cell r="CY424">
            <v>1.26572511319373</v>
          </cell>
          <cell r="CZ424">
            <v>1.24930836810412</v>
          </cell>
          <cell r="DA424">
            <v>1.24719870343769</v>
          </cell>
          <cell r="DB424">
            <v>1.25915863357347</v>
          </cell>
          <cell r="DC424">
            <v>1.23749033430435</v>
          </cell>
          <cell r="DD424">
            <v>1.2476841612763</v>
          </cell>
          <cell r="DE424">
            <v>1.26686485706118</v>
          </cell>
          <cell r="DF424">
            <v>1.25481974898788</v>
          </cell>
        </row>
        <row r="425">
          <cell r="BX425">
            <v>2.26912767052569</v>
          </cell>
          <cell r="BY425">
            <v>3.01822509095198</v>
          </cell>
          <cell r="BZ425">
            <v>2.97520887163199</v>
          </cell>
          <cell r="CA425">
            <v>2.85634554146506</v>
          </cell>
          <cell r="CB425">
            <v>2.76025174479058</v>
          </cell>
          <cell r="CC425">
            <v>3.11416253269958</v>
          </cell>
          <cell r="CD425">
            <v>3.36380113974714</v>
          </cell>
          <cell r="CE425">
            <v>3.95311283399476</v>
          </cell>
          <cell r="CF425">
            <v>3.33341832774678</v>
          </cell>
          <cell r="CG425">
            <v>4.12512763054464</v>
          </cell>
          <cell r="CH425">
            <v>3.66437277524101</v>
          </cell>
          <cell r="CI425">
            <v>3.37586736864209</v>
          </cell>
          <cell r="CJ425">
            <v>4.42882553811919</v>
          </cell>
          <cell r="CK425">
            <v>3.9899180476646</v>
          </cell>
          <cell r="CL425">
            <v>3.70022712533866</v>
          </cell>
          <cell r="CM425">
            <v>4.03057777527439</v>
          </cell>
          <cell r="CN425">
            <v>4.38889496335082</v>
          </cell>
          <cell r="CO425">
            <v>4.47219630989966</v>
          </cell>
          <cell r="CP425">
            <v>4.91059072480684</v>
          </cell>
          <cell r="CQ425">
            <v>4.87650114764429</v>
          </cell>
          <cell r="CR425">
            <v>4.35178311226869</v>
          </cell>
          <cell r="CS425">
            <v>5.0143230199512</v>
          </cell>
          <cell r="CT425">
            <v>5.12563445891111</v>
          </cell>
          <cell r="CU425">
            <v>5.12563445891111</v>
          </cell>
          <cell r="CV425">
            <v>5.12563445891111</v>
          </cell>
          <cell r="CW425">
            <v>1.23300802516164</v>
          </cell>
          <cell r="CX425">
            <v>1.25695589179967</v>
          </cell>
          <cell r="CY425">
            <v>1.24077736752578</v>
          </cell>
          <cell r="CZ425">
            <v>1.25412745588327</v>
          </cell>
          <cell r="DA425">
            <v>1.26142378044735</v>
          </cell>
          <cell r="DB425">
            <v>1.24708799341305</v>
          </cell>
          <cell r="DC425">
            <v>1.25823484511938</v>
          </cell>
          <cell r="DD425">
            <v>1.26403394620214</v>
          </cell>
          <cell r="DE425">
            <v>1.24979736492154</v>
          </cell>
          <cell r="DF425">
            <v>1.25444981473285</v>
          </cell>
        </row>
        <row r="426">
          <cell r="BX426">
            <v>2.3290659856271</v>
          </cell>
          <cell r="BY426">
            <v>2.71133954720648</v>
          </cell>
          <cell r="BZ426">
            <v>2.56545547848276</v>
          </cell>
          <cell r="CA426">
            <v>2.59553804821217</v>
          </cell>
          <cell r="CB426">
            <v>2.66377553559111</v>
          </cell>
          <cell r="CC426">
            <v>3.0614386077968</v>
          </cell>
          <cell r="CD426">
            <v>3.43916347379768</v>
          </cell>
          <cell r="CE426">
            <v>3.24597716474378</v>
          </cell>
          <cell r="CF426">
            <v>3.70899163973195</v>
          </cell>
          <cell r="CG426">
            <v>4.13911638009013</v>
          </cell>
          <cell r="CH426">
            <v>4.25115015196804</v>
          </cell>
          <cell r="CI426">
            <v>4.13666849379601</v>
          </cell>
          <cell r="CJ426">
            <v>3.66857813824971</v>
          </cell>
          <cell r="CK426">
            <v>3.83409939546396</v>
          </cell>
          <cell r="CL426">
            <v>4.30057514363608</v>
          </cell>
          <cell r="CM426">
            <v>4.38868048825826</v>
          </cell>
          <cell r="CN426">
            <v>4.72003346987926</v>
          </cell>
          <cell r="CO426">
            <v>4.51043024403439</v>
          </cell>
          <cell r="CP426">
            <v>4.28877095859378</v>
          </cell>
          <cell r="CQ426">
            <v>4.61049819003443</v>
          </cell>
          <cell r="CR426">
            <v>5.306593863889</v>
          </cell>
          <cell r="CS426">
            <v>4.67306960625982</v>
          </cell>
          <cell r="CT426">
            <v>5.1521887811733</v>
          </cell>
          <cell r="CU426">
            <v>5.1521887811733</v>
          </cell>
          <cell r="CV426">
            <v>5.1521887811733</v>
          </cell>
          <cell r="CW426">
            <v>1.25303530991484</v>
          </cell>
          <cell r="CX426">
            <v>1.26884259542718</v>
          </cell>
          <cell r="CY426">
            <v>1.25815789105367</v>
          </cell>
          <cell r="CZ426">
            <v>1.27819648384425</v>
          </cell>
          <cell r="DA426">
            <v>1.24103174303178</v>
          </cell>
          <cell r="DB426">
            <v>1.24884217028625</v>
          </cell>
          <cell r="DC426">
            <v>1.24042460493622</v>
          </cell>
          <cell r="DD426">
            <v>1.24743486723603</v>
          </cell>
          <cell r="DE426">
            <v>1.26197768807135</v>
          </cell>
          <cell r="DF426">
            <v>1.23196703375901</v>
          </cell>
        </row>
        <row r="427">
          <cell r="BX427">
            <v>2.4762404925968</v>
          </cell>
          <cell r="BY427">
            <v>2.61186023303598</v>
          </cell>
          <cell r="BZ427">
            <v>2.62234933747536</v>
          </cell>
          <cell r="CA427">
            <v>2.87205178045766</v>
          </cell>
          <cell r="CB427">
            <v>2.75570405050975</v>
          </cell>
          <cell r="CC427">
            <v>3.24252440622789</v>
          </cell>
          <cell r="CD427">
            <v>3.75715108173953</v>
          </cell>
          <cell r="CE427">
            <v>3.42716202731367</v>
          </cell>
          <cell r="CF427">
            <v>3.77375266316261</v>
          </cell>
          <cell r="CG427">
            <v>4.49092305436788</v>
          </cell>
          <cell r="CH427">
            <v>4.15607363871192</v>
          </cell>
          <cell r="CI427">
            <v>3.63891869899072</v>
          </cell>
          <cell r="CJ427">
            <v>4.35499004250105</v>
          </cell>
          <cell r="CK427">
            <v>4.64836343319673</v>
          </cell>
          <cell r="CL427">
            <v>4.37480378487341</v>
          </cell>
          <cell r="CM427">
            <v>4.5669237123867</v>
          </cell>
          <cell r="CN427">
            <v>4.93191442301097</v>
          </cell>
          <cell r="CO427">
            <v>4.97293865257029</v>
          </cell>
          <cell r="CP427">
            <v>4.72375397658113</v>
          </cell>
          <cell r="CQ427">
            <v>4.48645902560324</v>
          </cell>
          <cell r="CR427">
            <v>4.79949942235218</v>
          </cell>
          <cell r="CS427">
            <v>4.77141374155006</v>
          </cell>
          <cell r="CT427">
            <v>5.94000204389756</v>
          </cell>
          <cell r="CU427">
            <v>5.94000204389756</v>
          </cell>
          <cell r="CV427">
            <v>5.94000204389756</v>
          </cell>
          <cell r="CW427">
            <v>1.26428858631589</v>
          </cell>
          <cell r="CX427">
            <v>1.24358509170455</v>
          </cell>
          <cell r="CY427">
            <v>1.25575109814071</v>
          </cell>
          <cell r="CZ427">
            <v>1.26340409375225</v>
          </cell>
          <cell r="DA427">
            <v>1.25090050030361</v>
          </cell>
          <cell r="DB427">
            <v>1.24541093727585</v>
          </cell>
          <cell r="DC427">
            <v>1.23383837742005</v>
          </cell>
          <cell r="DD427">
            <v>1.236833048059</v>
          </cell>
          <cell r="DE427">
            <v>1.25780446271982</v>
          </cell>
          <cell r="DF427">
            <v>1.26864023232534</v>
          </cell>
        </row>
        <row r="428">
          <cell r="BX428">
            <v>2.48774633272862</v>
          </cell>
          <cell r="BY428">
            <v>2.83586690705611</v>
          </cell>
          <cell r="BZ428">
            <v>3.48171749602316</v>
          </cell>
          <cell r="CA428">
            <v>3.1334194015345</v>
          </cell>
          <cell r="CB428">
            <v>3.59248440458211</v>
          </cell>
          <cell r="CC428">
            <v>3.03769885425807</v>
          </cell>
          <cell r="CD428">
            <v>3.06831477259724</v>
          </cell>
          <cell r="CE428">
            <v>3.68332562879251</v>
          </cell>
          <cell r="CF428">
            <v>3.520392868652</v>
          </cell>
          <cell r="CG428">
            <v>3.88520639444848</v>
          </cell>
          <cell r="CH428">
            <v>3.60073368316401</v>
          </cell>
          <cell r="CI428">
            <v>3.90981361409502</v>
          </cell>
          <cell r="CJ428">
            <v>4.86720209872644</v>
          </cell>
          <cell r="CK428">
            <v>4.84293866042407</v>
          </cell>
          <cell r="CL428">
            <v>3.88230301803493</v>
          </cell>
          <cell r="CM428">
            <v>3.81062245322646</v>
          </cell>
          <cell r="CN428">
            <v>4.24972265916499</v>
          </cell>
          <cell r="CO428">
            <v>4.55779222142083</v>
          </cell>
          <cell r="CP428">
            <v>4.90269847107506</v>
          </cell>
          <cell r="CQ428">
            <v>5.45147049293343</v>
          </cell>
          <cell r="CR428">
            <v>4.6839586510593</v>
          </cell>
          <cell r="CS428">
            <v>4.86184618825599</v>
          </cell>
          <cell r="CT428">
            <v>5.02470145319018</v>
          </cell>
          <cell r="CU428">
            <v>5.02470145319018</v>
          </cell>
          <cell r="CV428">
            <v>5.02470145319018</v>
          </cell>
          <cell r="CW428">
            <v>1.25463431168039</v>
          </cell>
          <cell r="CX428">
            <v>1.27259310666417</v>
          </cell>
          <cell r="CY428">
            <v>1.26747565217584</v>
          </cell>
          <cell r="CZ428">
            <v>1.23742647064756</v>
          </cell>
          <cell r="DA428">
            <v>1.25956587572613</v>
          </cell>
          <cell r="DB428">
            <v>1.26461669281937</v>
          </cell>
          <cell r="DC428">
            <v>1.26382674774073</v>
          </cell>
          <cell r="DD428">
            <v>1.25881005040772</v>
          </cell>
          <cell r="DE428">
            <v>1.25044770011805</v>
          </cell>
          <cell r="DF428">
            <v>1.26573223940782</v>
          </cell>
        </row>
        <row r="429">
          <cell r="BX429">
            <v>2.37876696143548</v>
          </cell>
          <cell r="BY429">
            <v>3.41253156207859</v>
          </cell>
          <cell r="BZ429">
            <v>3.52497282875238</v>
          </cell>
          <cell r="CA429">
            <v>2.60761999482913</v>
          </cell>
          <cell r="CB429">
            <v>3.19116192800787</v>
          </cell>
          <cell r="CC429">
            <v>3.47162581898623</v>
          </cell>
          <cell r="CD429">
            <v>3.73520095869212</v>
          </cell>
          <cell r="CE429">
            <v>3.69756952906559</v>
          </cell>
          <cell r="CF429">
            <v>3.71004735128639</v>
          </cell>
          <cell r="CG429">
            <v>3.41395965789979</v>
          </cell>
          <cell r="CH429">
            <v>3.76493648587248</v>
          </cell>
          <cell r="CI429">
            <v>4.16452498406484</v>
          </cell>
          <cell r="CJ429">
            <v>3.99701343780146</v>
          </cell>
          <cell r="CK429">
            <v>4.12915877881131</v>
          </cell>
          <cell r="CL429">
            <v>4.4745368588566</v>
          </cell>
          <cell r="CM429">
            <v>4.35337370800334</v>
          </cell>
          <cell r="CN429">
            <v>4.26141911794738</v>
          </cell>
          <cell r="CO429">
            <v>4.74583528719515</v>
          </cell>
          <cell r="CP429">
            <v>4.59260821786515</v>
          </cell>
          <cell r="CQ429">
            <v>5.32070588308576</v>
          </cell>
          <cell r="CR429">
            <v>5.1737651387216</v>
          </cell>
          <cell r="CS429">
            <v>4.11282631418583</v>
          </cell>
          <cell r="CT429">
            <v>4.38278690154752</v>
          </cell>
          <cell r="CU429">
            <v>4.38278690154752</v>
          </cell>
          <cell r="CV429">
            <v>4.38278690154752</v>
          </cell>
          <cell r="CW429">
            <v>1.26354017615308</v>
          </cell>
          <cell r="CX429">
            <v>1.25076827416812</v>
          </cell>
          <cell r="CY429">
            <v>1.24682458865495</v>
          </cell>
          <cell r="CZ429">
            <v>1.2663974243046</v>
          </cell>
          <cell r="DA429">
            <v>1.26257058545039</v>
          </cell>
          <cell r="DB429">
            <v>1.2441336713458</v>
          </cell>
          <cell r="DC429">
            <v>1.26587782777731</v>
          </cell>
          <cell r="DD429">
            <v>1.24965561005721</v>
          </cell>
          <cell r="DE429">
            <v>1.25474896978345</v>
          </cell>
          <cell r="DF429">
            <v>1.25734638935737</v>
          </cell>
        </row>
        <row r="430">
          <cell r="BX430">
            <v>3.02198704929578</v>
          </cell>
          <cell r="BY430">
            <v>2.94584406434897</v>
          </cell>
          <cell r="BZ430">
            <v>3.27139205476759</v>
          </cell>
          <cell r="CA430">
            <v>3.00439404152954</v>
          </cell>
          <cell r="CB430">
            <v>2.85420533665416</v>
          </cell>
          <cell r="CC430">
            <v>3.6916437361511</v>
          </cell>
          <cell r="CD430">
            <v>3.94004886929767</v>
          </cell>
          <cell r="CE430">
            <v>3.05585368559965</v>
          </cell>
          <cell r="CF430">
            <v>3.29098645024688</v>
          </cell>
          <cell r="CG430">
            <v>3.51431534929594</v>
          </cell>
          <cell r="CH430">
            <v>3.31652203285825</v>
          </cell>
          <cell r="CI430">
            <v>3.77992881741205</v>
          </cell>
          <cell r="CJ430">
            <v>4.38166642353674</v>
          </cell>
          <cell r="CK430">
            <v>4.31655313694395</v>
          </cell>
          <cell r="CL430">
            <v>4.2123656469448</v>
          </cell>
          <cell r="CM430">
            <v>4.82677482363547</v>
          </cell>
          <cell r="CN430">
            <v>4.14409212266619</v>
          </cell>
          <cell r="CO430">
            <v>5.21916169096543</v>
          </cell>
          <cell r="CP430">
            <v>4.41071801042013</v>
          </cell>
          <cell r="CQ430">
            <v>4.7023747820167</v>
          </cell>
          <cell r="CR430">
            <v>4.38059215747995</v>
          </cell>
          <cell r="CS430">
            <v>4.53879622024367</v>
          </cell>
          <cell r="CT430">
            <v>5.11172990062926</v>
          </cell>
          <cell r="CU430">
            <v>5.11172990062926</v>
          </cell>
          <cell r="CV430">
            <v>5.11172990062926</v>
          </cell>
          <cell r="CW430">
            <v>1.22813879788708</v>
          </cell>
          <cell r="CX430">
            <v>1.25541355157024</v>
          </cell>
          <cell r="CY430">
            <v>1.25251072240552</v>
          </cell>
          <cell r="CZ430">
            <v>1.25130257309114</v>
          </cell>
          <cell r="DA430">
            <v>1.22256122538054</v>
          </cell>
          <cell r="DB430">
            <v>1.25989404969121</v>
          </cell>
          <cell r="DC430">
            <v>1.28163795589737</v>
          </cell>
          <cell r="DD430">
            <v>1.25909834753264</v>
          </cell>
          <cell r="DE430">
            <v>1.26837186911551</v>
          </cell>
          <cell r="DF430">
            <v>1.25499377639357</v>
          </cell>
        </row>
        <row r="431">
          <cell r="BX431">
            <v>2.80350762041051</v>
          </cell>
          <cell r="BY431">
            <v>2.90482375537491</v>
          </cell>
          <cell r="BZ431">
            <v>2.80211638856006</v>
          </cell>
          <cell r="CA431">
            <v>2.63679577891091</v>
          </cell>
          <cell r="CB431">
            <v>3.1784540954423</v>
          </cell>
          <cell r="CC431">
            <v>2.98580306663306</v>
          </cell>
          <cell r="CD431">
            <v>2.94380459968355</v>
          </cell>
          <cell r="CE431">
            <v>3.61293047199416</v>
          </cell>
          <cell r="CF431">
            <v>3.67251737857697</v>
          </cell>
          <cell r="CG431">
            <v>3.85571398294896</v>
          </cell>
          <cell r="CH431">
            <v>3.89005194439734</v>
          </cell>
          <cell r="CI431">
            <v>3.36686964524717</v>
          </cell>
          <cell r="CJ431">
            <v>4.05194774335847</v>
          </cell>
          <cell r="CK431">
            <v>4.06996478173574</v>
          </cell>
          <cell r="CL431">
            <v>4.2783765607139</v>
          </cell>
          <cell r="CM431">
            <v>3.7285239197608</v>
          </cell>
          <cell r="CN431">
            <v>4.58895073535441</v>
          </cell>
          <cell r="CO431">
            <v>4.48353126349935</v>
          </cell>
          <cell r="CP431">
            <v>4.24562431275881</v>
          </cell>
          <cell r="CQ431">
            <v>4.70777680367638</v>
          </cell>
          <cell r="CR431">
            <v>5.18060479306647</v>
          </cell>
          <cell r="CS431">
            <v>5.00998785861681</v>
          </cell>
          <cell r="CT431">
            <v>4.4174773951249</v>
          </cell>
          <cell r="CU431">
            <v>4.4174773951249</v>
          </cell>
          <cell r="CV431">
            <v>4.4174773951249</v>
          </cell>
          <cell r="CW431">
            <v>1.25979627349434</v>
          </cell>
          <cell r="CX431">
            <v>1.24721013169827</v>
          </cell>
          <cell r="CY431">
            <v>1.26041149003169</v>
          </cell>
          <cell r="CZ431">
            <v>1.28096774659586</v>
          </cell>
          <cell r="DA431">
            <v>1.27101070134607</v>
          </cell>
          <cell r="DB431">
            <v>1.25385426856413</v>
          </cell>
          <cell r="DC431">
            <v>1.26242801756808</v>
          </cell>
          <cell r="DD431">
            <v>1.24639051289964</v>
          </cell>
          <cell r="DE431">
            <v>1.25167952640712</v>
          </cell>
          <cell r="DF431">
            <v>1.24010978618203</v>
          </cell>
        </row>
        <row r="432">
          <cell r="BX432">
            <v>2.90705715054179</v>
          </cell>
          <cell r="BY432">
            <v>2.75451632427423</v>
          </cell>
          <cell r="BZ432">
            <v>3.35009215841716</v>
          </cell>
          <cell r="CA432">
            <v>2.70079254111134</v>
          </cell>
          <cell r="CB432">
            <v>3.59458283562278</v>
          </cell>
          <cell r="CC432">
            <v>4.11437000639079</v>
          </cell>
          <cell r="CD432">
            <v>3.62159965288129</v>
          </cell>
          <cell r="CE432">
            <v>3.54028001741988</v>
          </cell>
          <cell r="CF432">
            <v>3.71147058984921</v>
          </cell>
          <cell r="CG432">
            <v>3.462875396627</v>
          </cell>
          <cell r="CH432">
            <v>3.94336549302406</v>
          </cell>
          <cell r="CI432">
            <v>3.98713958725371</v>
          </cell>
          <cell r="CJ432">
            <v>4.2036171238526</v>
          </cell>
          <cell r="CK432">
            <v>3.96077756439674</v>
          </cell>
          <cell r="CL432">
            <v>4.46831538951293</v>
          </cell>
          <cell r="CM432">
            <v>3.67751149878941</v>
          </cell>
          <cell r="CN432">
            <v>4.30437861262701</v>
          </cell>
          <cell r="CO432">
            <v>4.77587485823842</v>
          </cell>
          <cell r="CP432">
            <v>4.79251511881732</v>
          </cell>
          <cell r="CQ432">
            <v>4.89265664431759</v>
          </cell>
          <cell r="CR432">
            <v>5.0245283807049</v>
          </cell>
          <cell r="CS432">
            <v>5.22462423180606</v>
          </cell>
          <cell r="CT432">
            <v>5.65884621332619</v>
          </cell>
          <cell r="CU432">
            <v>5.65884621332619</v>
          </cell>
          <cell r="CV432">
            <v>5.65884621332619</v>
          </cell>
          <cell r="CW432">
            <v>1.2609993266545</v>
          </cell>
          <cell r="CX432">
            <v>1.25479577548843</v>
          </cell>
          <cell r="CY432">
            <v>1.22891373575532</v>
          </cell>
          <cell r="CZ432">
            <v>1.25348533673595</v>
          </cell>
          <cell r="DA432">
            <v>1.23589523255473</v>
          </cell>
          <cell r="DB432">
            <v>1.24665612439581</v>
          </cell>
          <cell r="DC432">
            <v>1.26858642699212</v>
          </cell>
          <cell r="DD432">
            <v>1.27201283838623</v>
          </cell>
          <cell r="DE432">
            <v>1.26513519510619</v>
          </cell>
          <cell r="DF432">
            <v>1.21931605031154</v>
          </cell>
        </row>
        <row r="433">
          <cell r="BX433">
            <v>3.16868228404685</v>
          </cell>
          <cell r="BY433">
            <v>2.71345161744544</v>
          </cell>
          <cell r="BZ433">
            <v>3.10199856735683</v>
          </cell>
          <cell r="CA433">
            <v>2.91053598743439</v>
          </cell>
          <cell r="CB433">
            <v>4.20185598910771</v>
          </cell>
          <cell r="CC433">
            <v>3.46397089866151</v>
          </cell>
          <cell r="CD433">
            <v>3.27634234193486</v>
          </cell>
          <cell r="CE433">
            <v>3.45883817460502</v>
          </cell>
          <cell r="CF433">
            <v>3.41551412644258</v>
          </cell>
          <cell r="CG433">
            <v>3.86262996513755</v>
          </cell>
          <cell r="CH433">
            <v>3.97311849660587</v>
          </cell>
          <cell r="CI433">
            <v>4.30624511179964</v>
          </cell>
          <cell r="CJ433">
            <v>4.24863865225743</v>
          </cell>
          <cell r="CK433">
            <v>3.69329844300661</v>
          </cell>
          <cell r="CL433">
            <v>4.37840100937815</v>
          </cell>
          <cell r="CM433">
            <v>4.87066169939011</v>
          </cell>
          <cell r="CN433">
            <v>4.54778436159598</v>
          </cell>
          <cell r="CO433">
            <v>4.38658583589327</v>
          </cell>
          <cell r="CP433">
            <v>4.65359943332332</v>
          </cell>
          <cell r="CQ433">
            <v>4.84748714603434</v>
          </cell>
          <cell r="CR433">
            <v>4.82739442949993</v>
          </cell>
          <cell r="CS433">
            <v>4.6511865586234</v>
          </cell>
          <cell r="CT433">
            <v>5.0691755819024</v>
          </cell>
          <cell r="CU433">
            <v>5.0691755819024</v>
          </cell>
          <cell r="CV433">
            <v>5.0691755819024</v>
          </cell>
          <cell r="CW433">
            <v>1.26322607423329</v>
          </cell>
          <cell r="CX433">
            <v>1.24576235600123</v>
          </cell>
          <cell r="CY433">
            <v>1.26613630579229</v>
          </cell>
          <cell r="CZ433">
            <v>1.24408899634309</v>
          </cell>
          <cell r="DA433">
            <v>1.26815338655122</v>
          </cell>
          <cell r="DB433">
            <v>1.2535502276242</v>
          </cell>
          <cell r="DC433">
            <v>1.24606373528141</v>
          </cell>
          <cell r="DD433">
            <v>1.26625107598056</v>
          </cell>
          <cell r="DE433">
            <v>1.26221598688511</v>
          </cell>
          <cell r="DF433">
            <v>1.25953734583909</v>
          </cell>
        </row>
        <row r="434">
          <cell r="BX434">
            <v>2.89451236661506</v>
          </cell>
          <cell r="BY434">
            <v>2.9365753030285</v>
          </cell>
          <cell r="BZ434">
            <v>3.51908538537088</v>
          </cell>
          <cell r="CA434">
            <v>3.00662573670807</v>
          </cell>
          <cell r="CB434">
            <v>3.38150459608587</v>
          </cell>
          <cell r="CC434">
            <v>4.29713104724842</v>
          </cell>
          <cell r="CD434">
            <v>3.06837859734229</v>
          </cell>
          <cell r="CE434">
            <v>3.35877986535602</v>
          </cell>
          <cell r="CF434">
            <v>3.81990521237283</v>
          </cell>
          <cell r="CG434">
            <v>3.41556073432778</v>
          </cell>
          <cell r="CH434">
            <v>3.3861072465295</v>
          </cell>
          <cell r="CI434">
            <v>3.13033817895413</v>
          </cell>
          <cell r="CJ434">
            <v>4.14433078886039</v>
          </cell>
          <cell r="CK434">
            <v>4.2714574378541</v>
          </cell>
          <cell r="CL434">
            <v>3.98816186161077</v>
          </cell>
          <cell r="CM434">
            <v>4.65459045299194</v>
          </cell>
          <cell r="CN434">
            <v>4.59532605173189</v>
          </cell>
          <cell r="CO434">
            <v>4.31357144182011</v>
          </cell>
          <cell r="CP434">
            <v>4.84024841031726</v>
          </cell>
          <cell r="CQ434">
            <v>4.95992935800158</v>
          </cell>
          <cell r="CR434">
            <v>5.35474003971414</v>
          </cell>
          <cell r="CS434">
            <v>5.42992133038365</v>
          </cell>
          <cell r="CT434">
            <v>4.58367966784987</v>
          </cell>
          <cell r="CU434">
            <v>4.58367966784987</v>
          </cell>
          <cell r="CV434">
            <v>4.58367966784987</v>
          </cell>
          <cell r="CW434">
            <v>1.24973229153649</v>
          </cell>
          <cell r="CX434">
            <v>1.24592349579082</v>
          </cell>
          <cell r="CY434">
            <v>1.28595306802738</v>
          </cell>
          <cell r="CZ434">
            <v>1.26258573220901</v>
          </cell>
          <cell r="DA434">
            <v>1.26865347484026</v>
          </cell>
          <cell r="DB434">
            <v>1.25028203429327</v>
          </cell>
          <cell r="DC434">
            <v>1.25617427183281</v>
          </cell>
          <cell r="DD434">
            <v>1.23653769767289</v>
          </cell>
          <cell r="DE434">
            <v>1.24890417806879</v>
          </cell>
          <cell r="DF434">
            <v>1.25782106067349</v>
          </cell>
        </row>
        <row r="435">
          <cell r="BX435">
            <v>2.58120543982622</v>
          </cell>
          <cell r="BY435">
            <v>3.112498878703</v>
          </cell>
          <cell r="BZ435">
            <v>3.13538852954668</v>
          </cell>
          <cell r="CA435">
            <v>2.98945367463678</v>
          </cell>
          <cell r="CB435">
            <v>3.15041831838259</v>
          </cell>
          <cell r="CC435">
            <v>3.39045593659923</v>
          </cell>
          <cell r="CD435">
            <v>3.42137653818752</v>
          </cell>
          <cell r="CE435">
            <v>3.11171614899072</v>
          </cell>
          <cell r="CF435">
            <v>3.55154181261598</v>
          </cell>
          <cell r="CG435">
            <v>3.70194863758348</v>
          </cell>
          <cell r="CH435">
            <v>3.01490523364529</v>
          </cell>
          <cell r="CI435">
            <v>3.76350455006882</v>
          </cell>
          <cell r="CJ435">
            <v>4.24263421906368</v>
          </cell>
          <cell r="CK435">
            <v>4.33259682848186</v>
          </cell>
          <cell r="CL435">
            <v>4.50884020058172</v>
          </cell>
          <cell r="CM435">
            <v>4.42696610624735</v>
          </cell>
          <cell r="CN435">
            <v>4.52208328685841</v>
          </cell>
          <cell r="CO435">
            <v>4.39740224875647</v>
          </cell>
          <cell r="CP435">
            <v>4.67651417297585</v>
          </cell>
          <cell r="CQ435">
            <v>4.8121291910478</v>
          </cell>
          <cell r="CR435">
            <v>4.75606054015415</v>
          </cell>
          <cell r="CS435">
            <v>5.37219098972771</v>
          </cell>
          <cell r="CT435">
            <v>4.62498862732278</v>
          </cell>
          <cell r="CU435">
            <v>4.62498862732278</v>
          </cell>
          <cell r="CV435">
            <v>4.62498862732278</v>
          </cell>
          <cell r="CW435">
            <v>1.25994048275104</v>
          </cell>
          <cell r="CX435">
            <v>1.26054949694968</v>
          </cell>
          <cell r="CY435">
            <v>1.26661568451249</v>
          </cell>
          <cell r="CZ435">
            <v>1.25488167800123</v>
          </cell>
          <cell r="DA435">
            <v>1.25745083355067</v>
          </cell>
          <cell r="DB435">
            <v>1.24175794125417</v>
          </cell>
          <cell r="DC435">
            <v>1.2447177448389</v>
          </cell>
          <cell r="DD435">
            <v>1.24414937593583</v>
          </cell>
          <cell r="DE435">
            <v>1.25968775619617</v>
          </cell>
          <cell r="DF435">
            <v>1.2423683614969</v>
          </cell>
        </row>
        <row r="436">
          <cell r="BX436">
            <v>2.52020492315973</v>
          </cell>
          <cell r="BY436">
            <v>2.52241839563659</v>
          </cell>
          <cell r="BZ436">
            <v>3.47732249249384</v>
          </cell>
          <cell r="CA436">
            <v>3.20081757112261</v>
          </cell>
          <cell r="CB436">
            <v>3.00781972833864</v>
          </cell>
          <cell r="CC436">
            <v>3.3806029052542</v>
          </cell>
          <cell r="CD436">
            <v>3.89440511969194</v>
          </cell>
          <cell r="CE436">
            <v>3.44841256492979</v>
          </cell>
          <cell r="CF436">
            <v>3.15505685029362</v>
          </cell>
          <cell r="CG436">
            <v>3.47078510680969</v>
          </cell>
          <cell r="CH436">
            <v>4.07854247887124</v>
          </cell>
          <cell r="CI436">
            <v>3.33701780247659</v>
          </cell>
          <cell r="CJ436">
            <v>4.01601812846009</v>
          </cell>
          <cell r="CK436">
            <v>4.05505671132018</v>
          </cell>
          <cell r="CL436">
            <v>3.87495157014325</v>
          </cell>
          <cell r="CM436">
            <v>4.50206724408561</v>
          </cell>
          <cell r="CN436">
            <v>4.34095422706313</v>
          </cell>
          <cell r="CO436">
            <v>4.06471723502209</v>
          </cell>
          <cell r="CP436">
            <v>4.69619921265134</v>
          </cell>
          <cell r="CQ436">
            <v>4.68702413857215</v>
          </cell>
          <cell r="CR436">
            <v>4.87185706140634</v>
          </cell>
          <cell r="CS436">
            <v>4.41383113151814</v>
          </cell>
          <cell r="CT436">
            <v>4.95181638937795</v>
          </cell>
          <cell r="CU436">
            <v>4.95181638937795</v>
          </cell>
          <cell r="CV436">
            <v>4.95181638937795</v>
          </cell>
          <cell r="CW436">
            <v>1.26052915929359</v>
          </cell>
          <cell r="CX436">
            <v>1.25292988148747</v>
          </cell>
          <cell r="CY436">
            <v>1.24311334115658</v>
          </cell>
          <cell r="CZ436">
            <v>1.26139418493638</v>
          </cell>
          <cell r="DA436">
            <v>1.24047703557347</v>
          </cell>
          <cell r="DB436">
            <v>1.27127405513634</v>
          </cell>
          <cell r="DC436">
            <v>1.23742141080049</v>
          </cell>
          <cell r="DD436">
            <v>1.28069735479293</v>
          </cell>
          <cell r="DE436">
            <v>1.26060701377918</v>
          </cell>
          <cell r="DF436">
            <v>1.27008916967168</v>
          </cell>
        </row>
        <row r="437">
          <cell r="BX437">
            <v>2.2120908779607</v>
          </cell>
          <cell r="BY437">
            <v>2.68457187649782</v>
          </cell>
          <cell r="BZ437">
            <v>2.47147143070277</v>
          </cell>
          <cell r="CA437">
            <v>2.55057707625178</v>
          </cell>
          <cell r="CB437">
            <v>2.99702518485487</v>
          </cell>
          <cell r="CC437">
            <v>3.50227821145951</v>
          </cell>
          <cell r="CD437">
            <v>2.66204657249403</v>
          </cell>
          <cell r="CE437">
            <v>3.65654827650439</v>
          </cell>
          <cell r="CF437">
            <v>3.43425115328776</v>
          </cell>
          <cell r="CG437">
            <v>3.54760848601246</v>
          </cell>
          <cell r="CH437">
            <v>3.8300199100079</v>
          </cell>
          <cell r="CI437">
            <v>3.77987123642365</v>
          </cell>
          <cell r="CJ437">
            <v>4.33789922664307</v>
          </cell>
          <cell r="CK437">
            <v>4.23763574040209</v>
          </cell>
          <cell r="CL437">
            <v>4.02844730738728</v>
          </cell>
          <cell r="CM437">
            <v>4.03394448446831</v>
          </cell>
          <cell r="CN437">
            <v>4.57356383837502</v>
          </cell>
          <cell r="CO437">
            <v>4.52944588414113</v>
          </cell>
          <cell r="CP437">
            <v>5.08597381074932</v>
          </cell>
          <cell r="CQ437">
            <v>4.84322446413859</v>
          </cell>
          <cell r="CR437">
            <v>4.68408016658665</v>
          </cell>
          <cell r="CS437">
            <v>4.94936349507254</v>
          </cell>
          <cell r="CT437">
            <v>5.04069783321673</v>
          </cell>
          <cell r="CU437">
            <v>5.04069783321673</v>
          </cell>
          <cell r="CV437">
            <v>5.04069783321673</v>
          </cell>
          <cell r="CW437">
            <v>1.2539388745137</v>
          </cell>
          <cell r="CX437">
            <v>1.26572404675245</v>
          </cell>
          <cell r="CY437">
            <v>1.27410371557448</v>
          </cell>
          <cell r="CZ437">
            <v>1.24060183922051</v>
          </cell>
          <cell r="DA437">
            <v>1.26852512691981</v>
          </cell>
          <cell r="DB437">
            <v>1.26386919553097</v>
          </cell>
          <cell r="DC437">
            <v>1.25892603576817</v>
          </cell>
          <cell r="DD437">
            <v>1.2515444996701</v>
          </cell>
          <cell r="DE437">
            <v>1.25281019531976</v>
          </cell>
          <cell r="DF437">
            <v>1.25512286691211</v>
          </cell>
        </row>
        <row r="438">
          <cell r="BX438">
            <v>2.91228550817694</v>
          </cell>
          <cell r="BY438">
            <v>2.65533929278697</v>
          </cell>
          <cell r="BZ438">
            <v>2.76912189169682</v>
          </cell>
          <cell r="CA438">
            <v>3.03787058657774</v>
          </cell>
          <cell r="CB438">
            <v>2.83322345822346</v>
          </cell>
          <cell r="CC438">
            <v>2.92381478725663</v>
          </cell>
          <cell r="CD438">
            <v>3.30125887027843</v>
          </cell>
          <cell r="CE438">
            <v>3.9907225439741</v>
          </cell>
          <cell r="CF438">
            <v>3.60256987948679</v>
          </cell>
          <cell r="CG438">
            <v>4.0261858036532</v>
          </cell>
          <cell r="CH438">
            <v>3.0030462906472</v>
          </cell>
          <cell r="CI438">
            <v>4.20859946802679</v>
          </cell>
          <cell r="CJ438">
            <v>4.57843314097008</v>
          </cell>
          <cell r="CK438">
            <v>4.00646937945808</v>
          </cell>
          <cell r="CL438">
            <v>4.14876125230828</v>
          </cell>
          <cell r="CM438">
            <v>5.17339046786004</v>
          </cell>
          <cell r="CN438">
            <v>4.9226176791907</v>
          </cell>
          <cell r="CO438">
            <v>4.32841639396273</v>
          </cell>
          <cell r="CP438">
            <v>4.73720252008483</v>
          </cell>
          <cell r="CQ438">
            <v>5.07765561879315</v>
          </cell>
          <cell r="CR438">
            <v>4.78235043199732</v>
          </cell>
          <cell r="CS438">
            <v>5.3820778945757</v>
          </cell>
          <cell r="CT438">
            <v>5.22358571867276</v>
          </cell>
          <cell r="CU438">
            <v>5.22358571867276</v>
          </cell>
          <cell r="CV438">
            <v>5.22358571867276</v>
          </cell>
          <cell r="CW438">
            <v>1.23154658183779</v>
          </cell>
          <cell r="CX438">
            <v>1.26305873956854</v>
          </cell>
          <cell r="CY438">
            <v>1.25762109135263</v>
          </cell>
          <cell r="CZ438">
            <v>1.2395678237265</v>
          </cell>
          <cell r="DA438">
            <v>1.25425685417955</v>
          </cell>
          <cell r="DB438">
            <v>1.26775104674382</v>
          </cell>
          <cell r="DC438">
            <v>1.22516958457348</v>
          </cell>
          <cell r="DD438">
            <v>1.26047815307454</v>
          </cell>
          <cell r="DE438">
            <v>1.2710218938789</v>
          </cell>
          <cell r="DF438">
            <v>1.24780480056545</v>
          </cell>
        </row>
        <row r="439">
          <cell r="BX439">
            <v>2.63634438472857</v>
          </cell>
          <cell r="BY439">
            <v>2.95902824313118</v>
          </cell>
          <cell r="BZ439">
            <v>2.77754315592617</v>
          </cell>
          <cell r="CA439">
            <v>3.52561796624878</v>
          </cell>
          <cell r="CB439">
            <v>2.61634725766144</v>
          </cell>
          <cell r="CC439">
            <v>3.31113396050097</v>
          </cell>
          <cell r="CD439">
            <v>3.13349727389159</v>
          </cell>
          <cell r="CE439">
            <v>3.54285838319977</v>
          </cell>
          <cell r="CF439">
            <v>3.46804023182068</v>
          </cell>
          <cell r="CG439">
            <v>4.19381859559257</v>
          </cell>
          <cell r="CH439">
            <v>3.2593722988024</v>
          </cell>
          <cell r="CI439">
            <v>4.08902941494919</v>
          </cell>
          <cell r="CJ439">
            <v>4.51635083039034</v>
          </cell>
          <cell r="CK439">
            <v>3.96527024674602</v>
          </cell>
          <cell r="CL439">
            <v>3.7246880452789</v>
          </cell>
          <cell r="CM439">
            <v>4.13137749866967</v>
          </cell>
          <cell r="CN439">
            <v>3.73503479195144</v>
          </cell>
          <cell r="CO439">
            <v>4.59421076218488</v>
          </cell>
          <cell r="CP439">
            <v>4.91059531899526</v>
          </cell>
          <cell r="CQ439">
            <v>4.57193368798306</v>
          </cell>
          <cell r="CR439">
            <v>4.66886586787588</v>
          </cell>
          <cell r="CS439">
            <v>4.48022842347606</v>
          </cell>
          <cell r="CT439">
            <v>5.43990970310306</v>
          </cell>
          <cell r="CU439">
            <v>5.43990970310306</v>
          </cell>
          <cell r="CV439">
            <v>5.43990970310306</v>
          </cell>
          <cell r="CW439">
            <v>1.25822820870551</v>
          </cell>
          <cell r="CX439">
            <v>1.2579707732669</v>
          </cell>
          <cell r="CY439">
            <v>1.24277421201512</v>
          </cell>
          <cell r="CZ439">
            <v>1.23747170840246</v>
          </cell>
          <cell r="DA439">
            <v>1.24821299732977</v>
          </cell>
          <cell r="DB439">
            <v>1.28162904994285</v>
          </cell>
          <cell r="DC439">
            <v>1.24654137657665</v>
          </cell>
          <cell r="DD439">
            <v>1.24814525809558</v>
          </cell>
          <cell r="DE439">
            <v>1.24446679078173</v>
          </cell>
          <cell r="DF439">
            <v>1.25712565844075</v>
          </cell>
        </row>
        <row r="440">
          <cell r="BX440">
            <v>2.68112014927603</v>
          </cell>
          <cell r="BY440">
            <v>2.55530700124521</v>
          </cell>
          <cell r="BZ440">
            <v>2.94920176852724</v>
          </cell>
          <cell r="CA440">
            <v>3.17535742480232</v>
          </cell>
          <cell r="CB440">
            <v>3.25434229185859</v>
          </cell>
          <cell r="CC440">
            <v>3.02601379596537</v>
          </cell>
          <cell r="CD440">
            <v>3.37180531870243</v>
          </cell>
          <cell r="CE440">
            <v>3.19166015220317</v>
          </cell>
          <cell r="CF440">
            <v>3.33141018293992</v>
          </cell>
          <cell r="CG440">
            <v>3.42270998930757</v>
          </cell>
          <cell r="CH440">
            <v>3.2090347265225</v>
          </cell>
          <cell r="CI440">
            <v>3.50848566152898</v>
          </cell>
          <cell r="CJ440">
            <v>3.77536625450557</v>
          </cell>
          <cell r="CK440">
            <v>3.77780890854498</v>
          </cell>
          <cell r="CL440">
            <v>4.1762209615023</v>
          </cell>
          <cell r="CM440">
            <v>4.61828947766049</v>
          </cell>
          <cell r="CN440">
            <v>4.34602421507848</v>
          </cell>
          <cell r="CO440">
            <v>4.12619976055379</v>
          </cell>
          <cell r="CP440">
            <v>4.59658396305943</v>
          </cell>
          <cell r="CQ440">
            <v>4.37821907596535</v>
          </cell>
          <cell r="CR440">
            <v>5.65019764367853</v>
          </cell>
          <cell r="CS440">
            <v>5.44722572336436</v>
          </cell>
          <cell r="CT440">
            <v>5.4869278636736</v>
          </cell>
          <cell r="CU440">
            <v>5.4869278636736</v>
          </cell>
          <cell r="CV440">
            <v>5.4869278636736</v>
          </cell>
          <cell r="CW440">
            <v>1.25192209189034</v>
          </cell>
          <cell r="CX440">
            <v>1.24360310281881</v>
          </cell>
          <cell r="CY440">
            <v>1.24373176942728</v>
          </cell>
          <cell r="CZ440">
            <v>1.25178011693521</v>
          </cell>
          <cell r="DA440">
            <v>1.24430762956298</v>
          </cell>
          <cell r="DB440">
            <v>1.25242703106105</v>
          </cell>
          <cell r="DC440">
            <v>1.25244548408059</v>
          </cell>
          <cell r="DD440">
            <v>1.26318620855462</v>
          </cell>
          <cell r="DE440">
            <v>1.26023211831865</v>
          </cell>
          <cell r="DF440">
            <v>1.2515287669868</v>
          </cell>
        </row>
        <row r="441">
          <cell r="BX441">
            <v>2.20984921523185</v>
          </cell>
          <cell r="BY441">
            <v>2.66277366057441</v>
          </cell>
          <cell r="BZ441">
            <v>3.0407477131799</v>
          </cell>
          <cell r="CA441">
            <v>3.34204686461498</v>
          </cell>
          <cell r="CB441">
            <v>3.84149376299155</v>
          </cell>
          <cell r="CC441">
            <v>3.35597148337639</v>
          </cell>
          <cell r="CD441">
            <v>3.58981954123616</v>
          </cell>
          <cell r="CE441">
            <v>3.48910879446558</v>
          </cell>
          <cell r="CF441">
            <v>3.91530223147887</v>
          </cell>
          <cell r="CG441">
            <v>4.17610681529745</v>
          </cell>
          <cell r="CH441">
            <v>4.44033100414884</v>
          </cell>
          <cell r="CI441">
            <v>4.0388383382895</v>
          </cell>
          <cell r="CJ441">
            <v>3.49324535831303</v>
          </cell>
          <cell r="CK441">
            <v>4.04178086370454</v>
          </cell>
          <cell r="CL441">
            <v>4.51527717240819</v>
          </cell>
          <cell r="CM441">
            <v>4.29672880905757</v>
          </cell>
          <cell r="CN441">
            <v>4.40701419906337</v>
          </cell>
          <cell r="CO441">
            <v>4.67198917001799</v>
          </cell>
          <cell r="CP441">
            <v>4.7768586925306</v>
          </cell>
          <cell r="CQ441">
            <v>4.62996100656449</v>
          </cell>
          <cell r="CR441">
            <v>4.9678185316219</v>
          </cell>
          <cell r="CS441">
            <v>5.23959867099628</v>
          </cell>
          <cell r="CT441">
            <v>5.13937119536998</v>
          </cell>
          <cell r="CU441">
            <v>5.13937119536998</v>
          </cell>
          <cell r="CV441">
            <v>5.13937119536998</v>
          </cell>
          <cell r="CW441">
            <v>1.24240667845432</v>
          </cell>
          <cell r="CX441">
            <v>1.24392999458016</v>
          </cell>
          <cell r="CY441">
            <v>1.26604032483782</v>
          </cell>
          <cell r="CZ441">
            <v>1.25286371791804</v>
          </cell>
          <cell r="DA441">
            <v>1.2318827896331</v>
          </cell>
          <cell r="DB441">
            <v>1.26067527549072</v>
          </cell>
          <cell r="DC441">
            <v>1.23908493066411</v>
          </cell>
          <cell r="DD441">
            <v>1.23707025448142</v>
          </cell>
          <cell r="DE441">
            <v>1.2775181359384</v>
          </cell>
          <cell r="DF441">
            <v>1.26010897700992</v>
          </cell>
        </row>
        <row r="442">
          <cell r="BX442">
            <v>2.72269900817706</v>
          </cell>
          <cell r="BY442">
            <v>3.03184999935106</v>
          </cell>
          <cell r="BZ442">
            <v>3.20096893997153</v>
          </cell>
          <cell r="CA442">
            <v>2.90978084010715</v>
          </cell>
          <cell r="CB442">
            <v>3.15066143699364</v>
          </cell>
          <cell r="CC442">
            <v>3.57079970520404</v>
          </cell>
          <cell r="CD442">
            <v>3.25445291393559</v>
          </cell>
          <cell r="CE442">
            <v>3.24619992593384</v>
          </cell>
          <cell r="CF442">
            <v>3.61022292676299</v>
          </cell>
          <cell r="CG442">
            <v>3.92706104667688</v>
          </cell>
          <cell r="CH442">
            <v>3.49924588033301</v>
          </cell>
          <cell r="CI442">
            <v>3.80112489383852</v>
          </cell>
          <cell r="CJ442">
            <v>4.05883419847081</v>
          </cell>
          <cell r="CK442">
            <v>4.15547601852172</v>
          </cell>
          <cell r="CL442">
            <v>4.20560366520417</v>
          </cell>
          <cell r="CM442">
            <v>4.60290611061383</v>
          </cell>
          <cell r="CN442">
            <v>4.72639752900875</v>
          </cell>
          <cell r="CO442">
            <v>4.77718956524139</v>
          </cell>
          <cell r="CP442">
            <v>4.99600198141247</v>
          </cell>
          <cell r="CQ442">
            <v>5.2019794190133</v>
          </cell>
          <cell r="CR442">
            <v>5.3472241735919</v>
          </cell>
          <cell r="CS442">
            <v>5.26248304381717</v>
          </cell>
          <cell r="CT442">
            <v>4.5586113424515</v>
          </cell>
          <cell r="CU442">
            <v>4.5586113424515</v>
          </cell>
          <cell r="CV442">
            <v>4.5586113424515</v>
          </cell>
          <cell r="CW442">
            <v>1.23980543435676</v>
          </cell>
          <cell r="CX442">
            <v>1.26596594993654</v>
          </cell>
          <cell r="CY442">
            <v>1.27619794456163</v>
          </cell>
          <cell r="CZ442">
            <v>1.24614879731571</v>
          </cell>
          <cell r="DA442">
            <v>1.26405555498598</v>
          </cell>
          <cell r="DB442">
            <v>1.24005843610233</v>
          </cell>
          <cell r="DC442">
            <v>1.25428973105672</v>
          </cell>
          <cell r="DD442">
            <v>1.2409911674663</v>
          </cell>
          <cell r="DE442">
            <v>1.25880727288201</v>
          </cell>
          <cell r="DF442">
            <v>1.25027333854127</v>
          </cell>
        </row>
        <row r="443">
          <cell r="BX443">
            <v>2.32952771119685</v>
          </cell>
          <cell r="BY443">
            <v>2.78766424066264</v>
          </cell>
          <cell r="BZ443">
            <v>3.18856762199808</v>
          </cell>
          <cell r="CA443">
            <v>2.98986405469422</v>
          </cell>
          <cell r="CB443">
            <v>3.40613131975601</v>
          </cell>
          <cell r="CC443">
            <v>2.98613516710888</v>
          </cell>
          <cell r="CD443">
            <v>3.27331949689984</v>
          </cell>
          <cell r="CE443">
            <v>3.53274658241126</v>
          </cell>
          <cell r="CF443">
            <v>3.26712446833087</v>
          </cell>
          <cell r="CG443">
            <v>3.66570270593103</v>
          </cell>
          <cell r="CH443">
            <v>3.68312217548383</v>
          </cell>
          <cell r="CI443">
            <v>3.24704960534779</v>
          </cell>
          <cell r="CJ443">
            <v>3.58647377705103</v>
          </cell>
          <cell r="CK443">
            <v>3.99522324752489</v>
          </cell>
          <cell r="CL443">
            <v>4.64879179136455</v>
          </cell>
          <cell r="CM443">
            <v>3.94304440169324</v>
          </cell>
          <cell r="CN443">
            <v>3.81744284622443</v>
          </cell>
          <cell r="CO443">
            <v>4.22137311722872</v>
          </cell>
          <cell r="CP443">
            <v>5.19714528569032</v>
          </cell>
          <cell r="CQ443">
            <v>4.49040962783706</v>
          </cell>
          <cell r="CR443">
            <v>4.58723790669724</v>
          </cell>
          <cell r="CS443">
            <v>5.12984877986747</v>
          </cell>
          <cell r="CT443">
            <v>5.31916290694173</v>
          </cell>
          <cell r="CU443">
            <v>5.31916290694173</v>
          </cell>
          <cell r="CV443">
            <v>5.31916290694173</v>
          </cell>
          <cell r="CW443">
            <v>1.24411735162178</v>
          </cell>
          <cell r="CX443">
            <v>1.24069458570913</v>
          </cell>
          <cell r="CY443">
            <v>1.2407315323216</v>
          </cell>
          <cell r="CZ443">
            <v>1.251832112236</v>
          </cell>
          <cell r="DA443">
            <v>1.25845060791122</v>
          </cell>
          <cell r="DB443">
            <v>1.25738807958333</v>
          </cell>
          <cell r="DC443">
            <v>1.25811034892192</v>
          </cell>
          <cell r="DD443">
            <v>1.26534263443182</v>
          </cell>
          <cell r="DE443">
            <v>1.25145827178262</v>
          </cell>
          <cell r="DF443">
            <v>1.24691021260445</v>
          </cell>
        </row>
        <row r="444">
          <cell r="BX444">
            <v>2.68308543464317</v>
          </cell>
          <cell r="BY444">
            <v>2.97433645094989</v>
          </cell>
          <cell r="BZ444">
            <v>2.54334558093151</v>
          </cell>
          <cell r="CA444">
            <v>2.92542291496332</v>
          </cell>
          <cell r="CB444">
            <v>3.28516860145876</v>
          </cell>
          <cell r="CC444">
            <v>3.0739714813677</v>
          </cell>
          <cell r="CD444">
            <v>2.77787971882397</v>
          </cell>
          <cell r="CE444">
            <v>3.75910451565882</v>
          </cell>
          <cell r="CF444">
            <v>3.40490884861782</v>
          </cell>
          <cell r="CG444">
            <v>3.47735824192401</v>
          </cell>
          <cell r="CH444">
            <v>3.75492601798112</v>
          </cell>
          <cell r="CI444">
            <v>4.17716115841478</v>
          </cell>
          <cell r="CJ444">
            <v>3.38858357459369</v>
          </cell>
          <cell r="CK444">
            <v>4.2039360915492</v>
          </cell>
          <cell r="CL444">
            <v>4.25926858235407</v>
          </cell>
          <cell r="CM444">
            <v>5.01186675114983</v>
          </cell>
          <cell r="CN444">
            <v>4.63169028436554</v>
          </cell>
          <cell r="CO444">
            <v>4.74388415530812</v>
          </cell>
          <cell r="CP444">
            <v>4.48875215812539</v>
          </cell>
          <cell r="CQ444">
            <v>4.64806797297092</v>
          </cell>
          <cell r="CR444">
            <v>5.14281308950143</v>
          </cell>
          <cell r="CS444">
            <v>5.32995762814858</v>
          </cell>
          <cell r="CT444">
            <v>5.13075618212999</v>
          </cell>
          <cell r="CU444">
            <v>5.13075618212999</v>
          </cell>
          <cell r="CV444">
            <v>5.13075618212999</v>
          </cell>
          <cell r="CW444">
            <v>1.24745313199107</v>
          </cell>
          <cell r="CX444">
            <v>1.26976250434327</v>
          </cell>
          <cell r="CY444">
            <v>1.23762162359795</v>
          </cell>
          <cell r="CZ444">
            <v>1.26472995940402</v>
          </cell>
          <cell r="DA444">
            <v>1.23912070515788</v>
          </cell>
          <cell r="DB444">
            <v>1.26303958010333</v>
          </cell>
          <cell r="DC444">
            <v>1.27932875879291</v>
          </cell>
          <cell r="DD444">
            <v>1.2610551657575</v>
          </cell>
          <cell r="DE444">
            <v>1.24720257884309</v>
          </cell>
          <cell r="DF444">
            <v>1.24523624680754</v>
          </cell>
        </row>
        <row r="445">
          <cell r="BX445">
            <v>2.64783618481484</v>
          </cell>
          <cell r="BY445">
            <v>3.07138751126989</v>
          </cell>
          <cell r="BZ445">
            <v>3.02580230395544</v>
          </cell>
          <cell r="CA445">
            <v>3.2768618104389</v>
          </cell>
          <cell r="CB445">
            <v>3.39671028942723</v>
          </cell>
          <cell r="CC445">
            <v>3.22957660586084</v>
          </cell>
          <cell r="CD445">
            <v>3.44510533203689</v>
          </cell>
          <cell r="CE445">
            <v>3.83200757674594</v>
          </cell>
          <cell r="CF445">
            <v>3.63105286770738</v>
          </cell>
          <cell r="CG445">
            <v>3.55471265293272</v>
          </cell>
          <cell r="CH445">
            <v>3.70969079835303</v>
          </cell>
          <cell r="CI445">
            <v>3.57874991837847</v>
          </cell>
          <cell r="CJ445">
            <v>3.83004531505269</v>
          </cell>
          <cell r="CK445">
            <v>4.30846720444288</v>
          </cell>
          <cell r="CL445">
            <v>4.4539329189453</v>
          </cell>
          <cell r="CM445">
            <v>4.26417720697011</v>
          </cell>
          <cell r="CN445">
            <v>4.90393788244648</v>
          </cell>
          <cell r="CO445">
            <v>4.48636679937503</v>
          </cell>
          <cell r="CP445">
            <v>4.86547883289681</v>
          </cell>
          <cell r="CQ445">
            <v>5.18059573576864</v>
          </cell>
          <cell r="CR445">
            <v>4.80831474370827</v>
          </cell>
          <cell r="CS445">
            <v>5.02025735619616</v>
          </cell>
          <cell r="CT445">
            <v>4.92880439496197</v>
          </cell>
          <cell r="CU445">
            <v>4.92880439496197</v>
          </cell>
          <cell r="CV445">
            <v>4.92880439496197</v>
          </cell>
          <cell r="CW445">
            <v>1.25285942509651</v>
          </cell>
          <cell r="CX445">
            <v>1.25127591111558</v>
          </cell>
          <cell r="CY445">
            <v>1.25568009124069</v>
          </cell>
          <cell r="CZ445">
            <v>1.23131216833088</v>
          </cell>
          <cell r="DA445">
            <v>1.24185082676894</v>
          </cell>
          <cell r="DB445">
            <v>1.26314768046139</v>
          </cell>
          <cell r="DC445">
            <v>1.26723427033061</v>
          </cell>
          <cell r="DD445">
            <v>1.24639684249699</v>
          </cell>
          <cell r="DE445">
            <v>1.23625010069087</v>
          </cell>
          <cell r="DF445">
            <v>1.24498889926287</v>
          </cell>
        </row>
        <row r="446">
          <cell r="BX446">
            <v>1.95012916460507</v>
          </cell>
          <cell r="BY446">
            <v>2.74141320972063</v>
          </cell>
          <cell r="BZ446">
            <v>3.11091814357453</v>
          </cell>
          <cell r="CA446">
            <v>3.10743390152911</v>
          </cell>
          <cell r="CB446">
            <v>3.35251677006402</v>
          </cell>
          <cell r="CC446">
            <v>3.326101105474</v>
          </cell>
          <cell r="CD446">
            <v>3.45842563462924</v>
          </cell>
          <cell r="CE446">
            <v>3.41204488096396</v>
          </cell>
          <cell r="CF446">
            <v>3.34427417223678</v>
          </cell>
          <cell r="CG446">
            <v>4.12805939356591</v>
          </cell>
          <cell r="CH446">
            <v>3.62928579436103</v>
          </cell>
          <cell r="CI446">
            <v>3.75929946324879</v>
          </cell>
          <cell r="CJ446">
            <v>3.84884746810433</v>
          </cell>
          <cell r="CK446">
            <v>3.60557244259536</v>
          </cell>
          <cell r="CL446">
            <v>4.3750050020563</v>
          </cell>
          <cell r="CM446">
            <v>4.85943219021877</v>
          </cell>
          <cell r="CN446">
            <v>4.63219138869925</v>
          </cell>
          <cell r="CO446">
            <v>4.49926211170892</v>
          </cell>
          <cell r="CP446">
            <v>5.24103637309963</v>
          </cell>
          <cell r="CQ446">
            <v>5.188391150437</v>
          </cell>
          <cell r="CR446">
            <v>4.75678575418776</v>
          </cell>
          <cell r="CS446">
            <v>5.27130569312152</v>
          </cell>
          <cell r="CT446">
            <v>5.69703762379708</v>
          </cell>
          <cell r="CU446">
            <v>5.69703762379708</v>
          </cell>
          <cell r="CV446">
            <v>5.69703762379708</v>
          </cell>
          <cell r="CW446">
            <v>1.25020655580091</v>
          </cell>
          <cell r="CX446">
            <v>1.25322078799215</v>
          </cell>
          <cell r="CY446">
            <v>1.23813678430677</v>
          </cell>
          <cell r="CZ446">
            <v>1.25441973486326</v>
          </cell>
          <cell r="DA446">
            <v>1.24461024884914</v>
          </cell>
          <cell r="DB446">
            <v>1.28122668596104</v>
          </cell>
          <cell r="DC446">
            <v>1.27307876547473</v>
          </cell>
          <cell r="DD446">
            <v>1.23274322263558</v>
          </cell>
          <cell r="DE446">
            <v>1.26491535236479</v>
          </cell>
          <cell r="DF446">
            <v>1.25066818411082</v>
          </cell>
        </row>
        <row r="447">
          <cell r="BX447">
            <v>2.02413947414637</v>
          </cell>
          <cell r="BY447">
            <v>2.44314672085539</v>
          </cell>
          <cell r="BZ447">
            <v>3.41044081445346</v>
          </cell>
          <cell r="CA447">
            <v>3.12758248163293</v>
          </cell>
          <cell r="CB447">
            <v>3.10973844250575</v>
          </cell>
          <cell r="CC447">
            <v>3.56518334911128</v>
          </cell>
          <cell r="CD447">
            <v>3.55583081948304</v>
          </cell>
          <cell r="CE447">
            <v>3.43686406848189</v>
          </cell>
          <cell r="CF447">
            <v>3.32049681859346</v>
          </cell>
          <cell r="CG447">
            <v>4.00195289856289</v>
          </cell>
          <cell r="CH447">
            <v>3.83709562432722</v>
          </cell>
          <cell r="CI447">
            <v>3.85636987107991</v>
          </cell>
          <cell r="CJ447">
            <v>3.76946361073616</v>
          </cell>
          <cell r="CK447">
            <v>4.03373439528517</v>
          </cell>
          <cell r="CL447">
            <v>3.81098537108336</v>
          </cell>
          <cell r="CM447">
            <v>3.95495987432534</v>
          </cell>
          <cell r="CN447">
            <v>4.43261672887882</v>
          </cell>
          <cell r="CO447">
            <v>4.31317226754542</v>
          </cell>
          <cell r="CP447">
            <v>3.93632589796979</v>
          </cell>
          <cell r="CQ447">
            <v>4.80574325119584</v>
          </cell>
          <cell r="CR447">
            <v>4.5827963498929</v>
          </cell>
          <cell r="CS447">
            <v>4.99331882312816</v>
          </cell>
          <cell r="CT447">
            <v>4.72315012726619</v>
          </cell>
          <cell r="CU447">
            <v>4.72315012726619</v>
          </cell>
          <cell r="CV447">
            <v>4.72315012726619</v>
          </cell>
          <cell r="CW447">
            <v>1.27682597468505</v>
          </cell>
          <cell r="CX447">
            <v>1.27013843936875</v>
          </cell>
          <cell r="CY447">
            <v>1.27081430218484</v>
          </cell>
          <cell r="CZ447">
            <v>1.22616236141744</v>
          </cell>
          <cell r="DA447">
            <v>1.26660225698008</v>
          </cell>
          <cell r="DB447">
            <v>1.24524137731498</v>
          </cell>
          <cell r="DC447">
            <v>1.26549578742242</v>
          </cell>
          <cell r="DD447">
            <v>1.23706838159312</v>
          </cell>
          <cell r="DE447">
            <v>1.26739411855433</v>
          </cell>
          <cell r="DF447">
            <v>1.22871732232301</v>
          </cell>
        </row>
        <row r="448">
          <cell r="BX448">
            <v>2.60526707000126</v>
          </cell>
          <cell r="BY448">
            <v>3.01839352419419</v>
          </cell>
          <cell r="BZ448">
            <v>2.96255030107154</v>
          </cell>
          <cell r="CA448">
            <v>3.08097834891017</v>
          </cell>
          <cell r="CB448">
            <v>3.41479224442365</v>
          </cell>
          <cell r="CC448">
            <v>3.02689053579564</v>
          </cell>
          <cell r="CD448">
            <v>3.41284050820152</v>
          </cell>
          <cell r="CE448">
            <v>3.45040184021491</v>
          </cell>
          <cell r="CF448">
            <v>3.643739203149</v>
          </cell>
          <cell r="CG448">
            <v>3.62071888552991</v>
          </cell>
          <cell r="CH448">
            <v>4.00090855008965</v>
          </cell>
          <cell r="CI448">
            <v>3.69128460019098</v>
          </cell>
          <cell r="CJ448">
            <v>3.30555050296573</v>
          </cell>
          <cell r="CK448">
            <v>3.84522065855933</v>
          </cell>
          <cell r="CL448">
            <v>3.81692221964543</v>
          </cell>
          <cell r="CM448">
            <v>4.61016365222182</v>
          </cell>
          <cell r="CN448">
            <v>4.42015459977356</v>
          </cell>
          <cell r="CO448">
            <v>4.59017961312571</v>
          </cell>
          <cell r="CP448">
            <v>4.58650782445456</v>
          </cell>
          <cell r="CQ448">
            <v>5.19857324950115</v>
          </cell>
          <cell r="CR448">
            <v>4.71290753772493</v>
          </cell>
          <cell r="CS448">
            <v>4.7131795351858</v>
          </cell>
          <cell r="CT448">
            <v>4.82495315138712</v>
          </cell>
          <cell r="CU448">
            <v>4.82495315138712</v>
          </cell>
          <cell r="CV448">
            <v>4.82495315138712</v>
          </cell>
          <cell r="CW448">
            <v>1.25350541051659</v>
          </cell>
          <cell r="CX448">
            <v>1.25347143733769</v>
          </cell>
          <cell r="CY448">
            <v>1.24611976558358</v>
          </cell>
          <cell r="CZ448">
            <v>1.25814892214505</v>
          </cell>
          <cell r="DA448">
            <v>1.23963960502579</v>
          </cell>
          <cell r="DB448">
            <v>1.25548595921079</v>
          </cell>
          <cell r="DC448">
            <v>1.26709264900748</v>
          </cell>
          <cell r="DD448">
            <v>1.25685176043819</v>
          </cell>
          <cell r="DE448">
            <v>1.24733341685288</v>
          </cell>
          <cell r="DF448">
            <v>1.23390981473823</v>
          </cell>
        </row>
        <row r="449">
          <cell r="BX449">
            <v>3.13491161353295</v>
          </cell>
          <cell r="BY449">
            <v>2.91783538234294</v>
          </cell>
          <cell r="BZ449">
            <v>3.25505186517016</v>
          </cell>
          <cell r="CA449">
            <v>3.6041908260864</v>
          </cell>
          <cell r="CB449">
            <v>3.04188536382667</v>
          </cell>
          <cell r="CC449">
            <v>3.02630016774007</v>
          </cell>
          <cell r="CD449">
            <v>2.89716435999645</v>
          </cell>
          <cell r="CE449">
            <v>3.40421275541532</v>
          </cell>
          <cell r="CF449">
            <v>3.15404458314026</v>
          </cell>
          <cell r="CG449">
            <v>4.37063931584596</v>
          </cell>
          <cell r="CH449">
            <v>4.11010121028158</v>
          </cell>
          <cell r="CI449">
            <v>3.85931240634346</v>
          </cell>
          <cell r="CJ449">
            <v>3.85043788409004</v>
          </cell>
          <cell r="CK449">
            <v>4.20039295887303</v>
          </cell>
          <cell r="CL449">
            <v>3.6890004842926</v>
          </cell>
          <cell r="CM449">
            <v>4.54417261381647</v>
          </cell>
          <cell r="CN449">
            <v>4.91237554689107</v>
          </cell>
          <cell r="CO449">
            <v>4.30229382661222</v>
          </cell>
          <cell r="CP449">
            <v>4.52204088674343</v>
          </cell>
          <cell r="CQ449">
            <v>4.49815963332132</v>
          </cell>
          <cell r="CR449">
            <v>4.93519441598599</v>
          </cell>
          <cell r="CS449">
            <v>5.14091468148071</v>
          </cell>
          <cell r="CT449">
            <v>4.53936432024959</v>
          </cell>
          <cell r="CU449">
            <v>4.53936432024959</v>
          </cell>
          <cell r="CV449">
            <v>4.53936432024959</v>
          </cell>
          <cell r="CW449">
            <v>1.25269498935184</v>
          </cell>
          <cell r="CX449">
            <v>1.25656284703816</v>
          </cell>
          <cell r="CY449">
            <v>1.2412976848489</v>
          </cell>
          <cell r="CZ449">
            <v>1.25837133115933</v>
          </cell>
          <cell r="DA449">
            <v>1.23544521830811</v>
          </cell>
          <cell r="DB449">
            <v>1.26971596601982</v>
          </cell>
          <cell r="DC449">
            <v>1.25600448853812</v>
          </cell>
          <cell r="DD449">
            <v>1.25878562272711</v>
          </cell>
          <cell r="DE449">
            <v>1.24466842623802</v>
          </cell>
          <cell r="DF449">
            <v>1.2800203967917</v>
          </cell>
        </row>
        <row r="450">
          <cell r="BX450">
            <v>2.29233188772564</v>
          </cell>
          <cell r="BY450">
            <v>3.09319883720677</v>
          </cell>
          <cell r="BZ450">
            <v>2.82441907102582</v>
          </cell>
          <cell r="CA450">
            <v>3.32870592687065</v>
          </cell>
          <cell r="CB450">
            <v>3.03841653700732</v>
          </cell>
          <cell r="CC450">
            <v>3.39834292877494</v>
          </cell>
          <cell r="CD450">
            <v>3.35345775133874</v>
          </cell>
          <cell r="CE450">
            <v>3.10267180514524</v>
          </cell>
          <cell r="CF450">
            <v>3.55341896339953</v>
          </cell>
          <cell r="CG450">
            <v>3.60920484097878</v>
          </cell>
          <cell r="CH450">
            <v>4.06533561843047</v>
          </cell>
          <cell r="CI450">
            <v>3.5986646899481</v>
          </cell>
          <cell r="CJ450">
            <v>4.1576210597095</v>
          </cell>
          <cell r="CK450">
            <v>3.46320255297876</v>
          </cell>
          <cell r="CL450">
            <v>4.10245036485661</v>
          </cell>
          <cell r="CM450">
            <v>4.13640950531</v>
          </cell>
          <cell r="CN450">
            <v>4.84792805617968</v>
          </cell>
          <cell r="CO450">
            <v>4.71117707045808</v>
          </cell>
          <cell r="CP450">
            <v>5.18777038756122</v>
          </cell>
          <cell r="CQ450">
            <v>5.15811652546883</v>
          </cell>
          <cell r="CR450">
            <v>5.02785535952414</v>
          </cell>
          <cell r="CS450">
            <v>4.96017160610567</v>
          </cell>
          <cell r="CT450">
            <v>5.57521029415335</v>
          </cell>
          <cell r="CU450">
            <v>5.57521029415335</v>
          </cell>
          <cell r="CV450">
            <v>5.57521029415335</v>
          </cell>
          <cell r="CW450">
            <v>1.2776839236007</v>
          </cell>
          <cell r="CX450">
            <v>1.26099856828493</v>
          </cell>
          <cell r="CY450">
            <v>1.26039218377447</v>
          </cell>
          <cell r="CZ450">
            <v>1.27234455902548</v>
          </cell>
          <cell r="DA450">
            <v>1.26051156849104</v>
          </cell>
          <cell r="DB450">
            <v>1.25730724735217</v>
          </cell>
          <cell r="DC450">
            <v>1.23948474910553</v>
          </cell>
          <cell r="DD450">
            <v>1.26296565477648</v>
          </cell>
          <cell r="DE450">
            <v>1.25351970246356</v>
          </cell>
          <cell r="DF450">
            <v>1.26039336008962</v>
          </cell>
        </row>
        <row r="451">
          <cell r="BX451">
            <v>2.63029063561401</v>
          </cell>
          <cell r="BY451">
            <v>3.24458170752923</v>
          </cell>
          <cell r="BZ451">
            <v>2.78517612984212</v>
          </cell>
          <cell r="CA451">
            <v>3.22209364907475</v>
          </cell>
          <cell r="CB451">
            <v>3.02697838452246</v>
          </cell>
          <cell r="CC451">
            <v>3.07072428476707</v>
          </cell>
          <cell r="CD451">
            <v>2.98500350159217</v>
          </cell>
          <cell r="CE451">
            <v>3.54866244033737</v>
          </cell>
          <cell r="CF451">
            <v>4.07012492502798</v>
          </cell>
          <cell r="CG451">
            <v>4.24362660112181</v>
          </cell>
          <cell r="CH451">
            <v>3.65102081008247</v>
          </cell>
          <cell r="CI451">
            <v>3.98294171290456</v>
          </cell>
          <cell r="CJ451">
            <v>3.65712235295873</v>
          </cell>
          <cell r="CK451">
            <v>3.97298243124013</v>
          </cell>
          <cell r="CL451">
            <v>4.57842830193309</v>
          </cell>
          <cell r="CM451">
            <v>4.65067821494114</v>
          </cell>
          <cell r="CN451">
            <v>4.70661803969798</v>
          </cell>
          <cell r="CO451">
            <v>4.74840603737785</v>
          </cell>
          <cell r="CP451">
            <v>4.98953073525931</v>
          </cell>
          <cell r="CQ451">
            <v>5.4868184194993</v>
          </cell>
          <cell r="CR451">
            <v>5.55240710552711</v>
          </cell>
          <cell r="CS451">
            <v>4.77663197862864</v>
          </cell>
          <cell r="CT451">
            <v>5.46842254816553</v>
          </cell>
          <cell r="CU451">
            <v>5.46842254816553</v>
          </cell>
          <cell r="CV451">
            <v>5.46842254816553</v>
          </cell>
          <cell r="CW451">
            <v>1.25957238391165</v>
          </cell>
          <cell r="CX451">
            <v>1.27237735703134</v>
          </cell>
          <cell r="CY451">
            <v>1.25238220848496</v>
          </cell>
          <cell r="CZ451">
            <v>1.25688402079844</v>
          </cell>
          <cell r="DA451">
            <v>1.24372556291294</v>
          </cell>
          <cell r="DB451">
            <v>1.25232808753607</v>
          </cell>
          <cell r="DC451">
            <v>1.24489842659521</v>
          </cell>
          <cell r="DD451">
            <v>1.26186240319731</v>
          </cell>
          <cell r="DE451">
            <v>1.24343584157687</v>
          </cell>
          <cell r="DF451">
            <v>1.26350860482796</v>
          </cell>
        </row>
        <row r="452">
          <cell r="BX452">
            <v>2.75640826851034</v>
          </cell>
          <cell r="BY452">
            <v>3.17664972400691</v>
          </cell>
          <cell r="BZ452">
            <v>3.69160636302939</v>
          </cell>
          <cell r="CA452">
            <v>3.15657373537046</v>
          </cell>
          <cell r="CB452">
            <v>3.06967212042798</v>
          </cell>
          <cell r="CC452">
            <v>3.23237839154649</v>
          </cell>
          <cell r="CD452">
            <v>3.45132525622098</v>
          </cell>
          <cell r="CE452">
            <v>3.42052768537158</v>
          </cell>
          <cell r="CF452">
            <v>3.73540090124389</v>
          </cell>
          <cell r="CG452">
            <v>3.16696772438406</v>
          </cell>
          <cell r="CH452">
            <v>3.48984182128748</v>
          </cell>
          <cell r="CI452">
            <v>4.01354051006994</v>
          </cell>
          <cell r="CJ452">
            <v>3.98016197433708</v>
          </cell>
          <cell r="CK452">
            <v>4.33642461752329</v>
          </cell>
          <cell r="CL452">
            <v>4.59388191640428</v>
          </cell>
          <cell r="CM452">
            <v>4.7007056466051</v>
          </cell>
          <cell r="CN452">
            <v>4.65991397417421</v>
          </cell>
          <cell r="CO452">
            <v>4.38610348485478</v>
          </cell>
          <cell r="CP452">
            <v>5.05053985968022</v>
          </cell>
          <cell r="CQ452">
            <v>4.53909967114388</v>
          </cell>
          <cell r="CR452">
            <v>5.05060244047633</v>
          </cell>
          <cell r="CS452">
            <v>5.07033892799667</v>
          </cell>
          <cell r="CT452">
            <v>5.78888106490424</v>
          </cell>
          <cell r="CU452">
            <v>5.78888106490424</v>
          </cell>
          <cell r="CV452">
            <v>5.78888106490424</v>
          </cell>
          <cell r="CW452">
            <v>1.27518397372013</v>
          </cell>
          <cell r="CX452">
            <v>1.24770899343161</v>
          </cell>
          <cell r="CY452">
            <v>1.24768383610869</v>
          </cell>
          <cell r="CZ452">
            <v>1.24974488612018</v>
          </cell>
          <cell r="DA452">
            <v>1.25804544329917</v>
          </cell>
          <cell r="DB452">
            <v>1.26814375119251</v>
          </cell>
          <cell r="DC452">
            <v>1.24426378803318</v>
          </cell>
          <cell r="DD452">
            <v>1.24020136943267</v>
          </cell>
          <cell r="DE452">
            <v>1.24084144044457</v>
          </cell>
          <cell r="DF452">
            <v>1.25010575970443</v>
          </cell>
        </row>
        <row r="453">
          <cell r="BX453">
            <v>2.54477174475651</v>
          </cell>
          <cell r="BY453">
            <v>3.0554402596939</v>
          </cell>
          <cell r="BZ453">
            <v>2.58863370829841</v>
          </cell>
          <cell r="CA453">
            <v>3.03744506139019</v>
          </cell>
          <cell r="CB453">
            <v>3.32532686249948</v>
          </cell>
          <cell r="CC453">
            <v>3.38660638169823</v>
          </cell>
          <cell r="CD453">
            <v>3.48177130575617</v>
          </cell>
          <cell r="CE453">
            <v>3.80504369733771</v>
          </cell>
          <cell r="CF453">
            <v>3.87854875797474</v>
          </cell>
          <cell r="CG453">
            <v>3.64390327394204</v>
          </cell>
          <cell r="CH453">
            <v>3.831520000016</v>
          </cell>
          <cell r="CI453">
            <v>3.22647679197605</v>
          </cell>
          <cell r="CJ453">
            <v>3.37390278785964</v>
          </cell>
          <cell r="CK453">
            <v>4.37825140888178</v>
          </cell>
          <cell r="CL453">
            <v>4.47137391969493</v>
          </cell>
          <cell r="CM453">
            <v>4.30115577080117</v>
          </cell>
          <cell r="CN453">
            <v>4.08439364704562</v>
          </cell>
          <cell r="CO453">
            <v>4.91437172038452</v>
          </cell>
          <cell r="CP453">
            <v>4.80373210328962</v>
          </cell>
          <cell r="CQ453">
            <v>4.94599198142329</v>
          </cell>
          <cell r="CR453">
            <v>5.14980574697776</v>
          </cell>
          <cell r="CS453">
            <v>4.72694179083938</v>
          </cell>
          <cell r="CT453">
            <v>5.84761831163961</v>
          </cell>
          <cell r="CU453">
            <v>5.84761831163961</v>
          </cell>
          <cell r="CV453">
            <v>5.84761831163961</v>
          </cell>
          <cell r="CW453">
            <v>1.26511497256693</v>
          </cell>
          <cell r="CX453">
            <v>1.25126578642931</v>
          </cell>
          <cell r="CY453">
            <v>1.24795555028614</v>
          </cell>
          <cell r="CZ453">
            <v>1.25909313305365</v>
          </cell>
          <cell r="DA453">
            <v>1.27051192157799</v>
          </cell>
          <cell r="DB453">
            <v>1.24550210821512</v>
          </cell>
          <cell r="DC453">
            <v>1.25558378463283</v>
          </cell>
          <cell r="DD453">
            <v>1.25188606898004</v>
          </cell>
          <cell r="DE453">
            <v>1.2650542091349</v>
          </cell>
          <cell r="DF453">
            <v>1.25683053852522</v>
          </cell>
        </row>
        <row r="454">
          <cell r="BX454">
            <v>2.26779583232729</v>
          </cell>
          <cell r="BY454">
            <v>2.64193492426852</v>
          </cell>
          <cell r="BZ454">
            <v>2.64373217177835</v>
          </cell>
          <cell r="CA454">
            <v>3.34840395624138</v>
          </cell>
          <cell r="CB454">
            <v>2.85450867270656</v>
          </cell>
          <cell r="CC454">
            <v>3.33062254972845</v>
          </cell>
          <cell r="CD454">
            <v>3.12728398386206</v>
          </cell>
          <cell r="CE454">
            <v>3.3235359021505</v>
          </cell>
          <cell r="CF454">
            <v>3.52921940471851</v>
          </cell>
          <cell r="CG454">
            <v>3.09291532946592</v>
          </cell>
          <cell r="CH454">
            <v>3.66710219964129</v>
          </cell>
          <cell r="CI454">
            <v>3.52285795192204</v>
          </cell>
          <cell r="CJ454">
            <v>3.76971676805402</v>
          </cell>
          <cell r="CK454">
            <v>4.27012742666772</v>
          </cell>
          <cell r="CL454">
            <v>4.39402602055132</v>
          </cell>
          <cell r="CM454">
            <v>4.58966088349044</v>
          </cell>
          <cell r="CN454">
            <v>4.80862415564595</v>
          </cell>
          <cell r="CO454">
            <v>5.11903931248599</v>
          </cell>
          <cell r="CP454">
            <v>4.91810147728786</v>
          </cell>
          <cell r="CQ454">
            <v>4.70514604349345</v>
          </cell>
          <cell r="CR454">
            <v>5.56343315044801</v>
          </cell>
          <cell r="CS454">
            <v>5.44919341993012</v>
          </cell>
          <cell r="CT454">
            <v>4.73102789369543</v>
          </cell>
          <cell r="CU454">
            <v>4.73102789369543</v>
          </cell>
          <cell r="CV454">
            <v>4.73102789369543</v>
          </cell>
          <cell r="CW454">
            <v>1.23047355556929</v>
          </cell>
          <cell r="CX454">
            <v>1.24681533879712</v>
          </cell>
          <cell r="CY454">
            <v>1.23837649760391</v>
          </cell>
          <cell r="CZ454">
            <v>1.26022978288219</v>
          </cell>
          <cell r="DA454">
            <v>1.26053141847909</v>
          </cell>
          <cell r="DB454">
            <v>1.2596313995326</v>
          </cell>
          <cell r="DC454">
            <v>1.26178937593287</v>
          </cell>
          <cell r="DD454">
            <v>1.23324577993611</v>
          </cell>
          <cell r="DE454">
            <v>1.25523742521305</v>
          </cell>
          <cell r="DF454">
            <v>1.24192163812057</v>
          </cell>
        </row>
        <row r="455">
          <cell r="BX455">
            <v>2.62141908973998</v>
          </cell>
          <cell r="BY455">
            <v>2.94831944226035</v>
          </cell>
          <cell r="BZ455">
            <v>2.88408166805719</v>
          </cell>
          <cell r="CA455">
            <v>2.89986766587373</v>
          </cell>
          <cell r="CB455">
            <v>3.00661681415837</v>
          </cell>
          <cell r="CC455">
            <v>3.18522560569626</v>
          </cell>
          <cell r="CD455">
            <v>3.66149923053111</v>
          </cell>
          <cell r="CE455">
            <v>3.69218349810886</v>
          </cell>
          <cell r="CF455">
            <v>3.91498732557546</v>
          </cell>
          <cell r="CG455">
            <v>3.74554935243101</v>
          </cell>
          <cell r="CH455">
            <v>4.59442192268355</v>
          </cell>
          <cell r="CI455">
            <v>3.45056316682442</v>
          </cell>
          <cell r="CJ455">
            <v>4.32905960475737</v>
          </cell>
          <cell r="CK455">
            <v>4.93893964816249</v>
          </cell>
          <cell r="CL455">
            <v>4.3544987281535</v>
          </cell>
          <cell r="CM455">
            <v>4.07740524663172</v>
          </cell>
          <cell r="CN455">
            <v>3.87951381584551</v>
          </cell>
          <cell r="CO455">
            <v>4.72893968789925</v>
          </cell>
          <cell r="CP455">
            <v>4.61790246425302</v>
          </cell>
          <cell r="CQ455">
            <v>5.09612031975144</v>
          </cell>
          <cell r="CR455">
            <v>5.11540974374212</v>
          </cell>
          <cell r="CS455">
            <v>5.115385562996</v>
          </cell>
          <cell r="CT455">
            <v>4.58805760042592</v>
          </cell>
          <cell r="CU455">
            <v>4.58805760042592</v>
          </cell>
          <cell r="CV455">
            <v>4.58805760042592</v>
          </cell>
          <cell r="CW455">
            <v>1.27708912090958</v>
          </cell>
          <cell r="CX455">
            <v>1.26088061616031</v>
          </cell>
          <cell r="CY455">
            <v>1.22945130892992</v>
          </cell>
          <cell r="CZ455">
            <v>1.25983288392851</v>
          </cell>
          <cell r="DA455">
            <v>1.24890512457001</v>
          </cell>
          <cell r="DB455">
            <v>1.25903170088234</v>
          </cell>
          <cell r="DC455">
            <v>1.25979666939552</v>
          </cell>
          <cell r="DD455">
            <v>1.23898677232974</v>
          </cell>
          <cell r="DE455">
            <v>1.24871250077697</v>
          </cell>
          <cell r="DF455">
            <v>1.27374548471839</v>
          </cell>
        </row>
        <row r="456">
          <cell r="BX456">
            <v>2.43940088998086</v>
          </cell>
          <cell r="BY456">
            <v>2.93141793713658</v>
          </cell>
          <cell r="BZ456">
            <v>2.48958556779319</v>
          </cell>
          <cell r="CA456">
            <v>2.75260237781934</v>
          </cell>
          <cell r="CB456">
            <v>3.26091542332975</v>
          </cell>
          <cell r="CC456">
            <v>2.97441467604974</v>
          </cell>
          <cell r="CD456">
            <v>3.78572046909368</v>
          </cell>
          <cell r="CE456">
            <v>3.81264418805867</v>
          </cell>
          <cell r="CF456">
            <v>3.48002880122931</v>
          </cell>
          <cell r="CG456">
            <v>4.27963165464278</v>
          </cell>
          <cell r="CH456">
            <v>3.66112854419853</v>
          </cell>
          <cell r="CI456">
            <v>3.90643872604218</v>
          </cell>
          <cell r="CJ456">
            <v>4.15101792486695</v>
          </cell>
          <cell r="CK456">
            <v>4.33197408926487</v>
          </cell>
          <cell r="CL456">
            <v>4.4691202834684</v>
          </cell>
          <cell r="CM456">
            <v>4.58292492421889</v>
          </cell>
          <cell r="CN456">
            <v>4.20621878565476</v>
          </cell>
          <cell r="CO456">
            <v>4.66226402572799</v>
          </cell>
          <cell r="CP456">
            <v>5.29164622471821</v>
          </cell>
          <cell r="CQ456">
            <v>5.30288315495902</v>
          </cell>
          <cell r="CR456">
            <v>5.10276797152982</v>
          </cell>
          <cell r="CS456">
            <v>5.57641491342976</v>
          </cell>
          <cell r="CT456">
            <v>5.04282460503308</v>
          </cell>
          <cell r="CU456">
            <v>5.04282460503308</v>
          </cell>
          <cell r="CV456">
            <v>5.04282460503308</v>
          </cell>
          <cell r="CW456">
            <v>1.24340066257051</v>
          </cell>
          <cell r="CX456">
            <v>1.26442633068565</v>
          </cell>
          <cell r="CY456">
            <v>1.24604200869964</v>
          </cell>
          <cell r="CZ456">
            <v>1.26355240174249</v>
          </cell>
          <cell r="DA456">
            <v>1.27455161764044</v>
          </cell>
          <cell r="DB456">
            <v>1.25699476000125</v>
          </cell>
          <cell r="DC456">
            <v>1.23460492980959</v>
          </cell>
          <cell r="DD456">
            <v>1.23797043584775</v>
          </cell>
          <cell r="DE456">
            <v>1.23671858109238</v>
          </cell>
          <cell r="DF456">
            <v>1.2656650591673</v>
          </cell>
        </row>
        <row r="457">
          <cell r="BX457">
            <v>2.84707471361931</v>
          </cell>
          <cell r="BY457">
            <v>3.20926818962367</v>
          </cell>
          <cell r="BZ457">
            <v>2.80216561111866</v>
          </cell>
          <cell r="CA457">
            <v>3.21027388321453</v>
          </cell>
          <cell r="CB457">
            <v>3.50389460614666</v>
          </cell>
          <cell r="CC457">
            <v>3.27362375236197</v>
          </cell>
          <cell r="CD457">
            <v>3.44920641616531</v>
          </cell>
          <cell r="CE457">
            <v>3.5834072184233</v>
          </cell>
          <cell r="CF457">
            <v>3.54967631100076</v>
          </cell>
          <cell r="CG457">
            <v>4.18292059960864</v>
          </cell>
          <cell r="CH457">
            <v>3.77886001052201</v>
          </cell>
          <cell r="CI457">
            <v>4.83400706672494</v>
          </cell>
          <cell r="CJ457">
            <v>4.0592333414237</v>
          </cell>
          <cell r="CK457">
            <v>4.63200337664681</v>
          </cell>
          <cell r="CL457">
            <v>3.9535606151316</v>
          </cell>
          <cell r="CM457">
            <v>4.03939306704791</v>
          </cell>
          <cell r="CN457">
            <v>3.78033172290144</v>
          </cell>
          <cell r="CO457">
            <v>4.2136092445441</v>
          </cell>
          <cell r="CP457">
            <v>4.3489806177843</v>
          </cell>
          <cell r="CQ457">
            <v>5.04171530379679</v>
          </cell>
          <cell r="CR457">
            <v>4.33136312955243</v>
          </cell>
          <cell r="CS457">
            <v>4.9305691517491</v>
          </cell>
          <cell r="CT457">
            <v>5.32970534461433</v>
          </cell>
          <cell r="CU457">
            <v>5.32970534461433</v>
          </cell>
          <cell r="CV457">
            <v>5.32970534461433</v>
          </cell>
          <cell r="CW457">
            <v>1.24894090708116</v>
          </cell>
          <cell r="CX457">
            <v>1.24967941820833</v>
          </cell>
          <cell r="CY457">
            <v>1.26544853743709</v>
          </cell>
          <cell r="CZ457">
            <v>1.26848294338115</v>
          </cell>
          <cell r="DA457">
            <v>1.27673837893174</v>
          </cell>
          <cell r="DB457">
            <v>1.25929599237408</v>
          </cell>
          <cell r="DC457">
            <v>1.24916799772635</v>
          </cell>
          <cell r="DD457">
            <v>1.23478310552325</v>
          </cell>
          <cell r="DE457">
            <v>1.25790388739674</v>
          </cell>
          <cell r="DF457">
            <v>1.26383312149897</v>
          </cell>
        </row>
        <row r="458">
          <cell r="BX458">
            <v>2.36245018263335</v>
          </cell>
          <cell r="BY458">
            <v>3.09740084643701</v>
          </cell>
          <cell r="BZ458">
            <v>2.91299515938594</v>
          </cell>
          <cell r="CA458">
            <v>3.12699368051959</v>
          </cell>
          <cell r="CB458">
            <v>2.90339041137034</v>
          </cell>
          <cell r="CC458">
            <v>3.28610790889492</v>
          </cell>
          <cell r="CD458">
            <v>3.17687892090649</v>
          </cell>
          <cell r="CE458">
            <v>2.884518418845</v>
          </cell>
          <cell r="CF458">
            <v>2.90549297184287</v>
          </cell>
          <cell r="CG458">
            <v>3.00522296911114</v>
          </cell>
          <cell r="CH458">
            <v>3.8185891278772</v>
          </cell>
          <cell r="CI458">
            <v>4.02977233232298</v>
          </cell>
          <cell r="CJ458">
            <v>3.67629041880318</v>
          </cell>
          <cell r="CK458">
            <v>4.16772229452145</v>
          </cell>
          <cell r="CL458">
            <v>4.02302352207594</v>
          </cell>
          <cell r="CM458">
            <v>4.55237709743406</v>
          </cell>
          <cell r="CN458">
            <v>4.38415418287467</v>
          </cell>
          <cell r="CO458">
            <v>4.36183803180496</v>
          </cell>
          <cell r="CP458">
            <v>4.29556985748018</v>
          </cell>
          <cell r="CQ458">
            <v>4.5266019768028</v>
          </cell>
          <cell r="CR458">
            <v>4.82545797984696</v>
          </cell>
          <cell r="CS458">
            <v>4.21014966648911</v>
          </cell>
          <cell r="CT458">
            <v>5.15748147996482</v>
          </cell>
          <cell r="CU458">
            <v>5.15748147996482</v>
          </cell>
          <cell r="CV458">
            <v>5.15748147996482</v>
          </cell>
          <cell r="CW458">
            <v>1.25574876432294</v>
          </cell>
          <cell r="CX458">
            <v>1.24847721668467</v>
          </cell>
          <cell r="CY458">
            <v>1.2405731416033</v>
          </cell>
          <cell r="CZ458">
            <v>1.26793406617087</v>
          </cell>
          <cell r="DA458">
            <v>1.2497858281385</v>
          </cell>
          <cell r="DB458">
            <v>1.26140469579568</v>
          </cell>
          <cell r="DC458">
            <v>1.25179556525945</v>
          </cell>
          <cell r="DD458">
            <v>1.24014422313288</v>
          </cell>
          <cell r="DE458">
            <v>1.26856678708375</v>
          </cell>
          <cell r="DF458">
            <v>1.28001670872956</v>
          </cell>
        </row>
        <row r="459">
          <cell r="BX459">
            <v>2.73929682488018</v>
          </cell>
          <cell r="BY459">
            <v>3.11851277184389</v>
          </cell>
          <cell r="BZ459">
            <v>3.12181632424459</v>
          </cell>
          <cell r="CA459">
            <v>3.65565442801941</v>
          </cell>
          <cell r="CB459">
            <v>3.36250349079311</v>
          </cell>
          <cell r="CC459">
            <v>3.42913224458261</v>
          </cell>
          <cell r="CD459">
            <v>3.42747207034454</v>
          </cell>
          <cell r="CE459">
            <v>3.57664020643179</v>
          </cell>
          <cell r="CF459">
            <v>3.24549086561981</v>
          </cell>
          <cell r="CG459">
            <v>3.17276373898868</v>
          </cell>
          <cell r="CH459">
            <v>3.40364058607637</v>
          </cell>
          <cell r="CI459">
            <v>4.41657072533948</v>
          </cell>
          <cell r="CJ459">
            <v>4.29374964619336</v>
          </cell>
          <cell r="CK459">
            <v>3.81845200091736</v>
          </cell>
          <cell r="CL459">
            <v>4.22210929326229</v>
          </cell>
          <cell r="CM459">
            <v>4.29966194482862</v>
          </cell>
          <cell r="CN459">
            <v>4.49084923805232</v>
          </cell>
          <cell r="CO459">
            <v>4.34360275309928</v>
          </cell>
          <cell r="CP459">
            <v>4.80335015589239</v>
          </cell>
          <cell r="CQ459">
            <v>4.19688329706983</v>
          </cell>
          <cell r="CR459">
            <v>4.91994170925505</v>
          </cell>
          <cell r="CS459">
            <v>5.38826319338047</v>
          </cell>
          <cell r="CT459">
            <v>5.32291998319313</v>
          </cell>
          <cell r="CU459">
            <v>5.32291998319313</v>
          </cell>
          <cell r="CV459">
            <v>5.32291998319313</v>
          </cell>
          <cell r="CW459">
            <v>1.25884683575092</v>
          </cell>
          <cell r="CX459">
            <v>1.25274104259871</v>
          </cell>
          <cell r="CY459">
            <v>1.24183506012826</v>
          </cell>
          <cell r="CZ459">
            <v>1.2375919033717</v>
          </cell>
          <cell r="DA459">
            <v>1.23526463140598</v>
          </cell>
          <cell r="DB459">
            <v>1.28956283431787</v>
          </cell>
          <cell r="DC459">
            <v>1.24845633344102</v>
          </cell>
          <cell r="DD459">
            <v>1.26764311063081</v>
          </cell>
          <cell r="DE459">
            <v>1.25382872674708</v>
          </cell>
          <cell r="DF459">
            <v>1.25083225096413</v>
          </cell>
        </row>
        <row r="460">
          <cell r="BX460">
            <v>2.56643444978423</v>
          </cell>
          <cell r="BY460">
            <v>3.08220340031373</v>
          </cell>
          <cell r="BZ460">
            <v>3.0784154806002</v>
          </cell>
          <cell r="CA460">
            <v>3.30650657007147</v>
          </cell>
          <cell r="CB460">
            <v>3.10231774761506</v>
          </cell>
          <cell r="CC460">
            <v>3.56352035909773</v>
          </cell>
          <cell r="CD460">
            <v>3.13824143239927</v>
          </cell>
          <cell r="CE460">
            <v>3.77839363226139</v>
          </cell>
          <cell r="CF460">
            <v>3.6434408035104</v>
          </cell>
          <cell r="CG460">
            <v>3.43458502255655</v>
          </cell>
          <cell r="CH460">
            <v>3.89119390838984</v>
          </cell>
          <cell r="CI460">
            <v>3.60276870513657</v>
          </cell>
          <cell r="CJ460">
            <v>4.02495007994859</v>
          </cell>
          <cell r="CK460">
            <v>4.28052468056727</v>
          </cell>
          <cell r="CL460">
            <v>3.75369616743199</v>
          </cell>
          <cell r="CM460">
            <v>4.23642810424674</v>
          </cell>
          <cell r="CN460">
            <v>4.42097273733244</v>
          </cell>
          <cell r="CO460">
            <v>4.59199282326371</v>
          </cell>
          <cell r="CP460">
            <v>4.88090365846163</v>
          </cell>
          <cell r="CQ460">
            <v>4.23797678227667</v>
          </cell>
          <cell r="CR460">
            <v>4.29813475667637</v>
          </cell>
          <cell r="CS460">
            <v>4.83452184447041</v>
          </cell>
          <cell r="CT460">
            <v>5.67898489277601</v>
          </cell>
          <cell r="CU460">
            <v>5.67898489277601</v>
          </cell>
          <cell r="CV460">
            <v>5.67898489277601</v>
          </cell>
          <cell r="CW460">
            <v>1.24401573818581</v>
          </cell>
          <cell r="CX460">
            <v>1.25690282697084</v>
          </cell>
          <cell r="CY460">
            <v>1.26685538274686</v>
          </cell>
          <cell r="CZ460">
            <v>1.25967604261</v>
          </cell>
          <cell r="DA460">
            <v>1.25610343444317</v>
          </cell>
          <cell r="DB460">
            <v>1.25153672290846</v>
          </cell>
          <cell r="DC460">
            <v>1.2452676834362</v>
          </cell>
          <cell r="DD460">
            <v>1.2609812717099</v>
          </cell>
          <cell r="DE460">
            <v>1.26554153064757</v>
          </cell>
          <cell r="DF460">
            <v>1.24841950867389</v>
          </cell>
        </row>
        <row r="461">
          <cell r="BX461">
            <v>2.67754776295268</v>
          </cell>
          <cell r="BY461">
            <v>2.75004534288673</v>
          </cell>
          <cell r="BZ461">
            <v>3.27756347448518</v>
          </cell>
          <cell r="CA461">
            <v>3.10506380672205</v>
          </cell>
          <cell r="CB461">
            <v>3.39037193006348</v>
          </cell>
          <cell r="CC461">
            <v>2.75426859112613</v>
          </cell>
          <cell r="CD461">
            <v>2.9840188375756</v>
          </cell>
          <cell r="CE461">
            <v>3.25708811995795</v>
          </cell>
          <cell r="CF461">
            <v>3.61802825740452</v>
          </cell>
          <cell r="CG461">
            <v>3.49787539086533</v>
          </cell>
          <cell r="CH461">
            <v>3.53645551959077</v>
          </cell>
          <cell r="CI461">
            <v>3.83691301187484</v>
          </cell>
          <cell r="CJ461">
            <v>3.53911434464998</v>
          </cell>
          <cell r="CK461">
            <v>4.79844259660568</v>
          </cell>
          <cell r="CL461">
            <v>4.01794104342971</v>
          </cell>
          <cell r="CM461">
            <v>4.15958747127851</v>
          </cell>
          <cell r="CN461">
            <v>4.63415824356316</v>
          </cell>
          <cell r="CO461">
            <v>4.4067948663689</v>
          </cell>
          <cell r="CP461">
            <v>5.33514086736429</v>
          </cell>
          <cell r="CQ461">
            <v>4.17121936573777</v>
          </cell>
          <cell r="CR461">
            <v>4.46125273294838</v>
          </cell>
          <cell r="CS461">
            <v>4.49439249059221</v>
          </cell>
          <cell r="CT461">
            <v>5.34928008273881</v>
          </cell>
          <cell r="CU461">
            <v>5.34928008273881</v>
          </cell>
          <cell r="CV461">
            <v>5.34928008273881</v>
          </cell>
          <cell r="CW461">
            <v>1.25143407908176</v>
          </cell>
          <cell r="CX461">
            <v>1.26486323848128</v>
          </cell>
          <cell r="CY461">
            <v>1.24313292919603</v>
          </cell>
          <cell r="CZ461">
            <v>1.24837663708367</v>
          </cell>
          <cell r="DA461">
            <v>1.2518106038892</v>
          </cell>
          <cell r="DB461">
            <v>1.2694711687783</v>
          </cell>
          <cell r="DC461">
            <v>1.25821313886186</v>
          </cell>
          <cell r="DD461">
            <v>1.25654694287825</v>
          </cell>
          <cell r="DE461">
            <v>1.24492229684689</v>
          </cell>
          <cell r="DF461">
            <v>1.25243200178655</v>
          </cell>
        </row>
        <row r="462">
          <cell r="BX462">
            <v>2.32654371587357</v>
          </cell>
          <cell r="BY462">
            <v>2.567392227623</v>
          </cell>
          <cell r="BZ462">
            <v>2.59444199104642</v>
          </cell>
          <cell r="CA462">
            <v>3.39207957731258</v>
          </cell>
          <cell r="CB462">
            <v>3.16737732725081</v>
          </cell>
          <cell r="CC462">
            <v>3.08854474009665</v>
          </cell>
          <cell r="CD462">
            <v>3.19053600358288</v>
          </cell>
          <cell r="CE462">
            <v>3.86098360727128</v>
          </cell>
          <cell r="CF462">
            <v>3.05279800193309</v>
          </cell>
          <cell r="CG462">
            <v>3.65903127885641</v>
          </cell>
          <cell r="CH462">
            <v>3.85986890619419</v>
          </cell>
          <cell r="CI462">
            <v>4.15146016517189</v>
          </cell>
          <cell r="CJ462">
            <v>4.40109539259127</v>
          </cell>
          <cell r="CK462">
            <v>5.2303470083219</v>
          </cell>
          <cell r="CL462">
            <v>4.48432468813181</v>
          </cell>
          <cell r="CM462">
            <v>3.98827785549657</v>
          </cell>
          <cell r="CN462">
            <v>4.4739894480057</v>
          </cell>
          <cell r="CO462">
            <v>4.3991890552491</v>
          </cell>
          <cell r="CP462">
            <v>4.56020121660518</v>
          </cell>
          <cell r="CQ462">
            <v>4.00496847872558</v>
          </cell>
          <cell r="CR462">
            <v>4.76175533136156</v>
          </cell>
          <cell r="CS462">
            <v>4.93989934607294</v>
          </cell>
          <cell r="CT462">
            <v>5.28118846315805</v>
          </cell>
          <cell r="CU462">
            <v>5.28118846315805</v>
          </cell>
          <cell r="CV462">
            <v>5.28118846315805</v>
          </cell>
          <cell r="CW462">
            <v>1.26370150772773</v>
          </cell>
          <cell r="CX462">
            <v>1.26156427277966</v>
          </cell>
          <cell r="CY462">
            <v>1.27964066484509</v>
          </cell>
          <cell r="CZ462">
            <v>1.26287703759007</v>
          </cell>
          <cell r="DA462">
            <v>1.26428927059602</v>
          </cell>
          <cell r="DB462">
            <v>1.25035784453786</v>
          </cell>
          <cell r="DC462">
            <v>1.26493741736493</v>
          </cell>
          <cell r="DD462">
            <v>1.26598045208504</v>
          </cell>
          <cell r="DE462">
            <v>1.27771021207095</v>
          </cell>
          <cell r="DF462">
            <v>1.25093863759054</v>
          </cell>
        </row>
        <row r="463">
          <cell r="BX463">
            <v>2.66228792419871</v>
          </cell>
          <cell r="BY463">
            <v>2.58865865688528</v>
          </cell>
          <cell r="BZ463">
            <v>3.14534992846445</v>
          </cell>
          <cell r="CA463">
            <v>2.84825680363362</v>
          </cell>
          <cell r="CB463">
            <v>3.03447993949767</v>
          </cell>
          <cell r="CC463">
            <v>3.24941261027958</v>
          </cell>
          <cell r="CD463">
            <v>3.44705818370803</v>
          </cell>
          <cell r="CE463">
            <v>3.13407747111368</v>
          </cell>
          <cell r="CF463">
            <v>3.85938899288257</v>
          </cell>
          <cell r="CG463">
            <v>3.95344575299308</v>
          </cell>
          <cell r="CH463">
            <v>3.57758997875077</v>
          </cell>
          <cell r="CI463">
            <v>3.84440048790302</v>
          </cell>
          <cell r="CJ463">
            <v>3.8570683943197</v>
          </cell>
          <cell r="CK463">
            <v>4.18326103577908</v>
          </cell>
          <cell r="CL463">
            <v>4.1225281590434</v>
          </cell>
          <cell r="CM463">
            <v>4.31605194146778</v>
          </cell>
          <cell r="CN463">
            <v>4.46767452669602</v>
          </cell>
          <cell r="CO463">
            <v>4.97160868177444</v>
          </cell>
          <cell r="CP463">
            <v>4.15660101100665</v>
          </cell>
          <cell r="CQ463">
            <v>4.74621366030426</v>
          </cell>
          <cell r="CR463">
            <v>5.36264108790889</v>
          </cell>
          <cell r="CS463">
            <v>4.91398109118987</v>
          </cell>
          <cell r="CT463">
            <v>4.65965046632284</v>
          </cell>
          <cell r="CU463">
            <v>4.65965046632284</v>
          </cell>
          <cell r="CV463">
            <v>4.65965046632284</v>
          </cell>
          <cell r="CW463">
            <v>1.28385149374683</v>
          </cell>
          <cell r="CX463">
            <v>1.26490794021437</v>
          </cell>
          <cell r="CY463">
            <v>1.24081902433179</v>
          </cell>
          <cell r="CZ463">
            <v>1.2513214439334</v>
          </cell>
          <cell r="DA463">
            <v>1.25459203655468</v>
          </cell>
          <cell r="DB463">
            <v>1.26603193703046</v>
          </cell>
          <cell r="DC463">
            <v>1.26869568500037</v>
          </cell>
          <cell r="DD463">
            <v>1.26906900221832</v>
          </cell>
          <cell r="DE463">
            <v>1.2563551651635</v>
          </cell>
          <cell r="DF463">
            <v>1.24437723520649</v>
          </cell>
        </row>
        <row r="464">
          <cell r="BX464">
            <v>2.26582247082711</v>
          </cell>
          <cell r="BY464">
            <v>2.95990753516625</v>
          </cell>
          <cell r="BZ464">
            <v>3.1918551722554</v>
          </cell>
          <cell r="CA464">
            <v>3.20484768073453</v>
          </cell>
          <cell r="CB464">
            <v>3.10031316834056</v>
          </cell>
          <cell r="CC464">
            <v>2.94186646056309</v>
          </cell>
          <cell r="CD464">
            <v>3.67607372591468</v>
          </cell>
          <cell r="CE464">
            <v>3.60139149676796</v>
          </cell>
          <cell r="CF464">
            <v>3.60424714992241</v>
          </cell>
          <cell r="CG464">
            <v>3.80762896649347</v>
          </cell>
          <cell r="CH464">
            <v>3.5090567427419</v>
          </cell>
          <cell r="CI464">
            <v>3.66927633821066</v>
          </cell>
          <cell r="CJ464">
            <v>3.80903192598508</v>
          </cell>
          <cell r="CK464">
            <v>4.479541236099</v>
          </cell>
          <cell r="CL464">
            <v>4.23842472090505</v>
          </cell>
          <cell r="CM464">
            <v>4.54288390836065</v>
          </cell>
          <cell r="CN464">
            <v>4.09596989504149</v>
          </cell>
          <cell r="CO464">
            <v>4.41630878099343</v>
          </cell>
          <cell r="CP464">
            <v>4.69476036534205</v>
          </cell>
          <cell r="CQ464">
            <v>4.02969968694731</v>
          </cell>
          <cell r="CR464">
            <v>4.86967176366636</v>
          </cell>
          <cell r="CS464">
            <v>4.99812341995472</v>
          </cell>
          <cell r="CT464">
            <v>5.37010923957489</v>
          </cell>
          <cell r="CU464">
            <v>5.37010923957489</v>
          </cell>
          <cell r="CV464">
            <v>5.37010923957489</v>
          </cell>
          <cell r="CW464">
            <v>1.24425767861743</v>
          </cell>
          <cell r="CX464">
            <v>1.25345457315417</v>
          </cell>
          <cell r="CY464">
            <v>1.25208725149254</v>
          </cell>
          <cell r="CZ464">
            <v>1.26588101291524</v>
          </cell>
          <cell r="DA464">
            <v>1.24575595349715</v>
          </cell>
          <cell r="DB464">
            <v>1.25356972505201</v>
          </cell>
          <cell r="DC464">
            <v>1.26451495050978</v>
          </cell>
          <cell r="DD464">
            <v>1.24326870627892</v>
          </cell>
          <cell r="DE464">
            <v>1.27105657674079</v>
          </cell>
          <cell r="DF464">
            <v>1.25332536865923</v>
          </cell>
        </row>
        <row r="465">
          <cell r="BX465">
            <v>3.00002136119924</v>
          </cell>
          <cell r="BY465">
            <v>2.35743418339695</v>
          </cell>
          <cell r="BZ465">
            <v>3.34043528735135</v>
          </cell>
          <cell r="CA465">
            <v>3.32963427918608</v>
          </cell>
          <cell r="CB465">
            <v>3.42990834072166</v>
          </cell>
          <cell r="CC465">
            <v>3.21712511916154</v>
          </cell>
          <cell r="CD465">
            <v>3.42352861936697</v>
          </cell>
          <cell r="CE465">
            <v>3.66193530637917</v>
          </cell>
          <cell r="CF465">
            <v>3.60710478804625</v>
          </cell>
          <cell r="CG465">
            <v>3.40147635402004</v>
          </cell>
          <cell r="CH465">
            <v>3.62690601953815</v>
          </cell>
          <cell r="CI465">
            <v>3.78747520782278</v>
          </cell>
          <cell r="CJ465">
            <v>3.56488697221583</v>
          </cell>
          <cell r="CK465">
            <v>4.04555382603537</v>
          </cell>
          <cell r="CL465">
            <v>4.55937708057833</v>
          </cell>
          <cell r="CM465">
            <v>4.10629638034426</v>
          </cell>
          <cell r="CN465">
            <v>3.92296242316551</v>
          </cell>
          <cell r="CO465">
            <v>4.0842713520166</v>
          </cell>
          <cell r="CP465">
            <v>5.12106172862844</v>
          </cell>
          <cell r="CQ465">
            <v>4.84365158971361</v>
          </cell>
          <cell r="CR465">
            <v>4.63900683628966</v>
          </cell>
          <cell r="CS465">
            <v>5.20020517272196</v>
          </cell>
          <cell r="CT465">
            <v>5.29494037464588</v>
          </cell>
          <cell r="CU465">
            <v>5.29494037464588</v>
          </cell>
          <cell r="CV465">
            <v>5.29494037464588</v>
          </cell>
          <cell r="CW465">
            <v>1.2353196177524</v>
          </cell>
          <cell r="CX465">
            <v>1.26110883781462</v>
          </cell>
          <cell r="CY465">
            <v>1.24762492189053</v>
          </cell>
          <cell r="CZ465">
            <v>1.26604802281909</v>
          </cell>
          <cell r="DA465">
            <v>1.25716475203389</v>
          </cell>
          <cell r="DB465">
            <v>1.25801848421458</v>
          </cell>
          <cell r="DC465">
            <v>1.23680952470132</v>
          </cell>
          <cell r="DD465">
            <v>1.26412380577259</v>
          </cell>
          <cell r="DE465">
            <v>1.25044811321292</v>
          </cell>
          <cell r="DF465">
            <v>1.26438184523386</v>
          </cell>
        </row>
        <row r="466">
          <cell r="BX466">
            <v>2.70742599749626</v>
          </cell>
          <cell r="BY466">
            <v>2.55533871711513</v>
          </cell>
          <cell r="BZ466">
            <v>3.24410792517061</v>
          </cell>
          <cell r="CA466">
            <v>3.16585498918292</v>
          </cell>
          <cell r="CB466">
            <v>2.84212551054339</v>
          </cell>
          <cell r="CC466">
            <v>3.60444099904428</v>
          </cell>
          <cell r="CD466">
            <v>3.58418127860562</v>
          </cell>
          <cell r="CE466">
            <v>3.68191627647432</v>
          </cell>
          <cell r="CF466">
            <v>3.41396787254119</v>
          </cell>
          <cell r="CG466">
            <v>3.10674484365363</v>
          </cell>
          <cell r="CH466">
            <v>4.02439851339662</v>
          </cell>
          <cell r="CI466">
            <v>4.11006045677404</v>
          </cell>
          <cell r="CJ466">
            <v>4.31232928890567</v>
          </cell>
          <cell r="CK466">
            <v>4.41657988360913</v>
          </cell>
          <cell r="CL466">
            <v>4.49828765815406</v>
          </cell>
          <cell r="CM466">
            <v>4.1076062238994</v>
          </cell>
          <cell r="CN466">
            <v>4.3734089085236</v>
          </cell>
          <cell r="CO466">
            <v>5.0480851704494</v>
          </cell>
          <cell r="CP466">
            <v>4.90376329244444</v>
          </cell>
          <cell r="CQ466">
            <v>4.48394271231176</v>
          </cell>
          <cell r="CR466">
            <v>4.71123143334286</v>
          </cell>
          <cell r="CS466">
            <v>5.18143743088672</v>
          </cell>
          <cell r="CT466">
            <v>5.13381847845583</v>
          </cell>
          <cell r="CU466">
            <v>5.13381847845583</v>
          </cell>
          <cell r="CV466">
            <v>5.13381847845583</v>
          </cell>
          <cell r="CW466">
            <v>1.27599824994518</v>
          </cell>
          <cell r="CX466">
            <v>1.24997002008737</v>
          </cell>
          <cell r="CY466">
            <v>1.24092570641044</v>
          </cell>
          <cell r="CZ466">
            <v>1.25826907081005</v>
          </cell>
          <cell r="DA466">
            <v>1.25832774272429</v>
          </cell>
          <cell r="DB466">
            <v>1.25955833555484</v>
          </cell>
          <cell r="DC466">
            <v>1.24458363672635</v>
          </cell>
          <cell r="DD466">
            <v>1.26249666991267</v>
          </cell>
          <cell r="DE466">
            <v>1.26171495245944</v>
          </cell>
          <cell r="DF466">
            <v>1.25900763256984</v>
          </cell>
        </row>
        <row r="467">
          <cell r="BX467">
            <v>2.68132473695184</v>
          </cell>
          <cell r="BY467">
            <v>2.65035366097858</v>
          </cell>
          <cell r="BZ467">
            <v>2.6256701786598</v>
          </cell>
          <cell r="CA467">
            <v>2.96053590098089</v>
          </cell>
          <cell r="CB467">
            <v>3.5018419626786</v>
          </cell>
          <cell r="CC467">
            <v>3.34113888147785</v>
          </cell>
          <cell r="CD467">
            <v>3.87858492993351</v>
          </cell>
          <cell r="CE467">
            <v>4.10087826621699</v>
          </cell>
          <cell r="CF467">
            <v>3.51483181354484</v>
          </cell>
          <cell r="CG467">
            <v>3.68442370870322</v>
          </cell>
          <cell r="CH467">
            <v>4.13861522091348</v>
          </cell>
          <cell r="CI467">
            <v>4.10901593072418</v>
          </cell>
          <cell r="CJ467">
            <v>3.79625364538908</v>
          </cell>
          <cell r="CK467">
            <v>4.50063577575132</v>
          </cell>
          <cell r="CL467">
            <v>5.04352794861138</v>
          </cell>
          <cell r="CM467">
            <v>4.77357032352868</v>
          </cell>
          <cell r="CN467">
            <v>4.73291468105773</v>
          </cell>
          <cell r="CO467">
            <v>4.55494708854319</v>
          </cell>
          <cell r="CP467">
            <v>3.98566960338116</v>
          </cell>
          <cell r="CQ467">
            <v>4.68312595101239</v>
          </cell>
          <cell r="CR467">
            <v>4.25098837470146</v>
          </cell>
          <cell r="CS467">
            <v>4.51713872367824</v>
          </cell>
          <cell r="CT467">
            <v>4.7035285265355</v>
          </cell>
          <cell r="CU467">
            <v>4.7035285265355</v>
          </cell>
          <cell r="CV467">
            <v>4.7035285265355</v>
          </cell>
          <cell r="CW467">
            <v>1.25168073345523</v>
          </cell>
          <cell r="CX467">
            <v>1.253741679699</v>
          </cell>
          <cell r="CY467">
            <v>1.25268918469399</v>
          </cell>
          <cell r="CZ467">
            <v>1.24154318605625</v>
          </cell>
          <cell r="DA467">
            <v>1.24335887448448</v>
          </cell>
          <cell r="DB467">
            <v>1.25667074317205</v>
          </cell>
          <cell r="DC467">
            <v>1.27309438294064</v>
          </cell>
          <cell r="DD467">
            <v>1.26564504577677</v>
          </cell>
          <cell r="DE467">
            <v>1.25210829898908</v>
          </cell>
          <cell r="DF467">
            <v>1.25858596692027</v>
          </cell>
        </row>
        <row r="468">
          <cell r="BX468">
            <v>2.39225875760137</v>
          </cell>
          <cell r="BY468">
            <v>2.99658022409365</v>
          </cell>
          <cell r="BZ468">
            <v>2.74705644444501</v>
          </cell>
          <cell r="CA468">
            <v>2.96350267046061</v>
          </cell>
          <cell r="CB468">
            <v>3.202509929321</v>
          </cell>
          <cell r="CC468">
            <v>3.14398769118843</v>
          </cell>
          <cell r="CD468">
            <v>3.08369176678127</v>
          </cell>
          <cell r="CE468">
            <v>3.69149276219747</v>
          </cell>
          <cell r="CF468">
            <v>3.98582251513454</v>
          </cell>
          <cell r="CG468">
            <v>3.47779296599712</v>
          </cell>
          <cell r="CH468">
            <v>3.83870026826112</v>
          </cell>
          <cell r="CI468">
            <v>3.70510049943575</v>
          </cell>
          <cell r="CJ468">
            <v>4.01479514664068</v>
          </cell>
          <cell r="CK468">
            <v>4.44741180674335</v>
          </cell>
          <cell r="CL468">
            <v>4.48908214577038</v>
          </cell>
          <cell r="CM468">
            <v>4.1418670482455</v>
          </cell>
          <cell r="CN468">
            <v>4.3447525835689</v>
          </cell>
          <cell r="CO468">
            <v>4.81808419747306</v>
          </cell>
          <cell r="CP468">
            <v>4.54139334154425</v>
          </cell>
          <cell r="CQ468">
            <v>4.56147972846178</v>
          </cell>
          <cell r="CR468">
            <v>5.0270020398898</v>
          </cell>
          <cell r="CS468">
            <v>5.37355836745164</v>
          </cell>
          <cell r="CT468">
            <v>5.13318394200939</v>
          </cell>
          <cell r="CU468">
            <v>5.13318394200939</v>
          </cell>
          <cell r="CV468">
            <v>5.13318394200939</v>
          </cell>
          <cell r="CW468">
            <v>1.25404788273437</v>
          </cell>
          <cell r="CX468">
            <v>1.24831598731026</v>
          </cell>
          <cell r="CY468">
            <v>1.25625539292087</v>
          </cell>
          <cell r="CZ468">
            <v>1.24998985773742</v>
          </cell>
          <cell r="DA468">
            <v>1.26242366843773</v>
          </cell>
          <cell r="DB468">
            <v>1.24932234895148</v>
          </cell>
          <cell r="DC468">
            <v>1.22046718239903</v>
          </cell>
          <cell r="DD468">
            <v>1.26063311464357</v>
          </cell>
          <cell r="DE468">
            <v>1.26226680768277</v>
          </cell>
          <cell r="DF468">
            <v>1.28058340865226</v>
          </cell>
        </row>
        <row r="469">
          <cell r="BX469">
            <v>2.60974019854761</v>
          </cell>
          <cell r="BY469">
            <v>2.66939986873017</v>
          </cell>
          <cell r="BZ469">
            <v>3.39600414956328</v>
          </cell>
          <cell r="CA469">
            <v>3.00143319975575</v>
          </cell>
          <cell r="CB469">
            <v>3.220118638021</v>
          </cell>
          <cell r="CC469">
            <v>3.27985559889059</v>
          </cell>
          <cell r="CD469">
            <v>3.18926345501226</v>
          </cell>
          <cell r="CE469">
            <v>3.39188693919421</v>
          </cell>
          <cell r="CF469">
            <v>3.53189367202845</v>
          </cell>
          <cell r="CG469">
            <v>3.65694622166983</v>
          </cell>
          <cell r="CH469">
            <v>3.77093215962496</v>
          </cell>
          <cell r="CI469">
            <v>3.17461083513014</v>
          </cell>
          <cell r="CJ469">
            <v>3.29561988050021</v>
          </cell>
          <cell r="CK469">
            <v>3.77222702040531</v>
          </cell>
          <cell r="CL469">
            <v>4.1824184294062</v>
          </cell>
          <cell r="CM469">
            <v>4.40465264126763</v>
          </cell>
          <cell r="CN469">
            <v>4.57204287705854</v>
          </cell>
          <cell r="CO469">
            <v>4.76643038274707</v>
          </cell>
          <cell r="CP469">
            <v>4.39148356763498</v>
          </cell>
          <cell r="CQ469">
            <v>4.60638306510296</v>
          </cell>
          <cell r="CR469">
            <v>4.71550825730149</v>
          </cell>
          <cell r="CS469">
            <v>5.54153461837652</v>
          </cell>
          <cell r="CT469">
            <v>4.87838753114113</v>
          </cell>
          <cell r="CU469">
            <v>4.87838753114113</v>
          </cell>
          <cell r="CV469">
            <v>4.87838753114113</v>
          </cell>
          <cell r="CW469">
            <v>1.252078314138</v>
          </cell>
          <cell r="CX469">
            <v>1.25261361062585</v>
          </cell>
          <cell r="CY469">
            <v>1.26163471899252</v>
          </cell>
          <cell r="CZ469">
            <v>1.25094912363347</v>
          </cell>
          <cell r="DA469">
            <v>1.24070731161823</v>
          </cell>
          <cell r="DB469">
            <v>1.2639133453426</v>
          </cell>
          <cell r="DC469">
            <v>1.26631801682451</v>
          </cell>
          <cell r="DD469">
            <v>1.24385194005031</v>
          </cell>
          <cell r="DE469">
            <v>1.25657045506367</v>
          </cell>
          <cell r="DF469">
            <v>1.25604543572699</v>
          </cell>
        </row>
        <row r="470">
          <cell r="BX470">
            <v>2.70382645899438</v>
          </cell>
          <cell r="BY470">
            <v>3.26658464791195</v>
          </cell>
          <cell r="BZ470">
            <v>2.92680284951854</v>
          </cell>
          <cell r="CA470">
            <v>2.85805624955718</v>
          </cell>
          <cell r="CB470">
            <v>3.27687112391955</v>
          </cell>
          <cell r="CC470">
            <v>3.33242232005534</v>
          </cell>
          <cell r="CD470">
            <v>3.78811582501695</v>
          </cell>
          <cell r="CE470">
            <v>3.34897999824771</v>
          </cell>
          <cell r="CF470">
            <v>3.63899478334038</v>
          </cell>
          <cell r="CG470">
            <v>3.39942719648452</v>
          </cell>
          <cell r="CH470">
            <v>3.66661373799765</v>
          </cell>
          <cell r="CI470">
            <v>3.4777491154438</v>
          </cell>
          <cell r="CJ470">
            <v>3.79783301936961</v>
          </cell>
          <cell r="CK470">
            <v>3.92687105681489</v>
          </cell>
          <cell r="CL470">
            <v>4.47167362859217</v>
          </cell>
          <cell r="CM470">
            <v>4.02971203594134</v>
          </cell>
          <cell r="CN470">
            <v>4.61321846106796</v>
          </cell>
          <cell r="CO470">
            <v>4.52834852643305</v>
          </cell>
          <cell r="CP470">
            <v>4.8082075438876</v>
          </cell>
          <cell r="CQ470">
            <v>4.05676062399436</v>
          </cell>
          <cell r="CR470">
            <v>4.77039769014119</v>
          </cell>
          <cell r="CS470">
            <v>5.2269505699679</v>
          </cell>
          <cell r="CT470">
            <v>5.42980489449664</v>
          </cell>
          <cell r="CU470">
            <v>5.42980489449664</v>
          </cell>
          <cell r="CV470">
            <v>5.42980489449664</v>
          </cell>
          <cell r="CW470">
            <v>1.2767154616642</v>
          </cell>
          <cell r="CX470">
            <v>1.24504711752865</v>
          </cell>
          <cell r="CY470">
            <v>1.25531509581822</v>
          </cell>
          <cell r="CZ470">
            <v>1.25594383717892</v>
          </cell>
          <cell r="DA470">
            <v>1.24030279718314</v>
          </cell>
          <cell r="DB470">
            <v>1.26279856351766</v>
          </cell>
          <cell r="DC470">
            <v>1.23432488251196</v>
          </cell>
          <cell r="DD470">
            <v>1.25383209952184</v>
          </cell>
          <cell r="DE470">
            <v>1.25555859583288</v>
          </cell>
          <cell r="DF470">
            <v>1.24892571171937</v>
          </cell>
        </row>
        <row r="471">
          <cell r="BX471">
            <v>2.59185830035788</v>
          </cell>
          <cell r="BY471">
            <v>2.68932723302392</v>
          </cell>
          <cell r="BZ471">
            <v>2.9861076316845</v>
          </cell>
          <cell r="CA471">
            <v>2.87625799951132</v>
          </cell>
          <cell r="CB471">
            <v>2.61237341678189</v>
          </cell>
          <cell r="CC471">
            <v>3.33618304156916</v>
          </cell>
          <cell r="CD471">
            <v>3.6023365248329</v>
          </cell>
          <cell r="CE471">
            <v>3.21908482777759</v>
          </cell>
          <cell r="CF471">
            <v>3.27069686518269</v>
          </cell>
          <cell r="CG471">
            <v>3.6648139403623</v>
          </cell>
          <cell r="CH471">
            <v>3.95768289974029</v>
          </cell>
          <cell r="CI471">
            <v>4.30142051688433</v>
          </cell>
          <cell r="CJ471">
            <v>4.14870398736763</v>
          </cell>
          <cell r="CK471">
            <v>3.85174590685201</v>
          </cell>
          <cell r="CL471">
            <v>4.09630643455792</v>
          </cell>
          <cell r="CM471">
            <v>4.50642229723055</v>
          </cell>
          <cell r="CN471">
            <v>4.2667006825259</v>
          </cell>
          <cell r="CO471">
            <v>4.5940365307668</v>
          </cell>
          <cell r="CP471">
            <v>4.79854341709417</v>
          </cell>
          <cell r="CQ471">
            <v>4.83982049964858</v>
          </cell>
          <cell r="CR471">
            <v>4.81805602646736</v>
          </cell>
          <cell r="CS471">
            <v>4.99351860224456</v>
          </cell>
          <cell r="CT471">
            <v>5.1117639835919</v>
          </cell>
          <cell r="CU471">
            <v>5.1117639835919</v>
          </cell>
          <cell r="CV471">
            <v>5.1117639835919</v>
          </cell>
          <cell r="CW471">
            <v>1.27746509837848</v>
          </cell>
          <cell r="CX471">
            <v>1.27685209644235</v>
          </cell>
          <cell r="CY471">
            <v>1.27629043056344</v>
          </cell>
          <cell r="CZ471">
            <v>1.24852558074794</v>
          </cell>
          <cell r="DA471">
            <v>1.25793859194852</v>
          </cell>
          <cell r="DB471">
            <v>1.27384164692846</v>
          </cell>
          <cell r="DC471">
            <v>1.24313525375244</v>
          </cell>
          <cell r="DD471">
            <v>1.25048178262396</v>
          </cell>
          <cell r="DE471">
            <v>1.25172001501882</v>
          </cell>
          <cell r="DF471">
            <v>1.25095137701756</v>
          </cell>
        </row>
        <row r="472">
          <cell r="BX472">
            <v>2.32228799001111</v>
          </cell>
          <cell r="BY472">
            <v>2.77725971671304</v>
          </cell>
          <cell r="BZ472">
            <v>3.22134886211878</v>
          </cell>
          <cell r="CA472">
            <v>3.12393903212391</v>
          </cell>
          <cell r="CB472">
            <v>3.41591547248743</v>
          </cell>
          <cell r="CC472">
            <v>3.48109075000137</v>
          </cell>
          <cell r="CD472">
            <v>3.28636704668601</v>
          </cell>
          <cell r="CE472">
            <v>3.543539003397</v>
          </cell>
          <cell r="CF472">
            <v>3.56036637198475</v>
          </cell>
          <cell r="CG472">
            <v>3.58309025571688</v>
          </cell>
          <cell r="CH472">
            <v>4.07064530287781</v>
          </cell>
          <cell r="CI472">
            <v>3.86687349109459</v>
          </cell>
          <cell r="CJ472">
            <v>3.73414503207899</v>
          </cell>
          <cell r="CK472">
            <v>4.05627522515936</v>
          </cell>
          <cell r="CL472">
            <v>4.01814139334369</v>
          </cell>
          <cell r="CM472">
            <v>4.08295294482392</v>
          </cell>
          <cell r="CN472">
            <v>4.9950742462124</v>
          </cell>
          <cell r="CO472">
            <v>4.2127223873571</v>
          </cell>
          <cell r="CP472">
            <v>4.77604257457126</v>
          </cell>
          <cell r="CQ472">
            <v>4.34219719809327</v>
          </cell>
          <cell r="CR472">
            <v>4.7677768874048</v>
          </cell>
          <cell r="CS472">
            <v>4.93792281438422</v>
          </cell>
          <cell r="CT472">
            <v>4.93795904004147</v>
          </cell>
          <cell r="CU472">
            <v>4.93795904004147</v>
          </cell>
          <cell r="CV472">
            <v>4.93795904004147</v>
          </cell>
          <cell r="CW472">
            <v>1.22919033720093</v>
          </cell>
          <cell r="CX472">
            <v>1.23762445450426</v>
          </cell>
          <cell r="CY472">
            <v>1.26417266642244</v>
          </cell>
          <cell r="CZ472">
            <v>1.26266351280775</v>
          </cell>
          <cell r="DA472">
            <v>1.25735884229363</v>
          </cell>
          <cell r="DB472">
            <v>1.27410128562459</v>
          </cell>
          <cell r="DC472">
            <v>1.25298321771536</v>
          </cell>
          <cell r="DD472">
            <v>1.27277901939858</v>
          </cell>
          <cell r="DE472">
            <v>1.27941276860622</v>
          </cell>
          <cell r="DF472">
            <v>1.25577760695033</v>
          </cell>
        </row>
        <row r="473">
          <cell r="BX473">
            <v>2.42040443428046</v>
          </cell>
          <cell r="BY473">
            <v>3.13948409831918</v>
          </cell>
          <cell r="BZ473">
            <v>3.16235179709168</v>
          </cell>
          <cell r="CA473">
            <v>2.8129872119615</v>
          </cell>
          <cell r="CB473">
            <v>2.774133288884</v>
          </cell>
          <cell r="CC473">
            <v>3.05216610058558</v>
          </cell>
          <cell r="CD473">
            <v>3.14877699382341</v>
          </cell>
          <cell r="CE473">
            <v>3.48834352600107</v>
          </cell>
          <cell r="CF473">
            <v>3.64681003810042</v>
          </cell>
          <cell r="CG473">
            <v>4.18088759447624</v>
          </cell>
          <cell r="CH473">
            <v>3.25718482326855</v>
          </cell>
          <cell r="CI473">
            <v>4.19420157782056</v>
          </cell>
          <cell r="CJ473">
            <v>4.25861712510935</v>
          </cell>
          <cell r="CK473">
            <v>3.93472934789485</v>
          </cell>
          <cell r="CL473">
            <v>4.36056038101655</v>
          </cell>
          <cell r="CM473">
            <v>4.5671419226853</v>
          </cell>
          <cell r="CN473">
            <v>4.11559423765055</v>
          </cell>
          <cell r="CO473">
            <v>4.31920174533733</v>
          </cell>
          <cell r="CP473">
            <v>4.52376930691311</v>
          </cell>
          <cell r="CQ473">
            <v>4.95270847411318</v>
          </cell>
          <cell r="CR473">
            <v>4.95795128425429</v>
          </cell>
          <cell r="CS473">
            <v>5.48293462582807</v>
          </cell>
          <cell r="CT473">
            <v>5.35203764447797</v>
          </cell>
          <cell r="CU473">
            <v>5.35203764447797</v>
          </cell>
          <cell r="CV473">
            <v>5.35203764447797</v>
          </cell>
          <cell r="CW473">
            <v>1.24252092516812</v>
          </cell>
          <cell r="CX473">
            <v>1.24962933846513</v>
          </cell>
          <cell r="CY473">
            <v>1.25969654463699</v>
          </cell>
          <cell r="CZ473">
            <v>1.28693857119567</v>
          </cell>
          <cell r="DA473">
            <v>1.2519608403819</v>
          </cell>
          <cell r="DB473">
            <v>1.25820341826457</v>
          </cell>
          <cell r="DC473">
            <v>1.25951596405296</v>
          </cell>
          <cell r="DD473">
            <v>1.25902411945284</v>
          </cell>
          <cell r="DE473">
            <v>1.24521962897862</v>
          </cell>
          <cell r="DF473">
            <v>1.25153075738631</v>
          </cell>
        </row>
        <row r="474">
          <cell r="BX474">
            <v>2.94346640662424</v>
          </cell>
          <cell r="BY474">
            <v>3.23613590476825</v>
          </cell>
          <cell r="BZ474">
            <v>2.78934627729924</v>
          </cell>
          <cell r="CA474">
            <v>3.32397068753334</v>
          </cell>
          <cell r="CB474">
            <v>3.41884400198163</v>
          </cell>
          <cell r="CC474">
            <v>3.5895935387255</v>
          </cell>
          <cell r="CD474">
            <v>3.24377218495173</v>
          </cell>
          <cell r="CE474">
            <v>3.25271682745673</v>
          </cell>
          <cell r="CF474">
            <v>3.05059040717598</v>
          </cell>
          <cell r="CG474">
            <v>4.00938748894935</v>
          </cell>
          <cell r="CH474">
            <v>4.36140395545904</v>
          </cell>
          <cell r="CI474">
            <v>3.37087045756152</v>
          </cell>
          <cell r="CJ474">
            <v>4.03708870343138</v>
          </cell>
          <cell r="CK474">
            <v>4.01246166540394</v>
          </cell>
          <cell r="CL474">
            <v>4.47424780941244</v>
          </cell>
          <cell r="CM474">
            <v>4.61487176392974</v>
          </cell>
          <cell r="CN474">
            <v>4.26947030456837</v>
          </cell>
          <cell r="CO474">
            <v>4.72168120947352</v>
          </cell>
          <cell r="CP474">
            <v>4.70658180528712</v>
          </cell>
          <cell r="CQ474">
            <v>4.6684299067422</v>
          </cell>
          <cell r="CR474">
            <v>5.01768396048099</v>
          </cell>
          <cell r="CS474">
            <v>5.88949148239612</v>
          </cell>
          <cell r="CT474">
            <v>5.76858034135422</v>
          </cell>
          <cell r="CU474">
            <v>5.76858034135422</v>
          </cell>
          <cell r="CV474">
            <v>5.76858034135422</v>
          </cell>
          <cell r="CW474">
            <v>1.24107628277268</v>
          </cell>
          <cell r="CX474">
            <v>1.2590605094318</v>
          </cell>
          <cell r="CY474">
            <v>1.26150911041001</v>
          </cell>
          <cell r="CZ474">
            <v>1.26832633698249</v>
          </cell>
          <cell r="DA474">
            <v>1.2606327315776</v>
          </cell>
          <cell r="DB474">
            <v>1.26365539005407</v>
          </cell>
          <cell r="DC474">
            <v>1.24591091426349</v>
          </cell>
          <cell r="DD474">
            <v>1.25200594175672</v>
          </cell>
          <cell r="DE474">
            <v>1.22288075970566</v>
          </cell>
          <cell r="DF474">
            <v>1.25458498638947</v>
          </cell>
        </row>
        <row r="475">
          <cell r="BX475">
            <v>2.97336775732833</v>
          </cell>
          <cell r="BY475">
            <v>3.12988320009278</v>
          </cell>
          <cell r="BZ475">
            <v>3.05930305808462</v>
          </cell>
          <cell r="CA475">
            <v>2.90875709417649</v>
          </cell>
          <cell r="CB475">
            <v>3.41899826981847</v>
          </cell>
          <cell r="CC475">
            <v>3.27849242010725</v>
          </cell>
          <cell r="CD475">
            <v>3.23460796286948</v>
          </cell>
          <cell r="CE475">
            <v>3.44945964163355</v>
          </cell>
          <cell r="CF475">
            <v>3.91557400114179</v>
          </cell>
          <cell r="CG475">
            <v>3.61133837042558</v>
          </cell>
          <cell r="CH475">
            <v>3.45469125114742</v>
          </cell>
          <cell r="CI475">
            <v>4.17085434367073</v>
          </cell>
          <cell r="CJ475">
            <v>4.1731701960246</v>
          </cell>
          <cell r="CK475">
            <v>3.97963342088815</v>
          </cell>
          <cell r="CL475">
            <v>3.89152242481074</v>
          </cell>
          <cell r="CM475">
            <v>4.42866172372772</v>
          </cell>
          <cell r="CN475">
            <v>4.35206641893262</v>
          </cell>
          <cell r="CO475">
            <v>5.11869795858596</v>
          </cell>
          <cell r="CP475">
            <v>4.36920388036808</v>
          </cell>
          <cell r="CQ475">
            <v>5.15728384566079</v>
          </cell>
          <cell r="CR475">
            <v>4.89961247180779</v>
          </cell>
          <cell r="CS475">
            <v>4.45310118751162</v>
          </cell>
          <cell r="CT475">
            <v>4.93594859662774</v>
          </cell>
          <cell r="CU475">
            <v>4.93594859662774</v>
          </cell>
          <cell r="CV475">
            <v>4.93594859662774</v>
          </cell>
          <cell r="CW475">
            <v>1.25437101400476</v>
          </cell>
          <cell r="CX475">
            <v>1.2422601203793</v>
          </cell>
          <cell r="CY475">
            <v>1.26476948224921</v>
          </cell>
          <cell r="CZ475">
            <v>1.24598677998025</v>
          </cell>
          <cell r="DA475">
            <v>1.26089733691982</v>
          </cell>
          <cell r="DB475">
            <v>1.24129776749395</v>
          </cell>
          <cell r="DC475">
            <v>1.26234009920989</v>
          </cell>
          <cell r="DD475">
            <v>1.24559282630783</v>
          </cell>
          <cell r="DE475">
            <v>1.25704583205538</v>
          </cell>
          <cell r="DF475">
            <v>1.24896214119242</v>
          </cell>
        </row>
        <row r="476">
          <cell r="BX476">
            <v>2.40853552119709</v>
          </cell>
          <cell r="BY476">
            <v>2.75891977616609</v>
          </cell>
          <cell r="BZ476">
            <v>3.4169397273442</v>
          </cell>
          <cell r="CA476">
            <v>3.04236929359795</v>
          </cell>
          <cell r="CB476">
            <v>3.41673011946107</v>
          </cell>
          <cell r="CC476">
            <v>3.21249974563642</v>
          </cell>
          <cell r="CD476">
            <v>3.96010093880732</v>
          </cell>
          <cell r="CE476">
            <v>3.92978391349327</v>
          </cell>
          <cell r="CF476">
            <v>4.09213856551274</v>
          </cell>
          <cell r="CG476">
            <v>3.40218567364926</v>
          </cell>
          <cell r="CH476">
            <v>3.94814001377146</v>
          </cell>
          <cell r="CI476">
            <v>3.63762346341698</v>
          </cell>
          <cell r="CJ476">
            <v>4.02505545833509</v>
          </cell>
          <cell r="CK476">
            <v>4.47601041021243</v>
          </cell>
          <cell r="CL476">
            <v>4.38945658708842</v>
          </cell>
          <cell r="CM476">
            <v>4.42090775415188</v>
          </cell>
          <cell r="CN476">
            <v>4.11204398244434</v>
          </cell>
          <cell r="CO476">
            <v>4.64100274122884</v>
          </cell>
          <cell r="CP476">
            <v>5.07904271522673</v>
          </cell>
          <cell r="CQ476">
            <v>5.34933983637296</v>
          </cell>
          <cell r="CR476">
            <v>4.96830948249664</v>
          </cell>
          <cell r="CS476">
            <v>4.570513543475</v>
          </cell>
          <cell r="CT476">
            <v>4.86522231313309</v>
          </cell>
          <cell r="CU476">
            <v>4.86522231313309</v>
          </cell>
          <cell r="CV476">
            <v>4.86522231313309</v>
          </cell>
          <cell r="CW476">
            <v>1.25431408799066</v>
          </cell>
          <cell r="CX476">
            <v>1.27436964251514</v>
          </cell>
          <cell r="CY476">
            <v>1.25718929710802</v>
          </cell>
          <cell r="CZ476">
            <v>1.22717725287576</v>
          </cell>
          <cell r="DA476">
            <v>1.26785187916401</v>
          </cell>
          <cell r="DB476">
            <v>1.27140452205212</v>
          </cell>
          <cell r="DC476">
            <v>1.25756779898965</v>
          </cell>
          <cell r="DD476">
            <v>1.26411422560719</v>
          </cell>
          <cell r="DE476">
            <v>1.23559801445133</v>
          </cell>
          <cell r="DF476">
            <v>1.2405190965796</v>
          </cell>
        </row>
        <row r="477">
          <cell r="BX477">
            <v>2.5429939738281</v>
          </cell>
          <cell r="BY477">
            <v>2.59029925521524</v>
          </cell>
          <cell r="BZ477">
            <v>3.05896500608745</v>
          </cell>
          <cell r="CA477">
            <v>3.57035186053239</v>
          </cell>
          <cell r="CB477">
            <v>2.87422040669953</v>
          </cell>
          <cell r="CC477">
            <v>3.3472299076329</v>
          </cell>
          <cell r="CD477">
            <v>3.19963137422675</v>
          </cell>
          <cell r="CE477">
            <v>3.40884579078446</v>
          </cell>
          <cell r="CF477">
            <v>3.49510733143736</v>
          </cell>
          <cell r="CG477">
            <v>3.44652316851904</v>
          </cell>
          <cell r="CH477">
            <v>3.91641822887456</v>
          </cell>
          <cell r="CI477">
            <v>3.69569266441928</v>
          </cell>
          <cell r="CJ477">
            <v>3.60147356929675</v>
          </cell>
          <cell r="CK477">
            <v>4.60342426468794</v>
          </cell>
          <cell r="CL477">
            <v>4.27591661494668</v>
          </cell>
          <cell r="CM477">
            <v>3.95130420345933</v>
          </cell>
          <cell r="CN477">
            <v>4.3517497541126</v>
          </cell>
          <cell r="CO477">
            <v>4.35126326507857</v>
          </cell>
          <cell r="CP477">
            <v>4.92980003307107</v>
          </cell>
          <cell r="CQ477">
            <v>4.73190933292414</v>
          </cell>
          <cell r="CR477">
            <v>5.18711673548042</v>
          </cell>
          <cell r="CS477">
            <v>5.05937548115584</v>
          </cell>
          <cell r="CT477">
            <v>5.27776783939931</v>
          </cell>
          <cell r="CU477">
            <v>5.27776783939931</v>
          </cell>
          <cell r="CV477">
            <v>5.27776783939931</v>
          </cell>
          <cell r="CW477">
            <v>1.24153802696763</v>
          </cell>
          <cell r="CX477">
            <v>1.24579649279216</v>
          </cell>
          <cell r="CY477">
            <v>1.26031903235299</v>
          </cell>
          <cell r="CZ477">
            <v>1.2608401471616</v>
          </cell>
          <cell r="DA477">
            <v>1.26715206474131</v>
          </cell>
          <cell r="DB477">
            <v>1.25619407412723</v>
          </cell>
          <cell r="DC477">
            <v>1.27625804968691</v>
          </cell>
          <cell r="DD477">
            <v>1.26279813662892</v>
          </cell>
          <cell r="DE477">
            <v>1.2498747307697</v>
          </cell>
          <cell r="DF477">
            <v>1.24546224534861</v>
          </cell>
        </row>
        <row r="478">
          <cell r="BX478">
            <v>2.69832193275262</v>
          </cell>
          <cell r="BY478">
            <v>2.97255554731978</v>
          </cell>
          <cell r="BZ478">
            <v>3.13603459813603</v>
          </cell>
          <cell r="CA478">
            <v>3.39084122336139</v>
          </cell>
          <cell r="CB478">
            <v>2.88435621897523</v>
          </cell>
          <cell r="CC478">
            <v>3.6489443792086</v>
          </cell>
          <cell r="CD478">
            <v>3.41901227910885</v>
          </cell>
          <cell r="CE478">
            <v>3.51241258736718</v>
          </cell>
          <cell r="CF478">
            <v>3.5776456965994</v>
          </cell>
          <cell r="CG478">
            <v>3.95852935356427</v>
          </cell>
          <cell r="CH478">
            <v>4.04421903871958</v>
          </cell>
          <cell r="CI478">
            <v>4.34245279203373</v>
          </cell>
          <cell r="CJ478">
            <v>4.19191029480953</v>
          </cell>
          <cell r="CK478">
            <v>4.57567992281944</v>
          </cell>
          <cell r="CL478">
            <v>3.72210955279354</v>
          </cell>
          <cell r="CM478">
            <v>3.86997206884229</v>
          </cell>
          <cell r="CN478">
            <v>4.21690469969688</v>
          </cell>
          <cell r="CO478">
            <v>4.29692045379235</v>
          </cell>
          <cell r="CP478">
            <v>4.40243705301478</v>
          </cell>
          <cell r="CQ478">
            <v>4.31257468116126</v>
          </cell>
          <cell r="CR478">
            <v>4.88464493552831</v>
          </cell>
          <cell r="CS478">
            <v>5.3807579497458</v>
          </cell>
          <cell r="CT478">
            <v>5.56097012826272</v>
          </cell>
          <cell r="CU478">
            <v>5.56097012826272</v>
          </cell>
          <cell r="CV478">
            <v>5.56097012826272</v>
          </cell>
          <cell r="CW478">
            <v>1.27686578284204</v>
          </cell>
          <cell r="CX478">
            <v>1.23522473806291</v>
          </cell>
          <cell r="CY478">
            <v>1.27381364369722</v>
          </cell>
          <cell r="CZ478">
            <v>1.27360000694493</v>
          </cell>
          <cell r="DA478">
            <v>1.25096684888582</v>
          </cell>
          <cell r="DB478">
            <v>1.25699428495782</v>
          </cell>
          <cell r="DC478">
            <v>1.25475635929379</v>
          </cell>
          <cell r="DD478">
            <v>1.25191418341847</v>
          </cell>
          <cell r="DE478">
            <v>1.25731836938223</v>
          </cell>
          <cell r="DF478">
            <v>1.25417207269518</v>
          </cell>
        </row>
        <row r="479">
          <cell r="BX479">
            <v>2.64244891107756</v>
          </cell>
          <cell r="BY479">
            <v>3.42905351607873</v>
          </cell>
          <cell r="BZ479">
            <v>3.46639031564507</v>
          </cell>
          <cell r="CA479">
            <v>2.73943603143413</v>
          </cell>
          <cell r="CB479">
            <v>2.83470720611764</v>
          </cell>
          <cell r="CC479">
            <v>3.59083880718426</v>
          </cell>
          <cell r="CD479">
            <v>3.52979500076895</v>
          </cell>
          <cell r="CE479">
            <v>3.59073316037481</v>
          </cell>
          <cell r="CF479">
            <v>3.72847254831753</v>
          </cell>
          <cell r="CG479">
            <v>3.99696316421236</v>
          </cell>
          <cell r="CH479">
            <v>3.15775160771931</v>
          </cell>
          <cell r="CI479">
            <v>3.73753050638176</v>
          </cell>
          <cell r="CJ479">
            <v>3.50809396710927</v>
          </cell>
          <cell r="CK479">
            <v>4.3151854914218</v>
          </cell>
          <cell r="CL479">
            <v>4.61888999891187</v>
          </cell>
          <cell r="CM479">
            <v>4.59662878534325</v>
          </cell>
          <cell r="CN479">
            <v>4.26847051932124</v>
          </cell>
          <cell r="CO479">
            <v>5.25798758770165</v>
          </cell>
          <cell r="CP479">
            <v>4.95235183502804</v>
          </cell>
          <cell r="CQ479">
            <v>4.58355832680996</v>
          </cell>
          <cell r="CR479">
            <v>4.78503103918852</v>
          </cell>
          <cell r="CS479">
            <v>5.65689265198359</v>
          </cell>
          <cell r="CT479">
            <v>5.19638914811648</v>
          </cell>
          <cell r="CU479">
            <v>5.19638914811648</v>
          </cell>
          <cell r="CV479">
            <v>5.19638914811648</v>
          </cell>
          <cell r="CW479">
            <v>1.28071240935262</v>
          </cell>
          <cell r="CX479">
            <v>1.26095911095555</v>
          </cell>
          <cell r="CY479">
            <v>1.25086561401971</v>
          </cell>
          <cell r="CZ479">
            <v>1.25635394043002</v>
          </cell>
          <cell r="DA479">
            <v>1.26907982699575</v>
          </cell>
          <cell r="DB479">
            <v>1.25961602047033</v>
          </cell>
          <cell r="DC479">
            <v>1.25041713715127</v>
          </cell>
          <cell r="DD479">
            <v>1.25923449739065</v>
          </cell>
          <cell r="DE479">
            <v>1.25103448790442</v>
          </cell>
          <cell r="DF479">
            <v>1.23328421282135</v>
          </cell>
        </row>
        <row r="480">
          <cell r="BX480">
            <v>2.6561319842462</v>
          </cell>
          <cell r="BY480">
            <v>3.02771259951711</v>
          </cell>
          <cell r="BZ480">
            <v>3.25768031244515</v>
          </cell>
          <cell r="CA480">
            <v>2.90380989604255</v>
          </cell>
          <cell r="CB480">
            <v>3.31359388038354</v>
          </cell>
          <cell r="CC480">
            <v>3.25498696922776</v>
          </cell>
          <cell r="CD480">
            <v>3.69249878690654</v>
          </cell>
          <cell r="CE480">
            <v>3.78567787974841</v>
          </cell>
          <cell r="CF480">
            <v>3.75886242108556</v>
          </cell>
          <cell r="CG480">
            <v>3.17143062902785</v>
          </cell>
          <cell r="CH480">
            <v>4.0052961592181</v>
          </cell>
          <cell r="CI480">
            <v>3.86623934999736</v>
          </cell>
          <cell r="CJ480">
            <v>4.26215556290358</v>
          </cell>
          <cell r="CK480">
            <v>4.07314703528997</v>
          </cell>
          <cell r="CL480">
            <v>3.78978972263464</v>
          </cell>
          <cell r="CM480">
            <v>3.9392430274645</v>
          </cell>
          <cell r="CN480">
            <v>4.45743474970937</v>
          </cell>
          <cell r="CO480">
            <v>5.08962708294904</v>
          </cell>
          <cell r="CP480">
            <v>5.11498259339357</v>
          </cell>
          <cell r="CQ480">
            <v>5.35615016248543</v>
          </cell>
          <cell r="CR480">
            <v>5.06982150804687</v>
          </cell>
          <cell r="CS480">
            <v>5.76190479128157</v>
          </cell>
          <cell r="CT480">
            <v>5.79092450434847</v>
          </cell>
          <cell r="CU480">
            <v>5.79092450434847</v>
          </cell>
          <cell r="CV480">
            <v>5.79092450434847</v>
          </cell>
          <cell r="CW480">
            <v>1.26528432181284</v>
          </cell>
          <cell r="CX480">
            <v>1.25416859961295</v>
          </cell>
          <cell r="CY480">
            <v>1.26557483765169</v>
          </cell>
          <cell r="CZ480">
            <v>1.24126817644846</v>
          </cell>
          <cell r="DA480">
            <v>1.2528322534906</v>
          </cell>
          <cell r="DB480">
            <v>1.25366808710194</v>
          </cell>
          <cell r="DC480">
            <v>1.25455574398547</v>
          </cell>
          <cell r="DD480">
            <v>1.27168720332943</v>
          </cell>
          <cell r="DE480">
            <v>1.23608443638131</v>
          </cell>
          <cell r="DF480">
            <v>1.26778945507263</v>
          </cell>
        </row>
        <row r="481">
          <cell r="BX481">
            <v>2.97376927695001</v>
          </cell>
          <cell r="BY481">
            <v>2.57579720465959</v>
          </cell>
          <cell r="BZ481">
            <v>2.97394067138076</v>
          </cell>
          <cell r="CA481">
            <v>2.6525062718148</v>
          </cell>
          <cell r="CB481">
            <v>3.34437576027102</v>
          </cell>
          <cell r="CC481">
            <v>3.50569676500624</v>
          </cell>
          <cell r="CD481">
            <v>3.18935975800777</v>
          </cell>
          <cell r="CE481">
            <v>3.69496357207591</v>
          </cell>
          <cell r="CF481">
            <v>3.62356900875017</v>
          </cell>
          <cell r="CG481">
            <v>3.80961244889951</v>
          </cell>
          <cell r="CH481">
            <v>3.93169588981906</v>
          </cell>
          <cell r="CI481">
            <v>4.10812152513395</v>
          </cell>
          <cell r="CJ481">
            <v>4.07021867274337</v>
          </cell>
          <cell r="CK481">
            <v>3.5116279315056</v>
          </cell>
          <cell r="CL481">
            <v>3.8667369756328</v>
          </cell>
          <cell r="CM481">
            <v>4.02920339835713</v>
          </cell>
          <cell r="CN481">
            <v>4.37417540274119</v>
          </cell>
          <cell r="CO481">
            <v>4.55541906336056</v>
          </cell>
          <cell r="CP481">
            <v>4.4839359409979</v>
          </cell>
          <cell r="CQ481">
            <v>4.36549785516081</v>
          </cell>
          <cell r="CR481">
            <v>4.7330554480635</v>
          </cell>
          <cell r="CS481">
            <v>4.65079154150285</v>
          </cell>
          <cell r="CT481">
            <v>5.07230022186014</v>
          </cell>
          <cell r="CU481">
            <v>5.07230022186014</v>
          </cell>
          <cell r="CV481">
            <v>5.07230022186014</v>
          </cell>
          <cell r="CW481">
            <v>1.23615543712885</v>
          </cell>
          <cell r="CX481">
            <v>1.25043618487905</v>
          </cell>
          <cell r="CY481">
            <v>1.25027826277345</v>
          </cell>
          <cell r="CZ481">
            <v>1.26726312699197</v>
          </cell>
          <cell r="DA481">
            <v>1.26962917782129</v>
          </cell>
          <cell r="DB481">
            <v>1.26327224770859</v>
          </cell>
          <cell r="DC481">
            <v>1.25122981451066</v>
          </cell>
          <cell r="DD481">
            <v>1.25690923394304</v>
          </cell>
          <cell r="DE481">
            <v>1.25577707995162</v>
          </cell>
          <cell r="DF481">
            <v>1.23993739184432</v>
          </cell>
        </row>
        <row r="482">
          <cell r="BX482">
            <v>2.73306904712499</v>
          </cell>
          <cell r="BY482">
            <v>3.06021575453631</v>
          </cell>
          <cell r="BZ482">
            <v>3.35600003223025</v>
          </cell>
          <cell r="CA482">
            <v>3.51495220761911</v>
          </cell>
          <cell r="CB482">
            <v>2.94132765208061</v>
          </cell>
          <cell r="CC482">
            <v>3.22766566043674</v>
          </cell>
          <cell r="CD482">
            <v>3.32636427423341</v>
          </cell>
          <cell r="CE482">
            <v>3.56953075450154</v>
          </cell>
          <cell r="CF482">
            <v>3.45395547875386</v>
          </cell>
          <cell r="CG482">
            <v>3.80516053207492</v>
          </cell>
          <cell r="CH482">
            <v>4.14616635493247</v>
          </cell>
          <cell r="CI482">
            <v>4.40093325898751</v>
          </cell>
          <cell r="CJ482">
            <v>4.38730579319403</v>
          </cell>
          <cell r="CK482">
            <v>4.24344620151724</v>
          </cell>
          <cell r="CL482">
            <v>4.02460431945983</v>
          </cell>
          <cell r="CM482">
            <v>3.82567352531935</v>
          </cell>
          <cell r="CN482">
            <v>3.94507954786819</v>
          </cell>
          <cell r="CO482">
            <v>4.36583333536484</v>
          </cell>
          <cell r="CP482">
            <v>4.81228076624733</v>
          </cell>
          <cell r="CQ482">
            <v>4.91790644753181</v>
          </cell>
          <cell r="CR482">
            <v>4.7583687178727</v>
          </cell>
          <cell r="CS482">
            <v>5.1051188237698</v>
          </cell>
          <cell r="CT482">
            <v>5.17294847339384</v>
          </cell>
          <cell r="CU482">
            <v>5.17294847339384</v>
          </cell>
          <cell r="CV482">
            <v>5.17294847339384</v>
          </cell>
          <cell r="CW482">
            <v>1.25171514501542</v>
          </cell>
          <cell r="CX482">
            <v>1.25882552339915</v>
          </cell>
          <cell r="CY482">
            <v>1.24955741704324</v>
          </cell>
          <cell r="CZ482">
            <v>1.24275012134005</v>
          </cell>
          <cell r="DA482">
            <v>1.26350541200973</v>
          </cell>
          <cell r="DB482">
            <v>1.25960580862913</v>
          </cell>
          <cell r="DC482">
            <v>1.24504876350227</v>
          </cell>
          <cell r="DD482">
            <v>1.24989666234837</v>
          </cell>
          <cell r="DE482">
            <v>1.25768156106259</v>
          </cell>
          <cell r="DF482">
            <v>1.24568496380214</v>
          </cell>
        </row>
        <row r="483">
          <cell r="BX483">
            <v>2.67932771735696</v>
          </cell>
          <cell r="BY483">
            <v>2.9196832339908</v>
          </cell>
          <cell r="BZ483">
            <v>2.75385766555995</v>
          </cell>
          <cell r="CA483">
            <v>3.29282398327149</v>
          </cell>
          <cell r="CB483">
            <v>3.01935911411736</v>
          </cell>
          <cell r="CC483">
            <v>3.17477327883694</v>
          </cell>
          <cell r="CD483">
            <v>3.58211367534295</v>
          </cell>
          <cell r="CE483">
            <v>2.93907264924291</v>
          </cell>
          <cell r="CF483">
            <v>4.40353160543002</v>
          </cell>
          <cell r="CG483">
            <v>3.90180109362769</v>
          </cell>
          <cell r="CH483">
            <v>3.52431879619943</v>
          </cell>
          <cell r="CI483">
            <v>3.85104796887207</v>
          </cell>
          <cell r="CJ483">
            <v>3.51270154307736</v>
          </cell>
          <cell r="CK483">
            <v>4.34150591484363</v>
          </cell>
          <cell r="CL483">
            <v>4.0234045756861</v>
          </cell>
          <cell r="CM483">
            <v>3.68758004899603</v>
          </cell>
          <cell r="CN483">
            <v>4.22851610353845</v>
          </cell>
          <cell r="CO483">
            <v>4.87854628911499</v>
          </cell>
          <cell r="CP483">
            <v>4.81291489997301</v>
          </cell>
          <cell r="CQ483">
            <v>5.23972244293515</v>
          </cell>
          <cell r="CR483">
            <v>5.20793175341497</v>
          </cell>
          <cell r="CS483">
            <v>5.15556462943823</v>
          </cell>
          <cell r="CT483">
            <v>5.17508556935102</v>
          </cell>
          <cell r="CU483">
            <v>5.17508556935102</v>
          </cell>
          <cell r="CV483">
            <v>5.17508556935102</v>
          </cell>
          <cell r="CW483">
            <v>1.26618700709435</v>
          </cell>
          <cell r="CX483">
            <v>1.24253285742578</v>
          </cell>
          <cell r="CY483">
            <v>1.28274622972673</v>
          </cell>
          <cell r="CZ483">
            <v>1.24066159778697</v>
          </cell>
          <cell r="DA483">
            <v>1.28009882728486</v>
          </cell>
          <cell r="DB483">
            <v>1.25960271662449</v>
          </cell>
          <cell r="DC483">
            <v>1.27215795802111</v>
          </cell>
          <cell r="DD483">
            <v>1.25858511700933</v>
          </cell>
          <cell r="DE483">
            <v>1.27162149017999</v>
          </cell>
          <cell r="DF483">
            <v>1.25470713793772</v>
          </cell>
        </row>
        <row r="484">
          <cell r="BX484">
            <v>2.27243073252279</v>
          </cell>
          <cell r="BY484">
            <v>2.71302766650902</v>
          </cell>
          <cell r="BZ484">
            <v>3.05672017915199</v>
          </cell>
          <cell r="CA484">
            <v>3.09940654350833</v>
          </cell>
          <cell r="CB484">
            <v>2.54929151707131</v>
          </cell>
          <cell r="CC484">
            <v>2.92632423666691</v>
          </cell>
          <cell r="CD484">
            <v>3.79837514813041</v>
          </cell>
          <cell r="CE484">
            <v>3.64917261658798</v>
          </cell>
          <cell r="CF484">
            <v>3.72040016953095</v>
          </cell>
          <cell r="CG484">
            <v>3.68008495440413</v>
          </cell>
          <cell r="CH484">
            <v>3.28802601619223</v>
          </cell>
          <cell r="CI484">
            <v>3.59543111454716</v>
          </cell>
          <cell r="CJ484">
            <v>3.59757607273631</v>
          </cell>
          <cell r="CK484">
            <v>3.85830500417011</v>
          </cell>
          <cell r="CL484">
            <v>4.85582873115696</v>
          </cell>
          <cell r="CM484">
            <v>4.41008130943743</v>
          </cell>
          <cell r="CN484">
            <v>4.11767894117737</v>
          </cell>
          <cell r="CO484">
            <v>4.0822144457861</v>
          </cell>
          <cell r="CP484">
            <v>4.97600756040476</v>
          </cell>
          <cell r="CQ484">
            <v>4.41689526732842</v>
          </cell>
          <cell r="CR484">
            <v>5.40358480129178</v>
          </cell>
          <cell r="CS484">
            <v>5.31817437168019</v>
          </cell>
          <cell r="CT484">
            <v>5.16357356935968</v>
          </cell>
          <cell r="CU484">
            <v>5.16357356935968</v>
          </cell>
          <cell r="CV484">
            <v>5.16357356935968</v>
          </cell>
          <cell r="CW484">
            <v>1.25135932972856</v>
          </cell>
          <cell r="CX484">
            <v>1.25202787572394</v>
          </cell>
          <cell r="CY484">
            <v>1.27918518419678</v>
          </cell>
          <cell r="CZ484">
            <v>1.26166359293493</v>
          </cell>
          <cell r="DA484">
            <v>1.26640683663546</v>
          </cell>
          <cell r="DB484">
            <v>1.25380025529004</v>
          </cell>
          <cell r="DC484">
            <v>1.26437327511361</v>
          </cell>
          <cell r="DD484">
            <v>1.24893046945882</v>
          </cell>
          <cell r="DE484">
            <v>1.25797366124703</v>
          </cell>
          <cell r="DF484">
            <v>1.23785914400635</v>
          </cell>
        </row>
        <row r="485">
          <cell r="BX485">
            <v>2.80665546640436</v>
          </cell>
          <cell r="BY485">
            <v>3.27893471473278</v>
          </cell>
          <cell r="BZ485">
            <v>3.25506125025055</v>
          </cell>
          <cell r="CA485">
            <v>2.87305079040299</v>
          </cell>
          <cell r="CB485">
            <v>3.52095368819358</v>
          </cell>
          <cell r="CC485">
            <v>3.16356793772095</v>
          </cell>
          <cell r="CD485">
            <v>3.38333608378562</v>
          </cell>
          <cell r="CE485">
            <v>3.84531170786216</v>
          </cell>
          <cell r="CF485">
            <v>3.76712160670243</v>
          </cell>
          <cell r="CG485">
            <v>3.77775473684391</v>
          </cell>
          <cell r="CH485">
            <v>3.76344143508191</v>
          </cell>
          <cell r="CI485">
            <v>4.39913293868199</v>
          </cell>
          <cell r="CJ485">
            <v>4.15807718522215</v>
          </cell>
          <cell r="CK485">
            <v>3.73257055003913</v>
          </cell>
          <cell r="CL485">
            <v>4.26901793493111</v>
          </cell>
          <cell r="CM485">
            <v>4.45687470699616</v>
          </cell>
          <cell r="CN485">
            <v>4.68668724986014</v>
          </cell>
          <cell r="CO485">
            <v>4.25653219048755</v>
          </cell>
          <cell r="CP485">
            <v>4.55122736115004</v>
          </cell>
          <cell r="CQ485">
            <v>4.90525934627989</v>
          </cell>
          <cell r="CR485">
            <v>4.98284789612478</v>
          </cell>
          <cell r="CS485">
            <v>5.12291086580041</v>
          </cell>
          <cell r="CT485">
            <v>4.85486946555771</v>
          </cell>
          <cell r="CU485">
            <v>4.85486946555771</v>
          </cell>
          <cell r="CV485">
            <v>4.85486946555771</v>
          </cell>
          <cell r="CW485">
            <v>1.25068894520607</v>
          </cell>
          <cell r="CX485">
            <v>1.26088842557514</v>
          </cell>
          <cell r="CY485">
            <v>1.26451703046445</v>
          </cell>
          <cell r="CZ485">
            <v>1.24259740370919</v>
          </cell>
          <cell r="DA485">
            <v>1.27801798646825</v>
          </cell>
          <cell r="DB485">
            <v>1.27424556612288</v>
          </cell>
          <cell r="DC485">
            <v>1.25210824787266</v>
          </cell>
          <cell r="DD485">
            <v>1.25104823786452</v>
          </cell>
          <cell r="DE485">
            <v>1.27434363603681</v>
          </cell>
          <cell r="DF485">
            <v>1.25711851629376</v>
          </cell>
        </row>
        <row r="486">
          <cell r="BX486">
            <v>2.5190899240332</v>
          </cell>
          <cell r="BY486">
            <v>2.82705400399569</v>
          </cell>
          <cell r="BZ486">
            <v>3.0258468385368</v>
          </cell>
          <cell r="CA486">
            <v>3.5061597899917</v>
          </cell>
          <cell r="CB486">
            <v>3.19229882782951</v>
          </cell>
          <cell r="CC486">
            <v>3.92337412591564</v>
          </cell>
          <cell r="CD486">
            <v>3.61304684903058</v>
          </cell>
          <cell r="CE486">
            <v>3.72311435121527</v>
          </cell>
          <cell r="CF486">
            <v>3.46859037172126</v>
          </cell>
          <cell r="CG486">
            <v>3.52489351521442</v>
          </cell>
          <cell r="CH486">
            <v>3.29567759582435</v>
          </cell>
          <cell r="CI486">
            <v>3.77033663323798</v>
          </cell>
          <cell r="CJ486">
            <v>3.77375956587576</v>
          </cell>
          <cell r="CK486">
            <v>3.84718513241226</v>
          </cell>
          <cell r="CL486">
            <v>4.15088667369832</v>
          </cell>
          <cell r="CM486">
            <v>4.06551834267844</v>
          </cell>
          <cell r="CN486">
            <v>4.44970104898672</v>
          </cell>
          <cell r="CO486">
            <v>5.12197303088657</v>
          </cell>
          <cell r="CP486">
            <v>4.22044493599878</v>
          </cell>
          <cell r="CQ486">
            <v>4.51962191511174</v>
          </cell>
          <cell r="CR486">
            <v>4.45025587986258</v>
          </cell>
          <cell r="CS486">
            <v>5.55101724880181</v>
          </cell>
          <cell r="CT486">
            <v>4.72059595581502</v>
          </cell>
          <cell r="CU486">
            <v>4.72059595581502</v>
          </cell>
          <cell r="CV486">
            <v>4.72059595581502</v>
          </cell>
          <cell r="CW486">
            <v>1.25788773662134</v>
          </cell>
          <cell r="CX486">
            <v>1.24653258861016</v>
          </cell>
          <cell r="CY486">
            <v>1.26036390372598</v>
          </cell>
          <cell r="CZ486">
            <v>1.25586502566532</v>
          </cell>
          <cell r="DA486">
            <v>1.27453106232733</v>
          </cell>
          <cell r="DB486">
            <v>1.2414457018426</v>
          </cell>
          <cell r="DC486">
            <v>1.24617445461803</v>
          </cell>
          <cell r="DD486">
            <v>1.27056264332912</v>
          </cell>
          <cell r="DE486">
            <v>1.24361972615971</v>
          </cell>
          <cell r="DF486">
            <v>1.25625321616474</v>
          </cell>
        </row>
        <row r="487">
          <cell r="BX487">
            <v>2.83319857188983</v>
          </cell>
          <cell r="BY487">
            <v>3.37147920514787</v>
          </cell>
          <cell r="BZ487">
            <v>2.77350509833543</v>
          </cell>
          <cell r="CA487">
            <v>2.45943882523351</v>
          </cell>
          <cell r="CB487">
            <v>2.81788061574205</v>
          </cell>
          <cell r="CC487">
            <v>3.35759838376288</v>
          </cell>
          <cell r="CD487">
            <v>3.57703496033098</v>
          </cell>
          <cell r="CE487">
            <v>3.67314094065516</v>
          </cell>
          <cell r="CF487">
            <v>4.21131600085956</v>
          </cell>
          <cell r="CG487">
            <v>3.82394114641812</v>
          </cell>
          <cell r="CH487">
            <v>4.31076558580014</v>
          </cell>
          <cell r="CI487">
            <v>3.64078989750371</v>
          </cell>
          <cell r="CJ487">
            <v>4.17114080076478</v>
          </cell>
          <cell r="CK487">
            <v>3.35383039094801</v>
          </cell>
          <cell r="CL487">
            <v>4.10832152777183</v>
          </cell>
          <cell r="CM487">
            <v>4.59356841415858</v>
          </cell>
          <cell r="CN487">
            <v>4.9423830555821</v>
          </cell>
          <cell r="CO487">
            <v>4.33712877244755</v>
          </cell>
          <cell r="CP487">
            <v>5.23809639508495</v>
          </cell>
          <cell r="CQ487">
            <v>5.34666433549335</v>
          </cell>
          <cell r="CR487">
            <v>4.95726532730311</v>
          </cell>
          <cell r="CS487">
            <v>4.48604758281982</v>
          </cell>
          <cell r="CT487">
            <v>4.69297519577222</v>
          </cell>
          <cell r="CU487">
            <v>4.69297519577222</v>
          </cell>
          <cell r="CV487">
            <v>4.69297519577222</v>
          </cell>
          <cell r="CW487">
            <v>1.23969972584729</v>
          </cell>
          <cell r="CX487">
            <v>1.24165133770423</v>
          </cell>
          <cell r="CY487">
            <v>1.26462234489746</v>
          </cell>
          <cell r="CZ487">
            <v>1.26237215811024</v>
          </cell>
          <cell r="DA487">
            <v>1.25567136274862</v>
          </cell>
          <cell r="DB487">
            <v>1.23448146944125</v>
          </cell>
          <cell r="DC487">
            <v>1.24902189144407</v>
          </cell>
          <cell r="DD487">
            <v>1.25184805429484</v>
          </cell>
          <cell r="DE487">
            <v>1.2507677135095</v>
          </cell>
          <cell r="DF487">
            <v>1.27610970584073</v>
          </cell>
        </row>
        <row r="488">
          <cell r="BX488">
            <v>2.54610440897831</v>
          </cell>
          <cell r="BY488">
            <v>2.60126369127622</v>
          </cell>
          <cell r="BZ488">
            <v>3.44973367968024</v>
          </cell>
          <cell r="CA488">
            <v>3.44439216538176</v>
          </cell>
          <cell r="CB488">
            <v>3.59630817108276</v>
          </cell>
          <cell r="CC488">
            <v>3.89643553424099</v>
          </cell>
          <cell r="CD488">
            <v>3.23292125529881</v>
          </cell>
          <cell r="CE488">
            <v>3.17949210284304</v>
          </cell>
          <cell r="CF488">
            <v>3.78304395755065</v>
          </cell>
          <cell r="CG488">
            <v>3.98660520899999</v>
          </cell>
          <cell r="CH488">
            <v>3.87960870372071</v>
          </cell>
          <cell r="CI488">
            <v>3.70354905060154</v>
          </cell>
          <cell r="CJ488">
            <v>4.33412380571672</v>
          </cell>
          <cell r="CK488">
            <v>4.46217085524977</v>
          </cell>
          <cell r="CL488">
            <v>4.63192823894035</v>
          </cell>
          <cell r="CM488">
            <v>4.98558028063512</v>
          </cell>
          <cell r="CN488">
            <v>4.23514624865357</v>
          </cell>
          <cell r="CO488">
            <v>3.82811092792986</v>
          </cell>
          <cell r="CP488">
            <v>4.25142428105007</v>
          </cell>
          <cell r="CQ488">
            <v>4.38251952716383</v>
          </cell>
          <cell r="CR488">
            <v>4.50908808048066</v>
          </cell>
          <cell r="CS488">
            <v>5.59172448241642</v>
          </cell>
          <cell r="CT488">
            <v>5.22538354158238</v>
          </cell>
          <cell r="CU488">
            <v>5.22538354158238</v>
          </cell>
          <cell r="CV488">
            <v>5.22538354158238</v>
          </cell>
          <cell r="CW488">
            <v>1.24323361293334</v>
          </cell>
          <cell r="CX488">
            <v>1.24259799387848</v>
          </cell>
          <cell r="CY488">
            <v>1.25935256508069</v>
          </cell>
          <cell r="CZ488">
            <v>1.25940651700276</v>
          </cell>
          <cell r="DA488">
            <v>1.25027272619368</v>
          </cell>
          <cell r="DB488">
            <v>1.2648106427026</v>
          </cell>
          <cell r="DC488">
            <v>1.2640119040247</v>
          </cell>
          <cell r="DD488">
            <v>1.25468917740938</v>
          </cell>
          <cell r="DE488">
            <v>1.252666171104</v>
          </cell>
          <cell r="DF488">
            <v>1.23272928335472</v>
          </cell>
        </row>
        <row r="489">
          <cell r="BX489">
            <v>2.53317650303287</v>
          </cell>
          <cell r="BY489">
            <v>3.84262695022253</v>
          </cell>
          <cell r="BZ489">
            <v>2.63935722123882</v>
          </cell>
          <cell r="CA489">
            <v>3.46080691638466</v>
          </cell>
          <cell r="CB489">
            <v>2.81246530084498</v>
          </cell>
          <cell r="CC489">
            <v>3.07613022824844</v>
          </cell>
          <cell r="CD489">
            <v>3.36061448497865</v>
          </cell>
          <cell r="CE489">
            <v>3.62338406923177</v>
          </cell>
          <cell r="CF489">
            <v>3.56888664672163</v>
          </cell>
          <cell r="CG489">
            <v>3.79388981012911</v>
          </cell>
          <cell r="CH489">
            <v>3.41135547132173</v>
          </cell>
          <cell r="CI489">
            <v>4.25665987682239</v>
          </cell>
          <cell r="CJ489">
            <v>3.39066703823569</v>
          </cell>
          <cell r="CK489">
            <v>4.02461436974805</v>
          </cell>
          <cell r="CL489">
            <v>5.14510806485884</v>
          </cell>
          <cell r="CM489">
            <v>4.20047602595969</v>
          </cell>
          <cell r="CN489">
            <v>3.74063699024171</v>
          </cell>
          <cell r="CO489">
            <v>4.12598198421832</v>
          </cell>
          <cell r="CP489">
            <v>4.26236609003578</v>
          </cell>
          <cell r="CQ489">
            <v>4.93804623117666</v>
          </cell>
          <cell r="CR489">
            <v>4.79056481010533</v>
          </cell>
          <cell r="CS489">
            <v>4.60554588123023</v>
          </cell>
          <cell r="CT489">
            <v>4.92334308176773</v>
          </cell>
          <cell r="CU489">
            <v>4.92334308176773</v>
          </cell>
          <cell r="CV489">
            <v>4.92334308176773</v>
          </cell>
          <cell r="CW489">
            <v>1.26038049617802</v>
          </cell>
          <cell r="CX489">
            <v>1.24625860548312</v>
          </cell>
          <cell r="CY489">
            <v>1.27882971130814</v>
          </cell>
          <cell r="CZ489">
            <v>1.2526673769346</v>
          </cell>
          <cell r="DA489">
            <v>1.26109020291816</v>
          </cell>
          <cell r="DB489">
            <v>1.25336340275778</v>
          </cell>
          <cell r="DC489">
            <v>1.24488255609933</v>
          </cell>
          <cell r="DD489">
            <v>1.26394793126962</v>
          </cell>
          <cell r="DE489">
            <v>1.25690112550983</v>
          </cell>
          <cell r="DF489">
            <v>1.26679270335157</v>
          </cell>
        </row>
        <row r="490">
          <cell r="BX490">
            <v>2.26479633666187</v>
          </cell>
          <cell r="BY490">
            <v>3.02252889939701</v>
          </cell>
          <cell r="BZ490">
            <v>2.95843096594927</v>
          </cell>
          <cell r="CA490">
            <v>3.64191277445164</v>
          </cell>
          <cell r="CB490">
            <v>3.12993060771041</v>
          </cell>
          <cell r="CC490">
            <v>3.45282024443551</v>
          </cell>
          <cell r="CD490">
            <v>3.65080198063852</v>
          </cell>
          <cell r="CE490">
            <v>3.74899850053852</v>
          </cell>
          <cell r="CF490">
            <v>3.53988207106766</v>
          </cell>
          <cell r="CG490">
            <v>3.85691579237193</v>
          </cell>
          <cell r="CH490">
            <v>4.208449112804</v>
          </cell>
          <cell r="CI490">
            <v>3.50176076765554</v>
          </cell>
          <cell r="CJ490">
            <v>3.58526996018211</v>
          </cell>
          <cell r="CK490">
            <v>4.28305774770487</v>
          </cell>
          <cell r="CL490">
            <v>4.79097238194577</v>
          </cell>
          <cell r="CM490">
            <v>4.59269622886985</v>
          </cell>
          <cell r="CN490">
            <v>4.51278161847966</v>
          </cell>
          <cell r="CO490">
            <v>4.54581764000599</v>
          </cell>
          <cell r="CP490">
            <v>4.24914445200247</v>
          </cell>
          <cell r="CQ490">
            <v>4.56294664163662</v>
          </cell>
          <cell r="CR490">
            <v>4.17492098092791</v>
          </cell>
          <cell r="CS490">
            <v>4.90159198596811</v>
          </cell>
          <cell r="CT490">
            <v>5.97214201890658</v>
          </cell>
          <cell r="CU490">
            <v>5.97214201890658</v>
          </cell>
          <cell r="CV490">
            <v>5.97214201890658</v>
          </cell>
          <cell r="CW490">
            <v>1.23383846185539</v>
          </cell>
          <cell r="CX490">
            <v>1.25277418999386</v>
          </cell>
          <cell r="CY490">
            <v>1.24041820194189</v>
          </cell>
          <cell r="CZ490">
            <v>1.25250452572541</v>
          </cell>
          <cell r="DA490">
            <v>1.23807006833315</v>
          </cell>
          <cell r="DB490">
            <v>1.28633300743219</v>
          </cell>
          <cell r="DC490">
            <v>1.26544903025491</v>
          </cell>
          <cell r="DD490">
            <v>1.26704100808792</v>
          </cell>
          <cell r="DE490">
            <v>1.239066380931</v>
          </cell>
          <cell r="DF490">
            <v>1.26621761725254</v>
          </cell>
        </row>
        <row r="491">
          <cell r="BX491">
            <v>2.79675188172384</v>
          </cell>
          <cell r="BY491">
            <v>3.25547053494792</v>
          </cell>
          <cell r="BZ491">
            <v>3.61697742903174</v>
          </cell>
          <cell r="CA491">
            <v>2.91025592787829</v>
          </cell>
          <cell r="CB491">
            <v>3.07359648897179</v>
          </cell>
          <cell r="CC491">
            <v>3.05194145143379</v>
          </cell>
          <cell r="CD491">
            <v>3.2900220772544</v>
          </cell>
          <cell r="CE491">
            <v>3.66141440430806</v>
          </cell>
          <cell r="CF491">
            <v>3.45113476955161</v>
          </cell>
          <cell r="CG491">
            <v>4.27348566340224</v>
          </cell>
          <cell r="CH491">
            <v>4.21402086738246</v>
          </cell>
          <cell r="CI491">
            <v>4.38513928507879</v>
          </cell>
          <cell r="CJ491">
            <v>4.54139571264207</v>
          </cell>
          <cell r="CK491">
            <v>3.95009146734657</v>
          </cell>
          <cell r="CL491">
            <v>4.54946074317113</v>
          </cell>
          <cell r="CM491">
            <v>4.90606908889075</v>
          </cell>
          <cell r="CN491">
            <v>4.69968592166908</v>
          </cell>
          <cell r="CO491">
            <v>4.58375470875943</v>
          </cell>
          <cell r="CP491">
            <v>4.77250719366095</v>
          </cell>
          <cell r="CQ491">
            <v>4.44724993066875</v>
          </cell>
          <cell r="CR491">
            <v>4.75084061483983</v>
          </cell>
          <cell r="CS491">
            <v>4.53826648639142</v>
          </cell>
          <cell r="CT491">
            <v>4.71465284198219</v>
          </cell>
          <cell r="CU491">
            <v>4.71465284198219</v>
          </cell>
          <cell r="CV491">
            <v>4.71465284198219</v>
          </cell>
          <cell r="CW491">
            <v>1.27038489057375</v>
          </cell>
          <cell r="CX491">
            <v>1.27694132752975</v>
          </cell>
          <cell r="CY491">
            <v>1.24581190730986</v>
          </cell>
          <cell r="CZ491">
            <v>1.29701387500406</v>
          </cell>
          <cell r="DA491">
            <v>1.27077544067013</v>
          </cell>
          <cell r="DB491">
            <v>1.26354032250088</v>
          </cell>
          <cell r="DC491">
            <v>1.24057148545091</v>
          </cell>
          <cell r="DD491">
            <v>1.22578939054922</v>
          </cell>
          <cell r="DE491">
            <v>1.26072005027772</v>
          </cell>
          <cell r="DF491">
            <v>1.27442000775875</v>
          </cell>
        </row>
        <row r="492">
          <cell r="BX492">
            <v>2.31929565085093</v>
          </cell>
          <cell r="BY492">
            <v>2.85108700435052</v>
          </cell>
          <cell r="BZ492">
            <v>3.21216620763706</v>
          </cell>
          <cell r="CA492">
            <v>3.45880287771865</v>
          </cell>
          <cell r="CB492">
            <v>2.8642562160599</v>
          </cell>
          <cell r="CC492">
            <v>3.27015337770322</v>
          </cell>
          <cell r="CD492">
            <v>3.09004856323201</v>
          </cell>
          <cell r="CE492">
            <v>3.40994705699615</v>
          </cell>
          <cell r="CF492">
            <v>4.12569680840825</v>
          </cell>
          <cell r="CG492">
            <v>3.08121370030781</v>
          </cell>
          <cell r="CH492">
            <v>3.41138730187239</v>
          </cell>
          <cell r="CI492">
            <v>3.98225175429222</v>
          </cell>
          <cell r="CJ492">
            <v>3.98385773183842</v>
          </cell>
          <cell r="CK492">
            <v>4.34540125873782</v>
          </cell>
          <cell r="CL492">
            <v>4.5095543771452</v>
          </cell>
          <cell r="CM492">
            <v>4.41179945085345</v>
          </cell>
          <cell r="CN492">
            <v>4.54652281031078</v>
          </cell>
          <cell r="CO492">
            <v>4.72131827128946</v>
          </cell>
          <cell r="CP492">
            <v>4.55245970646294</v>
          </cell>
          <cell r="CQ492">
            <v>4.71526812596049</v>
          </cell>
          <cell r="CR492">
            <v>4.14432547233482</v>
          </cell>
          <cell r="CS492">
            <v>5.27724489962031</v>
          </cell>
          <cell r="CT492">
            <v>5.33667576946793</v>
          </cell>
          <cell r="CU492">
            <v>5.33667576946793</v>
          </cell>
          <cell r="CV492">
            <v>5.33667576946793</v>
          </cell>
          <cell r="CW492">
            <v>1.24832145788566</v>
          </cell>
          <cell r="CX492">
            <v>1.27309553678346</v>
          </cell>
          <cell r="CY492">
            <v>1.2395419768386</v>
          </cell>
          <cell r="CZ492">
            <v>1.25169057639897</v>
          </cell>
          <cell r="DA492">
            <v>1.250605734348</v>
          </cell>
          <cell r="DB492">
            <v>1.25558943570826</v>
          </cell>
          <cell r="DC492">
            <v>1.26415765682063</v>
          </cell>
          <cell r="DD492">
            <v>1.26645936233108</v>
          </cell>
          <cell r="DE492">
            <v>1.2377613078081</v>
          </cell>
          <cell r="DF492">
            <v>1.2614624106206</v>
          </cell>
        </row>
        <row r="493">
          <cell r="BX493">
            <v>2.65091243098327</v>
          </cell>
          <cell r="BY493">
            <v>3.11760131289158</v>
          </cell>
          <cell r="BZ493">
            <v>2.98296126888992</v>
          </cell>
          <cell r="CA493">
            <v>3.04818973876033</v>
          </cell>
          <cell r="CB493">
            <v>3.13539057580491</v>
          </cell>
          <cell r="CC493">
            <v>3.2243428453261</v>
          </cell>
          <cell r="CD493">
            <v>2.98901347646274</v>
          </cell>
          <cell r="CE493">
            <v>3.75422586567038</v>
          </cell>
          <cell r="CF493">
            <v>3.69321904974217</v>
          </cell>
          <cell r="CG493">
            <v>3.62596202721845</v>
          </cell>
          <cell r="CH493">
            <v>3.79413781121134</v>
          </cell>
          <cell r="CI493">
            <v>4.94122795526955</v>
          </cell>
          <cell r="CJ493">
            <v>4.14404534925182</v>
          </cell>
          <cell r="CK493">
            <v>3.88284521647179</v>
          </cell>
          <cell r="CL493">
            <v>3.85675105421877</v>
          </cell>
          <cell r="CM493">
            <v>3.70827019214312</v>
          </cell>
          <cell r="CN493">
            <v>5.17313952513516</v>
          </cell>
          <cell r="CO493">
            <v>4.53680914760447</v>
          </cell>
          <cell r="CP493">
            <v>4.54593622598752</v>
          </cell>
          <cell r="CQ493">
            <v>4.53579062210069</v>
          </cell>
          <cell r="CR493">
            <v>5.18408835483641</v>
          </cell>
          <cell r="CS493">
            <v>5.07722147173771</v>
          </cell>
          <cell r="CT493">
            <v>5.48909544935083</v>
          </cell>
          <cell r="CU493">
            <v>5.48909544935083</v>
          </cell>
          <cell r="CV493">
            <v>5.48909544935083</v>
          </cell>
          <cell r="CW493">
            <v>1.24560718748674</v>
          </cell>
          <cell r="CX493">
            <v>1.26476975727685</v>
          </cell>
          <cell r="CY493">
            <v>1.25766285658626</v>
          </cell>
          <cell r="CZ493">
            <v>1.24125169083946</v>
          </cell>
          <cell r="DA493">
            <v>1.24384832521812</v>
          </cell>
          <cell r="DB493">
            <v>1.26965873125228</v>
          </cell>
          <cell r="DC493">
            <v>1.26211572786696</v>
          </cell>
          <cell r="DD493">
            <v>1.24213231585055</v>
          </cell>
          <cell r="DE493">
            <v>1.25496630437831</v>
          </cell>
          <cell r="DF493">
            <v>1.27291486816591</v>
          </cell>
        </row>
        <row r="494">
          <cell r="BX494">
            <v>2.52792231596673</v>
          </cell>
          <cell r="BY494">
            <v>2.78241612008627</v>
          </cell>
          <cell r="BZ494">
            <v>3.44573936517715</v>
          </cell>
          <cell r="CA494">
            <v>3.12482365222023</v>
          </cell>
          <cell r="CB494">
            <v>3.46837815978952</v>
          </cell>
          <cell r="CC494">
            <v>3.4555276755568</v>
          </cell>
          <cell r="CD494">
            <v>3.47989201480419</v>
          </cell>
          <cell r="CE494">
            <v>3.49719127520918</v>
          </cell>
          <cell r="CF494">
            <v>3.23885517644131</v>
          </cell>
          <cell r="CG494">
            <v>3.41479582365957</v>
          </cell>
          <cell r="CH494">
            <v>3.67714099521602</v>
          </cell>
          <cell r="CI494">
            <v>4.04084962848597</v>
          </cell>
          <cell r="CJ494">
            <v>3.97393493093993</v>
          </cell>
          <cell r="CK494">
            <v>4.11645132560604</v>
          </cell>
          <cell r="CL494">
            <v>4.28012572081248</v>
          </cell>
          <cell r="CM494">
            <v>4.02809226896237</v>
          </cell>
          <cell r="CN494">
            <v>4.20819012147908</v>
          </cell>
          <cell r="CO494">
            <v>4.13649932271794</v>
          </cell>
          <cell r="CP494">
            <v>4.1358778335153</v>
          </cell>
          <cell r="CQ494">
            <v>4.21311950567056</v>
          </cell>
          <cell r="CR494">
            <v>4.39268049942401</v>
          </cell>
          <cell r="CS494">
            <v>5.16622976270145</v>
          </cell>
          <cell r="CT494">
            <v>5.02781408470003</v>
          </cell>
          <cell r="CU494">
            <v>5.02781408470003</v>
          </cell>
          <cell r="CV494">
            <v>5.02781408470003</v>
          </cell>
          <cell r="CW494">
            <v>1.2511498537023</v>
          </cell>
          <cell r="CX494">
            <v>1.23898989959579</v>
          </cell>
          <cell r="CY494">
            <v>1.2699395090755</v>
          </cell>
          <cell r="CZ494">
            <v>1.25886917336404</v>
          </cell>
          <cell r="DA494">
            <v>1.25609090980516</v>
          </cell>
          <cell r="DB494">
            <v>1.25496180636836</v>
          </cell>
          <cell r="DC494">
            <v>1.24497011516209</v>
          </cell>
          <cell r="DD494">
            <v>1.25589616060936</v>
          </cell>
          <cell r="DE494">
            <v>1.24284092823817</v>
          </cell>
          <cell r="DF494">
            <v>1.25937724100651</v>
          </cell>
        </row>
        <row r="495">
          <cell r="BX495">
            <v>2.48999609520486</v>
          </cell>
          <cell r="BY495">
            <v>2.72975718544995</v>
          </cell>
          <cell r="BZ495">
            <v>2.92478854747527</v>
          </cell>
          <cell r="CA495">
            <v>3.08509968810058</v>
          </cell>
          <cell r="CB495">
            <v>2.6968897209718</v>
          </cell>
          <cell r="CC495">
            <v>2.99738768018003</v>
          </cell>
          <cell r="CD495">
            <v>3.2044086991943</v>
          </cell>
          <cell r="CE495">
            <v>3.41045686997118</v>
          </cell>
          <cell r="CF495">
            <v>3.74915164722026</v>
          </cell>
          <cell r="CG495">
            <v>3.57499490275545</v>
          </cell>
          <cell r="CH495">
            <v>3.85305187568254</v>
          </cell>
          <cell r="CI495">
            <v>4.342735163463</v>
          </cell>
          <cell r="CJ495">
            <v>3.85202404007253</v>
          </cell>
          <cell r="CK495">
            <v>4.29313068090954</v>
          </cell>
          <cell r="CL495">
            <v>4.77795306283894</v>
          </cell>
          <cell r="CM495">
            <v>4.60015131209684</v>
          </cell>
          <cell r="CN495">
            <v>4.66002447979763</v>
          </cell>
          <cell r="CO495">
            <v>5.03065253607849</v>
          </cell>
          <cell r="CP495">
            <v>4.64976318928551</v>
          </cell>
          <cell r="CQ495">
            <v>4.82586762854914</v>
          </cell>
          <cell r="CR495">
            <v>5.03698568207077</v>
          </cell>
          <cell r="CS495">
            <v>4.93885175990564</v>
          </cell>
          <cell r="CT495">
            <v>5.06884251692218</v>
          </cell>
          <cell r="CU495">
            <v>5.06884251692218</v>
          </cell>
          <cell r="CV495">
            <v>5.06884251692218</v>
          </cell>
          <cell r="CW495">
            <v>1.22707345283102</v>
          </cell>
          <cell r="CX495">
            <v>1.24774407635043</v>
          </cell>
          <cell r="CY495">
            <v>1.24070152581415</v>
          </cell>
          <cell r="CZ495">
            <v>1.26229910307799</v>
          </cell>
          <cell r="DA495">
            <v>1.23233983771557</v>
          </cell>
          <cell r="DB495">
            <v>1.26280662404645</v>
          </cell>
          <cell r="DC495">
            <v>1.24385687178482</v>
          </cell>
          <cell r="DD495">
            <v>1.23893743266306</v>
          </cell>
          <cell r="DE495">
            <v>1.26580786655584</v>
          </cell>
          <cell r="DF495">
            <v>1.21986801072707</v>
          </cell>
        </row>
        <row r="496">
          <cell r="BX496">
            <v>2.20843651076506</v>
          </cell>
          <cell r="BY496">
            <v>3.06484982557261</v>
          </cell>
          <cell r="BZ496">
            <v>2.92138016347385</v>
          </cell>
          <cell r="CA496">
            <v>3.02079664005206</v>
          </cell>
          <cell r="CB496">
            <v>3.4690796584612</v>
          </cell>
          <cell r="CC496">
            <v>3.27482272889867</v>
          </cell>
          <cell r="CD496">
            <v>3.40196956145903</v>
          </cell>
          <cell r="CE496">
            <v>3.62828475593939</v>
          </cell>
          <cell r="CF496">
            <v>3.57306006190374</v>
          </cell>
          <cell r="CG496">
            <v>3.30007032007875</v>
          </cell>
          <cell r="CH496">
            <v>3.99044932465429</v>
          </cell>
          <cell r="CI496">
            <v>4.14450254675274</v>
          </cell>
          <cell r="CJ496">
            <v>3.54199260410354</v>
          </cell>
          <cell r="CK496">
            <v>3.84108693946209</v>
          </cell>
          <cell r="CL496">
            <v>3.98642530269949</v>
          </cell>
          <cell r="CM496">
            <v>4.53171067876853</v>
          </cell>
          <cell r="CN496">
            <v>4.47992819028545</v>
          </cell>
          <cell r="CO496">
            <v>4.8385228315338</v>
          </cell>
          <cell r="CP496">
            <v>4.76814426381334</v>
          </cell>
          <cell r="CQ496">
            <v>4.75393232610875</v>
          </cell>
          <cell r="CR496">
            <v>5.73370918067502</v>
          </cell>
          <cell r="CS496">
            <v>5.35658372340094</v>
          </cell>
          <cell r="CT496">
            <v>4.9524226232116</v>
          </cell>
          <cell r="CU496">
            <v>4.9524226232116</v>
          </cell>
          <cell r="CV496">
            <v>4.9524226232116</v>
          </cell>
          <cell r="CW496">
            <v>1.26316451909956</v>
          </cell>
          <cell r="CX496">
            <v>1.25394510486836</v>
          </cell>
          <cell r="CY496">
            <v>1.23565076008216</v>
          </cell>
          <cell r="CZ496">
            <v>1.22799238385865</v>
          </cell>
          <cell r="DA496">
            <v>1.27212121219847</v>
          </cell>
          <cell r="DB496">
            <v>1.27096735071332</v>
          </cell>
          <cell r="DC496">
            <v>1.27921908938573</v>
          </cell>
          <cell r="DD496">
            <v>1.25230255913281</v>
          </cell>
          <cell r="DE496">
            <v>1.24196562176493</v>
          </cell>
          <cell r="DF496">
            <v>1.25662521122456</v>
          </cell>
        </row>
        <row r="497">
          <cell r="BX497">
            <v>2.99442747574144</v>
          </cell>
          <cell r="BY497">
            <v>3.14688961397935</v>
          </cell>
          <cell r="BZ497">
            <v>3.51956811338338</v>
          </cell>
          <cell r="CA497">
            <v>3.26250452327963</v>
          </cell>
          <cell r="CB497">
            <v>2.74308221877821</v>
          </cell>
          <cell r="CC497">
            <v>3.47932984616882</v>
          </cell>
          <cell r="CD497">
            <v>3.16618170280144</v>
          </cell>
          <cell r="CE497">
            <v>3.42077524403402</v>
          </cell>
          <cell r="CF497">
            <v>3.44104978232616</v>
          </cell>
          <cell r="CG497">
            <v>3.79335110547213</v>
          </cell>
          <cell r="CH497">
            <v>3.27841904271716</v>
          </cell>
          <cell r="CI497">
            <v>3.95383287373129</v>
          </cell>
          <cell r="CJ497">
            <v>4.51224113195584</v>
          </cell>
          <cell r="CK497">
            <v>4.02151823011322</v>
          </cell>
          <cell r="CL497">
            <v>4.48693625987221</v>
          </cell>
          <cell r="CM497">
            <v>4.54533412986145</v>
          </cell>
          <cell r="CN497">
            <v>4.4578035107288</v>
          </cell>
          <cell r="CO497">
            <v>4.11370380513757</v>
          </cell>
          <cell r="CP497">
            <v>3.7807185466153</v>
          </cell>
          <cell r="CQ497">
            <v>4.4433883148278</v>
          </cell>
          <cell r="CR497">
            <v>4.93706428949562</v>
          </cell>
          <cell r="CS497">
            <v>5.3068778225275</v>
          </cell>
          <cell r="CT497">
            <v>5.12886935192609</v>
          </cell>
          <cell r="CU497">
            <v>5.12886935192609</v>
          </cell>
          <cell r="CV497">
            <v>5.12886935192609</v>
          </cell>
          <cell r="CW497">
            <v>1.24982884231592</v>
          </cell>
          <cell r="CX497">
            <v>1.2775592936559</v>
          </cell>
          <cell r="CY497">
            <v>1.24687358643512</v>
          </cell>
          <cell r="CZ497">
            <v>1.23892254714178</v>
          </cell>
          <cell r="DA497">
            <v>1.26034044770602</v>
          </cell>
          <cell r="DB497">
            <v>1.2554163178304</v>
          </cell>
          <cell r="DC497">
            <v>1.2760851509331</v>
          </cell>
          <cell r="DD497">
            <v>1.25482386544543</v>
          </cell>
          <cell r="DE497">
            <v>1.26818855138363</v>
          </cell>
          <cell r="DF497">
            <v>1.25611931172169</v>
          </cell>
        </row>
        <row r="498">
          <cell r="BX498">
            <v>3.08825955695862</v>
          </cell>
          <cell r="BY498">
            <v>2.12648501720289</v>
          </cell>
          <cell r="BZ498">
            <v>2.56651901129503</v>
          </cell>
          <cell r="CA498">
            <v>2.8382981406044</v>
          </cell>
          <cell r="CB498">
            <v>2.82073028256698</v>
          </cell>
          <cell r="CC498">
            <v>2.84624117321872</v>
          </cell>
          <cell r="CD498">
            <v>3.55305979290825</v>
          </cell>
          <cell r="CE498">
            <v>3.52698034314742</v>
          </cell>
          <cell r="CF498">
            <v>3.54402380787603</v>
          </cell>
          <cell r="CG498">
            <v>3.39765689158813</v>
          </cell>
          <cell r="CH498">
            <v>4.07101518933123</v>
          </cell>
          <cell r="CI498">
            <v>3.34980001618576</v>
          </cell>
          <cell r="CJ498">
            <v>4.38674930660883</v>
          </cell>
          <cell r="CK498">
            <v>4.3692904266374</v>
          </cell>
          <cell r="CL498">
            <v>4.07173865479571</v>
          </cell>
          <cell r="CM498">
            <v>4.12496703349194</v>
          </cell>
          <cell r="CN498">
            <v>4.31284627096809</v>
          </cell>
          <cell r="CO498">
            <v>4.23522114483687</v>
          </cell>
          <cell r="CP498">
            <v>4.57313572000357</v>
          </cell>
          <cell r="CQ498">
            <v>4.71031271806271</v>
          </cell>
          <cell r="CR498">
            <v>4.77778604874134</v>
          </cell>
          <cell r="CS498">
            <v>5.97064873922613</v>
          </cell>
          <cell r="CT498">
            <v>5.26322520883396</v>
          </cell>
          <cell r="CU498">
            <v>5.26322520883396</v>
          </cell>
          <cell r="CV498">
            <v>5.26322520883396</v>
          </cell>
          <cell r="CW498">
            <v>1.2495546470164</v>
          </cell>
          <cell r="CX498">
            <v>1.25417974987759</v>
          </cell>
          <cell r="CY498">
            <v>1.26935310129356</v>
          </cell>
          <cell r="CZ498">
            <v>1.2570887943826</v>
          </cell>
          <cell r="DA498">
            <v>1.23464941064386</v>
          </cell>
          <cell r="DB498">
            <v>1.22327612259606</v>
          </cell>
          <cell r="DC498">
            <v>1.27277315990681</v>
          </cell>
          <cell r="DD498">
            <v>1.25969762320095</v>
          </cell>
          <cell r="DE498">
            <v>1.26348101865594</v>
          </cell>
          <cell r="DF498">
            <v>1.25116655804584</v>
          </cell>
        </row>
        <row r="499">
          <cell r="BX499">
            <v>2.77148297487926</v>
          </cell>
          <cell r="BY499">
            <v>2.95085912629515</v>
          </cell>
          <cell r="BZ499">
            <v>3.31124183149897</v>
          </cell>
          <cell r="CA499">
            <v>3.25636386625444</v>
          </cell>
          <cell r="CB499">
            <v>3.35929328167978</v>
          </cell>
          <cell r="CC499">
            <v>3.603861835756</v>
          </cell>
          <cell r="CD499">
            <v>3.48708919332749</v>
          </cell>
          <cell r="CE499">
            <v>3.38563014291835</v>
          </cell>
          <cell r="CF499">
            <v>3.24585455872733</v>
          </cell>
          <cell r="CG499">
            <v>4.47698714124793</v>
          </cell>
          <cell r="CH499">
            <v>4.13956148281744</v>
          </cell>
          <cell r="CI499">
            <v>3.85007961039853</v>
          </cell>
          <cell r="CJ499">
            <v>4.2249559100507</v>
          </cell>
          <cell r="CK499">
            <v>4.24569945621661</v>
          </cell>
          <cell r="CL499">
            <v>4.38801855417315</v>
          </cell>
          <cell r="CM499">
            <v>4.51169275799897</v>
          </cell>
          <cell r="CN499">
            <v>4.14197176375192</v>
          </cell>
          <cell r="CO499">
            <v>4.65270208207835</v>
          </cell>
          <cell r="CP499">
            <v>4.36397954184823</v>
          </cell>
          <cell r="CQ499">
            <v>5.17807644440619</v>
          </cell>
          <cell r="CR499">
            <v>4.50568196721271</v>
          </cell>
          <cell r="CS499">
            <v>5.73615432840073</v>
          </cell>
          <cell r="CT499">
            <v>5.53355192144918</v>
          </cell>
          <cell r="CU499">
            <v>5.53355192144918</v>
          </cell>
          <cell r="CV499">
            <v>5.53355192144918</v>
          </cell>
          <cell r="CW499">
            <v>1.24974315883635</v>
          </cell>
          <cell r="CX499">
            <v>1.25948418724204</v>
          </cell>
          <cell r="CY499">
            <v>1.24837488963347</v>
          </cell>
          <cell r="CZ499">
            <v>1.25458089444679</v>
          </cell>
          <cell r="DA499">
            <v>1.25351046869332</v>
          </cell>
          <cell r="DB499">
            <v>1.27013772878128</v>
          </cell>
          <cell r="DC499">
            <v>1.27031901186453</v>
          </cell>
          <cell r="DD499">
            <v>1.25478957123797</v>
          </cell>
          <cell r="DE499">
            <v>1.25302653101711</v>
          </cell>
          <cell r="DF499">
            <v>1.26856155784718</v>
          </cell>
        </row>
        <row r="500">
          <cell r="BX500">
            <v>2.68437749334999</v>
          </cell>
          <cell r="BY500">
            <v>3.26975251188113</v>
          </cell>
          <cell r="BZ500">
            <v>2.75492949589671</v>
          </cell>
          <cell r="CA500">
            <v>2.83576389215817</v>
          </cell>
          <cell r="CB500">
            <v>2.99306898506019</v>
          </cell>
          <cell r="CC500">
            <v>3.18691568653704</v>
          </cell>
          <cell r="CD500">
            <v>3.28451489040475</v>
          </cell>
          <cell r="CE500">
            <v>3.57754276068828</v>
          </cell>
          <cell r="CF500">
            <v>3.48395439180545</v>
          </cell>
          <cell r="CG500">
            <v>3.27021055704558</v>
          </cell>
          <cell r="CH500">
            <v>3.95652572391643</v>
          </cell>
          <cell r="CI500">
            <v>3.74138773774545</v>
          </cell>
          <cell r="CJ500">
            <v>4.38887843434968</v>
          </cell>
          <cell r="CK500">
            <v>4.97187612449037</v>
          </cell>
          <cell r="CL500">
            <v>4.7246975875564</v>
          </cell>
          <cell r="CM500">
            <v>4.72535376888033</v>
          </cell>
          <cell r="CN500">
            <v>3.55690540947053</v>
          </cell>
          <cell r="CO500">
            <v>4.93781062705024</v>
          </cell>
          <cell r="CP500">
            <v>4.584138758048</v>
          </cell>
          <cell r="CQ500">
            <v>4.17704258916294</v>
          </cell>
          <cell r="CR500">
            <v>4.96109106977527</v>
          </cell>
          <cell r="CS500">
            <v>5.12499152245883</v>
          </cell>
          <cell r="CT500">
            <v>4.91426607648713</v>
          </cell>
          <cell r="CU500">
            <v>4.91426607648713</v>
          </cell>
          <cell r="CV500">
            <v>4.91426607648713</v>
          </cell>
          <cell r="CW500">
            <v>1.2791890543063</v>
          </cell>
          <cell r="CX500">
            <v>1.27905684063524</v>
          </cell>
          <cell r="CY500">
            <v>1.25840995745107</v>
          </cell>
          <cell r="CZ500">
            <v>1.25381799593774</v>
          </cell>
          <cell r="DA500">
            <v>1.26849529350693</v>
          </cell>
          <cell r="DB500">
            <v>1.23891834444183</v>
          </cell>
          <cell r="DC500">
            <v>1.2490511010121</v>
          </cell>
          <cell r="DD500">
            <v>1.26826042764345</v>
          </cell>
          <cell r="DE500">
            <v>1.2779781673589</v>
          </cell>
          <cell r="DF500">
            <v>1.25094263896602</v>
          </cell>
        </row>
        <row r="501">
          <cell r="BX501">
            <v>2.74359756227257</v>
          </cell>
          <cell r="BY501">
            <v>3.9785078679244</v>
          </cell>
          <cell r="BZ501">
            <v>3.25722717630319</v>
          </cell>
          <cell r="CA501">
            <v>3.02323136261961</v>
          </cell>
          <cell r="CB501">
            <v>3.40248795508469</v>
          </cell>
          <cell r="CC501">
            <v>3.33628730164163</v>
          </cell>
          <cell r="CD501">
            <v>3.42546802971047</v>
          </cell>
          <cell r="CE501">
            <v>3.4653012279433</v>
          </cell>
          <cell r="CF501">
            <v>3.81234680607491</v>
          </cell>
          <cell r="CG501">
            <v>4.09071309089497</v>
          </cell>
          <cell r="CH501">
            <v>3.47430448161614</v>
          </cell>
          <cell r="CI501">
            <v>3.3776690279427</v>
          </cell>
          <cell r="CJ501">
            <v>3.70405103154637</v>
          </cell>
          <cell r="CK501">
            <v>3.80718732395193</v>
          </cell>
          <cell r="CL501">
            <v>3.39548607969834</v>
          </cell>
          <cell r="CM501">
            <v>4.020960161624</v>
          </cell>
          <cell r="CN501">
            <v>4.75652854884228</v>
          </cell>
          <cell r="CO501">
            <v>4.31070976595511</v>
          </cell>
          <cell r="CP501">
            <v>4.49733188952819</v>
          </cell>
          <cell r="CQ501">
            <v>5.12429550867617</v>
          </cell>
          <cell r="CR501">
            <v>4.8234239494668</v>
          </cell>
          <cell r="CS501">
            <v>5.20437419772069</v>
          </cell>
          <cell r="CT501">
            <v>5.01712332031406</v>
          </cell>
          <cell r="CU501">
            <v>5.01712332031406</v>
          </cell>
          <cell r="CV501">
            <v>5.01712332031406</v>
          </cell>
          <cell r="CW501">
            <v>1.26582681946331</v>
          </cell>
          <cell r="CX501">
            <v>1.27253665449999</v>
          </cell>
          <cell r="CY501">
            <v>1.252861009496</v>
          </cell>
          <cell r="CZ501">
            <v>1.26630042488003</v>
          </cell>
          <cell r="DA501">
            <v>1.24556172377501</v>
          </cell>
          <cell r="DB501">
            <v>1.24267505010323</v>
          </cell>
          <cell r="DC501">
            <v>1.25570416574059</v>
          </cell>
          <cell r="DD501">
            <v>1.23512018667884</v>
          </cell>
          <cell r="DE501">
            <v>1.2587978401108</v>
          </cell>
          <cell r="DF501">
            <v>1.2722271214283</v>
          </cell>
        </row>
        <row r="502">
          <cell r="BX502">
            <v>3.04423418687521</v>
          </cell>
          <cell r="BY502">
            <v>2.97809579223</v>
          </cell>
          <cell r="BZ502">
            <v>2.9255918178749</v>
          </cell>
          <cell r="CA502">
            <v>3.274869033086</v>
          </cell>
          <cell r="CB502">
            <v>3.48333314583325</v>
          </cell>
          <cell r="CC502">
            <v>3.53033817675009</v>
          </cell>
          <cell r="CD502">
            <v>3.71243724484867</v>
          </cell>
          <cell r="CE502">
            <v>3.59909159933302</v>
          </cell>
          <cell r="CF502">
            <v>3.75511645741166</v>
          </cell>
          <cell r="CG502">
            <v>3.20063055983302</v>
          </cell>
          <cell r="CH502">
            <v>3.09089720236162</v>
          </cell>
          <cell r="CI502">
            <v>4.0573950495394</v>
          </cell>
          <cell r="CJ502">
            <v>3.79087867667846</v>
          </cell>
          <cell r="CK502">
            <v>4.06149374464013</v>
          </cell>
          <cell r="CL502">
            <v>4.01103759413802</v>
          </cell>
          <cell r="CM502">
            <v>4.26569194506943</v>
          </cell>
          <cell r="CN502">
            <v>4.45043550906223</v>
          </cell>
          <cell r="CO502">
            <v>4.92274996147333</v>
          </cell>
          <cell r="CP502">
            <v>4.78925333749745</v>
          </cell>
          <cell r="CQ502">
            <v>4.06967721824882</v>
          </cell>
          <cell r="CR502">
            <v>4.25544993018584</v>
          </cell>
          <cell r="CS502">
            <v>5.41222993914714</v>
          </cell>
          <cell r="CT502">
            <v>5.54630176779151</v>
          </cell>
          <cell r="CU502">
            <v>5.54630176779151</v>
          </cell>
          <cell r="CV502">
            <v>5.54630176779151</v>
          </cell>
          <cell r="CW502">
            <v>1.27515265756806</v>
          </cell>
          <cell r="CX502">
            <v>1.26908137922878</v>
          </cell>
          <cell r="CY502">
            <v>1.24361178006764</v>
          </cell>
          <cell r="CZ502">
            <v>1.24182849457381</v>
          </cell>
          <cell r="DA502">
            <v>1.25026840004121</v>
          </cell>
          <cell r="DB502">
            <v>1.23613114705873</v>
          </cell>
          <cell r="DC502">
            <v>1.23278362015213</v>
          </cell>
          <cell r="DD502">
            <v>1.25463137452794</v>
          </cell>
          <cell r="DE502">
            <v>1.25834565589194</v>
          </cell>
          <cell r="DF502">
            <v>1.25904989742987</v>
          </cell>
        </row>
        <row r="503">
          <cell r="BX503">
            <v>2.97402551330763</v>
          </cell>
          <cell r="BY503">
            <v>2.64428001976767</v>
          </cell>
          <cell r="BZ503">
            <v>2.67522125414496</v>
          </cell>
          <cell r="CA503">
            <v>3.14817991452949</v>
          </cell>
          <cell r="CB503">
            <v>3.42998744050577</v>
          </cell>
          <cell r="CC503">
            <v>3.0822231317695</v>
          </cell>
          <cell r="CD503">
            <v>3.89885734386637</v>
          </cell>
          <cell r="CE503">
            <v>4.05117805458282</v>
          </cell>
          <cell r="CF503">
            <v>4.31833222447228</v>
          </cell>
          <cell r="CG503">
            <v>4.24619157377378</v>
          </cell>
          <cell r="CH503">
            <v>3.84508201492994</v>
          </cell>
          <cell r="CI503">
            <v>4.15628909205864</v>
          </cell>
          <cell r="CJ503">
            <v>3.83557439100082</v>
          </cell>
          <cell r="CK503">
            <v>3.50879603838478</v>
          </cell>
          <cell r="CL503">
            <v>3.98026062078317</v>
          </cell>
          <cell r="CM503">
            <v>4.54519828069019</v>
          </cell>
          <cell r="CN503">
            <v>4.63382543848846</v>
          </cell>
          <cell r="CO503">
            <v>4.99639548056699</v>
          </cell>
          <cell r="CP503">
            <v>4.0124967604482</v>
          </cell>
          <cell r="CQ503">
            <v>4.91216799628879</v>
          </cell>
          <cell r="CR503">
            <v>4.90415361863276</v>
          </cell>
          <cell r="CS503">
            <v>5.40272918597357</v>
          </cell>
          <cell r="CT503">
            <v>5.20777799615583</v>
          </cell>
          <cell r="CU503">
            <v>5.20777799615583</v>
          </cell>
          <cell r="CV503">
            <v>5.20777799615583</v>
          </cell>
          <cell r="CW503">
            <v>1.24628546916731</v>
          </cell>
          <cell r="CX503">
            <v>1.23286109984857</v>
          </cell>
          <cell r="CY503">
            <v>1.24806915444943</v>
          </cell>
          <cell r="CZ503">
            <v>1.25562943726693</v>
          </cell>
          <cell r="DA503">
            <v>1.25826449911936</v>
          </cell>
          <cell r="DB503">
            <v>1.25263488940117</v>
          </cell>
          <cell r="DC503">
            <v>1.26048066725625</v>
          </cell>
          <cell r="DD503">
            <v>1.25324042041642</v>
          </cell>
          <cell r="DE503">
            <v>1.24993140737918</v>
          </cell>
          <cell r="DF503">
            <v>1.26845731933344</v>
          </cell>
        </row>
        <row r="504">
          <cell r="BX504">
            <v>2.60207687117822</v>
          </cell>
          <cell r="BY504">
            <v>2.50206566550266</v>
          </cell>
          <cell r="BZ504">
            <v>3.00175755878478</v>
          </cell>
          <cell r="CA504">
            <v>3.34158643117181</v>
          </cell>
          <cell r="CB504">
            <v>4.04174829546865</v>
          </cell>
          <cell r="CC504">
            <v>3.43966853925333</v>
          </cell>
          <cell r="CD504">
            <v>3.03340008992159</v>
          </cell>
          <cell r="CE504">
            <v>3.89681777323895</v>
          </cell>
          <cell r="CF504">
            <v>3.29992177982812</v>
          </cell>
          <cell r="CG504">
            <v>3.27132335769296</v>
          </cell>
          <cell r="CH504">
            <v>3.68658846454176</v>
          </cell>
          <cell r="CI504">
            <v>4.09206584302676</v>
          </cell>
          <cell r="CJ504">
            <v>3.61458232489495</v>
          </cell>
          <cell r="CK504">
            <v>3.81303244622129</v>
          </cell>
          <cell r="CL504">
            <v>4.14690910649491</v>
          </cell>
          <cell r="CM504">
            <v>4.55821832055465</v>
          </cell>
          <cell r="CN504">
            <v>5.09173535618363</v>
          </cell>
          <cell r="CO504">
            <v>4.70349742809034</v>
          </cell>
          <cell r="CP504">
            <v>4.22544879793926</v>
          </cell>
          <cell r="CQ504">
            <v>5.09071991571155</v>
          </cell>
          <cell r="CR504">
            <v>5.3033577828606</v>
          </cell>
          <cell r="CS504">
            <v>5.37652926528619</v>
          </cell>
          <cell r="CT504">
            <v>5.29603534066623</v>
          </cell>
          <cell r="CU504">
            <v>5.29603534066623</v>
          </cell>
          <cell r="CV504">
            <v>5.29603534066623</v>
          </cell>
          <cell r="CW504">
            <v>1.26923901960427</v>
          </cell>
          <cell r="CX504">
            <v>1.26130119485148</v>
          </cell>
          <cell r="CY504">
            <v>1.25313996265946</v>
          </cell>
          <cell r="CZ504">
            <v>1.25398810324915</v>
          </cell>
          <cell r="DA504">
            <v>1.25381739775445</v>
          </cell>
          <cell r="DB504">
            <v>1.26388507016563</v>
          </cell>
          <cell r="DC504">
            <v>1.23277147019434</v>
          </cell>
          <cell r="DD504">
            <v>1.26823581193246</v>
          </cell>
          <cell r="DE504">
            <v>1.25338905748137</v>
          </cell>
          <cell r="DF504">
            <v>1.24542353209476</v>
          </cell>
        </row>
        <row r="505">
          <cell r="BX505">
            <v>2.82049825717318</v>
          </cell>
          <cell r="BY505">
            <v>3.14456113030812</v>
          </cell>
          <cell r="BZ505">
            <v>3.40072501214358</v>
          </cell>
          <cell r="CA505">
            <v>2.86992781895464</v>
          </cell>
          <cell r="CB505">
            <v>3.17954307369778</v>
          </cell>
          <cell r="CC505">
            <v>3.18351373125592</v>
          </cell>
          <cell r="CD505">
            <v>4.5022772597846</v>
          </cell>
          <cell r="CE505">
            <v>3.54588413283963</v>
          </cell>
          <cell r="CF505">
            <v>3.60348346539182</v>
          </cell>
          <cell r="CG505">
            <v>3.85201637360662</v>
          </cell>
          <cell r="CH505">
            <v>3.3958790855351</v>
          </cell>
          <cell r="CI505">
            <v>3.43416879322412</v>
          </cell>
          <cell r="CJ505">
            <v>3.97991622056086</v>
          </cell>
          <cell r="CK505">
            <v>4.37629898288728</v>
          </cell>
          <cell r="CL505">
            <v>3.93324121600578</v>
          </cell>
          <cell r="CM505">
            <v>4.80071339913365</v>
          </cell>
          <cell r="CN505">
            <v>4.31794525791006</v>
          </cell>
          <cell r="CO505">
            <v>4.10832724672184</v>
          </cell>
          <cell r="CP505">
            <v>4.47813352313997</v>
          </cell>
          <cell r="CQ505">
            <v>4.78813736822334</v>
          </cell>
          <cell r="CR505">
            <v>5.44638116372426</v>
          </cell>
          <cell r="CS505">
            <v>4.26076063742468</v>
          </cell>
          <cell r="CT505">
            <v>5.62783468482425</v>
          </cell>
          <cell r="CU505">
            <v>5.62783468482425</v>
          </cell>
          <cell r="CV505">
            <v>5.62783468482425</v>
          </cell>
          <cell r="CW505">
            <v>1.27787195871878</v>
          </cell>
          <cell r="CX505">
            <v>1.24366148061874</v>
          </cell>
          <cell r="CY505">
            <v>1.25854414175294</v>
          </cell>
          <cell r="CZ505">
            <v>1.24920913400452</v>
          </cell>
          <cell r="DA505">
            <v>1.2800173499951</v>
          </cell>
          <cell r="DB505">
            <v>1.24436059915914</v>
          </cell>
          <cell r="DC505">
            <v>1.24908751396956</v>
          </cell>
          <cell r="DD505">
            <v>1.26662766005959</v>
          </cell>
          <cell r="DE505">
            <v>1.24159864312692</v>
          </cell>
          <cell r="DF505">
            <v>1.25957360602915</v>
          </cell>
        </row>
        <row r="506">
          <cell r="BX506">
            <v>2.49058231658186</v>
          </cell>
          <cell r="BY506">
            <v>2.78598049572933</v>
          </cell>
          <cell r="BZ506">
            <v>3.19004734141228</v>
          </cell>
          <cell r="CA506">
            <v>2.96154803906473</v>
          </cell>
          <cell r="CB506">
            <v>2.64083995277515</v>
          </cell>
          <cell r="CC506">
            <v>2.96039121103187</v>
          </cell>
          <cell r="CD506">
            <v>2.81007196934854</v>
          </cell>
          <cell r="CE506">
            <v>3.67641343503098</v>
          </cell>
          <cell r="CF506">
            <v>3.8077857159317</v>
          </cell>
          <cell r="CG506">
            <v>3.61055053436821</v>
          </cell>
          <cell r="CH506">
            <v>3.95402796172337</v>
          </cell>
          <cell r="CI506">
            <v>3.84605683733523</v>
          </cell>
          <cell r="CJ506">
            <v>3.72672192936704</v>
          </cell>
          <cell r="CK506">
            <v>4.01995294945505</v>
          </cell>
          <cell r="CL506">
            <v>4.18739582701847</v>
          </cell>
          <cell r="CM506">
            <v>4.66550211375238</v>
          </cell>
          <cell r="CN506">
            <v>4.77354271200433</v>
          </cell>
          <cell r="CO506">
            <v>5.15330564295931</v>
          </cell>
          <cell r="CP506">
            <v>5.55021335952989</v>
          </cell>
          <cell r="CQ506">
            <v>4.99146930230022</v>
          </cell>
          <cell r="CR506">
            <v>5.16529259681254</v>
          </cell>
          <cell r="CS506">
            <v>4.96066322252559</v>
          </cell>
          <cell r="CT506">
            <v>5.08118646644563</v>
          </cell>
          <cell r="CU506">
            <v>5.08118646644563</v>
          </cell>
          <cell r="CV506">
            <v>5.08118646644563</v>
          </cell>
          <cell r="CW506">
            <v>1.27161679694929</v>
          </cell>
          <cell r="CX506">
            <v>1.253215358254</v>
          </cell>
          <cell r="CY506">
            <v>1.25355072171384</v>
          </cell>
          <cell r="CZ506">
            <v>1.26554441640438</v>
          </cell>
          <cell r="DA506">
            <v>1.26767361136837</v>
          </cell>
          <cell r="DB506">
            <v>1.25985480355755</v>
          </cell>
          <cell r="DC506">
            <v>1.25722771702982</v>
          </cell>
          <cell r="DD506">
            <v>1.25863465511418</v>
          </cell>
          <cell r="DE506">
            <v>1.26308190864378</v>
          </cell>
          <cell r="DF506">
            <v>1.2585418928373</v>
          </cell>
        </row>
        <row r="507">
          <cell r="BX507">
            <v>2.42819905960061</v>
          </cell>
          <cell r="BY507">
            <v>3.00294399017399</v>
          </cell>
          <cell r="BZ507">
            <v>2.75832495742527</v>
          </cell>
          <cell r="CA507">
            <v>2.91281050033201</v>
          </cell>
          <cell r="CB507">
            <v>3.39166374371746</v>
          </cell>
          <cell r="CC507">
            <v>2.95368919809319</v>
          </cell>
          <cell r="CD507">
            <v>3.56192353514676</v>
          </cell>
          <cell r="CE507">
            <v>3.61171132524327</v>
          </cell>
          <cell r="CF507">
            <v>4.03873908737182</v>
          </cell>
          <cell r="CG507">
            <v>4.02297950443932</v>
          </cell>
          <cell r="CH507">
            <v>3.71996989078547</v>
          </cell>
          <cell r="CI507">
            <v>3.83148121758131</v>
          </cell>
          <cell r="CJ507">
            <v>4.17616462617526</v>
          </cell>
          <cell r="CK507">
            <v>4.51975083466246</v>
          </cell>
          <cell r="CL507">
            <v>4.3498868306878</v>
          </cell>
          <cell r="CM507">
            <v>4.80958028886741</v>
          </cell>
          <cell r="CN507">
            <v>4.47546997239986</v>
          </cell>
          <cell r="CO507">
            <v>4.43361927168691</v>
          </cell>
          <cell r="CP507">
            <v>4.49636410386463</v>
          </cell>
          <cell r="CQ507">
            <v>4.8698263018022</v>
          </cell>
          <cell r="CR507">
            <v>5.77894767280491</v>
          </cell>
          <cell r="CS507">
            <v>5.47533775657628</v>
          </cell>
          <cell r="CT507">
            <v>5.44304974839099</v>
          </cell>
          <cell r="CU507">
            <v>5.44304974839099</v>
          </cell>
          <cell r="CV507">
            <v>5.44304974839099</v>
          </cell>
          <cell r="CW507">
            <v>1.23388795027597</v>
          </cell>
          <cell r="CX507">
            <v>1.2551716737736</v>
          </cell>
          <cell r="CY507">
            <v>1.24647797648838</v>
          </cell>
          <cell r="CZ507">
            <v>1.24209623406547</v>
          </cell>
          <cell r="DA507">
            <v>1.24899768626351</v>
          </cell>
          <cell r="DB507">
            <v>1.25459845602411</v>
          </cell>
          <cell r="DC507">
            <v>1.25881071861206</v>
          </cell>
          <cell r="DD507">
            <v>1.2666191036588</v>
          </cell>
          <cell r="DE507">
            <v>1.25968440719458</v>
          </cell>
          <cell r="DF507">
            <v>1.25775290889511</v>
          </cell>
        </row>
        <row r="508">
          <cell r="BX508">
            <v>2.96321010243939</v>
          </cell>
          <cell r="BY508">
            <v>3.0769680979712</v>
          </cell>
          <cell r="BZ508">
            <v>3.18275328272219</v>
          </cell>
          <cell r="CA508">
            <v>3.12121565074608</v>
          </cell>
          <cell r="CB508">
            <v>3.19188584592999</v>
          </cell>
          <cell r="CC508">
            <v>3.14766064233137</v>
          </cell>
          <cell r="CD508">
            <v>3.09166837078874</v>
          </cell>
          <cell r="CE508">
            <v>3.49036213407374</v>
          </cell>
          <cell r="CF508">
            <v>3.51500393045174</v>
          </cell>
          <cell r="CG508">
            <v>3.65530614097016</v>
          </cell>
          <cell r="CH508">
            <v>4.01927760983452</v>
          </cell>
          <cell r="CI508">
            <v>3.87216823359884</v>
          </cell>
          <cell r="CJ508">
            <v>3.81814567374635</v>
          </cell>
          <cell r="CK508">
            <v>3.92369006350557</v>
          </cell>
          <cell r="CL508">
            <v>3.88010427774323</v>
          </cell>
          <cell r="CM508">
            <v>4.36233270539158</v>
          </cell>
          <cell r="CN508">
            <v>4.28003288509933</v>
          </cell>
          <cell r="CO508">
            <v>5.1613230189068</v>
          </cell>
          <cell r="CP508">
            <v>4.90602631249386</v>
          </cell>
          <cell r="CQ508">
            <v>4.85938969432403</v>
          </cell>
          <cell r="CR508">
            <v>4.35530687451974</v>
          </cell>
          <cell r="CS508">
            <v>4.88170052632311</v>
          </cell>
          <cell r="CT508">
            <v>5.54220214271728</v>
          </cell>
          <cell r="CU508">
            <v>5.54220214271728</v>
          </cell>
          <cell r="CV508">
            <v>5.54220214271728</v>
          </cell>
          <cell r="CW508">
            <v>1.23594878892029</v>
          </cell>
          <cell r="CX508">
            <v>1.24753696555963</v>
          </cell>
          <cell r="CY508">
            <v>1.2609433886417</v>
          </cell>
          <cell r="CZ508">
            <v>1.27659342721043</v>
          </cell>
          <cell r="DA508">
            <v>1.24693957671034</v>
          </cell>
          <cell r="DB508">
            <v>1.27996893794857</v>
          </cell>
          <cell r="DC508">
            <v>1.23471476252418</v>
          </cell>
          <cell r="DD508">
            <v>1.25472121716384</v>
          </cell>
          <cell r="DE508">
            <v>1.23924888227751</v>
          </cell>
          <cell r="DF508">
            <v>1.24594473835614</v>
          </cell>
        </row>
        <row r="509">
          <cell r="BX509">
            <v>2.8084988375637</v>
          </cell>
          <cell r="BY509">
            <v>2.63497437907966</v>
          </cell>
          <cell r="BZ509">
            <v>3.25105123772528</v>
          </cell>
          <cell r="CA509">
            <v>3.40414699690466</v>
          </cell>
          <cell r="CB509">
            <v>3.58427281984064</v>
          </cell>
          <cell r="CC509">
            <v>3.33053738533228</v>
          </cell>
          <cell r="CD509">
            <v>3.22493225385057</v>
          </cell>
          <cell r="CE509">
            <v>3.2696726766256</v>
          </cell>
          <cell r="CF509">
            <v>2.7874865943266</v>
          </cell>
          <cell r="CG509">
            <v>4.30105910287533</v>
          </cell>
          <cell r="CH509">
            <v>3.98703738136624</v>
          </cell>
          <cell r="CI509">
            <v>4.0969990875813</v>
          </cell>
          <cell r="CJ509">
            <v>4.58498245101767</v>
          </cell>
          <cell r="CK509">
            <v>4.80938647185556</v>
          </cell>
          <cell r="CL509">
            <v>3.8807589147341</v>
          </cell>
          <cell r="CM509">
            <v>4.05292398376649</v>
          </cell>
          <cell r="CN509">
            <v>4.69381014384995</v>
          </cell>
          <cell r="CO509">
            <v>4.27917036916408</v>
          </cell>
          <cell r="CP509">
            <v>4.22863286871567</v>
          </cell>
          <cell r="CQ509">
            <v>4.89414386943497</v>
          </cell>
          <cell r="CR509">
            <v>5.23894035577588</v>
          </cell>
          <cell r="CS509">
            <v>4.87863554718606</v>
          </cell>
          <cell r="CT509">
            <v>5.32389985415995</v>
          </cell>
          <cell r="CU509">
            <v>5.32389985415995</v>
          </cell>
          <cell r="CV509">
            <v>5.32389985415995</v>
          </cell>
          <cell r="CW509">
            <v>1.23606115845613</v>
          </cell>
          <cell r="CX509">
            <v>1.24549687112243</v>
          </cell>
          <cell r="CY509">
            <v>1.26739015501921</v>
          </cell>
          <cell r="CZ509">
            <v>1.24683974017758</v>
          </cell>
          <cell r="DA509">
            <v>1.25007976646472</v>
          </cell>
          <cell r="DB509">
            <v>1.23865828906541</v>
          </cell>
          <cell r="DC509">
            <v>1.26156028814425</v>
          </cell>
          <cell r="DD509">
            <v>1.25014745573447</v>
          </cell>
          <cell r="DE509">
            <v>1.24702495886292</v>
          </cell>
          <cell r="DF509">
            <v>1.25057057774562</v>
          </cell>
        </row>
        <row r="510">
          <cell r="BX510">
            <v>2.46405437750575</v>
          </cell>
          <cell r="BY510">
            <v>2.50277026506412</v>
          </cell>
          <cell r="BZ510">
            <v>2.86121176998062</v>
          </cell>
          <cell r="CA510">
            <v>3.01809508052164</v>
          </cell>
          <cell r="CB510">
            <v>2.9118693756835</v>
          </cell>
          <cell r="CC510">
            <v>3.12308320762831</v>
          </cell>
          <cell r="CD510">
            <v>3.19635905215061</v>
          </cell>
          <cell r="CE510">
            <v>2.90461059756714</v>
          </cell>
          <cell r="CF510">
            <v>3.32543974226171</v>
          </cell>
          <cell r="CG510">
            <v>3.42843739450391</v>
          </cell>
          <cell r="CH510">
            <v>3.26028656430483</v>
          </cell>
          <cell r="CI510">
            <v>4.38327364642373</v>
          </cell>
          <cell r="CJ510">
            <v>3.73251789352649</v>
          </cell>
          <cell r="CK510">
            <v>4.00741258851175</v>
          </cell>
          <cell r="CL510">
            <v>4.24197886720195</v>
          </cell>
          <cell r="CM510">
            <v>3.94813118296322</v>
          </cell>
          <cell r="CN510">
            <v>4.44649970053667</v>
          </cell>
          <cell r="CO510">
            <v>4.63161287398707</v>
          </cell>
          <cell r="CP510">
            <v>5.3902922250934</v>
          </cell>
          <cell r="CQ510">
            <v>4.73167430521118</v>
          </cell>
          <cell r="CR510">
            <v>4.58539701186417</v>
          </cell>
          <cell r="CS510">
            <v>5.1873568553363</v>
          </cell>
          <cell r="CT510">
            <v>4.5556458041687</v>
          </cell>
          <cell r="CU510">
            <v>4.5556458041687</v>
          </cell>
          <cell r="CV510">
            <v>4.5556458041687</v>
          </cell>
          <cell r="CW510">
            <v>1.24804668635</v>
          </cell>
          <cell r="CX510">
            <v>1.2476023498925</v>
          </cell>
          <cell r="CY510">
            <v>1.26214888789176</v>
          </cell>
          <cell r="CZ510">
            <v>1.25416196968531</v>
          </cell>
          <cell r="DA510">
            <v>1.24312474634</v>
          </cell>
          <cell r="DB510">
            <v>1.24551467086139</v>
          </cell>
          <cell r="DC510">
            <v>1.22883888622173</v>
          </cell>
          <cell r="DD510">
            <v>1.25847711828841</v>
          </cell>
          <cell r="DE510">
            <v>1.27064643820717</v>
          </cell>
          <cell r="DF510">
            <v>1.27801612859304</v>
          </cell>
        </row>
        <row r="511">
          <cell r="BX511">
            <v>2.78616137487107</v>
          </cell>
          <cell r="BY511">
            <v>3.39195978110226</v>
          </cell>
          <cell r="BZ511">
            <v>3.19602310896057</v>
          </cell>
          <cell r="CA511">
            <v>3.62609113187097</v>
          </cell>
          <cell r="CB511">
            <v>3.29059697650925</v>
          </cell>
          <cell r="CC511">
            <v>3.09285292636535</v>
          </cell>
          <cell r="CD511">
            <v>3.50691770820574</v>
          </cell>
          <cell r="CE511">
            <v>3.36994760609581</v>
          </cell>
          <cell r="CF511">
            <v>3.84715009954739</v>
          </cell>
          <cell r="CG511">
            <v>3.81652769415467</v>
          </cell>
          <cell r="CH511">
            <v>4.00128949201025</v>
          </cell>
          <cell r="CI511">
            <v>3.92020001373013</v>
          </cell>
          <cell r="CJ511">
            <v>4.13145530134907</v>
          </cell>
          <cell r="CK511">
            <v>4.27810225679835</v>
          </cell>
          <cell r="CL511">
            <v>4.10648627164711</v>
          </cell>
          <cell r="CM511">
            <v>4.29539031500399</v>
          </cell>
          <cell r="CN511">
            <v>4.61671959936663</v>
          </cell>
          <cell r="CO511">
            <v>4.13810322439753</v>
          </cell>
          <cell r="CP511">
            <v>4.50900706719521</v>
          </cell>
          <cell r="CQ511">
            <v>4.47280078394619</v>
          </cell>
          <cell r="CR511">
            <v>4.49417040473114</v>
          </cell>
          <cell r="CS511">
            <v>4.96353670810513</v>
          </cell>
          <cell r="CT511">
            <v>5.67528460990306</v>
          </cell>
          <cell r="CU511">
            <v>5.67528460990306</v>
          </cell>
          <cell r="CV511">
            <v>5.67528460990306</v>
          </cell>
          <cell r="CW511">
            <v>1.26770088778604</v>
          </cell>
          <cell r="CX511">
            <v>1.25034046339218</v>
          </cell>
          <cell r="CY511">
            <v>1.25213848916525</v>
          </cell>
          <cell r="CZ511">
            <v>1.25970738227373</v>
          </cell>
          <cell r="DA511">
            <v>1.26856621770673</v>
          </cell>
          <cell r="DB511">
            <v>1.25171666256122</v>
          </cell>
          <cell r="DC511">
            <v>1.27180593506572</v>
          </cell>
          <cell r="DD511">
            <v>1.28551164288997</v>
          </cell>
          <cell r="DE511">
            <v>1.23596633317226</v>
          </cell>
          <cell r="DF511">
            <v>1.23167881564987</v>
          </cell>
        </row>
        <row r="512">
          <cell r="BX512">
            <v>2.03383236924385</v>
          </cell>
          <cell r="BY512">
            <v>2.59516524073745</v>
          </cell>
          <cell r="BZ512">
            <v>2.6963635971714</v>
          </cell>
          <cell r="CA512">
            <v>2.85369513664945</v>
          </cell>
          <cell r="CB512">
            <v>2.83877757615445</v>
          </cell>
          <cell r="CC512">
            <v>3.25759441287449</v>
          </cell>
          <cell r="CD512">
            <v>3.17841124129116</v>
          </cell>
          <cell r="CE512">
            <v>3.39049879912146</v>
          </cell>
          <cell r="CF512">
            <v>3.37682284579645</v>
          </cell>
          <cell r="CG512">
            <v>3.59591825822834</v>
          </cell>
          <cell r="CH512">
            <v>3.7428491311666</v>
          </cell>
          <cell r="CI512">
            <v>3.93917511957208</v>
          </cell>
          <cell r="CJ512">
            <v>4.22016268888167</v>
          </cell>
          <cell r="CK512">
            <v>4.30712866022045</v>
          </cell>
          <cell r="CL512">
            <v>4.08458162243122</v>
          </cell>
          <cell r="CM512">
            <v>4.55785038053173</v>
          </cell>
          <cell r="CN512">
            <v>4.74257413738855</v>
          </cell>
          <cell r="CO512">
            <v>4.59179371079631</v>
          </cell>
          <cell r="CP512">
            <v>5.02396928530227</v>
          </cell>
          <cell r="CQ512">
            <v>4.9936605705467</v>
          </cell>
          <cell r="CR512">
            <v>4.52301630028614</v>
          </cell>
          <cell r="CS512">
            <v>4.84954720016756</v>
          </cell>
          <cell r="CT512">
            <v>5.14561926515358</v>
          </cell>
          <cell r="CU512">
            <v>5.14561926515358</v>
          </cell>
          <cell r="CV512">
            <v>5.14561926515358</v>
          </cell>
          <cell r="CW512">
            <v>1.24398407268964</v>
          </cell>
          <cell r="CX512">
            <v>1.25376245899466</v>
          </cell>
          <cell r="CY512">
            <v>1.25166141817221</v>
          </cell>
          <cell r="CZ512">
            <v>1.25450313819655</v>
          </cell>
          <cell r="DA512">
            <v>1.25285462035084</v>
          </cell>
          <cell r="DB512">
            <v>1.24659437074891</v>
          </cell>
          <cell r="DC512">
            <v>1.25862505509112</v>
          </cell>
          <cell r="DD512">
            <v>1.26855252782058</v>
          </cell>
          <cell r="DE512">
            <v>1.2487681976019</v>
          </cell>
          <cell r="DF512">
            <v>1.26489608904635</v>
          </cell>
        </row>
        <row r="513">
          <cell r="BX513">
            <v>3.08797944179407</v>
          </cell>
          <cell r="BY513">
            <v>2.70014547601501</v>
          </cell>
          <cell r="BZ513">
            <v>3.20770649561455</v>
          </cell>
          <cell r="CA513">
            <v>3.40393917384595</v>
          </cell>
          <cell r="CB513">
            <v>3.11017503164125</v>
          </cell>
          <cell r="CC513">
            <v>3.43576621693449</v>
          </cell>
          <cell r="CD513">
            <v>3.56015511351462</v>
          </cell>
          <cell r="CE513">
            <v>3.08643855048825</v>
          </cell>
          <cell r="CF513">
            <v>3.62349312576871</v>
          </cell>
          <cell r="CG513">
            <v>3.4604364519637</v>
          </cell>
          <cell r="CH513">
            <v>3.24975304898125</v>
          </cell>
          <cell r="CI513">
            <v>4.00252735041098</v>
          </cell>
          <cell r="CJ513">
            <v>4.0755837888027</v>
          </cell>
          <cell r="CK513">
            <v>4.44575902137782</v>
          </cell>
          <cell r="CL513">
            <v>4.60253335139195</v>
          </cell>
          <cell r="CM513">
            <v>4.86845165325847</v>
          </cell>
          <cell r="CN513">
            <v>4.22561311155371</v>
          </cell>
          <cell r="CO513">
            <v>5.13906452065623</v>
          </cell>
          <cell r="CP513">
            <v>4.55282931857533</v>
          </cell>
          <cell r="CQ513">
            <v>4.30152292215174</v>
          </cell>
          <cell r="CR513">
            <v>4.6989728124383</v>
          </cell>
          <cell r="CS513">
            <v>5.05513991577753</v>
          </cell>
          <cell r="CT513">
            <v>5.25275327224279</v>
          </cell>
          <cell r="CU513">
            <v>5.25275327224279</v>
          </cell>
          <cell r="CV513">
            <v>5.25275327224279</v>
          </cell>
          <cell r="CW513">
            <v>1.26417624386954</v>
          </cell>
          <cell r="CX513">
            <v>1.26282492030531</v>
          </cell>
          <cell r="CY513">
            <v>1.2381412616747</v>
          </cell>
          <cell r="CZ513">
            <v>1.26188377600662</v>
          </cell>
          <cell r="DA513">
            <v>1.27721194779232</v>
          </cell>
          <cell r="DB513">
            <v>1.2665201763291</v>
          </cell>
          <cell r="DC513">
            <v>1.26039996263597</v>
          </cell>
          <cell r="DD513">
            <v>1.26901794129679</v>
          </cell>
          <cell r="DE513">
            <v>1.27168028696736</v>
          </cell>
          <cell r="DF513">
            <v>1.26458327492932</v>
          </cell>
        </row>
        <row r="514">
          <cell r="BX514">
            <v>2.60044057776675</v>
          </cell>
          <cell r="BY514">
            <v>3.53615037839068</v>
          </cell>
          <cell r="BZ514">
            <v>2.60942588808304</v>
          </cell>
          <cell r="CA514">
            <v>3.05538090728908</v>
          </cell>
          <cell r="CB514">
            <v>3.68009676629758</v>
          </cell>
          <cell r="CC514">
            <v>3.41229073198076</v>
          </cell>
          <cell r="CD514">
            <v>3.62813502581943</v>
          </cell>
          <cell r="CE514">
            <v>3.51279005171824</v>
          </cell>
          <cell r="CF514">
            <v>3.85507681085656</v>
          </cell>
          <cell r="CG514">
            <v>3.59796264499749</v>
          </cell>
          <cell r="CH514">
            <v>3.91501370884089</v>
          </cell>
          <cell r="CI514">
            <v>4.39758046751955</v>
          </cell>
          <cell r="CJ514">
            <v>4.43973094855583</v>
          </cell>
          <cell r="CK514">
            <v>4.08900609686055</v>
          </cell>
          <cell r="CL514">
            <v>4.66216585603297</v>
          </cell>
          <cell r="CM514">
            <v>4.33652057056644</v>
          </cell>
          <cell r="CN514">
            <v>3.99001469701605</v>
          </cell>
          <cell r="CO514">
            <v>4.6862362999657</v>
          </cell>
          <cell r="CP514">
            <v>4.743082549879</v>
          </cell>
          <cell r="CQ514">
            <v>4.69420829353022</v>
          </cell>
          <cell r="CR514">
            <v>5.118123061251</v>
          </cell>
          <cell r="CS514">
            <v>4.90557960355483</v>
          </cell>
          <cell r="CT514">
            <v>5.53416155765006</v>
          </cell>
          <cell r="CU514">
            <v>5.53416155765006</v>
          </cell>
          <cell r="CV514">
            <v>5.53416155765006</v>
          </cell>
          <cell r="CW514">
            <v>1.24560674382334</v>
          </cell>
          <cell r="CX514">
            <v>1.26543221842526</v>
          </cell>
          <cell r="CY514">
            <v>1.2783245686566</v>
          </cell>
          <cell r="CZ514">
            <v>1.24774949617454</v>
          </cell>
          <cell r="DA514">
            <v>1.26236202510254</v>
          </cell>
          <cell r="DB514">
            <v>1.23448364847365</v>
          </cell>
          <cell r="DC514">
            <v>1.23937995213042</v>
          </cell>
          <cell r="DD514">
            <v>1.25219938065467</v>
          </cell>
          <cell r="DE514">
            <v>1.2785607461866</v>
          </cell>
          <cell r="DF514">
            <v>1.26839666627263</v>
          </cell>
        </row>
        <row r="515">
          <cell r="BX515">
            <v>2.64719368786567</v>
          </cell>
          <cell r="BY515">
            <v>3.18132745058365</v>
          </cell>
          <cell r="BZ515">
            <v>3.32678282624076</v>
          </cell>
          <cell r="CA515">
            <v>3.11290771789024</v>
          </cell>
          <cell r="CB515">
            <v>3.13738218076919</v>
          </cell>
          <cell r="CC515">
            <v>3.07583224221931</v>
          </cell>
          <cell r="CD515">
            <v>3.32867598922427</v>
          </cell>
          <cell r="CE515">
            <v>4.12406441325973</v>
          </cell>
          <cell r="CF515">
            <v>3.47374385520056</v>
          </cell>
          <cell r="CG515">
            <v>3.32906685270961</v>
          </cell>
          <cell r="CH515">
            <v>3.86313243444814</v>
          </cell>
          <cell r="CI515">
            <v>3.58257081805227</v>
          </cell>
          <cell r="CJ515">
            <v>4.55293635963806</v>
          </cell>
          <cell r="CK515">
            <v>4.18096615561427</v>
          </cell>
          <cell r="CL515">
            <v>3.76768806987506</v>
          </cell>
          <cell r="CM515">
            <v>4.01832188605512</v>
          </cell>
          <cell r="CN515">
            <v>4.3689917962872</v>
          </cell>
          <cell r="CO515">
            <v>4.31248377112731</v>
          </cell>
          <cell r="CP515">
            <v>4.79846255853336</v>
          </cell>
          <cell r="CQ515">
            <v>5.21825647864528</v>
          </cell>
          <cell r="CR515">
            <v>5.28149095947657</v>
          </cell>
          <cell r="CS515">
            <v>5.28872411148546</v>
          </cell>
          <cell r="CT515">
            <v>5.62432375812439</v>
          </cell>
          <cell r="CU515">
            <v>5.62432375812439</v>
          </cell>
          <cell r="CV515">
            <v>5.62432375812439</v>
          </cell>
          <cell r="CW515">
            <v>1.25937140495552</v>
          </cell>
          <cell r="CX515">
            <v>1.23032376810179</v>
          </cell>
          <cell r="CY515">
            <v>1.23070190232622</v>
          </cell>
          <cell r="CZ515">
            <v>1.28120089714732</v>
          </cell>
          <cell r="DA515">
            <v>1.24803401676824</v>
          </cell>
          <cell r="DB515">
            <v>1.23224741809547</v>
          </cell>
          <cell r="DC515">
            <v>1.25617605977892</v>
          </cell>
          <cell r="DD515">
            <v>1.25251183463399</v>
          </cell>
          <cell r="DE515">
            <v>1.25624525750908</v>
          </cell>
          <cell r="DF515">
            <v>1.28231680961226</v>
          </cell>
        </row>
        <row r="516">
          <cell r="BX516">
            <v>3.10172636189849</v>
          </cell>
          <cell r="BY516">
            <v>2.81467781698879</v>
          </cell>
          <cell r="BZ516">
            <v>2.93507740181073</v>
          </cell>
          <cell r="CA516">
            <v>3.10957996521684</v>
          </cell>
          <cell r="CB516">
            <v>2.98135061264928</v>
          </cell>
          <cell r="CC516">
            <v>3.15426381677398</v>
          </cell>
          <cell r="CD516">
            <v>3.45009655736032</v>
          </cell>
          <cell r="CE516">
            <v>3.50154387790241</v>
          </cell>
          <cell r="CF516">
            <v>3.12440129259041</v>
          </cell>
          <cell r="CG516">
            <v>3.7884169562633</v>
          </cell>
          <cell r="CH516">
            <v>3.62151681211281</v>
          </cell>
          <cell r="CI516">
            <v>3.36998918399645</v>
          </cell>
          <cell r="CJ516">
            <v>3.39779048674071</v>
          </cell>
          <cell r="CK516">
            <v>4.21903962763409</v>
          </cell>
          <cell r="CL516">
            <v>4.02017093700524</v>
          </cell>
          <cell r="CM516">
            <v>4.19905515628991</v>
          </cell>
          <cell r="CN516">
            <v>4.282569658513</v>
          </cell>
          <cell r="CO516">
            <v>4.38226069539342</v>
          </cell>
          <cell r="CP516">
            <v>4.3226694967305</v>
          </cell>
          <cell r="CQ516">
            <v>5.11763946320293</v>
          </cell>
          <cell r="CR516">
            <v>5.0389839286052</v>
          </cell>
          <cell r="CS516">
            <v>4.88364951892338</v>
          </cell>
          <cell r="CT516">
            <v>4.85741460351869</v>
          </cell>
          <cell r="CU516">
            <v>4.85741460351869</v>
          </cell>
          <cell r="CV516">
            <v>4.85741460351869</v>
          </cell>
          <cell r="CW516">
            <v>1.27055772896557</v>
          </cell>
          <cell r="CX516">
            <v>1.25698816588451</v>
          </cell>
          <cell r="CY516">
            <v>1.23117688533396</v>
          </cell>
          <cell r="CZ516">
            <v>1.24791514445892</v>
          </cell>
          <cell r="DA516">
            <v>1.25336420102086</v>
          </cell>
          <cell r="DB516">
            <v>1.25884497665944</v>
          </cell>
          <cell r="DC516">
            <v>1.25528283758036</v>
          </cell>
          <cell r="DD516">
            <v>1.27950413187442</v>
          </cell>
          <cell r="DE516">
            <v>1.24293254112646</v>
          </cell>
          <cell r="DF516">
            <v>1.25796702636762</v>
          </cell>
        </row>
        <row r="517">
          <cell r="BX517">
            <v>2.43073380476499</v>
          </cell>
          <cell r="BY517">
            <v>2.86963212745716</v>
          </cell>
          <cell r="BZ517">
            <v>2.57788978631691</v>
          </cell>
          <cell r="CA517">
            <v>2.92944894792327</v>
          </cell>
          <cell r="CB517">
            <v>3.10356773466235</v>
          </cell>
          <cell r="CC517">
            <v>3.36504709010121</v>
          </cell>
          <cell r="CD517">
            <v>3.07269595566121</v>
          </cell>
          <cell r="CE517">
            <v>3.35096000034631</v>
          </cell>
          <cell r="CF517">
            <v>3.03797466335316</v>
          </cell>
          <cell r="CG517">
            <v>4.15820045539801</v>
          </cell>
          <cell r="CH517">
            <v>3.7645760309572</v>
          </cell>
          <cell r="CI517">
            <v>3.77967524044214</v>
          </cell>
          <cell r="CJ517">
            <v>4.33452711560665</v>
          </cell>
          <cell r="CK517">
            <v>3.82779577726673</v>
          </cell>
          <cell r="CL517">
            <v>4.95032340461319</v>
          </cell>
          <cell r="CM517">
            <v>4.35067832077125</v>
          </cell>
          <cell r="CN517">
            <v>4.60014081568167</v>
          </cell>
          <cell r="CO517">
            <v>4.7161110418002</v>
          </cell>
          <cell r="CP517">
            <v>4.82338593938282</v>
          </cell>
          <cell r="CQ517">
            <v>4.93230772243275</v>
          </cell>
          <cell r="CR517">
            <v>4.88354994841439</v>
          </cell>
          <cell r="CS517">
            <v>4.81104713357485</v>
          </cell>
          <cell r="CT517">
            <v>5.22200931730175</v>
          </cell>
          <cell r="CU517">
            <v>5.22200931730175</v>
          </cell>
          <cell r="CV517">
            <v>5.22200931730175</v>
          </cell>
          <cell r="CW517">
            <v>1.24299404265644</v>
          </cell>
          <cell r="CX517">
            <v>1.22355131675513</v>
          </cell>
          <cell r="CY517">
            <v>1.24160841284657</v>
          </cell>
          <cell r="CZ517">
            <v>1.2591553882472</v>
          </cell>
          <cell r="DA517">
            <v>1.24864353284107</v>
          </cell>
          <cell r="DB517">
            <v>1.27107989007248</v>
          </cell>
          <cell r="DC517">
            <v>1.25233593468087</v>
          </cell>
          <cell r="DD517">
            <v>1.26224251287754</v>
          </cell>
          <cell r="DE517">
            <v>1.24407349652196</v>
          </cell>
          <cell r="DF517">
            <v>1.26073477035022</v>
          </cell>
        </row>
        <row r="518">
          <cell r="BX518">
            <v>2.54426803321174</v>
          </cell>
          <cell r="BY518">
            <v>3.08370147388203</v>
          </cell>
          <cell r="BZ518">
            <v>2.97956568308775</v>
          </cell>
          <cell r="CA518">
            <v>2.83188971028486</v>
          </cell>
          <cell r="CB518">
            <v>3.21096286422123</v>
          </cell>
          <cell r="CC518">
            <v>3.50766004240045</v>
          </cell>
          <cell r="CD518">
            <v>3.25159269842388</v>
          </cell>
          <cell r="CE518">
            <v>3.89478055830577</v>
          </cell>
          <cell r="CF518">
            <v>4.07625992063087</v>
          </cell>
          <cell r="CG518">
            <v>3.73969345788422</v>
          </cell>
          <cell r="CH518">
            <v>3.76054355320718</v>
          </cell>
          <cell r="CI518">
            <v>3.63964692988275</v>
          </cell>
          <cell r="CJ518">
            <v>3.7811529431104</v>
          </cell>
          <cell r="CK518">
            <v>3.723783012245</v>
          </cell>
          <cell r="CL518">
            <v>4.83342298024236</v>
          </cell>
          <cell r="CM518">
            <v>4.84788954787245</v>
          </cell>
          <cell r="CN518">
            <v>4.16032235400446</v>
          </cell>
          <cell r="CO518">
            <v>4.61069868285052</v>
          </cell>
          <cell r="CP518">
            <v>4.91775446651643</v>
          </cell>
          <cell r="CQ518">
            <v>4.75627830426527</v>
          </cell>
          <cell r="CR518">
            <v>4.50680482715162</v>
          </cell>
          <cell r="CS518">
            <v>4.74094236975862</v>
          </cell>
          <cell r="CT518">
            <v>5.32821435824874</v>
          </cell>
          <cell r="CU518">
            <v>5.32821435824874</v>
          </cell>
          <cell r="CV518">
            <v>5.32821435824874</v>
          </cell>
          <cell r="CW518">
            <v>1.25404004308202</v>
          </cell>
          <cell r="CX518">
            <v>1.27123830747122</v>
          </cell>
          <cell r="CY518">
            <v>1.24241293038961</v>
          </cell>
          <cell r="CZ518">
            <v>1.23873693502884</v>
          </cell>
          <cell r="DA518">
            <v>1.2538624988712</v>
          </cell>
          <cell r="DB518">
            <v>1.249408691736</v>
          </cell>
          <cell r="DC518">
            <v>1.2765189867844</v>
          </cell>
          <cell r="DD518">
            <v>1.24132994137589</v>
          </cell>
          <cell r="DE518">
            <v>1.25347318958204</v>
          </cell>
          <cell r="DF518">
            <v>1.27392686353812</v>
          </cell>
        </row>
        <row r="519">
          <cell r="BX519">
            <v>2.64942783997678</v>
          </cell>
          <cell r="BY519">
            <v>2.84587401437148</v>
          </cell>
          <cell r="BZ519">
            <v>3.07432135856375</v>
          </cell>
          <cell r="CA519">
            <v>3.29304911671799</v>
          </cell>
          <cell r="CB519">
            <v>2.84092751932513</v>
          </cell>
          <cell r="CC519">
            <v>3.66287152717314</v>
          </cell>
          <cell r="CD519">
            <v>3.59804518255513</v>
          </cell>
          <cell r="CE519">
            <v>2.99591338173662</v>
          </cell>
          <cell r="CF519">
            <v>3.3690176827166</v>
          </cell>
          <cell r="CG519">
            <v>3.4577415008926</v>
          </cell>
          <cell r="CH519">
            <v>3.34969263028627</v>
          </cell>
          <cell r="CI519">
            <v>3.93676205177779</v>
          </cell>
          <cell r="CJ519">
            <v>3.9722392231145</v>
          </cell>
          <cell r="CK519">
            <v>4.05785593411126</v>
          </cell>
          <cell r="CL519">
            <v>3.87883330366743</v>
          </cell>
          <cell r="CM519">
            <v>4.36136716382968</v>
          </cell>
          <cell r="CN519">
            <v>4.85823933691473</v>
          </cell>
          <cell r="CO519">
            <v>3.62690897344825</v>
          </cell>
          <cell r="CP519">
            <v>4.63398816191813</v>
          </cell>
          <cell r="CQ519">
            <v>4.98763977577301</v>
          </cell>
          <cell r="CR519">
            <v>5.24855187630637</v>
          </cell>
          <cell r="CS519">
            <v>5.35428617106001</v>
          </cell>
          <cell r="CT519">
            <v>5.19742793828856</v>
          </cell>
          <cell r="CU519">
            <v>5.19742793828856</v>
          </cell>
          <cell r="CV519">
            <v>5.19742793828856</v>
          </cell>
          <cell r="CW519">
            <v>1.26169128366608</v>
          </cell>
          <cell r="CX519">
            <v>1.26875011322312</v>
          </cell>
          <cell r="CY519">
            <v>1.23641694622591</v>
          </cell>
          <cell r="CZ519">
            <v>1.25722436951206</v>
          </cell>
          <cell r="DA519">
            <v>1.23508682806311</v>
          </cell>
          <cell r="DB519">
            <v>1.26139721593589</v>
          </cell>
          <cell r="DC519">
            <v>1.25168779787493</v>
          </cell>
          <cell r="DD519">
            <v>1.26357025948943</v>
          </cell>
          <cell r="DE519">
            <v>1.23351784034375</v>
          </cell>
          <cell r="DF519">
            <v>1.25205132270799</v>
          </cell>
        </row>
        <row r="520">
          <cell r="BX520">
            <v>2.48084174789323</v>
          </cell>
          <cell r="BY520">
            <v>2.80443826267256</v>
          </cell>
          <cell r="BZ520">
            <v>3.01945951808366</v>
          </cell>
          <cell r="CA520">
            <v>3.33065598160943</v>
          </cell>
          <cell r="CB520">
            <v>2.77005432507818</v>
          </cell>
          <cell r="CC520">
            <v>3.23321673436015</v>
          </cell>
          <cell r="CD520">
            <v>3.34256747947896</v>
          </cell>
          <cell r="CE520">
            <v>3.82001067787396</v>
          </cell>
          <cell r="CF520">
            <v>3.56770328007991</v>
          </cell>
          <cell r="CG520">
            <v>3.60931512753116</v>
          </cell>
          <cell r="CH520">
            <v>3.6058770974715</v>
          </cell>
          <cell r="CI520">
            <v>4.14880596290529</v>
          </cell>
          <cell r="CJ520">
            <v>4.2954784175626</v>
          </cell>
          <cell r="CK520">
            <v>4.29229828904124</v>
          </cell>
          <cell r="CL520">
            <v>3.54892116957187</v>
          </cell>
          <cell r="CM520">
            <v>3.47399707880938</v>
          </cell>
          <cell r="CN520">
            <v>4.40865290121011</v>
          </cell>
          <cell r="CO520">
            <v>4.77898779516899</v>
          </cell>
          <cell r="CP520">
            <v>5.03412688212306</v>
          </cell>
          <cell r="CQ520">
            <v>4.69593989745717</v>
          </cell>
          <cell r="CR520">
            <v>4.54268507758649</v>
          </cell>
          <cell r="CS520">
            <v>4.7257784027309</v>
          </cell>
          <cell r="CT520">
            <v>5.48270548340218</v>
          </cell>
          <cell r="CU520">
            <v>5.48270548340218</v>
          </cell>
          <cell r="CV520">
            <v>5.48270548340218</v>
          </cell>
          <cell r="CW520">
            <v>1.28200180117423</v>
          </cell>
          <cell r="CX520">
            <v>1.27549354288264</v>
          </cell>
          <cell r="CY520">
            <v>1.26983042556993</v>
          </cell>
          <cell r="CZ520">
            <v>1.26839377158033</v>
          </cell>
          <cell r="DA520">
            <v>1.23471032582359</v>
          </cell>
          <cell r="DB520">
            <v>1.24774349985905</v>
          </cell>
          <cell r="DC520">
            <v>1.25926106467757</v>
          </cell>
          <cell r="DD520">
            <v>1.25539327164801</v>
          </cell>
          <cell r="DE520">
            <v>1.24433983855212</v>
          </cell>
          <cell r="DF520">
            <v>1.24936642836299</v>
          </cell>
        </row>
        <row r="521">
          <cell r="BX521">
            <v>2.63017095132668</v>
          </cell>
          <cell r="BY521">
            <v>2.96280766417232</v>
          </cell>
          <cell r="BZ521">
            <v>3.26082209436016</v>
          </cell>
          <cell r="CA521">
            <v>2.55071995564519</v>
          </cell>
          <cell r="CB521">
            <v>3.24332531213561</v>
          </cell>
          <cell r="CC521">
            <v>3.94624580138969</v>
          </cell>
          <cell r="CD521">
            <v>3.27314115249654</v>
          </cell>
          <cell r="CE521">
            <v>3.24659823272589</v>
          </cell>
          <cell r="CF521">
            <v>3.39858767939328</v>
          </cell>
          <cell r="CG521">
            <v>3.87397229336866</v>
          </cell>
          <cell r="CH521">
            <v>3.93102492574766</v>
          </cell>
          <cell r="CI521">
            <v>4.37708630562402</v>
          </cell>
          <cell r="CJ521">
            <v>3.69161670343954</v>
          </cell>
          <cell r="CK521">
            <v>4.41827230071072</v>
          </cell>
          <cell r="CL521">
            <v>4.4963847177782</v>
          </cell>
          <cell r="CM521">
            <v>4.0934480355142</v>
          </cell>
          <cell r="CN521">
            <v>4.21683933929272</v>
          </cell>
          <cell r="CO521">
            <v>4.40787783488731</v>
          </cell>
          <cell r="CP521">
            <v>4.49823015427085</v>
          </cell>
          <cell r="CQ521">
            <v>4.48034424090809</v>
          </cell>
          <cell r="CR521">
            <v>4.47807141430561</v>
          </cell>
          <cell r="CS521">
            <v>4.55932314008455</v>
          </cell>
          <cell r="CT521">
            <v>4.83050408317689</v>
          </cell>
          <cell r="CU521">
            <v>4.83050408317689</v>
          </cell>
          <cell r="CV521">
            <v>4.83050408317689</v>
          </cell>
          <cell r="CW521">
            <v>1.26440411970549</v>
          </cell>
          <cell r="CX521">
            <v>1.26523092222576</v>
          </cell>
          <cell r="CY521">
            <v>1.2340765845862</v>
          </cell>
          <cell r="CZ521">
            <v>1.25352387794835</v>
          </cell>
          <cell r="DA521">
            <v>1.26892817233146</v>
          </cell>
          <cell r="DB521">
            <v>1.25982827714743</v>
          </cell>
          <cell r="DC521">
            <v>1.25016323441963</v>
          </cell>
          <cell r="DD521">
            <v>1.25064107992777</v>
          </cell>
          <cell r="DE521">
            <v>1.26580122535163</v>
          </cell>
          <cell r="DF521">
            <v>1.26121327531526</v>
          </cell>
        </row>
        <row r="522">
          <cell r="BX522">
            <v>2.80415214557975</v>
          </cell>
          <cell r="BY522">
            <v>3.23930000771292</v>
          </cell>
          <cell r="BZ522">
            <v>3.06591261323942</v>
          </cell>
          <cell r="CA522">
            <v>3.54147800287048</v>
          </cell>
          <cell r="CB522">
            <v>3.39271079203453</v>
          </cell>
          <cell r="CC522">
            <v>3.26806385305414</v>
          </cell>
          <cell r="CD522">
            <v>2.76442650568514</v>
          </cell>
          <cell r="CE522">
            <v>3.28973492485479</v>
          </cell>
          <cell r="CF522">
            <v>4.09948749538249</v>
          </cell>
          <cell r="CG522">
            <v>3.4819427998396</v>
          </cell>
          <cell r="CH522">
            <v>3.99054588255259</v>
          </cell>
          <cell r="CI522">
            <v>4.10847742119052</v>
          </cell>
          <cell r="CJ522">
            <v>3.89392154337546</v>
          </cell>
          <cell r="CK522">
            <v>3.92220105368404</v>
          </cell>
          <cell r="CL522">
            <v>4.1841158948946</v>
          </cell>
          <cell r="CM522">
            <v>4.68428610477722</v>
          </cell>
          <cell r="CN522">
            <v>4.57429693766046</v>
          </cell>
          <cell r="CO522">
            <v>4.8155956401328</v>
          </cell>
          <cell r="CP522">
            <v>4.86934842375662</v>
          </cell>
          <cell r="CQ522">
            <v>5.0132121410387</v>
          </cell>
          <cell r="CR522">
            <v>5.59451097713444</v>
          </cell>
          <cell r="CS522">
            <v>5.02640730360872</v>
          </cell>
          <cell r="CT522">
            <v>4.98534833872073</v>
          </cell>
          <cell r="CU522">
            <v>4.98534833872073</v>
          </cell>
          <cell r="CV522">
            <v>4.98534833872073</v>
          </cell>
          <cell r="CW522">
            <v>1.25932574588917</v>
          </cell>
          <cell r="CX522">
            <v>1.25202164362141</v>
          </cell>
          <cell r="CY522">
            <v>1.25007606584633</v>
          </cell>
          <cell r="CZ522">
            <v>1.27433123270537</v>
          </cell>
          <cell r="DA522">
            <v>1.25321647919726</v>
          </cell>
          <cell r="DB522">
            <v>1.26681242097389</v>
          </cell>
          <cell r="DC522">
            <v>1.25396562131948</v>
          </cell>
          <cell r="DD522">
            <v>1.24863626964578</v>
          </cell>
          <cell r="DE522">
            <v>1.26607324788351</v>
          </cell>
          <cell r="DF522">
            <v>1.25581737729787</v>
          </cell>
        </row>
        <row r="523">
          <cell r="BX523">
            <v>2.44240796389495</v>
          </cell>
          <cell r="BY523">
            <v>2.82845876774634</v>
          </cell>
          <cell r="BZ523">
            <v>3.18966485308757</v>
          </cell>
          <cell r="CA523">
            <v>3.45864526517426</v>
          </cell>
          <cell r="CB523">
            <v>3.04910620429473</v>
          </cell>
          <cell r="CC523">
            <v>3.29930530154417</v>
          </cell>
          <cell r="CD523">
            <v>4.80826311752361</v>
          </cell>
          <cell r="CE523">
            <v>3.85519389730182</v>
          </cell>
          <cell r="CF523">
            <v>3.81265218098612</v>
          </cell>
          <cell r="CG523">
            <v>3.2940161842958</v>
          </cell>
          <cell r="CH523">
            <v>3.71215539853066</v>
          </cell>
          <cell r="CI523">
            <v>4.06720812254914</v>
          </cell>
          <cell r="CJ523">
            <v>4.28441321647994</v>
          </cell>
          <cell r="CK523">
            <v>3.92776272531791</v>
          </cell>
          <cell r="CL523">
            <v>4.33335903942974</v>
          </cell>
          <cell r="CM523">
            <v>4.56582661762236</v>
          </cell>
          <cell r="CN523">
            <v>3.98430163049712</v>
          </cell>
          <cell r="CO523">
            <v>4.89588378517855</v>
          </cell>
          <cell r="CP523">
            <v>4.74531010974642</v>
          </cell>
          <cell r="CQ523">
            <v>4.93836191750316</v>
          </cell>
          <cell r="CR523">
            <v>4.90596459784148</v>
          </cell>
          <cell r="CS523">
            <v>4.69380830287945</v>
          </cell>
          <cell r="CT523">
            <v>4.69243854090891</v>
          </cell>
          <cell r="CU523">
            <v>4.69243854090891</v>
          </cell>
          <cell r="CV523">
            <v>4.69243854090891</v>
          </cell>
          <cell r="CW523">
            <v>1.26814987394165</v>
          </cell>
          <cell r="CX523">
            <v>1.28288900683322</v>
          </cell>
          <cell r="CY523">
            <v>1.24615816006252</v>
          </cell>
          <cell r="CZ523">
            <v>1.2399288174167</v>
          </cell>
          <cell r="DA523">
            <v>1.24093665062637</v>
          </cell>
          <cell r="DB523">
            <v>1.24430213219966</v>
          </cell>
          <cell r="DC523">
            <v>1.23642364999845</v>
          </cell>
          <cell r="DD523">
            <v>1.25096159881375</v>
          </cell>
          <cell r="DE523">
            <v>1.26888250103447</v>
          </cell>
          <cell r="DF523">
            <v>1.25060581489038</v>
          </cell>
        </row>
        <row r="524">
          <cell r="BX524">
            <v>2.21745493723819</v>
          </cell>
          <cell r="BY524">
            <v>2.52706329067472</v>
          </cell>
          <cell r="BZ524">
            <v>3.0309495105565</v>
          </cell>
          <cell r="CA524">
            <v>2.97925964099007</v>
          </cell>
          <cell r="CB524">
            <v>2.84955863015433</v>
          </cell>
          <cell r="CC524">
            <v>3.2199856542745</v>
          </cell>
          <cell r="CD524">
            <v>3.62146765251805</v>
          </cell>
          <cell r="CE524">
            <v>3.78153157271527</v>
          </cell>
          <cell r="CF524">
            <v>3.28661083528836</v>
          </cell>
          <cell r="CG524">
            <v>3.40174585696196</v>
          </cell>
          <cell r="CH524">
            <v>3.3775213796196</v>
          </cell>
          <cell r="CI524">
            <v>3.61865238685645</v>
          </cell>
          <cell r="CJ524">
            <v>4.54451719894911</v>
          </cell>
          <cell r="CK524">
            <v>4.25704167067478</v>
          </cell>
          <cell r="CL524">
            <v>4.41984316323613</v>
          </cell>
          <cell r="CM524">
            <v>4.73138339212699</v>
          </cell>
          <cell r="CN524">
            <v>5.1555664176944</v>
          </cell>
          <cell r="CO524">
            <v>5.26525799047402</v>
          </cell>
          <cell r="CP524">
            <v>4.59549463088459</v>
          </cell>
          <cell r="CQ524">
            <v>4.4803118831892</v>
          </cell>
          <cell r="CR524">
            <v>5.19338312999924</v>
          </cell>
          <cell r="CS524">
            <v>4.96909702090545</v>
          </cell>
          <cell r="CT524">
            <v>5.5796063711408</v>
          </cell>
          <cell r="CU524">
            <v>5.5796063711408</v>
          </cell>
          <cell r="CV524">
            <v>5.5796063711408</v>
          </cell>
          <cell r="CW524">
            <v>1.26383503898055</v>
          </cell>
          <cell r="CX524">
            <v>1.25262484010024</v>
          </cell>
          <cell r="CY524">
            <v>1.2496796909867</v>
          </cell>
          <cell r="CZ524">
            <v>1.26490393577816</v>
          </cell>
          <cell r="DA524">
            <v>1.25367634289075</v>
          </cell>
          <cell r="DB524">
            <v>1.24491329435231</v>
          </cell>
          <cell r="DC524">
            <v>1.23708853926277</v>
          </cell>
          <cell r="DD524">
            <v>1.25360786026787</v>
          </cell>
          <cell r="DE524">
            <v>1.2451447547313</v>
          </cell>
          <cell r="DF524">
            <v>1.26912147082139</v>
          </cell>
        </row>
        <row r="525">
          <cell r="BX525">
            <v>3.01175353586115</v>
          </cell>
          <cell r="BY525">
            <v>2.98850823706157</v>
          </cell>
          <cell r="BZ525">
            <v>2.82846510017099</v>
          </cell>
          <cell r="CA525">
            <v>2.36802104870379</v>
          </cell>
          <cell r="CB525">
            <v>2.99110806606246</v>
          </cell>
          <cell r="CC525">
            <v>3.07825720216681</v>
          </cell>
          <cell r="CD525">
            <v>3.33873998309823</v>
          </cell>
          <cell r="CE525">
            <v>3.56289920389291</v>
          </cell>
          <cell r="CF525">
            <v>3.65777539455746</v>
          </cell>
          <cell r="CG525">
            <v>3.80427978198583</v>
          </cell>
          <cell r="CH525">
            <v>4.44713521821983</v>
          </cell>
          <cell r="CI525">
            <v>3.73315658691291</v>
          </cell>
          <cell r="CJ525">
            <v>4.45177938975426</v>
          </cell>
          <cell r="CK525">
            <v>3.69833900808437</v>
          </cell>
          <cell r="CL525">
            <v>3.90211676153752</v>
          </cell>
          <cell r="CM525">
            <v>4.52459515805436</v>
          </cell>
          <cell r="CN525">
            <v>4.84279092655857</v>
          </cell>
          <cell r="CO525">
            <v>4.95977818221214</v>
          </cell>
          <cell r="CP525">
            <v>4.85239883120542</v>
          </cell>
          <cell r="CQ525">
            <v>5.11716514831928</v>
          </cell>
          <cell r="CR525">
            <v>4.68780153293173</v>
          </cell>
          <cell r="CS525">
            <v>4.98945972784992</v>
          </cell>
          <cell r="CT525">
            <v>5.08831448425946</v>
          </cell>
          <cell r="CU525">
            <v>5.08831448425946</v>
          </cell>
          <cell r="CV525">
            <v>5.08831448425946</v>
          </cell>
          <cell r="CW525">
            <v>1.24755324058384</v>
          </cell>
          <cell r="CX525">
            <v>1.25752734258047</v>
          </cell>
          <cell r="CY525">
            <v>1.24825369649969</v>
          </cell>
          <cell r="CZ525">
            <v>1.24780389216038</v>
          </cell>
          <cell r="DA525">
            <v>1.2601308311706</v>
          </cell>
          <cell r="DB525">
            <v>1.27138515402941</v>
          </cell>
          <cell r="DC525">
            <v>1.26583757195269</v>
          </cell>
          <cell r="DD525">
            <v>1.24858271911414</v>
          </cell>
          <cell r="DE525">
            <v>1.2411378751874</v>
          </cell>
          <cell r="DF525">
            <v>1.25703488503113</v>
          </cell>
        </row>
        <row r="526">
          <cell r="BX526">
            <v>2.95872079840991</v>
          </cell>
          <cell r="BY526">
            <v>3.47308461955311</v>
          </cell>
          <cell r="BZ526">
            <v>3.20727420990386</v>
          </cell>
          <cell r="CA526">
            <v>3.40719877547873</v>
          </cell>
          <cell r="CB526">
            <v>3.24145619721312</v>
          </cell>
          <cell r="CC526">
            <v>3.5320721545339</v>
          </cell>
          <cell r="CD526">
            <v>3.13555726760708</v>
          </cell>
          <cell r="CE526">
            <v>3.07327950625368</v>
          </cell>
          <cell r="CF526">
            <v>3.41167833378199</v>
          </cell>
          <cell r="CG526">
            <v>4.36953795519028</v>
          </cell>
          <cell r="CH526">
            <v>4.23789946745991</v>
          </cell>
          <cell r="CI526">
            <v>3.74195137612673</v>
          </cell>
          <cell r="CJ526">
            <v>3.78161530433834</v>
          </cell>
          <cell r="CK526">
            <v>4.08254508442231</v>
          </cell>
          <cell r="CL526">
            <v>4.19049166358126</v>
          </cell>
          <cell r="CM526">
            <v>4.32262107020616</v>
          </cell>
          <cell r="CN526">
            <v>5.18983486752211</v>
          </cell>
          <cell r="CO526">
            <v>4.40817620705843</v>
          </cell>
          <cell r="CP526">
            <v>4.7618787240266</v>
          </cell>
          <cell r="CQ526">
            <v>5.68347642113751</v>
          </cell>
          <cell r="CR526">
            <v>5.01529976056726</v>
          </cell>
          <cell r="CS526">
            <v>5.1193026560073</v>
          </cell>
          <cell r="CT526">
            <v>5.20679318160033</v>
          </cell>
          <cell r="CU526">
            <v>5.20679318160033</v>
          </cell>
          <cell r="CV526">
            <v>5.20679318160033</v>
          </cell>
          <cell r="CW526">
            <v>1.26089691910559</v>
          </cell>
          <cell r="CX526">
            <v>1.23654391570604</v>
          </cell>
          <cell r="CY526">
            <v>1.24639741090936</v>
          </cell>
          <cell r="CZ526">
            <v>1.27000689652385</v>
          </cell>
          <cell r="DA526">
            <v>1.25666886808048</v>
          </cell>
          <cell r="DB526">
            <v>1.2456970854689</v>
          </cell>
          <cell r="DC526">
            <v>1.26618611048142</v>
          </cell>
          <cell r="DD526">
            <v>1.24630132581489</v>
          </cell>
          <cell r="DE526">
            <v>1.26009378052814</v>
          </cell>
          <cell r="DF526">
            <v>1.2707237949241</v>
          </cell>
        </row>
        <row r="527">
          <cell r="BX527">
            <v>2.66984785811691</v>
          </cell>
          <cell r="BY527">
            <v>3.09348122379171</v>
          </cell>
          <cell r="BZ527">
            <v>2.9336005683012</v>
          </cell>
          <cell r="CA527">
            <v>3.23062213156812</v>
          </cell>
          <cell r="CB527">
            <v>3.67781018304847</v>
          </cell>
          <cell r="CC527">
            <v>4.01795072352749</v>
          </cell>
          <cell r="CD527">
            <v>3.56398010244816</v>
          </cell>
          <cell r="CE527">
            <v>3.79125784808782</v>
          </cell>
          <cell r="CF527">
            <v>3.89287451445826</v>
          </cell>
          <cell r="CG527">
            <v>3.35819897684765</v>
          </cell>
          <cell r="CH527">
            <v>4.09360811184708</v>
          </cell>
          <cell r="CI527">
            <v>3.46037574847272</v>
          </cell>
          <cell r="CJ527">
            <v>4.67219944660137</v>
          </cell>
          <cell r="CK527">
            <v>4.53613681218502</v>
          </cell>
          <cell r="CL527">
            <v>4.20207655503416</v>
          </cell>
          <cell r="CM527">
            <v>4.19149405404469</v>
          </cell>
          <cell r="CN527">
            <v>4.30901273500198</v>
          </cell>
          <cell r="CO527">
            <v>4.39696558380128</v>
          </cell>
          <cell r="CP527">
            <v>4.76211010261031</v>
          </cell>
          <cell r="CQ527">
            <v>5.04371654549923</v>
          </cell>
          <cell r="CR527">
            <v>5.30812890040958</v>
          </cell>
          <cell r="CS527">
            <v>5.0653280570542</v>
          </cell>
          <cell r="CT527">
            <v>4.76132211993836</v>
          </cell>
          <cell r="CU527">
            <v>4.76132211993836</v>
          </cell>
          <cell r="CV527">
            <v>4.76132211993836</v>
          </cell>
          <cell r="CW527">
            <v>1.23913835940839</v>
          </cell>
          <cell r="CX527">
            <v>1.25648938796965</v>
          </cell>
          <cell r="CY527">
            <v>1.24892137991619</v>
          </cell>
          <cell r="CZ527">
            <v>1.24997017513656</v>
          </cell>
          <cell r="DA527">
            <v>1.24992886921742</v>
          </cell>
          <cell r="DB527">
            <v>1.26201117695827</v>
          </cell>
          <cell r="DC527">
            <v>1.26200955605996</v>
          </cell>
          <cell r="DD527">
            <v>1.26090662267352</v>
          </cell>
          <cell r="DE527">
            <v>1.24948080985668</v>
          </cell>
          <cell r="DF527">
            <v>1.24887622903977</v>
          </cell>
        </row>
        <row r="528">
          <cell r="BX528">
            <v>3.21369051309768</v>
          </cell>
          <cell r="BY528">
            <v>3.02401141670918</v>
          </cell>
          <cell r="BZ528">
            <v>3.02718508840823</v>
          </cell>
          <cell r="CA528">
            <v>3.32643227785195</v>
          </cell>
          <cell r="CB528">
            <v>3.11453501040558</v>
          </cell>
          <cell r="CC528">
            <v>3.42447914391905</v>
          </cell>
          <cell r="CD528">
            <v>3.30898238649476</v>
          </cell>
          <cell r="CE528">
            <v>3.16583513209729</v>
          </cell>
          <cell r="CF528">
            <v>3.74314386367557</v>
          </cell>
          <cell r="CG528">
            <v>3.60720039531454</v>
          </cell>
          <cell r="CH528">
            <v>4.19652426207672</v>
          </cell>
          <cell r="CI528">
            <v>3.51873940247913</v>
          </cell>
          <cell r="CJ528">
            <v>3.98192019495637</v>
          </cell>
          <cell r="CK528">
            <v>4.4392298632102</v>
          </cell>
          <cell r="CL528">
            <v>4.32049979047271</v>
          </cell>
          <cell r="CM528">
            <v>4.04081444697909</v>
          </cell>
          <cell r="CN528">
            <v>4.87813392528198</v>
          </cell>
          <cell r="CO528">
            <v>5.18529659678095</v>
          </cell>
          <cell r="CP528">
            <v>4.70823662664338</v>
          </cell>
          <cell r="CQ528">
            <v>5.82402539057537</v>
          </cell>
          <cell r="CR528">
            <v>5.24160013181077</v>
          </cell>
          <cell r="CS528">
            <v>5.15921040387103</v>
          </cell>
          <cell r="CT528">
            <v>6.50201011563749</v>
          </cell>
          <cell r="CU528">
            <v>6.50201011563749</v>
          </cell>
          <cell r="CV528">
            <v>6.50201011563749</v>
          </cell>
          <cell r="CW528">
            <v>1.24731842854386</v>
          </cell>
          <cell r="CX528">
            <v>1.26295775684279</v>
          </cell>
          <cell r="CY528">
            <v>1.24649026013206</v>
          </cell>
          <cell r="CZ528">
            <v>1.25849884571239</v>
          </cell>
          <cell r="DA528">
            <v>1.25398348864365</v>
          </cell>
          <cell r="DB528">
            <v>1.24520664782717</v>
          </cell>
          <cell r="DC528">
            <v>1.26472648170153</v>
          </cell>
          <cell r="DD528">
            <v>1.26015547029942</v>
          </cell>
          <cell r="DE528">
            <v>1.26021926066732</v>
          </cell>
          <cell r="DF528">
            <v>1.25129597890226</v>
          </cell>
        </row>
        <row r="529">
          <cell r="BX529">
            <v>2.21502055570789</v>
          </cell>
          <cell r="BY529">
            <v>2.5173401607238</v>
          </cell>
          <cell r="BZ529">
            <v>3.23542799501095</v>
          </cell>
          <cell r="CA529">
            <v>3.3259165196113</v>
          </cell>
          <cell r="CB529">
            <v>3.44598495112975</v>
          </cell>
          <cell r="CC529">
            <v>3.44286710988072</v>
          </cell>
          <cell r="CD529">
            <v>3.60871500474418</v>
          </cell>
          <cell r="CE529">
            <v>3.48006649463023</v>
          </cell>
          <cell r="CF529">
            <v>3.38953745054218</v>
          </cell>
          <cell r="CG529">
            <v>3.61760246232298</v>
          </cell>
          <cell r="CH529">
            <v>3.75779559489133</v>
          </cell>
          <cell r="CI529">
            <v>3.61402234470382</v>
          </cell>
          <cell r="CJ529">
            <v>4.03227978058509</v>
          </cell>
          <cell r="CK529">
            <v>3.69691992151768</v>
          </cell>
          <cell r="CL529">
            <v>5.00265773142889</v>
          </cell>
          <cell r="CM529">
            <v>4.35070800605758</v>
          </cell>
          <cell r="CN529">
            <v>3.72724003040578</v>
          </cell>
          <cell r="CO529">
            <v>4.71206808039017</v>
          </cell>
          <cell r="CP529">
            <v>4.58975581036426</v>
          </cell>
          <cell r="CQ529">
            <v>4.22325560388722</v>
          </cell>
          <cell r="CR529">
            <v>4.41859192704227</v>
          </cell>
          <cell r="CS529">
            <v>5.08146309040799</v>
          </cell>
          <cell r="CT529">
            <v>5.15530858954089</v>
          </cell>
          <cell r="CU529">
            <v>5.15530858954089</v>
          </cell>
          <cell r="CV529">
            <v>5.15530858954089</v>
          </cell>
          <cell r="CW529">
            <v>1.25437100360931</v>
          </cell>
          <cell r="CX529">
            <v>1.24707530593112</v>
          </cell>
          <cell r="CY529">
            <v>1.25887985759397</v>
          </cell>
          <cell r="CZ529">
            <v>1.26589836755433</v>
          </cell>
          <cell r="DA529">
            <v>1.26911437572843</v>
          </cell>
          <cell r="DB529">
            <v>1.25276651984321</v>
          </cell>
          <cell r="DC529">
            <v>1.25438021174915</v>
          </cell>
          <cell r="DD529">
            <v>1.26084142844248</v>
          </cell>
          <cell r="DE529">
            <v>1.25057970032336</v>
          </cell>
          <cell r="DF529">
            <v>1.24437428013878</v>
          </cell>
        </row>
        <row r="530">
          <cell r="BX530">
            <v>3.12010067099315</v>
          </cell>
          <cell r="BY530">
            <v>2.65949774798613</v>
          </cell>
          <cell r="BZ530">
            <v>2.96844221408459</v>
          </cell>
          <cell r="CA530">
            <v>3.20473303631821</v>
          </cell>
          <cell r="CB530">
            <v>3.11883202070615</v>
          </cell>
          <cell r="CC530">
            <v>3.52606832134217</v>
          </cell>
          <cell r="CD530">
            <v>3.83066987546356</v>
          </cell>
          <cell r="CE530">
            <v>3.59821484672745</v>
          </cell>
          <cell r="CF530">
            <v>3.37932925182101</v>
          </cell>
          <cell r="CG530">
            <v>3.84837674707401</v>
          </cell>
          <cell r="CH530">
            <v>3.87999005914684</v>
          </cell>
          <cell r="CI530">
            <v>3.4157395560181</v>
          </cell>
          <cell r="CJ530">
            <v>4.74370291767808</v>
          </cell>
          <cell r="CK530">
            <v>4.04443181728085</v>
          </cell>
          <cell r="CL530">
            <v>3.80413093039822</v>
          </cell>
          <cell r="CM530">
            <v>4.74625117295081</v>
          </cell>
          <cell r="CN530">
            <v>4.65271458530282</v>
          </cell>
          <cell r="CO530">
            <v>4.41707173699358</v>
          </cell>
          <cell r="CP530">
            <v>4.29527435695621</v>
          </cell>
          <cell r="CQ530">
            <v>4.82747188575382</v>
          </cell>
          <cell r="CR530">
            <v>4.71031405194572</v>
          </cell>
          <cell r="CS530">
            <v>5.26613626209928</v>
          </cell>
          <cell r="CT530">
            <v>4.90034701979641</v>
          </cell>
          <cell r="CU530">
            <v>4.90034701979641</v>
          </cell>
          <cell r="CV530">
            <v>4.90034701979641</v>
          </cell>
          <cell r="CW530">
            <v>1.26436036907043</v>
          </cell>
          <cell r="CX530">
            <v>1.26718585861691</v>
          </cell>
          <cell r="CY530">
            <v>1.23744884982269</v>
          </cell>
          <cell r="CZ530">
            <v>1.25613081970712</v>
          </cell>
          <cell r="DA530">
            <v>1.2552523765569</v>
          </cell>
          <cell r="DB530">
            <v>1.22105978796739</v>
          </cell>
          <cell r="DC530">
            <v>1.26186785889169</v>
          </cell>
          <cell r="DD530">
            <v>1.26162211830054</v>
          </cell>
          <cell r="DE530">
            <v>1.26889806463709</v>
          </cell>
          <cell r="DF530">
            <v>1.25061665234627</v>
          </cell>
        </row>
        <row r="531">
          <cell r="BX531">
            <v>2.67077822539889</v>
          </cell>
          <cell r="BY531">
            <v>3.01720854024502</v>
          </cell>
          <cell r="BZ531">
            <v>3.36753890417832</v>
          </cell>
          <cell r="CA531">
            <v>3.13786975471727</v>
          </cell>
          <cell r="CB531">
            <v>2.74219280846576</v>
          </cell>
          <cell r="CC531">
            <v>3.35379628812207</v>
          </cell>
          <cell r="CD531">
            <v>3.79722386251919</v>
          </cell>
          <cell r="CE531">
            <v>3.51247031505185</v>
          </cell>
          <cell r="CF531">
            <v>3.7659132632396</v>
          </cell>
          <cell r="CG531">
            <v>3.83085662743681</v>
          </cell>
          <cell r="CH531">
            <v>3.59647258577996</v>
          </cell>
          <cell r="CI531">
            <v>4.08279665712362</v>
          </cell>
          <cell r="CJ531">
            <v>3.87322985973156</v>
          </cell>
          <cell r="CK531">
            <v>3.63411556226302</v>
          </cell>
          <cell r="CL531">
            <v>4.97445131297791</v>
          </cell>
          <cell r="CM531">
            <v>4.55428456289877</v>
          </cell>
          <cell r="CN531">
            <v>4.57973280078413</v>
          </cell>
          <cell r="CO531">
            <v>4.97048991852428</v>
          </cell>
          <cell r="CP531">
            <v>4.4158916416018</v>
          </cell>
          <cell r="CQ531">
            <v>4.84559577851073</v>
          </cell>
          <cell r="CR531">
            <v>4.38216715003217</v>
          </cell>
          <cell r="CS531">
            <v>5.02403291192721</v>
          </cell>
          <cell r="CT531">
            <v>4.83348466610107</v>
          </cell>
          <cell r="CU531">
            <v>4.83348466610107</v>
          </cell>
          <cell r="CV531">
            <v>4.83348466610107</v>
          </cell>
          <cell r="CW531">
            <v>1.25049192186605</v>
          </cell>
          <cell r="CX531">
            <v>1.28110729620803</v>
          </cell>
          <cell r="CY531">
            <v>1.24882508554861</v>
          </cell>
          <cell r="CZ531">
            <v>1.23532877639662</v>
          </cell>
          <cell r="DA531">
            <v>1.25893567896715</v>
          </cell>
          <cell r="DB531">
            <v>1.24802201808024</v>
          </cell>
          <cell r="DC531">
            <v>1.27051437038781</v>
          </cell>
          <cell r="DD531">
            <v>1.26353873083997</v>
          </cell>
          <cell r="DE531">
            <v>1.2660728228491</v>
          </cell>
          <cell r="DF531">
            <v>1.25384056584355</v>
          </cell>
        </row>
        <row r="532">
          <cell r="BX532">
            <v>2.71195773344175</v>
          </cell>
          <cell r="BY532">
            <v>2.81960825736201</v>
          </cell>
          <cell r="BZ532">
            <v>3.5431086751</v>
          </cell>
          <cell r="CA532">
            <v>3.11921559437223</v>
          </cell>
          <cell r="CB532">
            <v>3.43022896388796</v>
          </cell>
          <cell r="CC532">
            <v>3.17318105972368</v>
          </cell>
          <cell r="CD532">
            <v>3.44449304321968</v>
          </cell>
          <cell r="CE532">
            <v>3.50251789417766</v>
          </cell>
          <cell r="CF532">
            <v>3.78917316162272</v>
          </cell>
          <cell r="CG532">
            <v>3.11262093267971</v>
          </cell>
          <cell r="CH532">
            <v>4.21047654954177</v>
          </cell>
          <cell r="CI532">
            <v>3.90425873980094</v>
          </cell>
          <cell r="CJ532">
            <v>3.87784762070115</v>
          </cell>
          <cell r="CK532">
            <v>4.59834627587018</v>
          </cell>
          <cell r="CL532">
            <v>4.24469153547827</v>
          </cell>
          <cell r="CM532">
            <v>4.30045403928179</v>
          </cell>
          <cell r="CN532">
            <v>5.04223703222804</v>
          </cell>
          <cell r="CO532">
            <v>4.2136071501408</v>
          </cell>
          <cell r="CP532">
            <v>5.12503005898634</v>
          </cell>
          <cell r="CQ532">
            <v>4.73376473484752</v>
          </cell>
          <cell r="CR532">
            <v>4.25250635644973</v>
          </cell>
          <cell r="CS532">
            <v>5.29584849706001</v>
          </cell>
          <cell r="CT532">
            <v>4.77982388495813</v>
          </cell>
          <cell r="CU532">
            <v>4.77982388495813</v>
          </cell>
          <cell r="CV532">
            <v>4.77982388495813</v>
          </cell>
          <cell r="CW532">
            <v>1.27023559249558</v>
          </cell>
          <cell r="CX532">
            <v>1.26058692844206</v>
          </cell>
          <cell r="CY532">
            <v>1.26076779167314</v>
          </cell>
          <cell r="CZ532">
            <v>1.23304343769263</v>
          </cell>
          <cell r="DA532">
            <v>1.25773974427243</v>
          </cell>
          <cell r="DB532">
            <v>1.25546414584005</v>
          </cell>
          <cell r="DC532">
            <v>1.27376901988848</v>
          </cell>
          <cell r="DD532">
            <v>1.2424244695312</v>
          </cell>
          <cell r="DE532">
            <v>1.25751947640935</v>
          </cell>
          <cell r="DF532">
            <v>1.26153463828209</v>
          </cell>
        </row>
        <row r="533">
          <cell r="BX533">
            <v>2.79494864700708</v>
          </cell>
          <cell r="BY533">
            <v>2.91126237277147</v>
          </cell>
          <cell r="BZ533">
            <v>3.18385048501146</v>
          </cell>
          <cell r="CA533">
            <v>3.0255130634269</v>
          </cell>
          <cell r="CB533">
            <v>3.23163069411842</v>
          </cell>
          <cell r="CC533">
            <v>3.07687221884774</v>
          </cell>
          <cell r="CD533">
            <v>3.49652652287307</v>
          </cell>
          <cell r="CE533">
            <v>3.3892882301209</v>
          </cell>
          <cell r="CF533">
            <v>3.47538118052957</v>
          </cell>
          <cell r="CG533">
            <v>3.58219354034714</v>
          </cell>
          <cell r="CH533">
            <v>3.67686227188253</v>
          </cell>
          <cell r="CI533">
            <v>3.40244580538553</v>
          </cell>
          <cell r="CJ533">
            <v>4.54218797151356</v>
          </cell>
          <cell r="CK533">
            <v>4.43187437536399</v>
          </cell>
          <cell r="CL533">
            <v>3.99261011505665</v>
          </cell>
          <cell r="CM533">
            <v>4.56139569637287</v>
          </cell>
          <cell r="CN533">
            <v>4.33992823046507</v>
          </cell>
          <cell r="CO533">
            <v>5.0067204740053</v>
          </cell>
          <cell r="CP533">
            <v>4.9701635852367</v>
          </cell>
          <cell r="CQ533">
            <v>5.73511147975539</v>
          </cell>
          <cell r="CR533">
            <v>4.70128485664608</v>
          </cell>
          <cell r="CS533">
            <v>4.86908360865674</v>
          </cell>
          <cell r="CT533">
            <v>5.14601320883659</v>
          </cell>
          <cell r="CU533">
            <v>5.14601320883659</v>
          </cell>
          <cell r="CV533">
            <v>5.14601320883659</v>
          </cell>
          <cell r="CW533">
            <v>1.25014092338465</v>
          </cell>
          <cell r="CX533">
            <v>1.24528673468898</v>
          </cell>
          <cell r="CY533">
            <v>1.25379443937849</v>
          </cell>
          <cell r="CZ533">
            <v>1.26052330346247</v>
          </cell>
          <cell r="DA533">
            <v>1.26858338090723</v>
          </cell>
          <cell r="DB533">
            <v>1.23609111881508</v>
          </cell>
          <cell r="DC533">
            <v>1.24578034941812</v>
          </cell>
          <cell r="DD533">
            <v>1.26623105261094</v>
          </cell>
          <cell r="DE533">
            <v>1.23701604958346</v>
          </cell>
          <cell r="DF533">
            <v>1.27689787226767</v>
          </cell>
        </row>
        <row r="534">
          <cell r="BX534">
            <v>2.79549698915162</v>
          </cell>
          <cell r="BY534">
            <v>3.441812846751</v>
          </cell>
          <cell r="BZ534">
            <v>3.10205324772634</v>
          </cell>
          <cell r="CA534">
            <v>2.88789807943478</v>
          </cell>
          <cell r="CB534">
            <v>2.80452555969803</v>
          </cell>
          <cell r="CC534">
            <v>3.34495558450433</v>
          </cell>
          <cell r="CD534">
            <v>3.48656165371564</v>
          </cell>
          <cell r="CE534">
            <v>3.29135651957471</v>
          </cell>
          <cell r="CF534">
            <v>3.88864756542377</v>
          </cell>
          <cell r="CG534">
            <v>3.9091893133867</v>
          </cell>
          <cell r="CH534">
            <v>4.35341517204282</v>
          </cell>
          <cell r="CI534">
            <v>3.94541429100027</v>
          </cell>
          <cell r="CJ534">
            <v>4.13647339184995</v>
          </cell>
          <cell r="CK534">
            <v>4.22630638749477</v>
          </cell>
          <cell r="CL534">
            <v>4.78931796362354</v>
          </cell>
          <cell r="CM534">
            <v>3.91416443288785</v>
          </cell>
          <cell r="CN534">
            <v>3.87757861750008</v>
          </cell>
          <cell r="CO534">
            <v>4.6876395020409</v>
          </cell>
          <cell r="CP534">
            <v>4.7706283475133</v>
          </cell>
          <cell r="CQ534">
            <v>4.86823232227417</v>
          </cell>
          <cell r="CR534">
            <v>5.11019990397482</v>
          </cell>
          <cell r="CS534">
            <v>4.72538318281716</v>
          </cell>
          <cell r="CT534">
            <v>5.40324624166874</v>
          </cell>
          <cell r="CU534">
            <v>5.40324624166874</v>
          </cell>
          <cell r="CV534">
            <v>5.40324624166874</v>
          </cell>
          <cell r="CW534">
            <v>1.25337439711914</v>
          </cell>
          <cell r="CX534">
            <v>1.26877560040489</v>
          </cell>
          <cell r="CY534">
            <v>1.26365099244908</v>
          </cell>
          <cell r="CZ534">
            <v>1.25495615514963</v>
          </cell>
          <cell r="DA534">
            <v>1.25450304695472</v>
          </cell>
          <cell r="DB534">
            <v>1.25025670458326</v>
          </cell>
          <cell r="DC534">
            <v>1.27528598848278</v>
          </cell>
          <cell r="DD534">
            <v>1.26368651317964</v>
          </cell>
          <cell r="DE534">
            <v>1.25116988876151</v>
          </cell>
          <cell r="DF534">
            <v>1.26316451759357</v>
          </cell>
        </row>
        <row r="535">
          <cell r="BX535">
            <v>2.45111794851892</v>
          </cell>
          <cell r="BY535">
            <v>2.93589631439741</v>
          </cell>
          <cell r="BZ535">
            <v>2.88589651589603</v>
          </cell>
          <cell r="CA535">
            <v>2.72288954153407</v>
          </cell>
          <cell r="CB535">
            <v>2.54752601375809</v>
          </cell>
          <cell r="CC535">
            <v>2.9776811071355</v>
          </cell>
          <cell r="CD535">
            <v>2.89681005884474</v>
          </cell>
          <cell r="CE535">
            <v>3.02108280373596</v>
          </cell>
          <cell r="CF535">
            <v>3.91573116266605</v>
          </cell>
          <cell r="CG535">
            <v>3.71454685637717</v>
          </cell>
          <cell r="CH535">
            <v>3.95822793093107</v>
          </cell>
          <cell r="CI535">
            <v>3.76630813089018</v>
          </cell>
          <cell r="CJ535">
            <v>3.70814265429955</v>
          </cell>
          <cell r="CK535">
            <v>3.99404236017777</v>
          </cell>
          <cell r="CL535">
            <v>4.24313087101054</v>
          </cell>
          <cell r="CM535">
            <v>4.4734622033327</v>
          </cell>
          <cell r="CN535">
            <v>4.03004525752928</v>
          </cell>
          <cell r="CO535">
            <v>4.95956555239816</v>
          </cell>
          <cell r="CP535">
            <v>5.51272060907016</v>
          </cell>
          <cell r="CQ535">
            <v>4.53805900723585</v>
          </cell>
          <cell r="CR535">
            <v>4.98219061605796</v>
          </cell>
          <cell r="CS535">
            <v>5.14880328409072</v>
          </cell>
          <cell r="CT535">
            <v>5.38299795770978</v>
          </cell>
          <cell r="CU535">
            <v>5.38299795770978</v>
          </cell>
          <cell r="CV535">
            <v>5.38299795770978</v>
          </cell>
          <cell r="CW535">
            <v>1.25294779720959</v>
          </cell>
          <cell r="CX535">
            <v>1.26080032018559</v>
          </cell>
          <cell r="CY535">
            <v>1.27300321427776</v>
          </cell>
          <cell r="CZ535">
            <v>1.25155755795519</v>
          </cell>
          <cell r="DA535">
            <v>1.24770760221359</v>
          </cell>
          <cell r="DB535">
            <v>1.2698327834575</v>
          </cell>
          <cell r="DC535">
            <v>1.24389932383141</v>
          </cell>
          <cell r="DD535">
            <v>1.25431273983866</v>
          </cell>
          <cell r="DE535">
            <v>1.247382912922</v>
          </cell>
          <cell r="DF535">
            <v>1.25709089861126</v>
          </cell>
        </row>
        <row r="536">
          <cell r="BX536">
            <v>2.68359559679213</v>
          </cell>
          <cell r="BY536">
            <v>2.52565486090361</v>
          </cell>
          <cell r="BZ536">
            <v>3.1779608800726</v>
          </cell>
          <cell r="CA536">
            <v>3.34616077355431</v>
          </cell>
          <cell r="CB536">
            <v>2.87436587989773</v>
          </cell>
          <cell r="CC536">
            <v>2.88779877882938</v>
          </cell>
          <cell r="CD536">
            <v>3.35321292790293</v>
          </cell>
          <cell r="CE536">
            <v>3.19445476300723</v>
          </cell>
          <cell r="CF536">
            <v>4.14117864059628</v>
          </cell>
          <cell r="CG536">
            <v>3.7375787291735</v>
          </cell>
          <cell r="CH536">
            <v>3.28815551810911</v>
          </cell>
          <cell r="CI536">
            <v>3.46883826969716</v>
          </cell>
          <cell r="CJ536">
            <v>3.58293963708249</v>
          </cell>
          <cell r="CK536">
            <v>3.88622191518237</v>
          </cell>
          <cell r="CL536">
            <v>4.26792991414194</v>
          </cell>
          <cell r="CM536">
            <v>4.75637943272959</v>
          </cell>
          <cell r="CN536">
            <v>4.83618959367638</v>
          </cell>
          <cell r="CO536">
            <v>4.69601767447584</v>
          </cell>
          <cell r="CP536">
            <v>4.63304089987673</v>
          </cell>
          <cell r="CQ536">
            <v>3.94667102341716</v>
          </cell>
          <cell r="CR536">
            <v>5.43019152832931</v>
          </cell>
          <cell r="CS536">
            <v>4.66008535864136</v>
          </cell>
          <cell r="CT536">
            <v>4.78217476330947</v>
          </cell>
          <cell r="CU536">
            <v>4.78217476330947</v>
          </cell>
          <cell r="CV536">
            <v>4.78217476330947</v>
          </cell>
          <cell r="CW536">
            <v>1.25308124293042</v>
          </cell>
          <cell r="CX536">
            <v>1.23392572171003</v>
          </cell>
          <cell r="CY536">
            <v>1.26760308201742</v>
          </cell>
          <cell r="CZ536">
            <v>1.2790898043545</v>
          </cell>
          <cell r="DA536">
            <v>1.26143071998988</v>
          </cell>
          <cell r="DB536">
            <v>1.2691287447105</v>
          </cell>
          <cell r="DC536">
            <v>1.2391402012024</v>
          </cell>
          <cell r="DD536">
            <v>1.24132829866674</v>
          </cell>
          <cell r="DE536">
            <v>1.2513779965985</v>
          </cell>
          <cell r="DF536">
            <v>1.25401466100555</v>
          </cell>
        </row>
        <row r="537">
          <cell r="BX537">
            <v>2.65487862906263</v>
          </cell>
          <cell r="BY537">
            <v>3.04418114732058</v>
          </cell>
          <cell r="BZ537">
            <v>2.5833971782235</v>
          </cell>
          <cell r="CA537">
            <v>2.73277206452769</v>
          </cell>
          <cell r="CB537">
            <v>2.85630303751866</v>
          </cell>
          <cell r="CC537">
            <v>3.22664459446064</v>
          </cell>
          <cell r="CD537">
            <v>3.09642879983651</v>
          </cell>
          <cell r="CE537">
            <v>3.42793245068097</v>
          </cell>
          <cell r="CF537">
            <v>3.52000456467898</v>
          </cell>
          <cell r="CG537">
            <v>3.64140400471118</v>
          </cell>
          <cell r="CH537">
            <v>3.33651980227599</v>
          </cell>
          <cell r="CI537">
            <v>4.16966281663933</v>
          </cell>
          <cell r="CJ537">
            <v>4.70334377851593</v>
          </cell>
          <cell r="CK537">
            <v>3.63471901936858</v>
          </cell>
          <cell r="CL537">
            <v>3.59591206102884</v>
          </cell>
          <cell r="CM537">
            <v>3.86775796807583</v>
          </cell>
          <cell r="CN537">
            <v>4.23726887169049</v>
          </cell>
          <cell r="CO537">
            <v>4.37311712846292</v>
          </cell>
          <cell r="CP537">
            <v>4.14752215656114</v>
          </cell>
          <cell r="CQ537">
            <v>4.69858301864099</v>
          </cell>
          <cell r="CR537">
            <v>4.81991342555316</v>
          </cell>
          <cell r="CS537">
            <v>4.74366168530017</v>
          </cell>
          <cell r="CT537">
            <v>5.18665698906489</v>
          </cell>
          <cell r="CU537">
            <v>5.18665698906489</v>
          </cell>
          <cell r="CV537">
            <v>5.18665698906489</v>
          </cell>
          <cell r="CW537">
            <v>1.27764475880289</v>
          </cell>
          <cell r="CX537">
            <v>1.25988532213361</v>
          </cell>
          <cell r="CY537">
            <v>1.2416252767965</v>
          </cell>
          <cell r="CZ537">
            <v>1.26774412951525</v>
          </cell>
          <cell r="DA537">
            <v>1.27757372125934</v>
          </cell>
          <cell r="DB537">
            <v>1.23676932449749</v>
          </cell>
          <cell r="DC537">
            <v>1.26380378038992</v>
          </cell>
          <cell r="DD537">
            <v>1.27779649204006</v>
          </cell>
          <cell r="DE537">
            <v>1.2630689876201</v>
          </cell>
          <cell r="DF537">
            <v>1.25675119188113</v>
          </cell>
        </row>
        <row r="538">
          <cell r="BX538">
            <v>2.33628852109264</v>
          </cell>
          <cell r="BY538">
            <v>2.70401660665451</v>
          </cell>
          <cell r="BZ538">
            <v>3.17400771755529</v>
          </cell>
          <cell r="CA538">
            <v>3.0505612284398</v>
          </cell>
          <cell r="CB538">
            <v>3.01513616500132</v>
          </cell>
          <cell r="CC538">
            <v>3.30016217520038</v>
          </cell>
          <cell r="CD538">
            <v>3.76446864097583</v>
          </cell>
          <cell r="CE538">
            <v>3.56584414296451</v>
          </cell>
          <cell r="CF538">
            <v>3.68310178490871</v>
          </cell>
          <cell r="CG538">
            <v>3.92659631937679</v>
          </cell>
          <cell r="CH538">
            <v>3.95710047273545</v>
          </cell>
          <cell r="CI538">
            <v>3.98341810382649</v>
          </cell>
          <cell r="CJ538">
            <v>4.29100226404157</v>
          </cell>
          <cell r="CK538">
            <v>4.37627239852241</v>
          </cell>
          <cell r="CL538">
            <v>3.99547438216998</v>
          </cell>
          <cell r="CM538">
            <v>4.19236579829923</v>
          </cell>
          <cell r="CN538">
            <v>4.12953858600272</v>
          </cell>
          <cell r="CO538">
            <v>4.26010080781195</v>
          </cell>
          <cell r="CP538">
            <v>4.29011446807521</v>
          </cell>
          <cell r="CQ538">
            <v>4.96712931043204</v>
          </cell>
          <cell r="CR538">
            <v>4.62425539094564</v>
          </cell>
          <cell r="CS538">
            <v>5.45103844186109</v>
          </cell>
          <cell r="CT538">
            <v>5.20519955221718</v>
          </cell>
          <cell r="CU538">
            <v>5.20519955221718</v>
          </cell>
          <cell r="CV538">
            <v>5.20519955221718</v>
          </cell>
          <cell r="CW538">
            <v>1.29180521006601</v>
          </cell>
          <cell r="CX538">
            <v>1.26348953224858</v>
          </cell>
          <cell r="CY538">
            <v>1.24728236004454</v>
          </cell>
          <cell r="CZ538">
            <v>1.25679462300808</v>
          </cell>
          <cell r="DA538">
            <v>1.23761274066629</v>
          </cell>
          <cell r="DB538">
            <v>1.24826563666334</v>
          </cell>
          <cell r="DC538">
            <v>1.27853456833096</v>
          </cell>
          <cell r="DD538">
            <v>1.2574033678346</v>
          </cell>
          <cell r="DE538">
            <v>1.2423807499623</v>
          </cell>
          <cell r="DF538">
            <v>1.24989467367045</v>
          </cell>
        </row>
        <row r="539">
          <cell r="BX539">
            <v>2.55042494164706</v>
          </cell>
          <cell r="BY539">
            <v>2.45074963544536</v>
          </cell>
          <cell r="BZ539">
            <v>3.123326954087</v>
          </cell>
          <cell r="CA539">
            <v>2.97904021041731</v>
          </cell>
          <cell r="CB539">
            <v>3.48409089954238</v>
          </cell>
          <cell r="CC539">
            <v>3.60243539672121</v>
          </cell>
          <cell r="CD539">
            <v>3.61875032993708</v>
          </cell>
          <cell r="CE539">
            <v>4.10115827044688</v>
          </cell>
          <cell r="CF539">
            <v>3.58781846993844</v>
          </cell>
          <cell r="CG539">
            <v>4.33123483952158</v>
          </cell>
          <cell r="CH539">
            <v>3.51452810458943</v>
          </cell>
          <cell r="CI539">
            <v>3.91025997221654</v>
          </cell>
          <cell r="CJ539">
            <v>4.52813512818924</v>
          </cell>
          <cell r="CK539">
            <v>4.39618018667428</v>
          </cell>
          <cell r="CL539">
            <v>4.41767196016647</v>
          </cell>
          <cell r="CM539">
            <v>4.82733614990004</v>
          </cell>
          <cell r="CN539">
            <v>5.05718925487211</v>
          </cell>
          <cell r="CO539">
            <v>5.01220941997099</v>
          </cell>
          <cell r="CP539">
            <v>4.80873894034421</v>
          </cell>
          <cell r="CQ539">
            <v>4.48358923245584</v>
          </cell>
          <cell r="CR539">
            <v>4.10366181851383</v>
          </cell>
          <cell r="CS539">
            <v>5.44273059392753</v>
          </cell>
          <cell r="CT539">
            <v>5.04296746577057</v>
          </cell>
          <cell r="CU539">
            <v>5.04296746577057</v>
          </cell>
          <cell r="CV539">
            <v>5.04296746577057</v>
          </cell>
          <cell r="CW539">
            <v>1.231111574965</v>
          </cell>
          <cell r="CX539">
            <v>1.23932227275818</v>
          </cell>
          <cell r="CY539">
            <v>1.24279818439242</v>
          </cell>
          <cell r="CZ539">
            <v>1.26987490490018</v>
          </cell>
          <cell r="DA539">
            <v>1.24998005837698</v>
          </cell>
          <cell r="DB539">
            <v>1.2512804840499</v>
          </cell>
          <cell r="DC539">
            <v>1.24807414418978</v>
          </cell>
          <cell r="DD539">
            <v>1.25960234108856</v>
          </cell>
          <cell r="DE539">
            <v>1.2479948444863</v>
          </cell>
          <cell r="DF539">
            <v>1.22538381458613</v>
          </cell>
        </row>
        <row r="540">
          <cell r="BX540">
            <v>2.81246742644207</v>
          </cell>
          <cell r="BY540">
            <v>2.37535529869804</v>
          </cell>
          <cell r="BZ540">
            <v>3.43259984941265</v>
          </cell>
          <cell r="CA540">
            <v>2.47023903674351</v>
          </cell>
          <cell r="CB540">
            <v>3.20356309989116</v>
          </cell>
          <cell r="CC540">
            <v>2.93185177084717</v>
          </cell>
          <cell r="CD540">
            <v>3.05115120223714</v>
          </cell>
          <cell r="CE540">
            <v>3.21009212827003</v>
          </cell>
          <cell r="CF540">
            <v>3.88629438577372</v>
          </cell>
          <cell r="CG540">
            <v>3.69087053428916</v>
          </cell>
          <cell r="CH540">
            <v>4.41230685421669</v>
          </cell>
          <cell r="CI540">
            <v>3.86177568815275</v>
          </cell>
          <cell r="CJ540">
            <v>3.78160178988354</v>
          </cell>
          <cell r="CK540">
            <v>3.46050254638599</v>
          </cell>
          <cell r="CL540">
            <v>4.12158123186259</v>
          </cell>
          <cell r="CM540">
            <v>3.9732537122723</v>
          </cell>
          <cell r="CN540">
            <v>3.7378954347432</v>
          </cell>
          <cell r="CO540">
            <v>4.5603124843417</v>
          </cell>
          <cell r="CP540">
            <v>4.9248559039362</v>
          </cell>
          <cell r="CQ540">
            <v>3.9697637670647</v>
          </cell>
          <cell r="CR540">
            <v>5.47284465877761</v>
          </cell>
          <cell r="CS540">
            <v>5.52353956091004</v>
          </cell>
          <cell r="CT540">
            <v>4.63879331985845</v>
          </cell>
          <cell r="CU540">
            <v>4.63879331985845</v>
          </cell>
          <cell r="CV540">
            <v>4.63879331985845</v>
          </cell>
          <cell r="CW540">
            <v>1.2722460714872</v>
          </cell>
          <cell r="CX540">
            <v>1.22159829373647</v>
          </cell>
          <cell r="CY540">
            <v>1.25535777078457</v>
          </cell>
          <cell r="CZ540">
            <v>1.25802354124533</v>
          </cell>
          <cell r="DA540">
            <v>1.23959133620213</v>
          </cell>
          <cell r="DB540">
            <v>1.24078774691198</v>
          </cell>
          <cell r="DC540">
            <v>1.25229593543011</v>
          </cell>
          <cell r="DD540">
            <v>1.26245002482364</v>
          </cell>
          <cell r="DE540">
            <v>1.24744489192267</v>
          </cell>
          <cell r="DF540">
            <v>1.23127379338061</v>
          </cell>
        </row>
        <row r="541">
          <cell r="BX541">
            <v>2.24574451137841</v>
          </cell>
          <cell r="BY541">
            <v>2.70303244955581</v>
          </cell>
          <cell r="BZ541">
            <v>2.91448526331064</v>
          </cell>
          <cell r="CA541">
            <v>2.89107171099636</v>
          </cell>
          <cell r="CB541">
            <v>2.64678536621435</v>
          </cell>
          <cell r="CC541">
            <v>2.87244383348398</v>
          </cell>
          <cell r="CD541">
            <v>3.56181537012132</v>
          </cell>
          <cell r="CE541">
            <v>3.50067340893454</v>
          </cell>
          <cell r="CF541">
            <v>3.26728300366146</v>
          </cell>
          <cell r="CG541">
            <v>3.42439826908575</v>
          </cell>
          <cell r="CH541">
            <v>3.46389082214222</v>
          </cell>
          <cell r="CI541">
            <v>3.5837642779024</v>
          </cell>
          <cell r="CJ541">
            <v>3.98226109904365</v>
          </cell>
          <cell r="CK541">
            <v>4.30536050524182</v>
          </cell>
          <cell r="CL541">
            <v>4.04909020008831</v>
          </cell>
          <cell r="CM541">
            <v>4.1776448974568</v>
          </cell>
          <cell r="CN541">
            <v>3.82562336632664</v>
          </cell>
          <cell r="CO541">
            <v>3.95900476526967</v>
          </cell>
          <cell r="CP541">
            <v>5.06611270167465</v>
          </cell>
          <cell r="CQ541">
            <v>4.66437371787751</v>
          </cell>
          <cell r="CR541">
            <v>4.95305706277671</v>
          </cell>
          <cell r="CS541">
            <v>5.3327669556459</v>
          </cell>
          <cell r="CT541">
            <v>4.8417383047398</v>
          </cell>
          <cell r="CU541">
            <v>4.8417383047398</v>
          </cell>
          <cell r="CV541">
            <v>4.8417383047398</v>
          </cell>
          <cell r="CW541">
            <v>1.25666006906111</v>
          </cell>
          <cell r="CX541">
            <v>1.27811403101659</v>
          </cell>
          <cell r="CY541">
            <v>1.25980379595171</v>
          </cell>
          <cell r="CZ541">
            <v>1.2408778291233</v>
          </cell>
          <cell r="DA541">
            <v>1.2579969357236</v>
          </cell>
          <cell r="DB541">
            <v>1.24547328069058</v>
          </cell>
          <cell r="DC541">
            <v>1.2428426166902</v>
          </cell>
          <cell r="DD541">
            <v>1.25437242144304</v>
          </cell>
          <cell r="DE541">
            <v>1.26239141856349</v>
          </cell>
          <cell r="DF541">
            <v>1.23971625867249</v>
          </cell>
        </row>
        <row r="542">
          <cell r="BX542">
            <v>2.98636655482735</v>
          </cell>
          <cell r="BY542">
            <v>3.49758048661563</v>
          </cell>
          <cell r="BZ542">
            <v>3.4005558815681</v>
          </cell>
          <cell r="CA542">
            <v>3.49967210315751</v>
          </cell>
          <cell r="CB542">
            <v>2.70196006329966</v>
          </cell>
          <cell r="CC542">
            <v>2.80141277540422</v>
          </cell>
          <cell r="CD542">
            <v>3.64590785445721</v>
          </cell>
          <cell r="CE542">
            <v>3.3174488826459</v>
          </cell>
          <cell r="CF542">
            <v>3.46752112328671</v>
          </cell>
          <cell r="CG542">
            <v>2.96321980076582</v>
          </cell>
          <cell r="CH542">
            <v>3.38450086149267</v>
          </cell>
          <cell r="CI542">
            <v>3.80188164952263</v>
          </cell>
          <cell r="CJ542">
            <v>3.90567917892607</v>
          </cell>
          <cell r="CK542">
            <v>4.20845770938207</v>
          </cell>
          <cell r="CL542">
            <v>4.35391674401135</v>
          </cell>
          <cell r="CM542">
            <v>3.91656193666806</v>
          </cell>
          <cell r="CN542">
            <v>4.12238731715792</v>
          </cell>
          <cell r="CO542">
            <v>4.52001869508733</v>
          </cell>
          <cell r="CP542">
            <v>4.41572217279803</v>
          </cell>
          <cell r="CQ542">
            <v>4.49808376975447</v>
          </cell>
          <cell r="CR542">
            <v>4.70373143075461</v>
          </cell>
          <cell r="CS542">
            <v>5.55814408510842</v>
          </cell>
          <cell r="CT542">
            <v>5.54771262196873</v>
          </cell>
          <cell r="CU542">
            <v>5.54771262196873</v>
          </cell>
          <cell r="CV542">
            <v>5.54771262196873</v>
          </cell>
          <cell r="CW542">
            <v>1.24826560519003</v>
          </cell>
          <cell r="CX542">
            <v>1.25627754820977</v>
          </cell>
          <cell r="CY542">
            <v>1.24048034652325</v>
          </cell>
          <cell r="CZ542">
            <v>1.25648789015513</v>
          </cell>
          <cell r="DA542">
            <v>1.25029819503324</v>
          </cell>
          <cell r="DB542">
            <v>1.25162552041503</v>
          </cell>
          <cell r="DC542">
            <v>1.2357063172631</v>
          </cell>
          <cell r="DD542">
            <v>1.25029756030502</v>
          </cell>
          <cell r="DE542">
            <v>1.28725722312015</v>
          </cell>
          <cell r="DF542">
            <v>1.28081887292668</v>
          </cell>
        </row>
        <row r="543">
          <cell r="BX543">
            <v>2.25722727070241</v>
          </cell>
          <cell r="BY543">
            <v>2.41985506196912</v>
          </cell>
          <cell r="BZ543">
            <v>3.05311547007287</v>
          </cell>
          <cell r="CA543">
            <v>2.82618256795187</v>
          </cell>
          <cell r="CB543">
            <v>3.53973436651744</v>
          </cell>
          <cell r="CC543">
            <v>3.48633079349373</v>
          </cell>
          <cell r="CD543">
            <v>3.41291515402329</v>
          </cell>
          <cell r="CE543">
            <v>3.8093287432849</v>
          </cell>
          <cell r="CF543">
            <v>3.40587206259895</v>
          </cell>
          <cell r="CG543">
            <v>3.20728075555817</v>
          </cell>
          <cell r="CH543">
            <v>3.20263334004628</v>
          </cell>
          <cell r="CI543">
            <v>4.03831258959516</v>
          </cell>
          <cell r="CJ543">
            <v>4.01027561384406</v>
          </cell>
          <cell r="CK543">
            <v>4.1282197429362</v>
          </cell>
          <cell r="CL543">
            <v>4.01195710538066</v>
          </cell>
          <cell r="CM543">
            <v>4.24808892467982</v>
          </cell>
          <cell r="CN543">
            <v>4.677108529008</v>
          </cell>
          <cell r="CO543">
            <v>4.80467005692343</v>
          </cell>
          <cell r="CP543">
            <v>4.80875237977865</v>
          </cell>
          <cell r="CQ543">
            <v>4.41788902182396</v>
          </cell>
          <cell r="CR543">
            <v>4.66409173405503</v>
          </cell>
          <cell r="CS543">
            <v>5.05691590839346</v>
          </cell>
          <cell r="CT543">
            <v>5.43084057127777</v>
          </cell>
          <cell r="CU543">
            <v>5.43084057127777</v>
          </cell>
          <cell r="CV543">
            <v>5.43084057127777</v>
          </cell>
          <cell r="CW543">
            <v>1.22706293454854</v>
          </cell>
          <cell r="CX543">
            <v>1.24864272695829</v>
          </cell>
          <cell r="CY543">
            <v>1.25701963112772</v>
          </cell>
          <cell r="CZ543">
            <v>1.26170387493993</v>
          </cell>
          <cell r="DA543">
            <v>1.26943606280359</v>
          </cell>
          <cell r="DB543">
            <v>1.24674542019954</v>
          </cell>
          <cell r="DC543">
            <v>1.22434159615285</v>
          </cell>
          <cell r="DD543">
            <v>1.25596373487496</v>
          </cell>
          <cell r="DE543">
            <v>1.25402935015889</v>
          </cell>
          <cell r="DF543">
            <v>1.26109240833177</v>
          </cell>
        </row>
        <row r="544">
          <cell r="BX544">
            <v>2.6164522930054</v>
          </cell>
          <cell r="BY544">
            <v>2.80461599957254</v>
          </cell>
          <cell r="BZ544">
            <v>3.15780717105459</v>
          </cell>
          <cell r="CA544">
            <v>3.42315230574391</v>
          </cell>
          <cell r="CB544">
            <v>3.60453569189335</v>
          </cell>
          <cell r="CC544">
            <v>2.94464328683823</v>
          </cell>
          <cell r="CD544">
            <v>3.23831789711491</v>
          </cell>
          <cell r="CE544">
            <v>3.46650024357634</v>
          </cell>
          <cell r="CF544">
            <v>3.26587384056461</v>
          </cell>
          <cell r="CG544">
            <v>4.29789351660258</v>
          </cell>
          <cell r="CH544">
            <v>4.53948013160247</v>
          </cell>
          <cell r="CI544">
            <v>3.91293956697554</v>
          </cell>
          <cell r="CJ544">
            <v>4.05704950850648</v>
          </cell>
          <cell r="CK544">
            <v>3.85518134629074</v>
          </cell>
          <cell r="CL544">
            <v>4.09383568858478</v>
          </cell>
          <cell r="CM544">
            <v>4.88459595132706</v>
          </cell>
          <cell r="CN544">
            <v>4.20506665292869</v>
          </cell>
          <cell r="CO544">
            <v>4.68700332302485</v>
          </cell>
          <cell r="CP544">
            <v>4.42725374068958</v>
          </cell>
          <cell r="CQ544">
            <v>4.35256481019249</v>
          </cell>
          <cell r="CR544">
            <v>5.0973689054662</v>
          </cell>
          <cell r="CS544">
            <v>4.99356469325279</v>
          </cell>
          <cell r="CT544">
            <v>5.05346715612336</v>
          </cell>
          <cell r="CU544">
            <v>5.05346715612336</v>
          </cell>
          <cell r="CV544">
            <v>5.05346715612336</v>
          </cell>
          <cell r="CW544">
            <v>1.27329847850339</v>
          </cell>
          <cell r="CX544">
            <v>1.25064987659477</v>
          </cell>
          <cell r="CY544">
            <v>1.27458072510239</v>
          </cell>
          <cell r="CZ544">
            <v>1.24304498971333</v>
          </cell>
          <cell r="DA544">
            <v>1.24519293214571</v>
          </cell>
          <cell r="DB544">
            <v>1.25461302181239</v>
          </cell>
          <cell r="DC544">
            <v>1.24914222564034</v>
          </cell>
          <cell r="DD544">
            <v>1.26189864665301</v>
          </cell>
          <cell r="DE544">
            <v>1.25167091031061</v>
          </cell>
          <cell r="DF544">
            <v>1.26027771579699</v>
          </cell>
        </row>
        <row r="545">
          <cell r="BX545">
            <v>2.46879338526768</v>
          </cell>
          <cell r="BY545">
            <v>3.08352640983566</v>
          </cell>
          <cell r="BZ545">
            <v>3.31598204001</v>
          </cell>
          <cell r="CA545">
            <v>2.93944145723164</v>
          </cell>
          <cell r="CB545">
            <v>3.00049648233379</v>
          </cell>
          <cell r="CC545">
            <v>3.10916099582402</v>
          </cell>
          <cell r="CD545">
            <v>3.35344035273279</v>
          </cell>
          <cell r="CE545">
            <v>3.7464260685514</v>
          </cell>
          <cell r="CF545">
            <v>3.61606832769699</v>
          </cell>
          <cell r="CG545">
            <v>3.81519248836448</v>
          </cell>
          <cell r="CH545">
            <v>3.8601226559722</v>
          </cell>
          <cell r="CI545">
            <v>3.99911549543787</v>
          </cell>
          <cell r="CJ545">
            <v>3.94680964379854</v>
          </cell>
          <cell r="CK545">
            <v>3.99739608522309</v>
          </cell>
          <cell r="CL545">
            <v>4.17672483242223</v>
          </cell>
          <cell r="CM545">
            <v>3.90192034049864</v>
          </cell>
          <cell r="CN545">
            <v>3.84821163786637</v>
          </cell>
          <cell r="CO545">
            <v>4.18318016886703</v>
          </cell>
          <cell r="CP545">
            <v>5.26407780752709</v>
          </cell>
          <cell r="CQ545">
            <v>4.86249830833735</v>
          </cell>
          <cell r="CR545">
            <v>4.98258447322</v>
          </cell>
          <cell r="CS545">
            <v>4.80476687230641</v>
          </cell>
          <cell r="CT545">
            <v>5.13665985811099</v>
          </cell>
          <cell r="CU545">
            <v>5.13665985811099</v>
          </cell>
          <cell r="CV545">
            <v>5.13665985811099</v>
          </cell>
          <cell r="CW545">
            <v>1.25094228401075</v>
          </cell>
          <cell r="CX545">
            <v>1.264472235624</v>
          </cell>
          <cell r="CY545">
            <v>1.27734164037231</v>
          </cell>
          <cell r="CZ545">
            <v>1.27490483937335</v>
          </cell>
          <cell r="DA545">
            <v>1.23911079706049</v>
          </cell>
          <cell r="DB545">
            <v>1.25919904834723</v>
          </cell>
          <cell r="DC545">
            <v>1.26396894252438</v>
          </cell>
          <cell r="DD545">
            <v>1.25339849456009</v>
          </cell>
          <cell r="DE545">
            <v>1.21872606227875</v>
          </cell>
          <cell r="DF545">
            <v>1.25856386912468</v>
          </cell>
        </row>
        <row r="546">
          <cell r="BX546">
            <v>2.76899890224886</v>
          </cell>
          <cell r="BY546">
            <v>2.37098285991712</v>
          </cell>
          <cell r="BZ546">
            <v>3.26003602432896</v>
          </cell>
          <cell r="CA546">
            <v>3.60679939966625</v>
          </cell>
          <cell r="CB546">
            <v>3.98210905116056</v>
          </cell>
          <cell r="CC546">
            <v>3.2033992055758</v>
          </cell>
          <cell r="CD546">
            <v>3.93039525069187</v>
          </cell>
          <cell r="CE546">
            <v>3.38348548804472</v>
          </cell>
          <cell r="CF546">
            <v>3.74538039483615</v>
          </cell>
          <cell r="CG546">
            <v>3.9443864224822</v>
          </cell>
          <cell r="CH546">
            <v>3.32144624153932</v>
          </cell>
          <cell r="CI546">
            <v>3.52389619873992</v>
          </cell>
          <cell r="CJ546">
            <v>4.31086281798556</v>
          </cell>
          <cell r="CK546">
            <v>3.68670803790926</v>
          </cell>
          <cell r="CL546">
            <v>4.90291286877629</v>
          </cell>
          <cell r="CM546">
            <v>4.16021114133068</v>
          </cell>
          <cell r="CN546">
            <v>4.39740577438077</v>
          </cell>
          <cell r="CO546">
            <v>5.35969833673906</v>
          </cell>
          <cell r="CP546">
            <v>4.01147352173941</v>
          </cell>
          <cell r="CQ546">
            <v>5.0550217722933</v>
          </cell>
          <cell r="CR546">
            <v>5.05177668896417</v>
          </cell>
          <cell r="CS546">
            <v>4.93599177522124</v>
          </cell>
          <cell r="CT546">
            <v>4.52091214747282</v>
          </cell>
          <cell r="CU546">
            <v>4.52091214747282</v>
          </cell>
          <cell r="CV546">
            <v>4.52091214747282</v>
          </cell>
          <cell r="CW546">
            <v>1.23358695108706</v>
          </cell>
          <cell r="CX546">
            <v>1.2559239150092</v>
          </cell>
          <cell r="CY546">
            <v>1.27638539495695</v>
          </cell>
          <cell r="CZ546">
            <v>1.22542287988679</v>
          </cell>
          <cell r="DA546">
            <v>1.2568816194054</v>
          </cell>
          <cell r="DB546">
            <v>1.22418823319663</v>
          </cell>
          <cell r="DC546">
            <v>1.25943587776348</v>
          </cell>
          <cell r="DD546">
            <v>1.25503207389429</v>
          </cell>
          <cell r="DE546">
            <v>1.24500743051473</v>
          </cell>
          <cell r="DF546">
            <v>1.25939813965458</v>
          </cell>
        </row>
        <row r="547">
          <cell r="BX547">
            <v>2.2863343419204</v>
          </cell>
          <cell r="BY547">
            <v>3.16107824318426</v>
          </cell>
          <cell r="BZ547">
            <v>3.3096319468947</v>
          </cell>
          <cell r="CA547">
            <v>3.08980422465018</v>
          </cell>
          <cell r="CB547">
            <v>2.96255099597183</v>
          </cell>
          <cell r="CC547">
            <v>3.04640495247159</v>
          </cell>
          <cell r="CD547">
            <v>3.36582659858726</v>
          </cell>
          <cell r="CE547">
            <v>3.08080948374109</v>
          </cell>
          <cell r="CF547">
            <v>2.99595263801403</v>
          </cell>
          <cell r="CG547">
            <v>3.76035838596092</v>
          </cell>
          <cell r="CH547">
            <v>3.24977768706714</v>
          </cell>
          <cell r="CI547">
            <v>3.66154606020457</v>
          </cell>
          <cell r="CJ547">
            <v>4.1926546371243</v>
          </cell>
          <cell r="CK547">
            <v>4.21859806288771</v>
          </cell>
          <cell r="CL547">
            <v>4.50588214539319</v>
          </cell>
          <cell r="CM547">
            <v>4.26729755430922</v>
          </cell>
          <cell r="CN547">
            <v>4.24561322157449</v>
          </cell>
          <cell r="CO547">
            <v>4.88168283625379</v>
          </cell>
          <cell r="CP547">
            <v>5.73710396259232</v>
          </cell>
          <cell r="CQ547">
            <v>4.68023198163467</v>
          </cell>
          <cell r="CR547">
            <v>5.2479673418549</v>
          </cell>
          <cell r="CS547">
            <v>4.67368924755121</v>
          </cell>
          <cell r="CT547">
            <v>4.99006338197077</v>
          </cell>
          <cell r="CU547">
            <v>4.99006338197077</v>
          </cell>
          <cell r="CV547">
            <v>4.99006338197077</v>
          </cell>
          <cell r="CW547">
            <v>1.26250709141367</v>
          </cell>
          <cell r="CX547">
            <v>1.25911315911895</v>
          </cell>
          <cell r="CY547">
            <v>1.25060789413647</v>
          </cell>
          <cell r="CZ547">
            <v>1.26315316027931</v>
          </cell>
          <cell r="DA547">
            <v>1.23651960154003</v>
          </cell>
          <cell r="DB547">
            <v>1.27843350293817</v>
          </cell>
          <cell r="DC547">
            <v>1.25268481425819</v>
          </cell>
          <cell r="DD547">
            <v>1.25748495284681</v>
          </cell>
          <cell r="DE547">
            <v>1.25388728210313</v>
          </cell>
          <cell r="DF547">
            <v>1.25140898534253</v>
          </cell>
        </row>
        <row r="548">
          <cell r="BX548">
            <v>2.84605578534279</v>
          </cell>
          <cell r="BY548">
            <v>2.44409860978664</v>
          </cell>
          <cell r="BZ548">
            <v>3.2456611854093</v>
          </cell>
          <cell r="CA548">
            <v>3.35645769001974</v>
          </cell>
          <cell r="CB548">
            <v>3.0779308307254</v>
          </cell>
          <cell r="CC548">
            <v>3.24001807980879</v>
          </cell>
          <cell r="CD548">
            <v>3.01385866500313</v>
          </cell>
          <cell r="CE548">
            <v>3.50087239138851</v>
          </cell>
          <cell r="CF548">
            <v>3.38967634055228</v>
          </cell>
          <cell r="CG548">
            <v>3.99092642290744</v>
          </cell>
          <cell r="CH548">
            <v>3.32887863516406</v>
          </cell>
          <cell r="CI548">
            <v>3.79863504869043</v>
          </cell>
          <cell r="CJ548">
            <v>3.83860719791678</v>
          </cell>
          <cell r="CK548">
            <v>4.07048000491572</v>
          </cell>
          <cell r="CL548">
            <v>4.57532963033015</v>
          </cell>
          <cell r="CM548">
            <v>4.29092550689866</v>
          </cell>
          <cell r="CN548">
            <v>4.32169718692909</v>
          </cell>
          <cell r="CO548">
            <v>4.5433373213963</v>
          </cell>
          <cell r="CP548">
            <v>5.31574576256119</v>
          </cell>
          <cell r="CQ548">
            <v>4.50443764749315</v>
          </cell>
          <cell r="CR548">
            <v>4.81013671019141</v>
          </cell>
          <cell r="CS548">
            <v>5.25142283097377</v>
          </cell>
          <cell r="CT548">
            <v>5.14857459266715</v>
          </cell>
          <cell r="CU548">
            <v>5.14857459266715</v>
          </cell>
          <cell r="CV548">
            <v>5.14857459266715</v>
          </cell>
          <cell r="CW548">
            <v>1.24804076156062</v>
          </cell>
          <cell r="CX548">
            <v>1.24942228398405</v>
          </cell>
          <cell r="CY548">
            <v>1.24964263757905</v>
          </cell>
          <cell r="CZ548">
            <v>1.26232539824005</v>
          </cell>
          <cell r="DA548">
            <v>1.24541260859772</v>
          </cell>
          <cell r="DB548">
            <v>1.26108365293273</v>
          </cell>
          <cell r="DC548">
            <v>1.25171592644561</v>
          </cell>
          <cell r="DD548">
            <v>1.24529414510104</v>
          </cell>
          <cell r="DE548">
            <v>1.2830909480888</v>
          </cell>
          <cell r="DF548">
            <v>1.2444909528297</v>
          </cell>
        </row>
        <row r="549">
          <cell r="BX549">
            <v>2.77297906608133</v>
          </cell>
          <cell r="BY549">
            <v>3.02034601286152</v>
          </cell>
          <cell r="BZ549">
            <v>3.39884425929761</v>
          </cell>
          <cell r="CA549">
            <v>3.18429387548654</v>
          </cell>
          <cell r="CB549">
            <v>3.09443105590812</v>
          </cell>
          <cell r="CC549">
            <v>3.42407301586021</v>
          </cell>
          <cell r="CD549">
            <v>3.09879395058984</v>
          </cell>
          <cell r="CE549">
            <v>3.3750433764754</v>
          </cell>
          <cell r="CF549">
            <v>2.99557921912726</v>
          </cell>
          <cell r="CG549">
            <v>3.75799884967425</v>
          </cell>
          <cell r="CH549">
            <v>3.55394735157415</v>
          </cell>
          <cell r="CI549">
            <v>3.82326567020364</v>
          </cell>
          <cell r="CJ549">
            <v>4.3390580619662</v>
          </cell>
          <cell r="CK549">
            <v>4.25343191615178</v>
          </cell>
          <cell r="CL549">
            <v>3.89162756969614</v>
          </cell>
          <cell r="CM549">
            <v>3.76330918600381</v>
          </cell>
          <cell r="CN549">
            <v>4.44578370239786</v>
          </cell>
          <cell r="CO549">
            <v>4.16499434582719</v>
          </cell>
          <cell r="CP549">
            <v>4.47534293984238</v>
          </cell>
          <cell r="CQ549">
            <v>4.89190273672911</v>
          </cell>
          <cell r="CR549">
            <v>4.91243629205323</v>
          </cell>
          <cell r="CS549">
            <v>4.55215303430706</v>
          </cell>
          <cell r="CT549">
            <v>5.2481124327243</v>
          </cell>
          <cell r="CU549">
            <v>5.2481124327243</v>
          </cell>
          <cell r="CV549">
            <v>5.2481124327243</v>
          </cell>
          <cell r="CW549">
            <v>1.26615412394055</v>
          </cell>
          <cell r="CX549">
            <v>1.26183889885607</v>
          </cell>
          <cell r="CY549">
            <v>1.24517781547805</v>
          </cell>
          <cell r="CZ549">
            <v>1.27943530177852</v>
          </cell>
          <cell r="DA549">
            <v>1.24421066792689</v>
          </cell>
          <cell r="DB549">
            <v>1.26122111324038</v>
          </cell>
          <cell r="DC549">
            <v>1.25148104800383</v>
          </cell>
          <cell r="DD549">
            <v>1.25446346479393</v>
          </cell>
          <cell r="DE549">
            <v>1.2538729330052</v>
          </cell>
          <cell r="DF549">
            <v>1.25130338994401</v>
          </cell>
        </row>
        <row r="550">
          <cell r="BX550">
            <v>2.04196291828219</v>
          </cell>
          <cell r="BY550">
            <v>2.95511512257634</v>
          </cell>
          <cell r="BZ550">
            <v>3.03564820831435</v>
          </cell>
          <cell r="CA550">
            <v>3.11584295965492</v>
          </cell>
          <cell r="CB550">
            <v>3.41484094470397</v>
          </cell>
          <cell r="CC550">
            <v>3.30135067925937</v>
          </cell>
          <cell r="CD550">
            <v>3.43780746541792</v>
          </cell>
          <cell r="CE550">
            <v>3.2014691231442</v>
          </cell>
          <cell r="CF550">
            <v>4.20320368571154</v>
          </cell>
          <cell r="CG550">
            <v>3.59125852448238</v>
          </cell>
          <cell r="CH550">
            <v>3.50349100457778</v>
          </cell>
          <cell r="CI550">
            <v>3.65668633568431</v>
          </cell>
          <cell r="CJ550">
            <v>4.0050188207226</v>
          </cell>
          <cell r="CK550">
            <v>4.10640135046992</v>
          </cell>
          <cell r="CL550">
            <v>4.12550390798019</v>
          </cell>
          <cell r="CM550">
            <v>4.69127112010027</v>
          </cell>
          <cell r="CN550">
            <v>3.97497286327449</v>
          </cell>
          <cell r="CO550">
            <v>4.22273213972384</v>
          </cell>
          <cell r="CP550">
            <v>4.32342253464106</v>
          </cell>
          <cell r="CQ550">
            <v>4.68894652674327</v>
          </cell>
          <cell r="CR550">
            <v>4.08520367701566</v>
          </cell>
          <cell r="CS550">
            <v>4.82740162464327</v>
          </cell>
          <cell r="CT550">
            <v>4.83557508132499</v>
          </cell>
          <cell r="CU550">
            <v>4.83557508132499</v>
          </cell>
          <cell r="CV550">
            <v>4.83557508132499</v>
          </cell>
          <cell r="CW550">
            <v>1.26057581572472</v>
          </cell>
          <cell r="CX550">
            <v>1.23951227413424</v>
          </cell>
          <cell r="CY550">
            <v>1.2674377331245</v>
          </cell>
          <cell r="CZ550">
            <v>1.2656887771425</v>
          </cell>
          <cell r="DA550">
            <v>1.25490681574726</v>
          </cell>
          <cell r="DB550">
            <v>1.25848992217478</v>
          </cell>
          <cell r="DC550">
            <v>1.26327084969662</v>
          </cell>
          <cell r="DD550">
            <v>1.2590733754432</v>
          </cell>
          <cell r="DE550">
            <v>1.26102715402465</v>
          </cell>
          <cell r="DF550">
            <v>1.25933065445797</v>
          </cell>
        </row>
        <row r="551">
          <cell r="BX551">
            <v>2.2677437184932</v>
          </cell>
          <cell r="BY551">
            <v>3.07125024799759</v>
          </cell>
          <cell r="BZ551">
            <v>2.86685857586797</v>
          </cell>
          <cell r="CA551">
            <v>3.2308084849601</v>
          </cell>
          <cell r="CB551">
            <v>3.26829319720624</v>
          </cell>
          <cell r="CC551">
            <v>3.24026327385139</v>
          </cell>
          <cell r="CD551">
            <v>3.18518111172376</v>
          </cell>
          <cell r="CE551">
            <v>3.12906733125627</v>
          </cell>
          <cell r="CF551">
            <v>3.43756973149993</v>
          </cell>
          <cell r="CG551">
            <v>3.55361717242841</v>
          </cell>
          <cell r="CH551">
            <v>3.60716187258558</v>
          </cell>
          <cell r="CI551">
            <v>3.97488237593009</v>
          </cell>
          <cell r="CJ551">
            <v>4.14680797803807</v>
          </cell>
          <cell r="CK551">
            <v>3.93241653225124</v>
          </cell>
          <cell r="CL551">
            <v>4.60380441140936</v>
          </cell>
          <cell r="CM551">
            <v>3.89515380771719</v>
          </cell>
          <cell r="CN551">
            <v>4.0912818205187</v>
          </cell>
          <cell r="CO551">
            <v>4.52981827341146</v>
          </cell>
          <cell r="CP551">
            <v>5.10811965399606</v>
          </cell>
          <cell r="CQ551">
            <v>4.58940663328028</v>
          </cell>
          <cell r="CR551">
            <v>4.89982366627037</v>
          </cell>
          <cell r="CS551">
            <v>5.75162217681218</v>
          </cell>
          <cell r="CT551">
            <v>4.77814092632877</v>
          </cell>
          <cell r="CU551">
            <v>4.77814092632877</v>
          </cell>
          <cell r="CV551">
            <v>4.77814092632877</v>
          </cell>
          <cell r="CW551">
            <v>1.25113955603984</v>
          </cell>
          <cell r="CX551">
            <v>1.22800465324598</v>
          </cell>
          <cell r="CY551">
            <v>1.24748779206925</v>
          </cell>
          <cell r="CZ551">
            <v>1.25196693342351</v>
          </cell>
          <cell r="DA551">
            <v>1.24762228750522</v>
          </cell>
          <cell r="DB551">
            <v>1.26987665792036</v>
          </cell>
          <cell r="DC551">
            <v>1.26714518733092</v>
          </cell>
          <cell r="DD551">
            <v>1.27076920488702</v>
          </cell>
          <cell r="DE551">
            <v>1.25669622856567</v>
          </cell>
          <cell r="DF551">
            <v>1.24835696464422</v>
          </cell>
        </row>
        <row r="552">
          <cell r="BX552">
            <v>2.54479042653233</v>
          </cell>
          <cell r="BY552">
            <v>3.18406220304207</v>
          </cell>
          <cell r="BZ552">
            <v>3.30429847793455</v>
          </cell>
          <cell r="CA552">
            <v>3.17717947142324</v>
          </cell>
          <cell r="CB552">
            <v>3.0993309885758</v>
          </cell>
          <cell r="CC552">
            <v>2.94148973893053</v>
          </cell>
          <cell r="CD552">
            <v>3.62343367882717</v>
          </cell>
          <cell r="CE552">
            <v>3.07349497795395</v>
          </cell>
          <cell r="CF552">
            <v>3.72995513468328</v>
          </cell>
          <cell r="CG552">
            <v>3.80939336392958</v>
          </cell>
          <cell r="CH552">
            <v>4.12382022840362</v>
          </cell>
          <cell r="CI552">
            <v>3.47490655961683</v>
          </cell>
          <cell r="CJ552">
            <v>3.75069323967394</v>
          </cell>
          <cell r="CK552">
            <v>4.21796947774554</v>
          </cell>
          <cell r="CL552">
            <v>4.04783919762966</v>
          </cell>
          <cell r="CM552">
            <v>4.1262639213539</v>
          </cell>
          <cell r="CN552">
            <v>4.22959516905399</v>
          </cell>
          <cell r="CO552">
            <v>4.30455082055088</v>
          </cell>
          <cell r="CP552">
            <v>4.52418770302544</v>
          </cell>
          <cell r="CQ552">
            <v>4.43650573679135</v>
          </cell>
          <cell r="CR552">
            <v>4.63245721753724</v>
          </cell>
          <cell r="CS552">
            <v>5.57502043051738</v>
          </cell>
          <cell r="CT552">
            <v>5.36620793972253</v>
          </cell>
          <cell r="CU552">
            <v>5.36620793972253</v>
          </cell>
          <cell r="CV552">
            <v>5.36620793972253</v>
          </cell>
          <cell r="CW552">
            <v>1.25520240262089</v>
          </cell>
          <cell r="CX552">
            <v>1.26639655269306</v>
          </cell>
          <cell r="CY552">
            <v>1.24688525642431</v>
          </cell>
          <cell r="CZ552">
            <v>1.24499775793373</v>
          </cell>
          <cell r="DA552">
            <v>1.25360296410167</v>
          </cell>
          <cell r="DB552">
            <v>1.25493980175492</v>
          </cell>
          <cell r="DC552">
            <v>1.24736261548801</v>
          </cell>
          <cell r="DD552">
            <v>1.26331896228519</v>
          </cell>
          <cell r="DE552">
            <v>1.24179897944916</v>
          </cell>
          <cell r="DF552">
            <v>1.26146629613932</v>
          </cell>
        </row>
        <row r="553">
          <cell r="BX553">
            <v>3.00735707512343</v>
          </cell>
          <cell r="BY553">
            <v>2.99838712946724</v>
          </cell>
          <cell r="BZ553">
            <v>2.75740572128043</v>
          </cell>
          <cell r="CA553">
            <v>2.81124861924263</v>
          </cell>
          <cell r="CB553">
            <v>2.38707591837257</v>
          </cell>
          <cell r="CC553">
            <v>3.12978371196117</v>
          </cell>
          <cell r="CD553">
            <v>3.26248292885325</v>
          </cell>
          <cell r="CE553">
            <v>3.54443481503131</v>
          </cell>
          <cell r="CF553">
            <v>3.80520356077187</v>
          </cell>
          <cell r="CG553">
            <v>4.04249844164554</v>
          </cell>
          <cell r="CH553">
            <v>3.82448557660148</v>
          </cell>
          <cell r="CI553">
            <v>3.90130469344446</v>
          </cell>
          <cell r="CJ553">
            <v>3.73388408439774</v>
          </cell>
          <cell r="CK553">
            <v>3.89386469312793</v>
          </cell>
          <cell r="CL553">
            <v>4.26883530524243</v>
          </cell>
          <cell r="CM553">
            <v>4.47032784539858</v>
          </cell>
          <cell r="CN553">
            <v>4.25714676794586</v>
          </cell>
          <cell r="CO553">
            <v>4.10254208150896</v>
          </cell>
          <cell r="CP553">
            <v>4.99645905587993</v>
          </cell>
          <cell r="CQ553">
            <v>4.56981021710963</v>
          </cell>
          <cell r="CR553">
            <v>4.91462932666294</v>
          </cell>
          <cell r="CS553">
            <v>4.95094829351091</v>
          </cell>
          <cell r="CT553">
            <v>4.64086022224578</v>
          </cell>
          <cell r="CU553">
            <v>4.64086022224578</v>
          </cell>
          <cell r="CV553">
            <v>4.64086022224578</v>
          </cell>
          <cell r="CW553">
            <v>1.2478370825144</v>
          </cell>
          <cell r="CX553">
            <v>1.25580294892985</v>
          </cell>
          <cell r="CY553">
            <v>1.27409590316668</v>
          </cell>
          <cell r="CZ553">
            <v>1.25560774719466</v>
          </cell>
          <cell r="DA553">
            <v>1.25948703325099</v>
          </cell>
          <cell r="DB553">
            <v>1.26882993632959</v>
          </cell>
          <cell r="DC553">
            <v>1.25209864762023</v>
          </cell>
          <cell r="DD553">
            <v>1.26237383478057</v>
          </cell>
          <cell r="DE553">
            <v>1.2635868617646</v>
          </cell>
          <cell r="DF553">
            <v>1.25279490651537</v>
          </cell>
        </row>
        <row r="554">
          <cell r="BX554">
            <v>3.05696361606315</v>
          </cell>
          <cell r="BY554">
            <v>2.6675761158337</v>
          </cell>
          <cell r="BZ554">
            <v>2.81363904543546</v>
          </cell>
          <cell r="CA554">
            <v>3.06238340190058</v>
          </cell>
          <cell r="CB554">
            <v>3.18916077057472</v>
          </cell>
          <cell r="CC554">
            <v>2.83756371987754</v>
          </cell>
          <cell r="CD554">
            <v>3.02514833516491</v>
          </cell>
          <cell r="CE554">
            <v>3.50306388022768</v>
          </cell>
          <cell r="CF554">
            <v>4.29274036196867</v>
          </cell>
          <cell r="CG554">
            <v>3.76586775430606</v>
          </cell>
          <cell r="CH554">
            <v>3.66856893396777</v>
          </cell>
          <cell r="CI554">
            <v>4.18674370783063</v>
          </cell>
          <cell r="CJ554">
            <v>3.71434929654621</v>
          </cell>
          <cell r="CK554">
            <v>5.0804950957564</v>
          </cell>
          <cell r="CL554">
            <v>4.3499759412272</v>
          </cell>
          <cell r="CM554">
            <v>4.04963891500521</v>
          </cell>
          <cell r="CN554">
            <v>4.06624795734643</v>
          </cell>
          <cell r="CO554">
            <v>4.03236374357494</v>
          </cell>
          <cell r="CP554">
            <v>4.96519078031296</v>
          </cell>
          <cell r="CQ554">
            <v>5.17467266349944</v>
          </cell>
          <cell r="CR554">
            <v>4.79688928894328</v>
          </cell>
          <cell r="CS554">
            <v>4.56683428723572</v>
          </cell>
          <cell r="CT554">
            <v>4.53938672304666</v>
          </cell>
          <cell r="CU554">
            <v>4.53938672304666</v>
          </cell>
          <cell r="CV554">
            <v>4.53938672304666</v>
          </cell>
          <cell r="CW554">
            <v>1.25141421329708</v>
          </cell>
          <cell r="CX554">
            <v>1.24156669564513</v>
          </cell>
          <cell r="CY554">
            <v>1.2465356952848</v>
          </cell>
          <cell r="CZ554">
            <v>1.27986867066525</v>
          </cell>
          <cell r="DA554">
            <v>1.2334591927419</v>
          </cell>
          <cell r="DB554">
            <v>1.27766696434029</v>
          </cell>
          <cell r="DC554">
            <v>1.25506734655766</v>
          </cell>
          <cell r="DD554">
            <v>1.26928935960377</v>
          </cell>
          <cell r="DE554">
            <v>1.2478449433167</v>
          </cell>
          <cell r="DF554">
            <v>1.25924059691758</v>
          </cell>
        </row>
        <row r="555">
          <cell r="BX555">
            <v>2.64768210391785</v>
          </cell>
          <cell r="BY555">
            <v>2.67890579580082</v>
          </cell>
          <cell r="BZ555">
            <v>2.9231938698659</v>
          </cell>
          <cell r="CA555">
            <v>2.40720816519994</v>
          </cell>
          <cell r="CB555">
            <v>3.47804514045919</v>
          </cell>
          <cell r="CC555">
            <v>2.7014305798399</v>
          </cell>
          <cell r="CD555">
            <v>3.22207822346385</v>
          </cell>
          <cell r="CE555">
            <v>3.42070714632497</v>
          </cell>
          <cell r="CF555">
            <v>3.47814429136967</v>
          </cell>
          <cell r="CG555">
            <v>4.26933839057674</v>
          </cell>
          <cell r="CH555">
            <v>3.43869778316003</v>
          </cell>
          <cell r="CI555">
            <v>4.3835090634879</v>
          </cell>
          <cell r="CJ555">
            <v>4.24825418172765</v>
          </cell>
          <cell r="CK555">
            <v>4.12818041002358</v>
          </cell>
          <cell r="CL555">
            <v>4.50831884411667</v>
          </cell>
          <cell r="CM555">
            <v>4.2477444025219</v>
          </cell>
          <cell r="CN555">
            <v>4.07081166196554</v>
          </cell>
          <cell r="CO555">
            <v>4.9043660590786</v>
          </cell>
          <cell r="CP555">
            <v>4.8115142724101</v>
          </cell>
          <cell r="CQ555">
            <v>5.9064595246334</v>
          </cell>
          <cell r="CR555">
            <v>4.83348889586439</v>
          </cell>
          <cell r="CS555">
            <v>5.48875682643142</v>
          </cell>
          <cell r="CT555">
            <v>5.11526228495341</v>
          </cell>
          <cell r="CU555">
            <v>5.11526228495341</v>
          </cell>
          <cell r="CV555">
            <v>5.11526228495341</v>
          </cell>
          <cell r="CW555">
            <v>1.26211443852021</v>
          </cell>
          <cell r="CX555">
            <v>1.24404450441742</v>
          </cell>
          <cell r="CY555">
            <v>1.23680679427441</v>
          </cell>
          <cell r="CZ555">
            <v>1.26277102932523</v>
          </cell>
          <cell r="DA555">
            <v>1.25701161517746</v>
          </cell>
          <cell r="DB555">
            <v>1.25515825369508</v>
          </cell>
          <cell r="DC555">
            <v>1.26820222881002</v>
          </cell>
          <cell r="DD555">
            <v>1.23219492717864</v>
          </cell>
          <cell r="DE555">
            <v>1.2435092253195</v>
          </cell>
          <cell r="DF555">
            <v>1.25907018370264</v>
          </cell>
        </row>
        <row r="556">
          <cell r="BX556">
            <v>3.09973911055877</v>
          </cell>
          <cell r="BY556">
            <v>3.04740346267475</v>
          </cell>
          <cell r="BZ556">
            <v>3.55439992769209</v>
          </cell>
          <cell r="CA556">
            <v>3.13913817172729</v>
          </cell>
          <cell r="CB556">
            <v>3.66985792677279</v>
          </cell>
          <cell r="CC556">
            <v>2.84682012921046</v>
          </cell>
          <cell r="CD556">
            <v>2.87176390619553</v>
          </cell>
          <cell r="CE556">
            <v>2.75204320853828</v>
          </cell>
          <cell r="CF556">
            <v>3.70422541842415</v>
          </cell>
          <cell r="CG556">
            <v>3.19288804791812</v>
          </cell>
          <cell r="CH556">
            <v>3.80815249710195</v>
          </cell>
          <cell r="CI556">
            <v>4.29671157711333</v>
          </cell>
          <cell r="CJ556">
            <v>4.08301677345503</v>
          </cell>
          <cell r="CK556">
            <v>4.00968274407247</v>
          </cell>
          <cell r="CL556">
            <v>4.42655831845446</v>
          </cell>
          <cell r="CM556">
            <v>4.43476543398997</v>
          </cell>
          <cell r="CN556">
            <v>4.42250133079125</v>
          </cell>
          <cell r="CO556">
            <v>4.75409700842336</v>
          </cell>
          <cell r="CP556">
            <v>4.50918736447911</v>
          </cell>
          <cell r="CQ556">
            <v>4.54138785054497</v>
          </cell>
          <cell r="CR556">
            <v>4.74980401495102</v>
          </cell>
          <cell r="CS556">
            <v>4.73477403980922</v>
          </cell>
          <cell r="CT556">
            <v>5.51369844475611</v>
          </cell>
          <cell r="CU556">
            <v>5.51369844475611</v>
          </cell>
          <cell r="CV556">
            <v>5.51369844475611</v>
          </cell>
          <cell r="CW556">
            <v>1.27056509674808</v>
          </cell>
          <cell r="CX556">
            <v>1.27751590620754</v>
          </cell>
          <cell r="CY556">
            <v>1.24959418645322</v>
          </cell>
          <cell r="CZ556">
            <v>1.25017647548457</v>
          </cell>
          <cell r="DA556">
            <v>1.25965264171055</v>
          </cell>
          <cell r="DB556">
            <v>1.25120577726057</v>
          </cell>
          <cell r="DC556">
            <v>1.24280103510989</v>
          </cell>
          <cell r="DD556">
            <v>1.24510506105928</v>
          </cell>
          <cell r="DE556">
            <v>1.27339355334339</v>
          </cell>
          <cell r="DF556">
            <v>1.24656798838676</v>
          </cell>
        </row>
        <row r="557">
          <cell r="BX557">
            <v>2.25464017241191</v>
          </cell>
          <cell r="BY557">
            <v>2.84050855490076</v>
          </cell>
          <cell r="BZ557">
            <v>2.57752660972295</v>
          </cell>
          <cell r="CA557">
            <v>3.34554476666212</v>
          </cell>
          <cell r="CB557">
            <v>2.71899705766515</v>
          </cell>
          <cell r="CC557">
            <v>3.24448672180763</v>
          </cell>
          <cell r="CD557">
            <v>2.86127027622189</v>
          </cell>
          <cell r="CE557">
            <v>3.84696214792186</v>
          </cell>
          <cell r="CF557">
            <v>3.45211469817633</v>
          </cell>
          <cell r="CG557">
            <v>3.27765227389383</v>
          </cell>
          <cell r="CH557">
            <v>3.60589987518045</v>
          </cell>
          <cell r="CI557">
            <v>4.06208287459192</v>
          </cell>
          <cell r="CJ557">
            <v>4.18517638095605</v>
          </cell>
          <cell r="CK557">
            <v>4.41696352584677</v>
          </cell>
          <cell r="CL557">
            <v>4.10042144413448</v>
          </cell>
          <cell r="CM557">
            <v>4.18115932698761</v>
          </cell>
          <cell r="CN557">
            <v>4.72260461170067</v>
          </cell>
          <cell r="CO557">
            <v>4.68643532330933</v>
          </cell>
          <cell r="CP557">
            <v>4.81798658975199</v>
          </cell>
          <cell r="CQ557">
            <v>5.08343711068448</v>
          </cell>
          <cell r="CR557">
            <v>5.07040412081785</v>
          </cell>
          <cell r="CS557">
            <v>5.24653795481893</v>
          </cell>
          <cell r="CT557">
            <v>4.92960791481931</v>
          </cell>
          <cell r="CU557">
            <v>4.92960791481931</v>
          </cell>
          <cell r="CV557">
            <v>4.92960791481931</v>
          </cell>
          <cell r="CW557">
            <v>1.26157658692879</v>
          </cell>
          <cell r="CX557">
            <v>1.24756801719972</v>
          </cell>
          <cell r="CY557">
            <v>1.23219267625137</v>
          </cell>
          <cell r="CZ557">
            <v>1.27416208461046</v>
          </cell>
          <cell r="DA557">
            <v>1.24354777818575</v>
          </cell>
          <cell r="DB557">
            <v>1.2526906926585</v>
          </cell>
          <cell r="DC557">
            <v>1.24423323721068</v>
          </cell>
          <cell r="DD557">
            <v>1.24553616131409</v>
          </cell>
          <cell r="DE557">
            <v>1.26362004823839</v>
          </cell>
          <cell r="DF557">
            <v>1.28008444080112</v>
          </cell>
        </row>
        <row r="558">
          <cell r="BX558">
            <v>2.19304278244927</v>
          </cell>
          <cell r="BY558">
            <v>2.92112038566212</v>
          </cell>
          <cell r="BZ558">
            <v>3.01918869600642</v>
          </cell>
          <cell r="CA558">
            <v>2.9724887192238</v>
          </cell>
          <cell r="CB558">
            <v>3.22468146023175</v>
          </cell>
          <cell r="CC558">
            <v>3.05721548525284</v>
          </cell>
          <cell r="CD558">
            <v>3.54250991836533</v>
          </cell>
          <cell r="CE558">
            <v>4.10227371396917</v>
          </cell>
          <cell r="CF558">
            <v>3.63316733550965</v>
          </cell>
          <cell r="CG558">
            <v>3.5194928315581</v>
          </cell>
          <cell r="CH558">
            <v>3.37261168194188</v>
          </cell>
          <cell r="CI558">
            <v>3.84667691009554</v>
          </cell>
          <cell r="CJ558">
            <v>4.04738283444436</v>
          </cell>
          <cell r="CK558">
            <v>3.9193888186379</v>
          </cell>
          <cell r="CL558">
            <v>4.49917607675115</v>
          </cell>
          <cell r="CM558">
            <v>4.13936717292791</v>
          </cell>
          <cell r="CN558">
            <v>4.27140613447814</v>
          </cell>
          <cell r="CO558">
            <v>4.17328743875373</v>
          </cell>
          <cell r="CP558">
            <v>4.82608469428556</v>
          </cell>
          <cell r="CQ558">
            <v>4.58563429673766</v>
          </cell>
          <cell r="CR558">
            <v>4.44402926060293</v>
          </cell>
          <cell r="CS558">
            <v>4.6682029952058</v>
          </cell>
          <cell r="CT558">
            <v>5.34488543019771</v>
          </cell>
          <cell r="CU558">
            <v>5.34488543019771</v>
          </cell>
          <cell r="CV558">
            <v>5.34488543019771</v>
          </cell>
          <cell r="CW558">
            <v>1.25103435466515</v>
          </cell>
          <cell r="CX558">
            <v>1.23670063006296</v>
          </cell>
          <cell r="CY558">
            <v>1.23497860190527</v>
          </cell>
          <cell r="CZ558">
            <v>1.26669621585866</v>
          </cell>
          <cell r="DA558">
            <v>1.26461477769624</v>
          </cell>
          <cell r="DB558">
            <v>1.23681267052522</v>
          </cell>
          <cell r="DC558">
            <v>1.25052389235048</v>
          </cell>
          <cell r="DD558">
            <v>1.26055605174162</v>
          </cell>
          <cell r="DE558">
            <v>1.2447089782145</v>
          </cell>
          <cell r="DF558">
            <v>1.26318792884015</v>
          </cell>
        </row>
        <row r="559">
          <cell r="BX559">
            <v>3.03209687219772</v>
          </cell>
          <cell r="BY559">
            <v>2.40147501827982</v>
          </cell>
          <cell r="BZ559">
            <v>3.05077417151978</v>
          </cell>
          <cell r="CA559">
            <v>3.19144466766524</v>
          </cell>
          <cell r="CB559">
            <v>3.44230767485945</v>
          </cell>
          <cell r="CC559">
            <v>3.81553385714363</v>
          </cell>
          <cell r="CD559">
            <v>3.52969187103224</v>
          </cell>
          <cell r="CE559">
            <v>3.24068080219685</v>
          </cell>
          <cell r="CF559">
            <v>3.38450690606746</v>
          </cell>
          <cell r="CG559">
            <v>3.4911830638187</v>
          </cell>
          <cell r="CH559">
            <v>3.83607860286861</v>
          </cell>
          <cell r="CI559">
            <v>2.89229746836726</v>
          </cell>
          <cell r="CJ559">
            <v>2.726510174705</v>
          </cell>
          <cell r="CK559">
            <v>3.26088692208425</v>
          </cell>
          <cell r="CL559">
            <v>4.34801220709551</v>
          </cell>
          <cell r="CM559">
            <v>4.40265354094985</v>
          </cell>
          <cell r="CN559">
            <v>5.16304455880057</v>
          </cell>
          <cell r="CO559">
            <v>4.36725761182529</v>
          </cell>
          <cell r="CP559">
            <v>4.37766785149313</v>
          </cell>
          <cell r="CQ559">
            <v>4.84332041367254</v>
          </cell>
          <cell r="CR559">
            <v>4.76731338177662</v>
          </cell>
          <cell r="CS559">
            <v>4.83429362941237</v>
          </cell>
          <cell r="CT559">
            <v>5.30160447062885</v>
          </cell>
          <cell r="CU559">
            <v>5.30160447062885</v>
          </cell>
          <cell r="CV559">
            <v>5.30160447062885</v>
          </cell>
          <cell r="CW559">
            <v>1.24646899290841</v>
          </cell>
          <cell r="CX559">
            <v>1.26768115459435</v>
          </cell>
          <cell r="CY559">
            <v>1.25369469632392</v>
          </cell>
          <cell r="CZ559">
            <v>1.27531069698929</v>
          </cell>
          <cell r="DA559">
            <v>1.25179344168549</v>
          </cell>
          <cell r="DB559">
            <v>1.26853233867465</v>
          </cell>
          <cell r="DC559">
            <v>1.25261003188117</v>
          </cell>
          <cell r="DD559">
            <v>1.23615734985409</v>
          </cell>
          <cell r="DE559">
            <v>1.26108962074972</v>
          </cell>
          <cell r="DF559">
            <v>1.27807946453532</v>
          </cell>
        </row>
        <row r="560">
          <cell r="BX560">
            <v>2.65163288943757</v>
          </cell>
          <cell r="BY560">
            <v>3.11628326323727</v>
          </cell>
          <cell r="BZ560">
            <v>3.16081136451378</v>
          </cell>
          <cell r="CA560">
            <v>2.8487006553759</v>
          </cell>
          <cell r="CB560">
            <v>3.11922922151109</v>
          </cell>
          <cell r="CC560">
            <v>2.76987733869817</v>
          </cell>
          <cell r="CD560">
            <v>2.86349456704496</v>
          </cell>
          <cell r="CE560">
            <v>3.1218917842622</v>
          </cell>
          <cell r="CF560">
            <v>3.37696727291568</v>
          </cell>
          <cell r="CG560">
            <v>4.11692059274835</v>
          </cell>
          <cell r="CH560">
            <v>3.53086768325764</v>
          </cell>
          <cell r="CI560">
            <v>3.95750288582511</v>
          </cell>
          <cell r="CJ560">
            <v>3.70001526313966</v>
          </cell>
          <cell r="CK560">
            <v>4.11007761179343</v>
          </cell>
          <cell r="CL560">
            <v>4.73663414320987</v>
          </cell>
          <cell r="CM560">
            <v>4.41700590925245</v>
          </cell>
          <cell r="CN560">
            <v>4.29884096367367</v>
          </cell>
          <cell r="CO560">
            <v>4.34267285197189</v>
          </cell>
          <cell r="CP560">
            <v>4.69114118857274</v>
          </cell>
          <cell r="CQ560">
            <v>5.25143965808072</v>
          </cell>
          <cell r="CR560">
            <v>5.09558153599715</v>
          </cell>
          <cell r="CS560">
            <v>5.15842393410066</v>
          </cell>
          <cell r="CT560">
            <v>5.58248614302034</v>
          </cell>
          <cell r="CU560">
            <v>5.58248614302034</v>
          </cell>
          <cell r="CV560">
            <v>5.58248614302034</v>
          </cell>
          <cell r="CW560">
            <v>1.2715135466247</v>
          </cell>
          <cell r="CX560">
            <v>1.27155665699227</v>
          </cell>
          <cell r="CY560">
            <v>1.25219382399704</v>
          </cell>
          <cell r="CZ560">
            <v>1.25979586479832</v>
          </cell>
          <cell r="DA560">
            <v>1.25404882407865</v>
          </cell>
          <cell r="DB560">
            <v>1.26521937646865</v>
          </cell>
          <cell r="DC560">
            <v>1.26029258035424</v>
          </cell>
          <cell r="DD560">
            <v>1.22323618174435</v>
          </cell>
          <cell r="DE560">
            <v>1.25304536744782</v>
          </cell>
          <cell r="DF560">
            <v>1.2428826261675</v>
          </cell>
        </row>
        <row r="561">
          <cell r="BX561">
            <v>2.31499165464456</v>
          </cell>
          <cell r="BY561">
            <v>2.933325739586</v>
          </cell>
          <cell r="BZ561">
            <v>3.25672259925049</v>
          </cell>
          <cell r="CA561">
            <v>2.82987693517172</v>
          </cell>
          <cell r="CB561">
            <v>3.07586325488532</v>
          </cell>
          <cell r="CC561">
            <v>2.80633889778536</v>
          </cell>
          <cell r="CD561">
            <v>2.74228275842691</v>
          </cell>
          <cell r="CE561">
            <v>3.32839074759136</v>
          </cell>
          <cell r="CF561">
            <v>2.88558175841157</v>
          </cell>
          <cell r="CG561">
            <v>3.47719743901519</v>
          </cell>
          <cell r="CH561">
            <v>4.49139883916002</v>
          </cell>
          <cell r="CI561">
            <v>3.99512565484801</v>
          </cell>
          <cell r="CJ561">
            <v>4.14105521685451</v>
          </cell>
          <cell r="CK561">
            <v>3.43238218573878</v>
          </cell>
          <cell r="CL561">
            <v>4.35538676885438</v>
          </cell>
          <cell r="CM561">
            <v>3.98208008347007</v>
          </cell>
          <cell r="CN561">
            <v>4.70667528518628</v>
          </cell>
          <cell r="CO561">
            <v>4.65071431649441</v>
          </cell>
          <cell r="CP561">
            <v>3.94120476214737</v>
          </cell>
          <cell r="CQ561">
            <v>4.95409820140779</v>
          </cell>
          <cell r="CR561">
            <v>5.10702270083439</v>
          </cell>
          <cell r="CS561">
            <v>5.53595121163802</v>
          </cell>
          <cell r="CT561">
            <v>5.63861203094954</v>
          </cell>
          <cell r="CU561">
            <v>5.63861203094954</v>
          </cell>
          <cell r="CV561">
            <v>5.63861203094954</v>
          </cell>
          <cell r="CW561">
            <v>1.25085417416278</v>
          </cell>
          <cell r="CX561">
            <v>1.25387077961484</v>
          </cell>
          <cell r="CY561">
            <v>1.25644454295911</v>
          </cell>
          <cell r="CZ561">
            <v>1.25521176674354</v>
          </cell>
          <cell r="DA561">
            <v>1.2742626726019</v>
          </cell>
          <cell r="DB561">
            <v>1.27265988903184</v>
          </cell>
          <cell r="DC561">
            <v>1.2624356776521</v>
          </cell>
          <cell r="DD561">
            <v>1.23479883123762</v>
          </cell>
          <cell r="DE561">
            <v>1.24632206087809</v>
          </cell>
          <cell r="DF561">
            <v>1.26224398970696</v>
          </cell>
        </row>
        <row r="562">
          <cell r="BX562">
            <v>2.77408727164932</v>
          </cell>
          <cell r="BY562">
            <v>2.78654266591175</v>
          </cell>
          <cell r="BZ562">
            <v>2.35787975425887</v>
          </cell>
          <cell r="CA562">
            <v>3.19590931547829</v>
          </cell>
          <cell r="CB562">
            <v>2.96397463728551</v>
          </cell>
          <cell r="CC562">
            <v>3.44994036710841</v>
          </cell>
          <cell r="CD562">
            <v>3.63069848750902</v>
          </cell>
          <cell r="CE562">
            <v>3.41395769339698</v>
          </cell>
          <cell r="CF562">
            <v>3.19325543217522</v>
          </cell>
          <cell r="CG562">
            <v>3.80812947999091</v>
          </cell>
          <cell r="CH562">
            <v>3.73402295478187</v>
          </cell>
          <cell r="CI562">
            <v>3.65547003778222</v>
          </cell>
          <cell r="CJ562">
            <v>4.3475114779733</v>
          </cell>
          <cell r="CK562">
            <v>4.03190161053971</v>
          </cell>
          <cell r="CL562">
            <v>4.12713547298008</v>
          </cell>
          <cell r="CM562">
            <v>4.08301671818096</v>
          </cell>
          <cell r="CN562">
            <v>4.48912132587646</v>
          </cell>
          <cell r="CO562">
            <v>4.50712811636612</v>
          </cell>
          <cell r="CP562">
            <v>4.28060197952152</v>
          </cell>
          <cell r="CQ562">
            <v>4.53313529244357</v>
          </cell>
          <cell r="CR562">
            <v>5.19477867870304</v>
          </cell>
          <cell r="CS562">
            <v>4.90716147328788</v>
          </cell>
          <cell r="CT562">
            <v>5.40512769963432</v>
          </cell>
          <cell r="CU562">
            <v>5.40512769963432</v>
          </cell>
          <cell r="CV562">
            <v>5.40512769963432</v>
          </cell>
          <cell r="CW562">
            <v>1.25347881596812</v>
          </cell>
          <cell r="CX562">
            <v>1.24344980380096</v>
          </cell>
          <cell r="CY562">
            <v>1.24571438613379</v>
          </cell>
          <cell r="CZ562">
            <v>1.25847659108246</v>
          </cell>
          <cell r="DA562">
            <v>1.24900113832051</v>
          </cell>
          <cell r="DB562">
            <v>1.24231622894931</v>
          </cell>
          <cell r="DC562">
            <v>1.2530076976094</v>
          </cell>
          <cell r="DD562">
            <v>1.26281006098676</v>
          </cell>
          <cell r="DE562">
            <v>1.24016925849363</v>
          </cell>
          <cell r="DF562">
            <v>1.26461711839336</v>
          </cell>
        </row>
        <row r="563">
          <cell r="BX563">
            <v>2.95091614948603</v>
          </cell>
          <cell r="BY563">
            <v>2.85767690797474</v>
          </cell>
          <cell r="BZ563">
            <v>2.96542082746137</v>
          </cell>
          <cell r="CA563">
            <v>3.67750515289914</v>
          </cell>
          <cell r="CB563">
            <v>3.2455933328171</v>
          </cell>
          <cell r="CC563">
            <v>3.34147199471817</v>
          </cell>
          <cell r="CD563">
            <v>3.61320557618351</v>
          </cell>
          <cell r="CE563">
            <v>3.49995705174142</v>
          </cell>
          <cell r="CF563">
            <v>4.09086612644372</v>
          </cell>
          <cell r="CG563">
            <v>3.94094999680074</v>
          </cell>
          <cell r="CH563">
            <v>4.34337661202487</v>
          </cell>
          <cell r="CI563">
            <v>3.94612627345214</v>
          </cell>
          <cell r="CJ563">
            <v>4.48038673984568</v>
          </cell>
          <cell r="CK563">
            <v>3.50367779755475</v>
          </cell>
          <cell r="CL563">
            <v>3.95820081514284</v>
          </cell>
          <cell r="CM563">
            <v>4.57804395916449</v>
          </cell>
          <cell r="CN563">
            <v>4.92662103097615</v>
          </cell>
          <cell r="CO563">
            <v>4.39819001831369</v>
          </cell>
          <cell r="CP563">
            <v>4.5403295178013</v>
          </cell>
          <cell r="CQ563">
            <v>4.46608085411462</v>
          </cell>
          <cell r="CR563">
            <v>4.88341337532003</v>
          </cell>
          <cell r="CS563">
            <v>5.08440129627812</v>
          </cell>
          <cell r="CT563">
            <v>4.76700873789767</v>
          </cell>
          <cell r="CU563">
            <v>4.76700873789767</v>
          </cell>
          <cell r="CV563">
            <v>4.76700873789767</v>
          </cell>
          <cell r="CW563">
            <v>1.2479574127071</v>
          </cell>
          <cell r="CX563">
            <v>1.26017468825728</v>
          </cell>
          <cell r="CY563">
            <v>1.26059380515141</v>
          </cell>
          <cell r="CZ563">
            <v>1.25938164767438</v>
          </cell>
          <cell r="DA563">
            <v>1.26440010906339</v>
          </cell>
          <cell r="DB563">
            <v>1.27491654284859</v>
          </cell>
          <cell r="DC563">
            <v>1.24608499655051</v>
          </cell>
          <cell r="DD563">
            <v>1.26050938343768</v>
          </cell>
          <cell r="DE563">
            <v>1.27451791279118</v>
          </cell>
          <cell r="DF563">
            <v>1.26690474658349</v>
          </cell>
        </row>
        <row r="564">
          <cell r="BX564">
            <v>2.67288885155691</v>
          </cell>
          <cell r="BY564">
            <v>3.21605791343831</v>
          </cell>
          <cell r="BZ564">
            <v>3.05900003969902</v>
          </cell>
          <cell r="CA564">
            <v>3.33145177079118</v>
          </cell>
          <cell r="CB564">
            <v>2.75941528064767</v>
          </cell>
          <cell r="CC564">
            <v>3.22176794935087</v>
          </cell>
          <cell r="CD564">
            <v>3.73000696835354</v>
          </cell>
          <cell r="CE564">
            <v>3.81481297985562</v>
          </cell>
          <cell r="CF564">
            <v>3.33548392159392</v>
          </cell>
          <cell r="CG564">
            <v>3.727027486204</v>
          </cell>
          <cell r="CH564">
            <v>4.44677909547076</v>
          </cell>
          <cell r="CI564">
            <v>3.96927148063689</v>
          </cell>
          <cell r="CJ564">
            <v>4.29652164984237</v>
          </cell>
          <cell r="CK564">
            <v>4.11848012056213</v>
          </cell>
          <cell r="CL564">
            <v>3.93827338241343</v>
          </cell>
          <cell r="CM564">
            <v>3.9369078035997</v>
          </cell>
          <cell r="CN564">
            <v>4.40916751205506</v>
          </cell>
          <cell r="CO564">
            <v>4.6903824751346</v>
          </cell>
          <cell r="CP564">
            <v>4.87287297750322</v>
          </cell>
          <cell r="CQ564">
            <v>4.69046306004373</v>
          </cell>
          <cell r="CR564">
            <v>4.61941996590871</v>
          </cell>
          <cell r="CS564">
            <v>5.24249196121852</v>
          </cell>
          <cell r="CT564">
            <v>4.56139580629659</v>
          </cell>
          <cell r="CU564">
            <v>4.56139580629659</v>
          </cell>
          <cell r="CV564">
            <v>4.56139580629659</v>
          </cell>
          <cell r="CW564">
            <v>1.26850716775136</v>
          </cell>
          <cell r="CX564">
            <v>1.25414871213929</v>
          </cell>
          <cell r="CY564">
            <v>1.2393519123104</v>
          </cell>
          <cell r="CZ564">
            <v>1.25318777374715</v>
          </cell>
          <cell r="DA564">
            <v>1.24190843939985</v>
          </cell>
          <cell r="DB564">
            <v>1.24779566809829</v>
          </cell>
          <cell r="DC564">
            <v>1.26216500342666</v>
          </cell>
          <cell r="DD564">
            <v>1.26514359885458</v>
          </cell>
          <cell r="DE564">
            <v>1.25749145934783</v>
          </cell>
          <cell r="DF564">
            <v>1.28054541488852</v>
          </cell>
        </row>
        <row r="565">
          <cell r="BX565">
            <v>2.41066528649261</v>
          </cell>
          <cell r="BY565">
            <v>2.59433835527685</v>
          </cell>
          <cell r="BZ565">
            <v>3.05904004755722</v>
          </cell>
          <cell r="CA565">
            <v>2.95529639330882</v>
          </cell>
          <cell r="CB565">
            <v>3.35343398964123</v>
          </cell>
          <cell r="CC565">
            <v>3.63824887221948</v>
          </cell>
          <cell r="CD565">
            <v>3.93661203197012</v>
          </cell>
          <cell r="CE565">
            <v>3.7091174394313</v>
          </cell>
          <cell r="CF565">
            <v>3.42798969300642</v>
          </cell>
          <cell r="CG565">
            <v>3.97692318905088</v>
          </cell>
          <cell r="CH565">
            <v>3.98935579750955</v>
          </cell>
          <cell r="CI565">
            <v>4.21017352602086</v>
          </cell>
          <cell r="CJ565">
            <v>3.99277019346177</v>
          </cell>
          <cell r="CK565">
            <v>3.61016750545665</v>
          </cell>
          <cell r="CL565">
            <v>4.20891227938951</v>
          </cell>
          <cell r="CM565">
            <v>4.88884007170198</v>
          </cell>
          <cell r="CN565">
            <v>4.13797141265494</v>
          </cell>
          <cell r="CO565">
            <v>4.74185681694222</v>
          </cell>
          <cell r="CP565">
            <v>4.49714873446804</v>
          </cell>
          <cell r="CQ565">
            <v>4.70017120422066</v>
          </cell>
          <cell r="CR565">
            <v>5.14108738718704</v>
          </cell>
          <cell r="CS565">
            <v>5.3874643842785</v>
          </cell>
          <cell r="CT565">
            <v>4.66763404727638</v>
          </cell>
          <cell r="CU565">
            <v>4.66763404727638</v>
          </cell>
          <cell r="CV565">
            <v>4.66763404727638</v>
          </cell>
          <cell r="CW565">
            <v>1.24247304729531</v>
          </cell>
          <cell r="CX565">
            <v>1.24572188702703</v>
          </cell>
          <cell r="CY565">
            <v>1.23982596845725</v>
          </cell>
          <cell r="CZ565">
            <v>1.26626582660735</v>
          </cell>
          <cell r="DA565">
            <v>1.23579153074191</v>
          </cell>
          <cell r="DB565">
            <v>1.25577181079129</v>
          </cell>
          <cell r="DC565">
            <v>1.2388629693878</v>
          </cell>
          <cell r="DD565">
            <v>1.24666709795916</v>
          </cell>
          <cell r="DE565">
            <v>1.26976565797969</v>
          </cell>
          <cell r="DF565">
            <v>1.2627587387844</v>
          </cell>
        </row>
        <row r="566">
          <cell r="BX566">
            <v>2.61985361070969</v>
          </cell>
          <cell r="BY566">
            <v>2.95484687604412</v>
          </cell>
          <cell r="BZ566">
            <v>3.55729499226736</v>
          </cell>
          <cell r="CA566">
            <v>3.28278214354722</v>
          </cell>
          <cell r="CB566">
            <v>3.30405429505364</v>
          </cell>
          <cell r="CC566">
            <v>3.30908213943115</v>
          </cell>
          <cell r="CD566">
            <v>3.61597988960549</v>
          </cell>
          <cell r="CE566">
            <v>3.461734427457</v>
          </cell>
          <cell r="CF566">
            <v>4.05274725950582</v>
          </cell>
          <cell r="CG566">
            <v>4.30044892487174</v>
          </cell>
          <cell r="CH566">
            <v>3.71124828995702</v>
          </cell>
          <cell r="CI566">
            <v>3.60589641305212</v>
          </cell>
          <cell r="CJ566">
            <v>3.97895079395565</v>
          </cell>
          <cell r="CK566">
            <v>3.98498112971295</v>
          </cell>
          <cell r="CL566">
            <v>4.12417002861949</v>
          </cell>
          <cell r="CM566">
            <v>4.06345691959422</v>
          </cell>
          <cell r="CN566">
            <v>4.70302592279536</v>
          </cell>
          <cell r="CO566">
            <v>4.97759347299677</v>
          </cell>
          <cell r="CP566">
            <v>4.84848425081051</v>
          </cell>
          <cell r="CQ566">
            <v>5.19201000811369</v>
          </cell>
          <cell r="CR566">
            <v>4.75290199237103</v>
          </cell>
          <cell r="CS566">
            <v>4.92934062857131</v>
          </cell>
          <cell r="CT566">
            <v>4.82006996047706</v>
          </cell>
          <cell r="CU566">
            <v>4.82006996047706</v>
          </cell>
          <cell r="CV566">
            <v>4.82006996047706</v>
          </cell>
          <cell r="CW566">
            <v>1.25987999392103</v>
          </cell>
          <cell r="CX566">
            <v>1.25464952095168</v>
          </cell>
          <cell r="CY566">
            <v>1.25391884960639</v>
          </cell>
          <cell r="CZ566">
            <v>1.24442033516521</v>
          </cell>
          <cell r="DA566">
            <v>1.2513399326408</v>
          </cell>
          <cell r="DB566">
            <v>1.25347919387424</v>
          </cell>
          <cell r="DC566">
            <v>1.26149209760273</v>
          </cell>
          <cell r="DD566">
            <v>1.25176043403935</v>
          </cell>
          <cell r="DE566">
            <v>1.26813535642257</v>
          </cell>
          <cell r="DF566">
            <v>1.25931510901885</v>
          </cell>
        </row>
        <row r="567">
          <cell r="BX567">
            <v>2.62372729389519</v>
          </cell>
          <cell r="BY567">
            <v>2.88313678018607</v>
          </cell>
          <cell r="BZ567">
            <v>3.67631997174696</v>
          </cell>
          <cell r="CA567">
            <v>3.23792229189096</v>
          </cell>
          <cell r="CB567">
            <v>3.50469524372285</v>
          </cell>
          <cell r="CC567">
            <v>3.05087009996017</v>
          </cell>
          <cell r="CD567">
            <v>3.34101100619268</v>
          </cell>
          <cell r="CE567">
            <v>3.47794891551798</v>
          </cell>
          <cell r="CF567">
            <v>2.96197911689841</v>
          </cell>
          <cell r="CG567">
            <v>3.76676164852642</v>
          </cell>
          <cell r="CH567">
            <v>3.57879926143071</v>
          </cell>
          <cell r="CI567">
            <v>4.05366549832085</v>
          </cell>
          <cell r="CJ567">
            <v>4.45467885335872</v>
          </cell>
          <cell r="CK567">
            <v>4.58597501886085</v>
          </cell>
          <cell r="CL567">
            <v>4.16437868013348</v>
          </cell>
          <cell r="CM567">
            <v>4.23237663620511</v>
          </cell>
          <cell r="CN567">
            <v>4.58502004343977</v>
          </cell>
          <cell r="CO567">
            <v>3.95797487621916</v>
          </cell>
          <cell r="CP567">
            <v>4.36631711520257</v>
          </cell>
          <cell r="CQ567">
            <v>4.94617295707671</v>
          </cell>
          <cell r="CR567">
            <v>4.4638164203958</v>
          </cell>
          <cell r="CS567">
            <v>5.16179752427004</v>
          </cell>
          <cell r="CT567">
            <v>5.4227029275737</v>
          </cell>
          <cell r="CU567">
            <v>5.4227029275737</v>
          </cell>
          <cell r="CV567">
            <v>5.4227029275737</v>
          </cell>
          <cell r="CW567">
            <v>1.24618656213747</v>
          </cell>
          <cell r="CX567">
            <v>1.25156952843495</v>
          </cell>
          <cell r="CY567">
            <v>1.26543916260094</v>
          </cell>
          <cell r="CZ567">
            <v>1.24269018316425</v>
          </cell>
          <cell r="DA567">
            <v>1.25655013376462</v>
          </cell>
          <cell r="DB567">
            <v>1.27001569853438</v>
          </cell>
          <cell r="DC567">
            <v>1.25134135538045</v>
          </cell>
          <cell r="DD567">
            <v>1.2570759175295</v>
          </cell>
          <cell r="DE567">
            <v>1.2679151995499</v>
          </cell>
          <cell r="DF567">
            <v>1.26736946941221</v>
          </cell>
        </row>
        <row r="568">
          <cell r="BX568">
            <v>2.7888605470175</v>
          </cell>
          <cell r="BY568">
            <v>3.02204026865601</v>
          </cell>
          <cell r="BZ568">
            <v>3.12157677861408</v>
          </cell>
          <cell r="CA568">
            <v>3.20789171365326</v>
          </cell>
          <cell r="CB568">
            <v>3.11148088355636</v>
          </cell>
          <cell r="CC568">
            <v>3.03017567175468</v>
          </cell>
          <cell r="CD568">
            <v>3.05524176165195</v>
          </cell>
          <cell r="CE568">
            <v>3.74473811661343</v>
          </cell>
          <cell r="CF568">
            <v>3.39838067255494</v>
          </cell>
          <cell r="CG568">
            <v>3.95775649504727</v>
          </cell>
          <cell r="CH568">
            <v>3.36704352543227</v>
          </cell>
          <cell r="CI568">
            <v>3.74457808144427</v>
          </cell>
          <cell r="CJ568">
            <v>4.22747374230907</v>
          </cell>
          <cell r="CK568">
            <v>3.66752080254705</v>
          </cell>
          <cell r="CL568">
            <v>3.76966185614976</v>
          </cell>
          <cell r="CM568">
            <v>3.96205084561752</v>
          </cell>
          <cell r="CN568">
            <v>4.18980542082068</v>
          </cell>
          <cell r="CO568">
            <v>5.20799689510828</v>
          </cell>
          <cell r="CP568">
            <v>3.74302860031517</v>
          </cell>
          <cell r="CQ568">
            <v>5.22733666395378</v>
          </cell>
          <cell r="CR568">
            <v>5.16411729964735</v>
          </cell>
          <cell r="CS568">
            <v>5.25060681115327</v>
          </cell>
          <cell r="CT568">
            <v>5.55539068944598</v>
          </cell>
          <cell r="CU568">
            <v>5.55539068944598</v>
          </cell>
          <cell r="CV568">
            <v>5.55539068944598</v>
          </cell>
          <cell r="CW568">
            <v>1.26211306094164</v>
          </cell>
          <cell r="CX568">
            <v>1.26887656764763</v>
          </cell>
          <cell r="CY568">
            <v>1.25954337494709</v>
          </cell>
          <cell r="CZ568">
            <v>1.26955010325593</v>
          </cell>
          <cell r="DA568">
            <v>1.25041079541179</v>
          </cell>
          <cell r="DB568">
            <v>1.2459386705601</v>
          </cell>
          <cell r="DC568">
            <v>1.2751579322876</v>
          </cell>
          <cell r="DD568">
            <v>1.26464268747056</v>
          </cell>
          <cell r="DE568">
            <v>1.2460200712797</v>
          </cell>
          <cell r="DF568">
            <v>1.24031094884322</v>
          </cell>
        </row>
        <row r="569">
          <cell r="BX569">
            <v>3.00659746219211</v>
          </cell>
          <cell r="BY569">
            <v>2.96227976313376</v>
          </cell>
          <cell r="BZ569">
            <v>2.89402946801855</v>
          </cell>
          <cell r="CA569">
            <v>3.37894980761644</v>
          </cell>
          <cell r="CB569">
            <v>3.29521410236572</v>
          </cell>
          <cell r="CC569">
            <v>3.33217015477876</v>
          </cell>
          <cell r="CD569">
            <v>3.74362233859248</v>
          </cell>
          <cell r="CE569">
            <v>3.05003088638056</v>
          </cell>
          <cell r="CF569">
            <v>3.71988685617918</v>
          </cell>
          <cell r="CG569">
            <v>4.02359010133747</v>
          </cell>
          <cell r="CH569">
            <v>4.01864805597405</v>
          </cell>
          <cell r="CI569">
            <v>4.41649063609518</v>
          </cell>
          <cell r="CJ569">
            <v>3.95142432757379</v>
          </cell>
          <cell r="CK569">
            <v>4.31316354093012</v>
          </cell>
          <cell r="CL569">
            <v>3.7611045845481</v>
          </cell>
          <cell r="CM569">
            <v>3.93951927761146</v>
          </cell>
          <cell r="CN569">
            <v>4.26371785737934</v>
          </cell>
          <cell r="CO569">
            <v>4.40175496262039</v>
          </cell>
          <cell r="CP569">
            <v>4.52038413304138</v>
          </cell>
          <cell r="CQ569">
            <v>4.49402999454731</v>
          </cell>
          <cell r="CR569">
            <v>4.63653388453667</v>
          </cell>
          <cell r="CS569">
            <v>5.44623854411221</v>
          </cell>
          <cell r="CT569">
            <v>4.84759065425807</v>
          </cell>
          <cell r="CU569">
            <v>4.84759065425807</v>
          </cell>
          <cell r="CV569">
            <v>4.84759065425807</v>
          </cell>
          <cell r="CW569">
            <v>1.22936260695387</v>
          </cell>
          <cell r="CX569">
            <v>1.24715336464564</v>
          </cell>
          <cell r="CY569">
            <v>1.25184689164634</v>
          </cell>
          <cell r="CZ569">
            <v>1.26444619090826</v>
          </cell>
          <cell r="DA569">
            <v>1.23590389964285</v>
          </cell>
          <cell r="DB569">
            <v>1.25287427942249</v>
          </cell>
          <cell r="DC569">
            <v>1.24885060630356</v>
          </cell>
          <cell r="DD569">
            <v>1.25521978978696</v>
          </cell>
          <cell r="DE569">
            <v>1.28211853849724</v>
          </cell>
          <cell r="DF569">
            <v>1.23958356732455</v>
          </cell>
        </row>
        <row r="570">
          <cell r="BX570">
            <v>3.06257732004181</v>
          </cell>
          <cell r="BY570">
            <v>2.8274841332546</v>
          </cell>
          <cell r="BZ570">
            <v>3.17773856988197</v>
          </cell>
          <cell r="CA570">
            <v>3.03280809639303</v>
          </cell>
          <cell r="CB570">
            <v>2.71774944817388</v>
          </cell>
          <cell r="CC570">
            <v>2.85711155767409</v>
          </cell>
          <cell r="CD570">
            <v>3.45133401557865</v>
          </cell>
          <cell r="CE570">
            <v>3.29554912303408</v>
          </cell>
          <cell r="CF570">
            <v>3.72891185179093</v>
          </cell>
          <cell r="CG570">
            <v>3.77018722031614</v>
          </cell>
          <cell r="CH570">
            <v>4.06976835134585</v>
          </cell>
          <cell r="CI570">
            <v>3.43437991990148</v>
          </cell>
          <cell r="CJ570">
            <v>4.03856399720417</v>
          </cell>
          <cell r="CK570">
            <v>3.88021545780773</v>
          </cell>
          <cell r="CL570">
            <v>4.33390725828802</v>
          </cell>
          <cell r="CM570">
            <v>4.68914614229012</v>
          </cell>
          <cell r="CN570">
            <v>4.09645332891692</v>
          </cell>
          <cell r="CO570">
            <v>4.80358204255294</v>
          </cell>
          <cell r="CP570">
            <v>4.32430130150436</v>
          </cell>
          <cell r="CQ570">
            <v>4.24145135535837</v>
          </cell>
          <cell r="CR570">
            <v>4.99821668000228</v>
          </cell>
          <cell r="CS570">
            <v>5.50381960953468</v>
          </cell>
          <cell r="CT570">
            <v>4.77101612187341</v>
          </cell>
          <cell r="CU570">
            <v>4.77101612187341</v>
          </cell>
          <cell r="CV570">
            <v>4.77101612187341</v>
          </cell>
          <cell r="CW570">
            <v>1.2660297232236</v>
          </cell>
          <cell r="CX570">
            <v>1.24962489656412</v>
          </cell>
          <cell r="CY570">
            <v>1.26218332598775</v>
          </cell>
          <cell r="CZ570">
            <v>1.25406807568554</v>
          </cell>
          <cell r="DA570">
            <v>1.27366658368233</v>
          </cell>
          <cell r="DB570">
            <v>1.26630205725702</v>
          </cell>
          <cell r="DC570">
            <v>1.25480174478104</v>
          </cell>
          <cell r="DD570">
            <v>1.26707501365865</v>
          </cell>
          <cell r="DE570">
            <v>1.25243513247002</v>
          </cell>
          <cell r="DF570">
            <v>1.26073134122773</v>
          </cell>
        </row>
        <row r="571">
          <cell r="BX571">
            <v>2.68231226475553</v>
          </cell>
          <cell r="BY571">
            <v>3.06551444411049</v>
          </cell>
          <cell r="BZ571">
            <v>2.63251020495654</v>
          </cell>
          <cell r="CA571">
            <v>3.26207491141589</v>
          </cell>
          <cell r="CB571">
            <v>2.81465842395288</v>
          </cell>
          <cell r="CC571">
            <v>3.37622568244759</v>
          </cell>
          <cell r="CD571">
            <v>3.66358674539122</v>
          </cell>
          <cell r="CE571">
            <v>3.04460263013722</v>
          </cell>
          <cell r="CF571">
            <v>2.82378205985641</v>
          </cell>
          <cell r="CG571">
            <v>4.01682936403614</v>
          </cell>
          <cell r="CH571">
            <v>3.34430567238828</v>
          </cell>
          <cell r="CI571">
            <v>3.76194389035542</v>
          </cell>
          <cell r="CJ571">
            <v>4.23053464632289</v>
          </cell>
          <cell r="CK571">
            <v>4.20733309354318</v>
          </cell>
          <cell r="CL571">
            <v>3.85610217699507</v>
          </cell>
          <cell r="CM571">
            <v>4.584035311303</v>
          </cell>
          <cell r="CN571">
            <v>4.85126132748745</v>
          </cell>
          <cell r="CO571">
            <v>5.14994534461919</v>
          </cell>
          <cell r="CP571">
            <v>4.12320994133712</v>
          </cell>
          <cell r="CQ571">
            <v>5.30535412137119</v>
          </cell>
          <cell r="CR571">
            <v>5.23470053953527</v>
          </cell>
          <cell r="CS571">
            <v>4.93844471974417</v>
          </cell>
          <cell r="CT571">
            <v>5.01329382471005</v>
          </cell>
          <cell r="CU571">
            <v>5.01329382471005</v>
          </cell>
          <cell r="CV571">
            <v>5.01329382471005</v>
          </cell>
          <cell r="CW571">
            <v>1.25460487412437</v>
          </cell>
          <cell r="CX571">
            <v>1.24085667974639</v>
          </cell>
          <cell r="CY571">
            <v>1.25394065582205</v>
          </cell>
          <cell r="CZ571">
            <v>1.23460738501914</v>
          </cell>
          <cell r="DA571">
            <v>1.25320340302168</v>
          </cell>
          <cell r="DB571">
            <v>1.26792470541597</v>
          </cell>
          <cell r="DC571">
            <v>1.24830960676738</v>
          </cell>
          <cell r="DD571">
            <v>1.24604449647818</v>
          </cell>
          <cell r="DE571">
            <v>1.22929906961827</v>
          </cell>
          <cell r="DF571">
            <v>1.26609924742581</v>
          </cell>
        </row>
        <row r="572">
          <cell r="BX572">
            <v>2.61216267449858</v>
          </cell>
          <cell r="BY572">
            <v>2.85123818043389</v>
          </cell>
          <cell r="BZ572">
            <v>3.45050575152437</v>
          </cell>
          <cell r="CA572">
            <v>3.03109129743453</v>
          </cell>
          <cell r="CB572">
            <v>2.65590632933404</v>
          </cell>
          <cell r="CC572">
            <v>3.18300229666402</v>
          </cell>
          <cell r="CD572">
            <v>3.07768587837947</v>
          </cell>
          <cell r="CE572">
            <v>3.34086782303872</v>
          </cell>
          <cell r="CF572">
            <v>3.59529785921216</v>
          </cell>
          <cell r="CG572">
            <v>3.16939222245553</v>
          </cell>
          <cell r="CH572">
            <v>3.82132439584188</v>
          </cell>
          <cell r="CI572">
            <v>3.67245828813689</v>
          </cell>
          <cell r="CJ572">
            <v>3.94866786317308</v>
          </cell>
          <cell r="CK572">
            <v>4.09975496478923</v>
          </cell>
          <cell r="CL572">
            <v>4.44476628178963</v>
          </cell>
          <cell r="CM572">
            <v>4.82794454931824</v>
          </cell>
          <cell r="CN572">
            <v>4.63610574512988</v>
          </cell>
          <cell r="CO572">
            <v>4.53396149786664</v>
          </cell>
          <cell r="CP572">
            <v>5.11040999315047</v>
          </cell>
          <cell r="CQ572">
            <v>4.42492185026822</v>
          </cell>
          <cell r="CR572">
            <v>5.50697474446664</v>
          </cell>
          <cell r="CS572">
            <v>4.82628306680407</v>
          </cell>
          <cell r="CT572">
            <v>5.22033681739787</v>
          </cell>
          <cell r="CU572">
            <v>5.22033681739787</v>
          </cell>
          <cell r="CV572">
            <v>5.22033681739787</v>
          </cell>
          <cell r="CW572">
            <v>1.25169506588307</v>
          </cell>
          <cell r="CX572">
            <v>1.26235497246387</v>
          </cell>
          <cell r="CY572">
            <v>1.26584168751209</v>
          </cell>
          <cell r="CZ572">
            <v>1.25922333188559</v>
          </cell>
          <cell r="DA572">
            <v>1.23263135416403</v>
          </cell>
          <cell r="DB572">
            <v>1.23039519033705</v>
          </cell>
          <cell r="DC572">
            <v>1.25715658101015</v>
          </cell>
          <cell r="DD572">
            <v>1.25610205876999</v>
          </cell>
          <cell r="DE572">
            <v>1.25163758458273</v>
          </cell>
          <cell r="DF572">
            <v>1.23021394563999</v>
          </cell>
        </row>
        <row r="573">
          <cell r="BX573">
            <v>3.0821601484692</v>
          </cell>
          <cell r="BY573">
            <v>3.40146168137325</v>
          </cell>
          <cell r="BZ573">
            <v>2.97624740922674</v>
          </cell>
          <cell r="CA573">
            <v>3.31476574208189</v>
          </cell>
          <cell r="CB573">
            <v>3.25355324327833</v>
          </cell>
          <cell r="CC573">
            <v>3.79706593090563</v>
          </cell>
          <cell r="CD573">
            <v>3.41112782360182</v>
          </cell>
          <cell r="CE573">
            <v>3.86532816431433</v>
          </cell>
          <cell r="CF573">
            <v>3.57765008600795</v>
          </cell>
          <cell r="CG573">
            <v>3.35871453280491</v>
          </cell>
          <cell r="CH573">
            <v>4.17977390217897</v>
          </cell>
          <cell r="CI573">
            <v>4.11488259757256</v>
          </cell>
          <cell r="CJ573">
            <v>3.74919051642889</v>
          </cell>
          <cell r="CK573">
            <v>3.56303877718781</v>
          </cell>
          <cell r="CL573">
            <v>4.20881615761122</v>
          </cell>
          <cell r="CM573">
            <v>4.72930517058672</v>
          </cell>
          <cell r="CN573">
            <v>4.54388527365819</v>
          </cell>
          <cell r="CO573">
            <v>4.11836485784157</v>
          </cell>
          <cell r="CP573">
            <v>4.85890981700824</v>
          </cell>
          <cell r="CQ573">
            <v>4.28566723872532</v>
          </cell>
          <cell r="CR573">
            <v>4.65126432265563</v>
          </cell>
          <cell r="CS573">
            <v>5.00594205936628</v>
          </cell>
          <cell r="CT573">
            <v>4.78129120853184</v>
          </cell>
          <cell r="CU573">
            <v>4.78129120853184</v>
          </cell>
          <cell r="CV573">
            <v>4.78129120853184</v>
          </cell>
          <cell r="CW573">
            <v>1.26559522276956</v>
          </cell>
          <cell r="CX573">
            <v>1.24792405212661</v>
          </cell>
          <cell r="CY573">
            <v>1.26076311650389</v>
          </cell>
          <cell r="CZ573">
            <v>1.26961039047742</v>
          </cell>
          <cell r="DA573">
            <v>1.24265286987328</v>
          </cell>
          <cell r="DB573">
            <v>1.27019454163176</v>
          </cell>
          <cell r="DC573">
            <v>1.23201919347221</v>
          </cell>
          <cell r="DD573">
            <v>1.2365521658708</v>
          </cell>
          <cell r="DE573">
            <v>1.2519703681757</v>
          </cell>
          <cell r="DF573">
            <v>1.24290848469783</v>
          </cell>
        </row>
        <row r="574">
          <cell r="BX574">
            <v>2.47289494673556</v>
          </cell>
          <cell r="BY574">
            <v>2.78828742063104</v>
          </cell>
          <cell r="BZ574">
            <v>3.26339059721126</v>
          </cell>
          <cell r="CA574">
            <v>3.20765021172321</v>
          </cell>
          <cell r="CB574">
            <v>3.98771487317405</v>
          </cell>
          <cell r="CC574">
            <v>3.4625348616355</v>
          </cell>
          <cell r="CD574">
            <v>3.54731877742976</v>
          </cell>
          <cell r="CE574">
            <v>3.43951759361869</v>
          </cell>
          <cell r="CF574">
            <v>3.99845121176959</v>
          </cell>
          <cell r="CG574">
            <v>3.56012398720227</v>
          </cell>
          <cell r="CH574">
            <v>3.66761830677503</v>
          </cell>
          <cell r="CI574">
            <v>4.02447407139451</v>
          </cell>
          <cell r="CJ574">
            <v>3.34521285393749</v>
          </cell>
          <cell r="CK574">
            <v>3.58838782099639</v>
          </cell>
          <cell r="CL574">
            <v>4.21920693475291</v>
          </cell>
          <cell r="CM574">
            <v>4.726713260321</v>
          </cell>
          <cell r="CN574">
            <v>4.58484661692824</v>
          </cell>
          <cell r="CO574">
            <v>4.49846685558177</v>
          </cell>
          <cell r="CP574">
            <v>4.42738211399555</v>
          </cell>
          <cell r="CQ574">
            <v>4.80886689351922</v>
          </cell>
          <cell r="CR574">
            <v>4.8820379413962</v>
          </cell>
          <cell r="CS574">
            <v>5.11728919618638</v>
          </cell>
          <cell r="CT574">
            <v>5.56584194943255</v>
          </cell>
          <cell r="CU574">
            <v>5.56584194943255</v>
          </cell>
          <cell r="CV574">
            <v>5.56584194943255</v>
          </cell>
          <cell r="CW574">
            <v>1.22288686604938</v>
          </cell>
          <cell r="CX574">
            <v>1.25699409101426</v>
          </cell>
          <cell r="CY574">
            <v>1.25949953866698</v>
          </cell>
          <cell r="CZ574">
            <v>1.25313758689899</v>
          </cell>
          <cell r="DA574">
            <v>1.26385334847621</v>
          </cell>
          <cell r="DB574">
            <v>1.27218516002479</v>
          </cell>
          <cell r="DC574">
            <v>1.24852030620947</v>
          </cell>
          <cell r="DD574">
            <v>1.27782014334091</v>
          </cell>
          <cell r="DE574">
            <v>1.2420021668429</v>
          </cell>
          <cell r="DF574">
            <v>1.26402625944363</v>
          </cell>
        </row>
        <row r="575">
          <cell r="BX575">
            <v>2.61595489116813</v>
          </cell>
          <cell r="BY575">
            <v>2.56249748142102</v>
          </cell>
          <cell r="BZ575">
            <v>2.83728049688966</v>
          </cell>
          <cell r="CA575">
            <v>2.89970677709274</v>
          </cell>
          <cell r="CB575">
            <v>3.17204534845151</v>
          </cell>
          <cell r="CC575">
            <v>4.1236859486742</v>
          </cell>
          <cell r="CD575">
            <v>3.7287631566822</v>
          </cell>
          <cell r="CE575">
            <v>2.95774229514381</v>
          </cell>
          <cell r="CF575">
            <v>3.97925736032138</v>
          </cell>
          <cell r="CG575">
            <v>3.40518745988956</v>
          </cell>
          <cell r="CH575">
            <v>3.89477666074561</v>
          </cell>
          <cell r="CI575">
            <v>3.83273043744339</v>
          </cell>
          <cell r="CJ575">
            <v>4.32654384144499</v>
          </cell>
          <cell r="CK575">
            <v>3.99841114406033</v>
          </cell>
          <cell r="CL575">
            <v>4.42579352304959</v>
          </cell>
          <cell r="CM575">
            <v>3.9614944253503</v>
          </cell>
          <cell r="CN575">
            <v>4.64110316040766</v>
          </cell>
          <cell r="CO575">
            <v>4.65462065488907</v>
          </cell>
          <cell r="CP575">
            <v>4.96637525401698</v>
          </cell>
          <cell r="CQ575">
            <v>4.55794163166419</v>
          </cell>
          <cell r="CR575">
            <v>5.12717606370098</v>
          </cell>
          <cell r="CS575">
            <v>5.02829849140677</v>
          </cell>
          <cell r="CT575">
            <v>5.19783042392681</v>
          </cell>
          <cell r="CU575">
            <v>5.19783042392681</v>
          </cell>
          <cell r="CV575">
            <v>5.19783042392681</v>
          </cell>
          <cell r="CW575">
            <v>1.26077627532745</v>
          </cell>
          <cell r="CX575">
            <v>1.23327539920118</v>
          </cell>
          <cell r="CY575">
            <v>1.24449459479719</v>
          </cell>
          <cell r="CZ575">
            <v>1.28226281281883</v>
          </cell>
          <cell r="DA575">
            <v>1.27784618932402</v>
          </cell>
          <cell r="DB575">
            <v>1.23257260151577</v>
          </cell>
          <cell r="DC575">
            <v>1.25155739574243</v>
          </cell>
          <cell r="DD575">
            <v>1.25619673974737</v>
          </cell>
          <cell r="DE575">
            <v>1.25464504228938</v>
          </cell>
          <cell r="DF575">
            <v>1.24815121797188</v>
          </cell>
        </row>
        <row r="576">
          <cell r="BX576">
            <v>2.65226154416318</v>
          </cell>
          <cell r="BY576">
            <v>3.12334080093933</v>
          </cell>
          <cell r="BZ576">
            <v>2.82536456913126</v>
          </cell>
          <cell r="CA576">
            <v>3.28985400886588</v>
          </cell>
          <cell r="CB576">
            <v>3.4927166632931</v>
          </cell>
          <cell r="CC576">
            <v>3.35215800148569</v>
          </cell>
          <cell r="CD576">
            <v>3.3968002666381</v>
          </cell>
          <cell r="CE576">
            <v>3.28376661698922</v>
          </cell>
          <cell r="CF576">
            <v>3.25020008908683</v>
          </cell>
          <cell r="CG576">
            <v>3.7102518156404</v>
          </cell>
          <cell r="CH576">
            <v>3.72700095240196</v>
          </cell>
          <cell r="CI576">
            <v>3.90568948906131</v>
          </cell>
          <cell r="CJ576">
            <v>3.79520836386473</v>
          </cell>
          <cell r="CK576">
            <v>3.58623450099628</v>
          </cell>
          <cell r="CL576">
            <v>4.26833230675093</v>
          </cell>
          <cell r="CM576">
            <v>4.20761469104996</v>
          </cell>
          <cell r="CN576">
            <v>4.15117880720356</v>
          </cell>
          <cell r="CO576">
            <v>4.34238610569352</v>
          </cell>
          <cell r="CP576">
            <v>4.59701907206085</v>
          </cell>
          <cell r="CQ576">
            <v>4.60525119394842</v>
          </cell>
          <cell r="CR576">
            <v>4.9291188664489</v>
          </cell>
          <cell r="CS576">
            <v>4.4694376503646</v>
          </cell>
          <cell r="CT576">
            <v>5.31884556592599</v>
          </cell>
          <cell r="CU576">
            <v>5.31884556592599</v>
          </cell>
          <cell r="CV576">
            <v>5.31884556592599</v>
          </cell>
          <cell r="CW576">
            <v>1.27477449807126</v>
          </cell>
          <cell r="CX576">
            <v>1.24324815870804</v>
          </cell>
          <cell r="CY576">
            <v>1.27860301567566</v>
          </cell>
          <cell r="CZ576">
            <v>1.25137941159417</v>
          </cell>
          <cell r="DA576">
            <v>1.2686511366821</v>
          </cell>
          <cell r="DB576">
            <v>1.26143913619978</v>
          </cell>
          <cell r="DC576">
            <v>1.24099156965808</v>
          </cell>
          <cell r="DD576">
            <v>1.24119192417981</v>
          </cell>
          <cell r="DE576">
            <v>1.25008629804043</v>
          </cell>
          <cell r="DF576">
            <v>1.24372198587547</v>
          </cell>
        </row>
        <row r="577">
          <cell r="BX577">
            <v>2.727752513945</v>
          </cell>
          <cell r="BY577">
            <v>3.05135938618449</v>
          </cell>
          <cell r="BZ577">
            <v>3.22596001514471</v>
          </cell>
          <cell r="CA577">
            <v>2.98232616439992</v>
          </cell>
          <cell r="CB577">
            <v>2.68993801039102</v>
          </cell>
          <cell r="CC577">
            <v>3.44763312647308</v>
          </cell>
          <cell r="CD577">
            <v>3.60650884553375</v>
          </cell>
          <cell r="CE577">
            <v>2.82409222917549</v>
          </cell>
          <cell r="CF577">
            <v>3.88192985147072</v>
          </cell>
          <cell r="CG577">
            <v>3.51363408357503</v>
          </cell>
          <cell r="CH577">
            <v>4.23529804900838</v>
          </cell>
          <cell r="CI577">
            <v>4.23462057003728</v>
          </cell>
          <cell r="CJ577">
            <v>3.57525063176596</v>
          </cell>
          <cell r="CK577">
            <v>4.0153433650389</v>
          </cell>
          <cell r="CL577">
            <v>4.32521108877532</v>
          </cell>
          <cell r="CM577">
            <v>4.50083416343209</v>
          </cell>
          <cell r="CN577">
            <v>4.34526574184995</v>
          </cell>
          <cell r="CO577">
            <v>3.87402297879019</v>
          </cell>
          <cell r="CP577">
            <v>4.87031184023495</v>
          </cell>
          <cell r="CQ577">
            <v>5.43572003619598</v>
          </cell>
          <cell r="CR577">
            <v>5.97861489909084</v>
          </cell>
          <cell r="CS577">
            <v>5.20300466781199</v>
          </cell>
          <cell r="CT577">
            <v>5.18134014258657</v>
          </cell>
          <cell r="CU577">
            <v>5.18134014258657</v>
          </cell>
          <cell r="CV577">
            <v>5.18134014258657</v>
          </cell>
          <cell r="CW577">
            <v>1.25886623811504</v>
          </cell>
          <cell r="CX577">
            <v>1.26107960559806</v>
          </cell>
          <cell r="CY577">
            <v>1.25997594663662</v>
          </cell>
          <cell r="CZ577">
            <v>1.25263292968295</v>
          </cell>
          <cell r="DA577">
            <v>1.27934910652315</v>
          </cell>
          <cell r="DB577">
            <v>1.25588411052105</v>
          </cell>
          <cell r="DC577">
            <v>1.25783813565951</v>
          </cell>
          <cell r="DD577">
            <v>1.27322439476881</v>
          </cell>
          <cell r="DE577">
            <v>1.2652130447631</v>
          </cell>
          <cell r="DF577">
            <v>1.25878343401384</v>
          </cell>
        </row>
        <row r="578">
          <cell r="BX578">
            <v>2.57823075575667</v>
          </cell>
          <cell r="BY578">
            <v>2.42054901380951</v>
          </cell>
          <cell r="BZ578">
            <v>3.43263484890919</v>
          </cell>
          <cell r="CA578">
            <v>2.97721210480211</v>
          </cell>
          <cell r="CB578">
            <v>2.88183005506068</v>
          </cell>
          <cell r="CC578">
            <v>3.67291977281984</v>
          </cell>
          <cell r="CD578">
            <v>3.82201563236109</v>
          </cell>
          <cell r="CE578">
            <v>3.19441723197309</v>
          </cell>
          <cell r="CF578">
            <v>3.03342229760729</v>
          </cell>
          <cell r="CG578">
            <v>4.13998721103203</v>
          </cell>
          <cell r="CH578">
            <v>3.55340526219126</v>
          </cell>
          <cell r="CI578">
            <v>3.46427155963253</v>
          </cell>
          <cell r="CJ578">
            <v>3.99867380879964</v>
          </cell>
          <cell r="CK578">
            <v>4.04487566041206</v>
          </cell>
          <cell r="CL578">
            <v>4.33419726015011</v>
          </cell>
          <cell r="CM578">
            <v>3.51625524542244</v>
          </cell>
          <cell r="CN578">
            <v>4.37766617717571</v>
          </cell>
          <cell r="CO578">
            <v>4.47538944370542</v>
          </cell>
          <cell r="CP578">
            <v>4.35949644564645</v>
          </cell>
          <cell r="CQ578">
            <v>4.90777595507742</v>
          </cell>
          <cell r="CR578">
            <v>4.91141333793108</v>
          </cell>
          <cell r="CS578">
            <v>5.01533381208842</v>
          </cell>
          <cell r="CT578">
            <v>5.27008591829043</v>
          </cell>
          <cell r="CU578">
            <v>5.27008591829043</v>
          </cell>
          <cell r="CV578">
            <v>5.27008591829043</v>
          </cell>
          <cell r="CW578">
            <v>1.27745637674145</v>
          </cell>
          <cell r="CX578">
            <v>1.27231854085819</v>
          </cell>
          <cell r="CY578">
            <v>1.25862073422091</v>
          </cell>
          <cell r="CZ578">
            <v>1.25229388010817</v>
          </cell>
          <cell r="DA578">
            <v>1.27066639120403</v>
          </cell>
          <cell r="DB578">
            <v>1.25255827914915</v>
          </cell>
          <cell r="DC578">
            <v>1.24692457366126</v>
          </cell>
          <cell r="DD578">
            <v>1.24298953173842</v>
          </cell>
          <cell r="DE578">
            <v>1.27303517602361</v>
          </cell>
          <cell r="DF578">
            <v>1.26898282147469</v>
          </cell>
        </row>
        <row r="579">
          <cell r="BX579">
            <v>2.29706159006938</v>
          </cell>
          <cell r="BY579">
            <v>2.68552554784097</v>
          </cell>
          <cell r="BZ579">
            <v>2.86988775591144</v>
          </cell>
          <cell r="CA579">
            <v>3.23406260645925</v>
          </cell>
          <cell r="CB579">
            <v>3.0833914237061</v>
          </cell>
          <cell r="CC579">
            <v>3.00136043976179</v>
          </cell>
          <cell r="CD579">
            <v>3.48109467222793</v>
          </cell>
          <cell r="CE579">
            <v>3.71998874097457</v>
          </cell>
          <cell r="CF579">
            <v>3.30316704675931</v>
          </cell>
          <cell r="CG579">
            <v>3.88395783846727</v>
          </cell>
          <cell r="CH579">
            <v>3.96296661668126</v>
          </cell>
          <cell r="CI579">
            <v>3.84425227716996</v>
          </cell>
          <cell r="CJ579">
            <v>4.51713121548594</v>
          </cell>
          <cell r="CK579">
            <v>3.87484103229298</v>
          </cell>
          <cell r="CL579">
            <v>3.72424917649288</v>
          </cell>
          <cell r="CM579">
            <v>3.80471813558401</v>
          </cell>
          <cell r="CN579">
            <v>4.57647575344048</v>
          </cell>
          <cell r="CO579">
            <v>4.31101780259694</v>
          </cell>
          <cell r="CP579">
            <v>4.19177096643497</v>
          </cell>
          <cell r="CQ579">
            <v>4.49220174214543</v>
          </cell>
          <cell r="CR579">
            <v>4.41314441430205</v>
          </cell>
          <cell r="CS579">
            <v>5.0406769478417</v>
          </cell>
          <cell r="CT579">
            <v>4.98427368389945</v>
          </cell>
          <cell r="CU579">
            <v>4.98427368389945</v>
          </cell>
          <cell r="CV579">
            <v>4.98427368389945</v>
          </cell>
          <cell r="CW579">
            <v>1.25472247036745</v>
          </cell>
          <cell r="CX579">
            <v>1.27542842297873</v>
          </cell>
          <cell r="CY579">
            <v>1.25110320884385</v>
          </cell>
          <cell r="CZ579">
            <v>1.25731762339502</v>
          </cell>
          <cell r="DA579">
            <v>1.24531359084788</v>
          </cell>
          <cell r="DB579">
            <v>1.26577533055129</v>
          </cell>
          <cell r="DC579">
            <v>1.25919049359711</v>
          </cell>
          <cell r="DD579">
            <v>1.2709107552776</v>
          </cell>
          <cell r="DE579">
            <v>1.25393848878464</v>
          </cell>
          <cell r="DF579">
            <v>1.26867878791939</v>
          </cell>
        </row>
        <row r="580">
          <cell r="BX580">
            <v>2.96660489961064</v>
          </cell>
          <cell r="BY580">
            <v>2.69974457479548</v>
          </cell>
          <cell r="BZ580">
            <v>2.86736298112067</v>
          </cell>
          <cell r="CA580">
            <v>3.03757837432387</v>
          </cell>
          <cell r="CB580">
            <v>3.50114386167911</v>
          </cell>
          <cell r="CC580">
            <v>2.95466299463731</v>
          </cell>
          <cell r="CD580">
            <v>3.07385326364114</v>
          </cell>
          <cell r="CE580">
            <v>3.42700133255491</v>
          </cell>
          <cell r="CF580">
            <v>4.13218265391093</v>
          </cell>
          <cell r="CG580">
            <v>3.78885972267719</v>
          </cell>
          <cell r="CH580">
            <v>3.93389927072808</v>
          </cell>
          <cell r="CI580">
            <v>4.21666974174141</v>
          </cell>
          <cell r="CJ580">
            <v>4.18393260976166</v>
          </cell>
          <cell r="CK580">
            <v>3.98156189762353</v>
          </cell>
          <cell r="CL580">
            <v>4.32728503251157</v>
          </cell>
          <cell r="CM580">
            <v>4.21983711567207</v>
          </cell>
          <cell r="CN580">
            <v>4.03318519665042</v>
          </cell>
          <cell r="CO580">
            <v>4.57170592207292</v>
          </cell>
          <cell r="CP580">
            <v>4.34688408555129</v>
          </cell>
          <cell r="CQ580">
            <v>4.86759258173232</v>
          </cell>
          <cell r="CR580">
            <v>4.83160781385218</v>
          </cell>
          <cell r="CS580">
            <v>5.01516216709015</v>
          </cell>
          <cell r="CT580">
            <v>5.72332483826314</v>
          </cell>
          <cell r="CU580">
            <v>5.72332483826314</v>
          </cell>
          <cell r="CV580">
            <v>5.72332483826314</v>
          </cell>
          <cell r="CW580">
            <v>1.22722326250068</v>
          </cell>
          <cell r="CX580">
            <v>1.2536518205082</v>
          </cell>
          <cell r="CY580">
            <v>1.25983779613237</v>
          </cell>
          <cell r="CZ580">
            <v>1.2419156166086</v>
          </cell>
          <cell r="DA580">
            <v>1.27092934650772</v>
          </cell>
          <cell r="DB580">
            <v>1.2476525219195</v>
          </cell>
          <cell r="DC580">
            <v>1.25007110898312</v>
          </cell>
          <cell r="DD580">
            <v>1.24624016812636</v>
          </cell>
          <cell r="DE580">
            <v>1.25890661030478</v>
          </cell>
          <cell r="DF580">
            <v>1.25926596020039</v>
          </cell>
        </row>
        <row r="581">
          <cell r="BX581">
            <v>2.73818782368973</v>
          </cell>
          <cell r="BY581">
            <v>3.16022956231434</v>
          </cell>
          <cell r="BZ581">
            <v>2.55422074921312</v>
          </cell>
          <cell r="CA581">
            <v>2.90853225520219</v>
          </cell>
          <cell r="CB581">
            <v>3.13767521204935</v>
          </cell>
          <cell r="CC581">
            <v>3.27653522641512</v>
          </cell>
          <cell r="CD581">
            <v>3.3615009166651</v>
          </cell>
          <cell r="CE581">
            <v>3.82289133742907</v>
          </cell>
          <cell r="CF581">
            <v>4.17651974168898</v>
          </cell>
          <cell r="CG581">
            <v>3.46167573076713</v>
          </cell>
          <cell r="CH581">
            <v>3.87276528712049</v>
          </cell>
          <cell r="CI581">
            <v>3.8939923851338</v>
          </cell>
          <cell r="CJ581">
            <v>4.01735341396452</v>
          </cell>
          <cell r="CK581">
            <v>4.53153298778704</v>
          </cell>
          <cell r="CL581">
            <v>4.36247869868171</v>
          </cell>
          <cell r="CM581">
            <v>4.84232831173563</v>
          </cell>
          <cell r="CN581">
            <v>4.32771705397962</v>
          </cell>
          <cell r="CO581">
            <v>4.54729718351137</v>
          </cell>
          <cell r="CP581">
            <v>4.43775745338113</v>
          </cell>
          <cell r="CQ581">
            <v>4.80320645177371</v>
          </cell>
          <cell r="CR581">
            <v>4.63969283619371</v>
          </cell>
          <cell r="CS581">
            <v>4.40964813554655</v>
          </cell>
          <cell r="CT581">
            <v>5.03942096718306</v>
          </cell>
          <cell r="CU581">
            <v>5.03942096718306</v>
          </cell>
          <cell r="CV581">
            <v>5.03942096718306</v>
          </cell>
          <cell r="CW581">
            <v>1.25887209602948</v>
          </cell>
          <cell r="CX581">
            <v>1.25025100927742</v>
          </cell>
          <cell r="CY581">
            <v>1.26405783991723</v>
          </cell>
          <cell r="CZ581">
            <v>1.26215105184726</v>
          </cell>
          <cell r="DA581">
            <v>1.26771361713657</v>
          </cell>
          <cell r="DB581">
            <v>1.25301185551738</v>
          </cell>
          <cell r="DC581">
            <v>1.23078413360973</v>
          </cell>
          <cell r="DD581">
            <v>1.25888014518014</v>
          </cell>
          <cell r="DE581">
            <v>1.26571052348207</v>
          </cell>
          <cell r="DF581">
            <v>1.26870331056806</v>
          </cell>
        </row>
        <row r="582">
          <cell r="BX582">
            <v>2.56172942656841</v>
          </cell>
          <cell r="BY582">
            <v>2.8246818605425</v>
          </cell>
          <cell r="BZ582">
            <v>2.5442015603953</v>
          </cell>
          <cell r="CA582">
            <v>3.01485012464301</v>
          </cell>
          <cell r="CB582">
            <v>2.8754475624224</v>
          </cell>
          <cell r="CC582">
            <v>3.34930155809842</v>
          </cell>
          <cell r="CD582">
            <v>3.46037863116019</v>
          </cell>
          <cell r="CE582">
            <v>3.55445589533793</v>
          </cell>
          <cell r="CF582">
            <v>3.68920759804005</v>
          </cell>
          <cell r="CG582">
            <v>3.74911127997798</v>
          </cell>
          <cell r="CH582">
            <v>4.14017956543638</v>
          </cell>
          <cell r="CI582">
            <v>3.8887355892416</v>
          </cell>
          <cell r="CJ582">
            <v>3.404653487806</v>
          </cell>
          <cell r="CK582">
            <v>4.12760373394533</v>
          </cell>
          <cell r="CL582">
            <v>5.17669147984221</v>
          </cell>
          <cell r="CM582">
            <v>4.26130440045442</v>
          </cell>
          <cell r="CN582">
            <v>4.91544814334462</v>
          </cell>
          <cell r="CO582">
            <v>4.32382517486678</v>
          </cell>
          <cell r="CP582">
            <v>5.32065361040168</v>
          </cell>
          <cell r="CQ582">
            <v>4.77678448598231</v>
          </cell>
          <cell r="CR582">
            <v>5.02262767264852</v>
          </cell>
          <cell r="CS582">
            <v>4.95880649033125</v>
          </cell>
          <cell r="CT582">
            <v>5.85149961047365</v>
          </cell>
          <cell r="CU582">
            <v>5.85149961047365</v>
          </cell>
          <cell r="CV582">
            <v>5.85149961047365</v>
          </cell>
          <cell r="CW582">
            <v>1.25106948789256</v>
          </cell>
          <cell r="CX582">
            <v>1.26266453902835</v>
          </cell>
          <cell r="CY582">
            <v>1.25264119514863</v>
          </cell>
          <cell r="CZ582">
            <v>1.26925035887926</v>
          </cell>
          <cell r="DA582">
            <v>1.25463487690562</v>
          </cell>
          <cell r="DB582">
            <v>1.26513001503073</v>
          </cell>
          <cell r="DC582">
            <v>1.23443699363778</v>
          </cell>
          <cell r="DD582">
            <v>1.25780572949742</v>
          </cell>
          <cell r="DE582">
            <v>1.26018272723681</v>
          </cell>
          <cell r="DF582">
            <v>1.267270612856</v>
          </cell>
        </row>
        <row r="583">
          <cell r="BX583">
            <v>2.38337887747353</v>
          </cell>
          <cell r="BY583">
            <v>2.59184625798151</v>
          </cell>
          <cell r="BZ583">
            <v>2.58046209113167</v>
          </cell>
          <cell r="CA583">
            <v>2.90555504452994</v>
          </cell>
          <cell r="CB583">
            <v>2.99888550314858</v>
          </cell>
          <cell r="CC583">
            <v>2.82315912608229</v>
          </cell>
          <cell r="CD583">
            <v>3.33615639210862</v>
          </cell>
          <cell r="CE583">
            <v>3.40067208539349</v>
          </cell>
          <cell r="CF583">
            <v>3.66658798256265</v>
          </cell>
          <cell r="CG583">
            <v>4.09559058677305</v>
          </cell>
          <cell r="CH583">
            <v>3.44532726254964</v>
          </cell>
          <cell r="CI583">
            <v>3.88341582256076</v>
          </cell>
          <cell r="CJ583">
            <v>3.8969996548831</v>
          </cell>
          <cell r="CK583">
            <v>4.12985633037576</v>
          </cell>
          <cell r="CL583">
            <v>4.43142054539179</v>
          </cell>
          <cell r="CM583">
            <v>4.11629948939097</v>
          </cell>
          <cell r="CN583">
            <v>4.88180311551427</v>
          </cell>
          <cell r="CO583">
            <v>4.29142137727356</v>
          </cell>
          <cell r="CP583">
            <v>4.24697953224831</v>
          </cell>
          <cell r="CQ583">
            <v>4.2566278924875</v>
          </cell>
          <cell r="CR583">
            <v>5.02614549278841</v>
          </cell>
          <cell r="CS583">
            <v>4.98736524111147</v>
          </cell>
          <cell r="CT583">
            <v>4.69489892145975</v>
          </cell>
          <cell r="CU583">
            <v>4.69489892145975</v>
          </cell>
          <cell r="CV583">
            <v>4.69489892145975</v>
          </cell>
          <cell r="CW583">
            <v>1.24498247512257</v>
          </cell>
          <cell r="CX583">
            <v>1.23838098393343</v>
          </cell>
          <cell r="CY583">
            <v>1.25947354560201</v>
          </cell>
          <cell r="CZ583">
            <v>1.25316644674802</v>
          </cell>
          <cell r="DA583">
            <v>1.25338257393111</v>
          </cell>
          <cell r="DB583">
            <v>1.25296614569973</v>
          </cell>
          <cell r="DC583">
            <v>1.23422202336829</v>
          </cell>
          <cell r="DD583">
            <v>1.24782340626701</v>
          </cell>
          <cell r="DE583">
            <v>1.23812886890107</v>
          </cell>
          <cell r="DF583">
            <v>1.26756492518378</v>
          </cell>
        </row>
        <row r="584">
          <cell r="BX584">
            <v>2.42877602682203</v>
          </cell>
          <cell r="BY584">
            <v>2.9787470077554</v>
          </cell>
          <cell r="BZ584">
            <v>3.1750288198344</v>
          </cell>
          <cell r="CA584">
            <v>3.12705051381909</v>
          </cell>
          <cell r="CB584">
            <v>2.76856727074643</v>
          </cell>
          <cell r="CC584">
            <v>3.34499123070145</v>
          </cell>
          <cell r="CD584">
            <v>3.52206257262215</v>
          </cell>
          <cell r="CE584">
            <v>3.28196439541545</v>
          </cell>
          <cell r="CF584">
            <v>3.4923136875442</v>
          </cell>
          <cell r="CG584">
            <v>3.50605450402665</v>
          </cell>
          <cell r="CH584">
            <v>4.18455767562763</v>
          </cell>
          <cell r="CI584">
            <v>3.63835059077134</v>
          </cell>
          <cell r="CJ584">
            <v>3.93095504145863</v>
          </cell>
          <cell r="CK584">
            <v>3.5065217091334</v>
          </cell>
          <cell r="CL584">
            <v>4.29985951807366</v>
          </cell>
          <cell r="CM584">
            <v>4.35358351019661</v>
          </cell>
          <cell r="CN584">
            <v>4.51487943812712</v>
          </cell>
          <cell r="CO584">
            <v>3.81806276208226</v>
          </cell>
          <cell r="CP584">
            <v>4.7803615285274</v>
          </cell>
          <cell r="CQ584">
            <v>5.16969861995554</v>
          </cell>
          <cell r="CR584">
            <v>5.095216348454</v>
          </cell>
          <cell r="CS584">
            <v>4.66910769966881</v>
          </cell>
          <cell r="CT584">
            <v>5.21912373264327</v>
          </cell>
          <cell r="CU584">
            <v>5.21912373264327</v>
          </cell>
          <cell r="CV584">
            <v>5.21912373264327</v>
          </cell>
          <cell r="CW584">
            <v>1.25387960882932</v>
          </cell>
          <cell r="CX584">
            <v>1.24437210086027</v>
          </cell>
          <cell r="CY584">
            <v>1.26422847626159</v>
          </cell>
          <cell r="CZ584">
            <v>1.23673389215808</v>
          </cell>
          <cell r="DA584">
            <v>1.23484432327537</v>
          </cell>
          <cell r="DB584">
            <v>1.26914696749061</v>
          </cell>
          <cell r="DC584">
            <v>1.2309870870092</v>
          </cell>
          <cell r="DD584">
            <v>1.26717060373677</v>
          </cell>
          <cell r="DE584">
            <v>1.23678971572418</v>
          </cell>
          <cell r="DF584">
            <v>1.26083997402353</v>
          </cell>
        </row>
        <row r="585">
          <cell r="BX585">
            <v>2.40608929440491</v>
          </cell>
          <cell r="BY585">
            <v>3.28207283336199</v>
          </cell>
          <cell r="BZ585">
            <v>2.9597875315568</v>
          </cell>
          <cell r="CA585">
            <v>3.53445439042062</v>
          </cell>
          <cell r="CB585">
            <v>2.91599973992673</v>
          </cell>
          <cell r="CC585">
            <v>2.77665497283983</v>
          </cell>
          <cell r="CD585">
            <v>3.06519425984124</v>
          </cell>
          <cell r="CE585">
            <v>3.14742706301096</v>
          </cell>
          <cell r="CF585">
            <v>3.59379239812822</v>
          </cell>
          <cell r="CG585">
            <v>4.57030901172984</v>
          </cell>
          <cell r="CH585">
            <v>4.28013957516733</v>
          </cell>
          <cell r="CI585">
            <v>4.44157634431667</v>
          </cell>
          <cell r="CJ585">
            <v>4.1868081993209</v>
          </cell>
          <cell r="CK585">
            <v>4.044981863022</v>
          </cell>
          <cell r="CL585">
            <v>3.7396044266266</v>
          </cell>
          <cell r="CM585">
            <v>4.30887124259041</v>
          </cell>
          <cell r="CN585">
            <v>4.86238017902995</v>
          </cell>
          <cell r="CO585">
            <v>4.30826062473144</v>
          </cell>
          <cell r="CP585">
            <v>4.86399248937871</v>
          </cell>
          <cell r="CQ585">
            <v>4.86291026023473</v>
          </cell>
          <cell r="CR585">
            <v>5.19557923350893</v>
          </cell>
          <cell r="CS585">
            <v>5.39062162931949</v>
          </cell>
          <cell r="CT585">
            <v>5.48643091423981</v>
          </cell>
          <cell r="CU585">
            <v>5.48643091423981</v>
          </cell>
          <cell r="CV585">
            <v>5.48643091423981</v>
          </cell>
          <cell r="CW585">
            <v>1.24490754652573</v>
          </cell>
          <cell r="CX585">
            <v>1.23821820932228</v>
          </cell>
          <cell r="CY585">
            <v>1.25020866484322</v>
          </cell>
          <cell r="CZ585">
            <v>1.27781814256241</v>
          </cell>
          <cell r="DA585">
            <v>1.26814219687514</v>
          </cell>
          <cell r="DB585">
            <v>1.23360766832355</v>
          </cell>
          <cell r="DC585">
            <v>1.24005992086865</v>
          </cell>
          <cell r="DD585">
            <v>1.25842885346124</v>
          </cell>
          <cell r="DE585">
            <v>1.25157392538665</v>
          </cell>
          <cell r="DF585">
            <v>1.27246993414385</v>
          </cell>
        </row>
        <row r="586">
          <cell r="BX586">
            <v>2.85406228736881</v>
          </cell>
          <cell r="BY586">
            <v>3.02509524047646</v>
          </cell>
          <cell r="BZ586">
            <v>3.21104562181404</v>
          </cell>
          <cell r="CA586">
            <v>2.93207158809637</v>
          </cell>
          <cell r="CB586">
            <v>2.57140054180734</v>
          </cell>
          <cell r="CC586">
            <v>3.24098280628771</v>
          </cell>
          <cell r="CD586">
            <v>3.62247951776566</v>
          </cell>
          <cell r="CE586">
            <v>3.13156390419758</v>
          </cell>
          <cell r="CF586">
            <v>3.54761808842593</v>
          </cell>
          <cell r="CG586">
            <v>4.17980436231745</v>
          </cell>
          <cell r="CH586">
            <v>3.63037704334356</v>
          </cell>
          <cell r="CI586">
            <v>3.45973869814275</v>
          </cell>
          <cell r="CJ586">
            <v>3.89638218832701</v>
          </cell>
          <cell r="CK586">
            <v>3.94852789059417</v>
          </cell>
          <cell r="CL586">
            <v>4.89385282915568</v>
          </cell>
          <cell r="CM586">
            <v>4.39643716868387</v>
          </cell>
          <cell r="CN586">
            <v>4.12471565193026</v>
          </cell>
          <cell r="CO586">
            <v>4.43180148530618</v>
          </cell>
          <cell r="CP586">
            <v>5.23927314407064</v>
          </cell>
          <cell r="CQ586">
            <v>4.83786749867346</v>
          </cell>
          <cell r="CR586">
            <v>5.00797265565587</v>
          </cell>
          <cell r="CS586">
            <v>4.96794130468656</v>
          </cell>
          <cell r="CT586">
            <v>4.66252026379947</v>
          </cell>
          <cell r="CU586">
            <v>4.66252026379947</v>
          </cell>
          <cell r="CV586">
            <v>4.66252026379947</v>
          </cell>
          <cell r="CW586">
            <v>1.28168569971376</v>
          </cell>
          <cell r="CX586">
            <v>1.24412885344682</v>
          </cell>
          <cell r="CY586">
            <v>1.24643071763314</v>
          </cell>
          <cell r="CZ586">
            <v>1.26553256471613</v>
          </cell>
          <cell r="DA586">
            <v>1.2494904440458</v>
          </cell>
          <cell r="DB586">
            <v>1.26316592098911</v>
          </cell>
          <cell r="DC586">
            <v>1.25634646430052</v>
          </cell>
          <cell r="DD586">
            <v>1.24080415665473</v>
          </cell>
          <cell r="DE586">
            <v>1.27857828678987</v>
          </cell>
          <cell r="DF586">
            <v>1.24470120899557</v>
          </cell>
        </row>
        <row r="587">
          <cell r="BX587">
            <v>2.46463769894853</v>
          </cell>
          <cell r="BY587">
            <v>2.76753676513735</v>
          </cell>
          <cell r="BZ587">
            <v>3.2003281809007</v>
          </cell>
          <cell r="CA587">
            <v>3.64484279080121</v>
          </cell>
          <cell r="CB587">
            <v>3.5609277317944</v>
          </cell>
          <cell r="CC587">
            <v>3.64402768100686</v>
          </cell>
          <cell r="CD587">
            <v>3.79031567509509</v>
          </cell>
          <cell r="CE587">
            <v>2.98459297506437</v>
          </cell>
          <cell r="CF587">
            <v>3.76758347514558</v>
          </cell>
          <cell r="CG587">
            <v>3.70381526313927</v>
          </cell>
          <cell r="CH587">
            <v>3.47719546881702</v>
          </cell>
          <cell r="CI587">
            <v>3.82046804638098</v>
          </cell>
          <cell r="CJ587">
            <v>3.5355842590529</v>
          </cell>
          <cell r="CK587">
            <v>4.08179823983195</v>
          </cell>
          <cell r="CL587">
            <v>3.61427276828154</v>
          </cell>
          <cell r="CM587">
            <v>3.83095705177931</v>
          </cell>
          <cell r="CN587">
            <v>4.60552137359349</v>
          </cell>
          <cell r="CO587">
            <v>5.13767686917812</v>
          </cell>
          <cell r="CP587">
            <v>5.04197645509278</v>
          </cell>
          <cell r="CQ587">
            <v>4.90400296871328</v>
          </cell>
          <cell r="CR587">
            <v>4.91907342887938</v>
          </cell>
          <cell r="CS587">
            <v>5.30350566299557</v>
          </cell>
          <cell r="CT587">
            <v>5.0513777594047</v>
          </cell>
          <cell r="CU587">
            <v>5.0513777594047</v>
          </cell>
          <cell r="CV587">
            <v>5.0513777594047</v>
          </cell>
          <cell r="CW587">
            <v>1.25573727487912</v>
          </cell>
          <cell r="CX587">
            <v>1.24278512590683</v>
          </cell>
          <cell r="CY587">
            <v>1.25296686196477</v>
          </cell>
          <cell r="CZ587">
            <v>1.26324226875495</v>
          </cell>
          <cell r="DA587">
            <v>1.24008847453943</v>
          </cell>
          <cell r="DB587">
            <v>1.24163016737222</v>
          </cell>
          <cell r="DC587">
            <v>1.25197285379105</v>
          </cell>
          <cell r="DD587">
            <v>1.24624375116918</v>
          </cell>
          <cell r="DE587">
            <v>1.25339576974565</v>
          </cell>
          <cell r="DF587">
            <v>1.26157155120444</v>
          </cell>
        </row>
        <row r="588">
          <cell r="BX588">
            <v>2.5634788063731</v>
          </cell>
          <cell r="BY588">
            <v>2.78228264727056</v>
          </cell>
          <cell r="BZ588">
            <v>3.88647225728747</v>
          </cell>
          <cell r="CA588">
            <v>3.45123283184484</v>
          </cell>
          <cell r="CB588">
            <v>3.03416338670089</v>
          </cell>
          <cell r="CC588">
            <v>2.83240840968916</v>
          </cell>
          <cell r="CD588">
            <v>3.34760289529255</v>
          </cell>
          <cell r="CE588">
            <v>3.7170682370783</v>
          </cell>
          <cell r="CF588">
            <v>3.96332208713917</v>
          </cell>
          <cell r="CG588">
            <v>3.72114130511853</v>
          </cell>
          <cell r="CH588">
            <v>3.69457955178002</v>
          </cell>
          <cell r="CI588">
            <v>4.00625883647434</v>
          </cell>
          <cell r="CJ588">
            <v>4.20442423920101</v>
          </cell>
          <cell r="CK588">
            <v>4.44430138209029</v>
          </cell>
          <cell r="CL588">
            <v>4.19868445839375</v>
          </cell>
          <cell r="CM588">
            <v>4.26807830529054</v>
          </cell>
          <cell r="CN588">
            <v>4.73684779268038</v>
          </cell>
          <cell r="CO588">
            <v>4.48871914711748</v>
          </cell>
          <cell r="CP588">
            <v>4.7605553616693</v>
          </cell>
          <cell r="CQ588">
            <v>4.18929895550583</v>
          </cell>
          <cell r="CR588">
            <v>4.87479503247417</v>
          </cell>
          <cell r="CS588">
            <v>4.90439159153855</v>
          </cell>
          <cell r="CT588">
            <v>6.08947203965974</v>
          </cell>
          <cell r="CU588">
            <v>6.08947203965974</v>
          </cell>
          <cell r="CV588">
            <v>6.08947203965974</v>
          </cell>
          <cell r="CW588">
            <v>1.25413098896076</v>
          </cell>
          <cell r="CX588">
            <v>1.24218471855137</v>
          </cell>
          <cell r="CY588">
            <v>1.25649946049492</v>
          </cell>
          <cell r="CZ588">
            <v>1.24675037047909</v>
          </cell>
          <cell r="DA588">
            <v>1.24900683800959</v>
          </cell>
          <cell r="DB588">
            <v>1.2576267445997</v>
          </cell>
          <cell r="DC588">
            <v>1.26654146956424</v>
          </cell>
          <cell r="DD588">
            <v>1.26521361243614</v>
          </cell>
          <cell r="DE588">
            <v>1.26520100355018</v>
          </cell>
          <cell r="DF588">
            <v>1.24862945424697</v>
          </cell>
        </row>
        <row r="589">
          <cell r="BX589">
            <v>2.64953602731574</v>
          </cell>
          <cell r="BY589">
            <v>3.13735339392216</v>
          </cell>
          <cell r="BZ589">
            <v>2.88085222243819</v>
          </cell>
          <cell r="CA589">
            <v>2.56885407095271</v>
          </cell>
          <cell r="CB589">
            <v>2.82518693591428</v>
          </cell>
          <cell r="CC589">
            <v>3.64189982427802</v>
          </cell>
          <cell r="CD589">
            <v>3.73541805910997</v>
          </cell>
          <cell r="CE589">
            <v>3.53385719047707</v>
          </cell>
          <cell r="CF589">
            <v>3.9081848710705</v>
          </cell>
          <cell r="CG589">
            <v>3.79856185803422</v>
          </cell>
          <cell r="CH589">
            <v>3.37570943388273</v>
          </cell>
          <cell r="CI589">
            <v>3.7927944942967</v>
          </cell>
          <cell r="CJ589">
            <v>3.7763984842617</v>
          </cell>
          <cell r="CK589">
            <v>4.56952795145995</v>
          </cell>
          <cell r="CL589">
            <v>4.05813830898245</v>
          </cell>
          <cell r="CM589">
            <v>5.14179361931008</v>
          </cell>
          <cell r="CN589">
            <v>4.62483846938146</v>
          </cell>
          <cell r="CO589">
            <v>5.2599753794081</v>
          </cell>
          <cell r="CP589">
            <v>5.27547987555208</v>
          </cell>
          <cell r="CQ589">
            <v>5.35086581023372</v>
          </cell>
          <cell r="CR589">
            <v>5.32880341223624</v>
          </cell>
          <cell r="CS589">
            <v>4.98615807633407</v>
          </cell>
          <cell r="CT589">
            <v>4.52848377826731</v>
          </cell>
          <cell r="CU589">
            <v>4.52848377826731</v>
          </cell>
          <cell r="CV589">
            <v>4.52848377826731</v>
          </cell>
          <cell r="CW589">
            <v>1.25217436988995</v>
          </cell>
          <cell r="CX589">
            <v>1.26319290401386</v>
          </cell>
          <cell r="CY589">
            <v>1.27230058925457</v>
          </cell>
          <cell r="CZ589">
            <v>1.26047214467901</v>
          </cell>
          <cell r="DA589">
            <v>1.27793620093474</v>
          </cell>
          <cell r="DB589">
            <v>1.23779557490579</v>
          </cell>
          <cell r="DC589">
            <v>1.24781460891218</v>
          </cell>
          <cell r="DD589">
            <v>1.24102304374378</v>
          </cell>
          <cell r="DE589">
            <v>1.24238853956298</v>
          </cell>
          <cell r="DF589">
            <v>1.27524736909548</v>
          </cell>
        </row>
        <row r="590">
          <cell r="BX590">
            <v>2.94919990966965</v>
          </cell>
          <cell r="BY590">
            <v>2.72695917362026</v>
          </cell>
          <cell r="BZ590">
            <v>3.26291357168392</v>
          </cell>
          <cell r="CA590">
            <v>3.36711598715655</v>
          </cell>
          <cell r="CB590">
            <v>3.43704846254539</v>
          </cell>
          <cell r="CC590">
            <v>3.02685208470228</v>
          </cell>
          <cell r="CD590">
            <v>2.76439615997009</v>
          </cell>
          <cell r="CE590">
            <v>2.8376056487315</v>
          </cell>
          <cell r="CF590">
            <v>3.45695749730409</v>
          </cell>
          <cell r="CG590">
            <v>3.74864393216331</v>
          </cell>
          <cell r="CH590">
            <v>3.8587518271331</v>
          </cell>
          <cell r="CI590">
            <v>3.76388079067091</v>
          </cell>
          <cell r="CJ590">
            <v>4.11379000314474</v>
          </cell>
          <cell r="CK590">
            <v>4.50565510844552</v>
          </cell>
          <cell r="CL590">
            <v>4.04696275619026</v>
          </cell>
          <cell r="CM590">
            <v>4.63707891103664</v>
          </cell>
          <cell r="CN590">
            <v>4.56698378225994</v>
          </cell>
          <cell r="CO590">
            <v>4.89999459158614</v>
          </cell>
          <cell r="CP590">
            <v>5.06549218728185</v>
          </cell>
          <cell r="CQ590">
            <v>5.16471215855872</v>
          </cell>
          <cell r="CR590">
            <v>5.0160484269359</v>
          </cell>
          <cell r="CS590">
            <v>5.00355080489518</v>
          </cell>
          <cell r="CT590">
            <v>4.56848897973743</v>
          </cell>
          <cell r="CU590">
            <v>4.56848897973743</v>
          </cell>
          <cell r="CV590">
            <v>4.56848897973743</v>
          </cell>
          <cell r="CW590">
            <v>1.25926836839882</v>
          </cell>
          <cell r="CX590">
            <v>1.24685035778995</v>
          </cell>
          <cell r="CY590">
            <v>1.23881432102443</v>
          </cell>
          <cell r="CZ590">
            <v>1.2734832075449</v>
          </cell>
          <cell r="DA590">
            <v>1.26977374138898</v>
          </cell>
          <cell r="DB590">
            <v>1.24873064017255</v>
          </cell>
          <cell r="DC590">
            <v>1.26372772852611</v>
          </cell>
          <cell r="DD590">
            <v>1.27430109541194</v>
          </cell>
          <cell r="DE590">
            <v>1.28101833061454</v>
          </cell>
          <cell r="DF590">
            <v>1.25500881136295</v>
          </cell>
        </row>
        <row r="591">
          <cell r="BX591">
            <v>2.62392676613717</v>
          </cell>
          <cell r="BY591">
            <v>2.73213059576476</v>
          </cell>
          <cell r="BZ591">
            <v>3.13762373444513</v>
          </cell>
          <cell r="CA591">
            <v>3.40680405544928</v>
          </cell>
          <cell r="CB591">
            <v>3.4237768062722</v>
          </cell>
          <cell r="CC591">
            <v>3.26908385372761</v>
          </cell>
          <cell r="CD591">
            <v>3.08152580466298</v>
          </cell>
          <cell r="CE591">
            <v>3.93643339798585</v>
          </cell>
          <cell r="CF591">
            <v>3.63675250275483</v>
          </cell>
          <cell r="CG591">
            <v>3.64903639396837</v>
          </cell>
          <cell r="CH591">
            <v>3.78441439869936</v>
          </cell>
          <cell r="CI591">
            <v>3.71716724212833</v>
          </cell>
          <cell r="CJ591">
            <v>3.76455235975961</v>
          </cell>
          <cell r="CK591">
            <v>4.40368314935891</v>
          </cell>
          <cell r="CL591">
            <v>3.99028179038897</v>
          </cell>
          <cell r="CM591">
            <v>4.44140940658197</v>
          </cell>
          <cell r="CN591">
            <v>3.90141190295357</v>
          </cell>
          <cell r="CO591">
            <v>4.36972333062954</v>
          </cell>
          <cell r="CP591">
            <v>5.20593591294847</v>
          </cell>
          <cell r="CQ591">
            <v>4.62098205276665</v>
          </cell>
          <cell r="CR591">
            <v>4.75367566554081</v>
          </cell>
          <cell r="CS591">
            <v>4.83452913822045</v>
          </cell>
          <cell r="CT591">
            <v>5.00532647374013</v>
          </cell>
          <cell r="CU591">
            <v>5.00532647374013</v>
          </cell>
          <cell r="CV591">
            <v>5.00532647374013</v>
          </cell>
          <cell r="CW591">
            <v>1.25355057479144</v>
          </cell>
          <cell r="CX591">
            <v>1.26346356329627</v>
          </cell>
          <cell r="CY591">
            <v>1.24986247641514</v>
          </cell>
          <cell r="CZ591">
            <v>1.24610739216614</v>
          </cell>
          <cell r="DA591">
            <v>1.25522967788907</v>
          </cell>
          <cell r="DB591">
            <v>1.25133867417133</v>
          </cell>
          <cell r="DC591">
            <v>1.25041466390492</v>
          </cell>
          <cell r="DD591">
            <v>1.25350779937384</v>
          </cell>
          <cell r="DE591">
            <v>1.24461240521715</v>
          </cell>
          <cell r="DF591">
            <v>1.26135837950568</v>
          </cell>
        </row>
        <row r="592">
          <cell r="BX592">
            <v>2.71747518315913</v>
          </cell>
          <cell r="BY592">
            <v>2.76806815942213</v>
          </cell>
          <cell r="BZ592">
            <v>3.09120977822185</v>
          </cell>
          <cell r="CA592">
            <v>3.47383603349928</v>
          </cell>
          <cell r="CB592">
            <v>3.18726685314654</v>
          </cell>
          <cell r="CC592">
            <v>3.14725532450085</v>
          </cell>
          <cell r="CD592">
            <v>3.54545133737909</v>
          </cell>
          <cell r="CE592">
            <v>3.34274043749222</v>
          </cell>
          <cell r="CF592">
            <v>3.30034467151287</v>
          </cell>
          <cell r="CG592">
            <v>3.28558513152113</v>
          </cell>
          <cell r="CH592">
            <v>3.95640023581558</v>
          </cell>
          <cell r="CI592">
            <v>3.99029829058089</v>
          </cell>
          <cell r="CJ592">
            <v>3.77121461810692</v>
          </cell>
          <cell r="CK592">
            <v>4.40141422811383</v>
          </cell>
          <cell r="CL592">
            <v>4.04293215813442</v>
          </cell>
          <cell r="CM592">
            <v>4.00819581602954</v>
          </cell>
          <cell r="CN592">
            <v>4.34917017342674</v>
          </cell>
          <cell r="CO592">
            <v>4.44423092957221</v>
          </cell>
          <cell r="CP592">
            <v>4.89609258084765</v>
          </cell>
          <cell r="CQ592">
            <v>4.91322221772489</v>
          </cell>
          <cell r="CR592">
            <v>4.61444409507314</v>
          </cell>
          <cell r="CS592">
            <v>5.55450396435296</v>
          </cell>
          <cell r="CT592">
            <v>5.86769486246031</v>
          </cell>
          <cell r="CU592">
            <v>5.86769486246031</v>
          </cell>
          <cell r="CV592">
            <v>5.86769486246031</v>
          </cell>
          <cell r="CW592">
            <v>1.26098675991275</v>
          </cell>
          <cell r="CX592">
            <v>1.24300146418238</v>
          </cell>
          <cell r="CY592">
            <v>1.24742077983251</v>
          </cell>
          <cell r="CZ592">
            <v>1.26649642401031</v>
          </cell>
          <cell r="DA592">
            <v>1.24445708315985</v>
          </cell>
          <cell r="DB592">
            <v>1.23976188482857</v>
          </cell>
          <cell r="DC592">
            <v>1.2536297187145</v>
          </cell>
          <cell r="DD592">
            <v>1.2360062522817</v>
          </cell>
          <cell r="DE592">
            <v>1.25571064262957</v>
          </cell>
          <cell r="DF592">
            <v>1.25130947325316</v>
          </cell>
        </row>
        <row r="593">
          <cell r="BX593">
            <v>2.40336149039982</v>
          </cell>
          <cell r="BY593">
            <v>2.78652614222455</v>
          </cell>
          <cell r="BZ593">
            <v>3.6845566695161</v>
          </cell>
          <cell r="CA593">
            <v>3.00989391838186</v>
          </cell>
          <cell r="CB593">
            <v>3.29915846562558</v>
          </cell>
          <cell r="CC593">
            <v>3.27642801966176</v>
          </cell>
          <cell r="CD593">
            <v>3.30199745355615</v>
          </cell>
          <cell r="CE593">
            <v>3.07087084083812</v>
          </cell>
          <cell r="CF593">
            <v>3.79251164183662</v>
          </cell>
          <cell r="CG593">
            <v>3.80306890873426</v>
          </cell>
          <cell r="CH593">
            <v>3.57095559927812</v>
          </cell>
          <cell r="CI593">
            <v>3.99567995346054</v>
          </cell>
          <cell r="CJ593">
            <v>4.41971289296733</v>
          </cell>
          <cell r="CK593">
            <v>4.45981714042874</v>
          </cell>
          <cell r="CL593">
            <v>4.63287310188558</v>
          </cell>
          <cell r="CM593">
            <v>4.85272272518473</v>
          </cell>
          <cell r="CN593">
            <v>4.78086174041831</v>
          </cell>
          <cell r="CO593">
            <v>4.73556741461317</v>
          </cell>
          <cell r="CP593">
            <v>4.55551742380299</v>
          </cell>
          <cell r="CQ593">
            <v>5.02396919352959</v>
          </cell>
          <cell r="CR593">
            <v>4.55985652455666</v>
          </cell>
          <cell r="CS593">
            <v>4.62205569013866</v>
          </cell>
          <cell r="CT593">
            <v>5.48756576934793</v>
          </cell>
          <cell r="CU593">
            <v>5.48756576934793</v>
          </cell>
          <cell r="CV593">
            <v>5.48756576934793</v>
          </cell>
          <cell r="CW593">
            <v>1.26647575959947</v>
          </cell>
          <cell r="CX593">
            <v>1.24802781682828</v>
          </cell>
          <cell r="CY593">
            <v>1.26342325179059</v>
          </cell>
          <cell r="CZ593">
            <v>1.24138164006584</v>
          </cell>
          <cell r="DA593">
            <v>1.26949449031172</v>
          </cell>
          <cell r="DB593">
            <v>1.24208417323569</v>
          </cell>
          <cell r="DC593">
            <v>1.28466999620706</v>
          </cell>
          <cell r="DD593">
            <v>1.25730073558683</v>
          </cell>
          <cell r="DE593">
            <v>1.22951235076447</v>
          </cell>
          <cell r="DF593">
            <v>1.25222663924869</v>
          </cell>
        </row>
        <row r="594">
          <cell r="BX594">
            <v>2.78371499136951</v>
          </cell>
          <cell r="BY594">
            <v>3.22839195067796</v>
          </cell>
          <cell r="BZ594">
            <v>3.03794015557</v>
          </cell>
          <cell r="CA594">
            <v>3.04586525006493</v>
          </cell>
          <cell r="CB594">
            <v>3.40049622685025</v>
          </cell>
          <cell r="CC594">
            <v>3.29677663176235</v>
          </cell>
          <cell r="CD594">
            <v>3.67407755987892</v>
          </cell>
          <cell r="CE594">
            <v>3.76414329856142</v>
          </cell>
          <cell r="CF594">
            <v>3.81943693625807</v>
          </cell>
          <cell r="CG594">
            <v>3.60636229809829</v>
          </cell>
          <cell r="CH594">
            <v>4.39685652456224</v>
          </cell>
          <cell r="CI594">
            <v>3.82246423662802</v>
          </cell>
          <cell r="CJ594">
            <v>4.29654118437598</v>
          </cell>
          <cell r="CK594">
            <v>3.85803058068956</v>
          </cell>
          <cell r="CL594">
            <v>3.98516673453114</v>
          </cell>
          <cell r="CM594">
            <v>4.32999547012083</v>
          </cell>
          <cell r="CN594">
            <v>4.67554785392562</v>
          </cell>
          <cell r="CO594">
            <v>4.51497724744568</v>
          </cell>
          <cell r="CP594">
            <v>4.92916143030919</v>
          </cell>
          <cell r="CQ594">
            <v>4.61320606526607</v>
          </cell>
          <cell r="CR594">
            <v>4.61388258629273</v>
          </cell>
          <cell r="CS594">
            <v>4.91495166303346</v>
          </cell>
          <cell r="CT594">
            <v>5.53340490502943</v>
          </cell>
          <cell r="CU594">
            <v>5.53340490502943</v>
          </cell>
          <cell r="CV594">
            <v>5.53340490502943</v>
          </cell>
          <cell r="CW594">
            <v>1.25118917104522</v>
          </cell>
          <cell r="CX594">
            <v>1.2365664265076</v>
          </cell>
          <cell r="CY594">
            <v>1.26541944367499</v>
          </cell>
          <cell r="CZ594">
            <v>1.2349064424146</v>
          </cell>
          <cell r="DA594">
            <v>1.23525916692383</v>
          </cell>
          <cell r="DB594">
            <v>1.23837976749686</v>
          </cell>
          <cell r="DC594">
            <v>1.26016127172517</v>
          </cell>
          <cell r="DD594">
            <v>1.23594590940559</v>
          </cell>
          <cell r="DE594">
            <v>1.26337286237489</v>
          </cell>
          <cell r="DF594">
            <v>1.25911527323707</v>
          </cell>
        </row>
        <row r="595">
          <cell r="BX595">
            <v>2.75716436289968</v>
          </cell>
          <cell r="BY595">
            <v>2.79373665646573</v>
          </cell>
          <cell r="BZ595">
            <v>2.80100659165093</v>
          </cell>
          <cell r="CA595">
            <v>3.4224960929357</v>
          </cell>
          <cell r="CB595">
            <v>2.98228812532093</v>
          </cell>
          <cell r="CC595">
            <v>3.2544977228182</v>
          </cell>
          <cell r="CD595">
            <v>3.48314598824965</v>
          </cell>
          <cell r="CE595">
            <v>3.69077630012572</v>
          </cell>
          <cell r="CF595">
            <v>3.11360700756866</v>
          </cell>
          <cell r="CG595">
            <v>3.38709949692182</v>
          </cell>
          <cell r="CH595">
            <v>3.9263302264179</v>
          </cell>
          <cell r="CI595">
            <v>3.91084150353056</v>
          </cell>
          <cell r="CJ595">
            <v>4.02986995987491</v>
          </cell>
          <cell r="CK595">
            <v>4.22945543987574</v>
          </cell>
          <cell r="CL595">
            <v>4.36507149316007</v>
          </cell>
          <cell r="CM595">
            <v>4.46734009632922</v>
          </cell>
          <cell r="CN595">
            <v>4.35315745580084</v>
          </cell>
          <cell r="CO595">
            <v>4.23277450853994</v>
          </cell>
          <cell r="CP595">
            <v>5.03293126956907</v>
          </cell>
          <cell r="CQ595">
            <v>4.67910122989708</v>
          </cell>
          <cell r="CR595">
            <v>4.13746822513527</v>
          </cell>
          <cell r="CS595">
            <v>5.81989371419916</v>
          </cell>
          <cell r="CT595">
            <v>5.56650595502518</v>
          </cell>
          <cell r="CU595">
            <v>5.56650595502518</v>
          </cell>
          <cell r="CV595">
            <v>5.56650595502518</v>
          </cell>
          <cell r="CW595">
            <v>1.25175873076947</v>
          </cell>
          <cell r="CX595">
            <v>1.22873065926949</v>
          </cell>
          <cell r="CY595">
            <v>1.24469966379535</v>
          </cell>
          <cell r="CZ595">
            <v>1.23538092539045</v>
          </cell>
          <cell r="DA595">
            <v>1.28004090741072</v>
          </cell>
          <cell r="DB595">
            <v>1.27985302414649</v>
          </cell>
          <cell r="DC595">
            <v>1.26636925476939</v>
          </cell>
          <cell r="DD595">
            <v>1.26379388044799</v>
          </cell>
          <cell r="DE595">
            <v>1.2516753794707</v>
          </cell>
          <cell r="DF595">
            <v>1.25066119410586</v>
          </cell>
        </row>
        <row r="596">
          <cell r="BX596">
            <v>2.42008462664001</v>
          </cell>
          <cell r="BY596">
            <v>2.60700094903872</v>
          </cell>
          <cell r="BZ596">
            <v>3.96051997987936</v>
          </cell>
          <cell r="CA596">
            <v>3.49030988451341</v>
          </cell>
          <cell r="CB596">
            <v>2.77857570032429</v>
          </cell>
          <cell r="CC596">
            <v>3.43238016406763</v>
          </cell>
          <cell r="CD596">
            <v>3.44161364837383</v>
          </cell>
          <cell r="CE596">
            <v>3.54812926641474</v>
          </cell>
          <cell r="CF596">
            <v>2.95824685866192</v>
          </cell>
          <cell r="CG596">
            <v>3.46431956319607</v>
          </cell>
          <cell r="CH596">
            <v>4.24823333126215</v>
          </cell>
          <cell r="CI596">
            <v>4.04780556964582</v>
          </cell>
          <cell r="CJ596">
            <v>3.61068541098936</v>
          </cell>
          <cell r="CK596">
            <v>4.05688329323668</v>
          </cell>
          <cell r="CL596">
            <v>3.70433471490927</v>
          </cell>
          <cell r="CM596">
            <v>3.72352850849456</v>
          </cell>
          <cell r="CN596">
            <v>4.5249136012933</v>
          </cell>
          <cell r="CO596">
            <v>4.98392266137268</v>
          </cell>
          <cell r="CP596">
            <v>4.38671161277593</v>
          </cell>
          <cell r="CQ596">
            <v>5.79724927056538</v>
          </cell>
          <cell r="CR596">
            <v>5.04888801890733</v>
          </cell>
          <cell r="CS596">
            <v>5.02730576868629</v>
          </cell>
          <cell r="CT596">
            <v>4.92869379015289</v>
          </cell>
          <cell r="CU596">
            <v>4.92869379015289</v>
          </cell>
          <cell r="CV596">
            <v>4.92869379015289</v>
          </cell>
          <cell r="CW596">
            <v>1.25463931086082</v>
          </cell>
          <cell r="CX596">
            <v>1.25302220482392</v>
          </cell>
          <cell r="CY596">
            <v>1.26637468663641</v>
          </cell>
          <cell r="CZ596">
            <v>1.24682522896884</v>
          </cell>
          <cell r="DA596">
            <v>1.25394557204799</v>
          </cell>
          <cell r="DB596">
            <v>1.2565235594152</v>
          </cell>
          <cell r="DC596">
            <v>1.26227725168828</v>
          </cell>
          <cell r="DD596">
            <v>1.22990905983168</v>
          </cell>
          <cell r="DE596">
            <v>1.25021977915946</v>
          </cell>
          <cell r="DF596">
            <v>1.24380855036309</v>
          </cell>
        </row>
        <row r="597">
          <cell r="BX597">
            <v>2.83910029475225</v>
          </cell>
          <cell r="BY597">
            <v>2.70218710693211</v>
          </cell>
          <cell r="BZ597">
            <v>2.89137047657625</v>
          </cell>
          <cell r="CA597">
            <v>3.08374390298226</v>
          </cell>
          <cell r="CB597">
            <v>3.14739894800583</v>
          </cell>
          <cell r="CC597">
            <v>2.81918734788973</v>
          </cell>
          <cell r="CD597">
            <v>3.24222200546535</v>
          </cell>
          <cell r="CE597">
            <v>3.33786032622278</v>
          </cell>
          <cell r="CF597">
            <v>3.21684127010484</v>
          </cell>
          <cell r="CG597">
            <v>3.68967758761252</v>
          </cell>
          <cell r="CH597">
            <v>3.67251885276713</v>
          </cell>
          <cell r="CI597">
            <v>3.89614445971119</v>
          </cell>
          <cell r="CJ597">
            <v>4.04646010405338</v>
          </cell>
          <cell r="CK597">
            <v>3.45483555474701</v>
          </cell>
          <cell r="CL597">
            <v>4.27955243416362</v>
          </cell>
          <cell r="CM597">
            <v>4.03313104933113</v>
          </cell>
          <cell r="CN597">
            <v>4.88930704572387</v>
          </cell>
          <cell r="CO597">
            <v>4.02536111897263</v>
          </cell>
          <cell r="CP597">
            <v>4.65569379269192</v>
          </cell>
          <cell r="CQ597">
            <v>4.43725719664098</v>
          </cell>
          <cell r="CR597">
            <v>4.51890221028365</v>
          </cell>
          <cell r="CS597">
            <v>5.0503244050191</v>
          </cell>
          <cell r="CT597">
            <v>5.14736198243091</v>
          </cell>
          <cell r="CU597">
            <v>5.14736198243091</v>
          </cell>
          <cell r="CV597">
            <v>5.14736198243091</v>
          </cell>
          <cell r="CW597">
            <v>1.2532323915035</v>
          </cell>
          <cell r="CX597">
            <v>1.26957521115233</v>
          </cell>
          <cell r="CY597">
            <v>1.2471306764796</v>
          </cell>
          <cell r="CZ597">
            <v>1.25296035678259</v>
          </cell>
          <cell r="DA597">
            <v>1.27037342838182</v>
          </cell>
          <cell r="DB597">
            <v>1.257848306075</v>
          </cell>
          <cell r="DC597">
            <v>1.25358025466443</v>
          </cell>
          <cell r="DD597">
            <v>1.26179415339586</v>
          </cell>
          <cell r="DE597">
            <v>1.26220727107368</v>
          </cell>
          <cell r="DF597">
            <v>1.27733786741016</v>
          </cell>
        </row>
        <row r="598">
          <cell r="BX598">
            <v>2.68712968914284</v>
          </cell>
          <cell r="BY598">
            <v>2.95006534189576</v>
          </cell>
          <cell r="BZ598">
            <v>3.08393681680596</v>
          </cell>
          <cell r="CA598">
            <v>2.80854944854492</v>
          </cell>
          <cell r="CB598">
            <v>3.51507451290231</v>
          </cell>
          <cell r="CC598">
            <v>3.08025603982734</v>
          </cell>
          <cell r="CD598">
            <v>4.03662230081778</v>
          </cell>
          <cell r="CE598">
            <v>3.55983175166738</v>
          </cell>
          <cell r="CF598">
            <v>3.06932137817456</v>
          </cell>
          <cell r="CG598">
            <v>3.02357853808935</v>
          </cell>
          <cell r="CH598">
            <v>3.72954097484074</v>
          </cell>
          <cell r="CI598">
            <v>3.9715454395958</v>
          </cell>
          <cell r="CJ598">
            <v>4.22048556856419</v>
          </cell>
          <cell r="CK598">
            <v>4.05146950458782</v>
          </cell>
          <cell r="CL598">
            <v>4.09801084145896</v>
          </cell>
          <cell r="CM598">
            <v>4.5935444290881</v>
          </cell>
          <cell r="CN598">
            <v>3.85028964251531</v>
          </cell>
          <cell r="CO598">
            <v>4.67377574289285</v>
          </cell>
          <cell r="CP598">
            <v>4.75698406788645</v>
          </cell>
          <cell r="CQ598">
            <v>4.74488468490501</v>
          </cell>
          <cell r="CR598">
            <v>5.05121932006416</v>
          </cell>
          <cell r="CS598">
            <v>5.2677096464509</v>
          </cell>
          <cell r="CT598">
            <v>5.61074370520326</v>
          </cell>
          <cell r="CU598">
            <v>5.61074370520326</v>
          </cell>
          <cell r="CV598">
            <v>5.61074370520326</v>
          </cell>
          <cell r="CW598">
            <v>1.25094059104314</v>
          </cell>
          <cell r="CX598">
            <v>1.27188518537928</v>
          </cell>
          <cell r="CY598">
            <v>1.25598400844627</v>
          </cell>
          <cell r="CZ598">
            <v>1.24828962892211</v>
          </cell>
          <cell r="DA598">
            <v>1.2656495772976</v>
          </cell>
          <cell r="DB598">
            <v>1.26707899778261</v>
          </cell>
          <cell r="DC598">
            <v>1.25411937709856</v>
          </cell>
          <cell r="DD598">
            <v>1.26080339709042</v>
          </cell>
          <cell r="DE598">
            <v>1.23705528217873</v>
          </cell>
          <cell r="DF598">
            <v>1.25151457045193</v>
          </cell>
        </row>
        <row r="599">
          <cell r="BX599">
            <v>2.78392821392447</v>
          </cell>
          <cell r="BY599">
            <v>3.04479276954906</v>
          </cell>
          <cell r="BZ599">
            <v>2.64048447249801</v>
          </cell>
          <cell r="CA599">
            <v>3.09670913142274</v>
          </cell>
          <cell r="CB599">
            <v>2.84116918878402</v>
          </cell>
          <cell r="CC599">
            <v>3.24558965399625</v>
          </cell>
          <cell r="CD599">
            <v>2.89129984085717</v>
          </cell>
          <cell r="CE599">
            <v>3.20538450361146</v>
          </cell>
          <cell r="CF599">
            <v>3.37549613389671</v>
          </cell>
          <cell r="CG599">
            <v>3.45340582453976</v>
          </cell>
          <cell r="CH599">
            <v>3.78498264781607</v>
          </cell>
          <cell r="CI599">
            <v>3.84789492119388</v>
          </cell>
          <cell r="CJ599">
            <v>3.52635095802648</v>
          </cell>
          <cell r="CK599">
            <v>3.58336135081354</v>
          </cell>
          <cell r="CL599">
            <v>4.04093659280486</v>
          </cell>
          <cell r="CM599">
            <v>4.05677141023539</v>
          </cell>
          <cell r="CN599">
            <v>4.13916890832463</v>
          </cell>
          <cell r="CO599">
            <v>5.40296991611202</v>
          </cell>
          <cell r="CP599">
            <v>5.03737171281199</v>
          </cell>
          <cell r="CQ599">
            <v>5.00159950835768</v>
          </cell>
          <cell r="CR599">
            <v>4.65681905014431</v>
          </cell>
          <cell r="CS599">
            <v>5.23403861431641</v>
          </cell>
          <cell r="CT599">
            <v>5.37243748447761</v>
          </cell>
          <cell r="CU599">
            <v>5.37243748447761</v>
          </cell>
          <cell r="CV599">
            <v>5.37243748447761</v>
          </cell>
          <cell r="CW599">
            <v>1.25808285756958</v>
          </cell>
          <cell r="CX599">
            <v>1.2425908891429</v>
          </cell>
          <cell r="CY599">
            <v>1.26218262092496</v>
          </cell>
          <cell r="CZ599">
            <v>1.23719452307781</v>
          </cell>
          <cell r="DA599">
            <v>1.26175347505061</v>
          </cell>
          <cell r="DB599">
            <v>1.26429396830865</v>
          </cell>
          <cell r="DC599">
            <v>1.26663345306121</v>
          </cell>
          <cell r="DD599">
            <v>1.25967852611572</v>
          </cell>
          <cell r="DE599">
            <v>1.27268812577688</v>
          </cell>
          <cell r="DF599">
            <v>1.25347111870604</v>
          </cell>
        </row>
        <row r="600">
          <cell r="BX600">
            <v>3.09533494049404</v>
          </cell>
          <cell r="BY600">
            <v>2.56622930511878</v>
          </cell>
          <cell r="BZ600">
            <v>2.4934768707054</v>
          </cell>
          <cell r="CA600">
            <v>3.13270039151181</v>
          </cell>
          <cell r="CB600">
            <v>2.82389308613219</v>
          </cell>
          <cell r="CC600">
            <v>3.26009633613244</v>
          </cell>
          <cell r="CD600">
            <v>3.44585976820349</v>
          </cell>
          <cell r="CE600">
            <v>3.75769606918066</v>
          </cell>
          <cell r="CF600">
            <v>3.46407820609136</v>
          </cell>
          <cell r="CG600">
            <v>3.50490621786585</v>
          </cell>
          <cell r="CH600">
            <v>4.59769493481732</v>
          </cell>
          <cell r="CI600">
            <v>3.5664697252811</v>
          </cell>
          <cell r="CJ600">
            <v>4.11307670928966</v>
          </cell>
          <cell r="CK600">
            <v>4.11576197662774</v>
          </cell>
          <cell r="CL600">
            <v>4.48036314400544</v>
          </cell>
          <cell r="CM600">
            <v>3.58593936944748</v>
          </cell>
          <cell r="CN600">
            <v>4.8593630583468</v>
          </cell>
          <cell r="CO600">
            <v>4.86836141543809</v>
          </cell>
          <cell r="CP600">
            <v>5.0100004434678</v>
          </cell>
          <cell r="CQ600">
            <v>4.49719089386441</v>
          </cell>
          <cell r="CR600">
            <v>4.92549357998379</v>
          </cell>
          <cell r="CS600">
            <v>4.93934498016494</v>
          </cell>
          <cell r="CT600">
            <v>5.50047713006325</v>
          </cell>
          <cell r="CU600">
            <v>5.50047713006325</v>
          </cell>
          <cell r="CV600">
            <v>5.50047713006325</v>
          </cell>
          <cell r="CW600">
            <v>1.2691403573298</v>
          </cell>
          <cell r="CX600">
            <v>1.24416245208211</v>
          </cell>
          <cell r="CY600">
            <v>1.25265386558687</v>
          </cell>
          <cell r="CZ600">
            <v>1.27937112283337</v>
          </cell>
          <cell r="DA600">
            <v>1.23240092423731</v>
          </cell>
          <cell r="DB600">
            <v>1.26139565415732</v>
          </cell>
          <cell r="DC600">
            <v>1.24021342835566</v>
          </cell>
          <cell r="DD600">
            <v>1.26125905370069</v>
          </cell>
          <cell r="DE600">
            <v>1.26131303331161</v>
          </cell>
          <cell r="DF600">
            <v>1.24917001092434</v>
          </cell>
        </row>
        <row r="601">
          <cell r="BX601">
            <v>2.52204204624982</v>
          </cell>
          <cell r="BY601">
            <v>2.71080227059017</v>
          </cell>
          <cell r="BZ601">
            <v>2.74004826553173</v>
          </cell>
          <cell r="CA601">
            <v>2.66457203457154</v>
          </cell>
          <cell r="CB601">
            <v>3.22533303227585</v>
          </cell>
          <cell r="CC601">
            <v>3.32973737061827</v>
          </cell>
          <cell r="CD601">
            <v>3.48766769319784</v>
          </cell>
          <cell r="CE601">
            <v>2.98275617375773</v>
          </cell>
          <cell r="CF601">
            <v>3.57558189118853</v>
          </cell>
          <cell r="CG601">
            <v>4.25990069456227</v>
          </cell>
          <cell r="CH601">
            <v>3.60268394367623</v>
          </cell>
          <cell r="CI601">
            <v>3.63491636067362</v>
          </cell>
          <cell r="CJ601">
            <v>3.69198383661035</v>
          </cell>
          <cell r="CK601">
            <v>3.37746848249904</v>
          </cell>
          <cell r="CL601">
            <v>4.48265463081908</v>
          </cell>
          <cell r="CM601">
            <v>4.3115433542597</v>
          </cell>
          <cell r="CN601">
            <v>4.78465608185858</v>
          </cell>
          <cell r="CO601">
            <v>4.90655713118764</v>
          </cell>
          <cell r="CP601">
            <v>4.92306948613907</v>
          </cell>
          <cell r="CQ601">
            <v>5.11387818678231</v>
          </cell>
          <cell r="CR601">
            <v>4.56949299808801</v>
          </cell>
          <cell r="CS601">
            <v>4.52509684033742</v>
          </cell>
          <cell r="CT601">
            <v>5.38932452186987</v>
          </cell>
          <cell r="CU601">
            <v>5.38932452186987</v>
          </cell>
          <cell r="CV601">
            <v>5.38932452186987</v>
          </cell>
          <cell r="CW601">
            <v>1.24785385862421</v>
          </cell>
          <cell r="CX601">
            <v>1.24250009524768</v>
          </cell>
          <cell r="CY601">
            <v>1.27457657827103</v>
          </cell>
          <cell r="CZ601">
            <v>1.26408480731231</v>
          </cell>
          <cell r="DA601">
            <v>1.25992290392941</v>
          </cell>
          <cell r="DB601">
            <v>1.24836251592899</v>
          </cell>
          <cell r="DC601">
            <v>1.2416493445637</v>
          </cell>
          <cell r="DD601">
            <v>1.22733235688602</v>
          </cell>
          <cell r="DE601">
            <v>1.24961719167468</v>
          </cell>
          <cell r="DF601">
            <v>1.26925691058561</v>
          </cell>
        </row>
        <row r="602">
          <cell r="BX602">
            <v>2.72540566150561</v>
          </cell>
          <cell r="BY602">
            <v>3.28386713883348</v>
          </cell>
          <cell r="BZ602">
            <v>2.7087542353754</v>
          </cell>
          <cell r="CA602">
            <v>3.01953720356557</v>
          </cell>
          <cell r="CB602">
            <v>3.37035736517408</v>
          </cell>
          <cell r="CC602">
            <v>3.53742132003231</v>
          </cell>
          <cell r="CD602">
            <v>3.82314070835747</v>
          </cell>
          <cell r="CE602">
            <v>4.18065639348497</v>
          </cell>
          <cell r="CF602">
            <v>3.943623735351</v>
          </cell>
          <cell r="CG602">
            <v>3.69033464860295</v>
          </cell>
          <cell r="CH602">
            <v>3.21704219085021</v>
          </cell>
          <cell r="CI602">
            <v>4.31242054040367</v>
          </cell>
          <cell r="CJ602">
            <v>4.11604364672813</v>
          </cell>
          <cell r="CK602">
            <v>3.85957239833393</v>
          </cell>
          <cell r="CL602">
            <v>3.69764280284127</v>
          </cell>
          <cell r="CM602">
            <v>4.17677852055767</v>
          </cell>
          <cell r="CN602">
            <v>4.26415283471517</v>
          </cell>
          <cell r="CO602">
            <v>4.55635822819186</v>
          </cell>
          <cell r="CP602">
            <v>5.13010519617664</v>
          </cell>
          <cell r="CQ602">
            <v>4.72668665081662</v>
          </cell>
          <cell r="CR602">
            <v>5.30402606333296</v>
          </cell>
          <cell r="CS602">
            <v>5.12579086096889</v>
          </cell>
          <cell r="CT602">
            <v>5.46494567239151</v>
          </cell>
          <cell r="CU602">
            <v>5.46494567239151</v>
          </cell>
          <cell r="CV602">
            <v>5.46494567239151</v>
          </cell>
          <cell r="CW602">
            <v>1.26099809540856</v>
          </cell>
          <cell r="CX602">
            <v>1.2675640630539</v>
          </cell>
          <cell r="CY602">
            <v>1.25767173481862</v>
          </cell>
          <cell r="CZ602">
            <v>1.27062799613405</v>
          </cell>
          <cell r="DA602">
            <v>1.2566391145867</v>
          </cell>
          <cell r="DB602">
            <v>1.26629419860355</v>
          </cell>
          <cell r="DC602">
            <v>1.26549939346327</v>
          </cell>
          <cell r="DD602">
            <v>1.27890306649884</v>
          </cell>
          <cell r="DE602">
            <v>1.25412730628429</v>
          </cell>
          <cell r="DF602">
            <v>1.25674028223058</v>
          </cell>
        </row>
        <row r="603">
          <cell r="BX603">
            <v>2.14601150038342</v>
          </cell>
          <cell r="BY603">
            <v>2.55268380361564</v>
          </cell>
          <cell r="BZ603">
            <v>2.60893613318421</v>
          </cell>
          <cell r="CA603">
            <v>3.27317294425784</v>
          </cell>
          <cell r="CB603">
            <v>3.46843717627469</v>
          </cell>
          <cell r="CC603">
            <v>3.32282971631891</v>
          </cell>
          <cell r="CD603">
            <v>3.04076200570713</v>
          </cell>
          <cell r="CE603">
            <v>2.9599928536052</v>
          </cell>
          <cell r="CF603">
            <v>3.74017106930878</v>
          </cell>
          <cell r="CG603">
            <v>3.99003869203352</v>
          </cell>
          <cell r="CH603">
            <v>3.92597384991376</v>
          </cell>
          <cell r="CI603">
            <v>4.15722978952651</v>
          </cell>
          <cell r="CJ603">
            <v>4.01905356751061</v>
          </cell>
          <cell r="CK603">
            <v>4.12879892568534</v>
          </cell>
          <cell r="CL603">
            <v>4.08744117485119</v>
          </cell>
          <cell r="CM603">
            <v>4.2623453357194</v>
          </cell>
          <cell r="CN603">
            <v>4.53130037857124</v>
          </cell>
          <cell r="CO603">
            <v>4.43383847693549</v>
          </cell>
          <cell r="CP603">
            <v>4.70607855741376</v>
          </cell>
          <cell r="CQ603">
            <v>4.98377339013362</v>
          </cell>
          <cell r="CR603">
            <v>5.47813171514949</v>
          </cell>
          <cell r="CS603">
            <v>5.54751575449514</v>
          </cell>
          <cell r="CT603">
            <v>5.48922695088213</v>
          </cell>
          <cell r="CU603">
            <v>5.48922695088213</v>
          </cell>
          <cell r="CV603">
            <v>5.48922695088213</v>
          </cell>
          <cell r="CW603">
            <v>1.24588835217721</v>
          </cell>
          <cell r="CX603">
            <v>1.25776389223619</v>
          </cell>
          <cell r="CY603">
            <v>1.25584212019219</v>
          </cell>
          <cell r="CZ603">
            <v>1.23640440579752</v>
          </cell>
          <cell r="DA603">
            <v>1.25758104874307</v>
          </cell>
          <cell r="DB603">
            <v>1.25509214696819</v>
          </cell>
          <cell r="DC603">
            <v>1.27269091820597</v>
          </cell>
          <cell r="DD603">
            <v>1.2411239121291</v>
          </cell>
          <cell r="DE603">
            <v>1.25226956990094</v>
          </cell>
          <cell r="DF603">
            <v>1.25137288436982</v>
          </cell>
        </row>
        <row r="604">
          <cell r="BX604">
            <v>2.16274568217508</v>
          </cell>
          <cell r="BY604">
            <v>3.07142113664463</v>
          </cell>
          <cell r="BZ604">
            <v>3.29273011343345</v>
          </cell>
          <cell r="CA604">
            <v>2.99784063675813</v>
          </cell>
          <cell r="CB604">
            <v>3.53504926492727</v>
          </cell>
          <cell r="CC604">
            <v>2.91517161470086</v>
          </cell>
          <cell r="CD604">
            <v>3.63292052852031</v>
          </cell>
          <cell r="CE604">
            <v>3.53942675316185</v>
          </cell>
          <cell r="CF604">
            <v>3.40651617612841</v>
          </cell>
          <cell r="CG604">
            <v>4.03501430727699</v>
          </cell>
          <cell r="CH604">
            <v>4.21046352279669</v>
          </cell>
          <cell r="CI604">
            <v>3.81556661559509</v>
          </cell>
          <cell r="CJ604">
            <v>3.51327808683329</v>
          </cell>
          <cell r="CK604">
            <v>4.00013204152724</v>
          </cell>
          <cell r="CL604">
            <v>4.21511057124186</v>
          </cell>
          <cell r="CM604">
            <v>4.09945691736761</v>
          </cell>
          <cell r="CN604">
            <v>4.9395078857261</v>
          </cell>
          <cell r="CO604">
            <v>4.92083570813479</v>
          </cell>
          <cell r="CP604">
            <v>4.55367618397871</v>
          </cell>
          <cell r="CQ604">
            <v>4.73290593340516</v>
          </cell>
          <cell r="CR604">
            <v>5.52665273140582</v>
          </cell>
          <cell r="CS604">
            <v>5.31886626138216</v>
          </cell>
          <cell r="CT604">
            <v>4.95479492604881</v>
          </cell>
          <cell r="CU604">
            <v>4.95479492604881</v>
          </cell>
          <cell r="CV604">
            <v>4.95479492604881</v>
          </cell>
          <cell r="CW604">
            <v>1.23866019480132</v>
          </cell>
          <cell r="CX604">
            <v>1.26815705552597</v>
          </cell>
          <cell r="CY604">
            <v>1.26110862088549</v>
          </cell>
          <cell r="CZ604">
            <v>1.25336237694146</v>
          </cell>
          <cell r="DA604">
            <v>1.25689056555304</v>
          </cell>
          <cell r="DB604">
            <v>1.2531844273288</v>
          </cell>
          <cell r="DC604">
            <v>1.25630267893699</v>
          </cell>
          <cell r="DD604">
            <v>1.27030420553866</v>
          </cell>
          <cell r="DE604">
            <v>1.26512694166004</v>
          </cell>
          <cell r="DF604">
            <v>1.26254609344269</v>
          </cell>
        </row>
        <row r="605">
          <cell r="BX605">
            <v>2.49511836978384</v>
          </cell>
          <cell r="BY605">
            <v>3.06222726484285</v>
          </cell>
          <cell r="BZ605">
            <v>2.80059647204082</v>
          </cell>
          <cell r="CA605">
            <v>2.69181686582951</v>
          </cell>
          <cell r="CB605">
            <v>3.49722263052975</v>
          </cell>
          <cell r="CC605">
            <v>3.57081673366999</v>
          </cell>
          <cell r="CD605">
            <v>3.39368322984718</v>
          </cell>
          <cell r="CE605">
            <v>3.19664469100176</v>
          </cell>
          <cell r="CF605">
            <v>3.46499486863546</v>
          </cell>
          <cell r="CG605">
            <v>3.436691461997</v>
          </cell>
          <cell r="CH605">
            <v>4.58105075636993</v>
          </cell>
          <cell r="CI605">
            <v>4.29973672901806</v>
          </cell>
          <cell r="CJ605">
            <v>4.34190887127188</v>
          </cell>
          <cell r="CK605">
            <v>4.00458111929514</v>
          </cell>
          <cell r="CL605">
            <v>4.03075560687938</v>
          </cell>
          <cell r="CM605">
            <v>4.3445229625444</v>
          </cell>
          <cell r="CN605">
            <v>4.03555624197588</v>
          </cell>
          <cell r="CO605">
            <v>4.26480822975838</v>
          </cell>
          <cell r="CP605">
            <v>5.07703767772684</v>
          </cell>
          <cell r="CQ605">
            <v>4.99109955310954</v>
          </cell>
          <cell r="CR605">
            <v>4.92966466162631</v>
          </cell>
          <cell r="CS605">
            <v>5.29140129897093</v>
          </cell>
          <cell r="CT605">
            <v>5.67187512961855</v>
          </cell>
          <cell r="CU605">
            <v>5.67187512961855</v>
          </cell>
          <cell r="CV605">
            <v>5.67187512961855</v>
          </cell>
          <cell r="CW605">
            <v>1.25413525173727</v>
          </cell>
          <cell r="CX605">
            <v>1.24260866337225</v>
          </cell>
          <cell r="CY605">
            <v>1.27843354062358</v>
          </cell>
          <cell r="CZ605">
            <v>1.24444489508775</v>
          </cell>
          <cell r="DA605">
            <v>1.27430524457361</v>
          </cell>
          <cell r="DB605">
            <v>1.26451983497564</v>
          </cell>
          <cell r="DC605">
            <v>1.25027895570761</v>
          </cell>
          <cell r="DD605">
            <v>1.24960515082503</v>
          </cell>
          <cell r="DE605">
            <v>1.26276328852808</v>
          </cell>
          <cell r="DF605">
            <v>1.27046035588259</v>
          </cell>
        </row>
        <row r="606">
          <cell r="BX606">
            <v>2.96094828383214</v>
          </cell>
          <cell r="BY606">
            <v>2.74219169792577</v>
          </cell>
          <cell r="BZ606">
            <v>3.33146283349619</v>
          </cell>
          <cell r="CA606">
            <v>3.03375518437309</v>
          </cell>
          <cell r="CB606">
            <v>3.10095869326948</v>
          </cell>
          <cell r="CC606">
            <v>2.90789587260878</v>
          </cell>
          <cell r="CD606">
            <v>3.06801572631161</v>
          </cell>
          <cell r="CE606">
            <v>3.29116743471723</v>
          </cell>
          <cell r="CF606">
            <v>4.13178558619216</v>
          </cell>
          <cell r="CG606">
            <v>3.58221524816851</v>
          </cell>
          <cell r="CH606">
            <v>3.67166775255734</v>
          </cell>
          <cell r="CI606">
            <v>4.42032962551476</v>
          </cell>
          <cell r="CJ606">
            <v>3.70564790261484</v>
          </cell>
          <cell r="CK606">
            <v>4.50034604424012</v>
          </cell>
          <cell r="CL606">
            <v>4.18384407368955</v>
          </cell>
          <cell r="CM606">
            <v>3.78054286091107</v>
          </cell>
          <cell r="CN606">
            <v>4.23499268695672</v>
          </cell>
          <cell r="CO606">
            <v>4.19902850520979</v>
          </cell>
          <cell r="CP606">
            <v>4.43076657222376</v>
          </cell>
          <cell r="CQ606">
            <v>4.87336652764573</v>
          </cell>
          <cell r="CR606">
            <v>5.67155940246164</v>
          </cell>
          <cell r="CS606">
            <v>5.01717092161401</v>
          </cell>
          <cell r="CT606">
            <v>4.90768937578282</v>
          </cell>
          <cell r="CU606">
            <v>4.90768937578282</v>
          </cell>
          <cell r="CV606">
            <v>4.90768937578282</v>
          </cell>
          <cell r="CW606">
            <v>1.28107832425437</v>
          </cell>
          <cell r="CX606">
            <v>1.23613938475603</v>
          </cell>
          <cell r="CY606">
            <v>1.27243080863154</v>
          </cell>
          <cell r="CZ606">
            <v>1.27461023675598</v>
          </cell>
          <cell r="DA606">
            <v>1.24698441984324</v>
          </cell>
          <cell r="DB606">
            <v>1.2317773882776</v>
          </cell>
          <cell r="DC606">
            <v>1.26063773686613</v>
          </cell>
          <cell r="DD606">
            <v>1.26892604244079</v>
          </cell>
          <cell r="DE606">
            <v>1.24408714530037</v>
          </cell>
          <cell r="DF606">
            <v>1.25968003873661</v>
          </cell>
        </row>
        <row r="607">
          <cell r="BX607">
            <v>2.39258047602901</v>
          </cell>
          <cell r="BY607">
            <v>3.44470275166976</v>
          </cell>
          <cell r="BZ607">
            <v>2.45448164186882</v>
          </cell>
          <cell r="CA607">
            <v>3.06654488423044</v>
          </cell>
          <cell r="CB607">
            <v>3.13419359359422</v>
          </cell>
          <cell r="CC607">
            <v>2.72039453473647</v>
          </cell>
          <cell r="CD607">
            <v>3.3634820405312</v>
          </cell>
          <cell r="CE607">
            <v>3.09452833100609</v>
          </cell>
          <cell r="CF607">
            <v>3.60297574843365</v>
          </cell>
          <cell r="CG607">
            <v>3.60114570712848</v>
          </cell>
          <cell r="CH607">
            <v>3.92417769502085</v>
          </cell>
          <cell r="CI607">
            <v>3.82043364510579</v>
          </cell>
          <cell r="CJ607">
            <v>3.2734593981668</v>
          </cell>
          <cell r="CK607">
            <v>4.31050149295469</v>
          </cell>
          <cell r="CL607">
            <v>3.79525071163715</v>
          </cell>
          <cell r="CM607">
            <v>4.09309848479061</v>
          </cell>
          <cell r="CN607">
            <v>3.84415836203191</v>
          </cell>
          <cell r="CO607">
            <v>4.36395790725441</v>
          </cell>
          <cell r="CP607">
            <v>5.06976070595006</v>
          </cell>
          <cell r="CQ607">
            <v>5.1264674563555</v>
          </cell>
          <cell r="CR607">
            <v>5.76749545291748</v>
          </cell>
          <cell r="CS607">
            <v>4.90224519488232</v>
          </cell>
          <cell r="CT607">
            <v>5.21334942592879</v>
          </cell>
          <cell r="CU607">
            <v>5.21334942592879</v>
          </cell>
          <cell r="CV607">
            <v>5.21334942592879</v>
          </cell>
          <cell r="CW607">
            <v>1.23510774500076</v>
          </cell>
          <cell r="CX607">
            <v>1.27074190053834</v>
          </cell>
          <cell r="CY607">
            <v>1.25585558073093</v>
          </cell>
          <cell r="CZ607">
            <v>1.26728306540993</v>
          </cell>
          <cell r="DA607">
            <v>1.25996302360975</v>
          </cell>
          <cell r="DB607">
            <v>1.26701226034253</v>
          </cell>
          <cell r="DC607">
            <v>1.27215346195951</v>
          </cell>
          <cell r="DD607">
            <v>1.24569836281541</v>
          </cell>
          <cell r="DE607">
            <v>1.2613834650117</v>
          </cell>
          <cell r="DF607">
            <v>1.2494078506722</v>
          </cell>
        </row>
        <row r="608">
          <cell r="BX608">
            <v>2.71191336182811</v>
          </cell>
          <cell r="BY608">
            <v>2.93490711136644</v>
          </cell>
          <cell r="BZ608">
            <v>3.15238731885346</v>
          </cell>
          <cell r="CA608">
            <v>2.90066870895434</v>
          </cell>
          <cell r="CB608">
            <v>3.45828013544685</v>
          </cell>
          <cell r="CC608">
            <v>3.58139756168523</v>
          </cell>
          <cell r="CD608">
            <v>3.74484738129257</v>
          </cell>
          <cell r="CE608">
            <v>3.00272302942642</v>
          </cell>
          <cell r="CF608">
            <v>3.33094434407003</v>
          </cell>
          <cell r="CG608">
            <v>3.17437902778341</v>
          </cell>
          <cell r="CH608">
            <v>3.49851700415837</v>
          </cell>
          <cell r="CI608">
            <v>4.10685825573987</v>
          </cell>
          <cell r="CJ608">
            <v>4.24707034691316</v>
          </cell>
          <cell r="CK608">
            <v>3.98700176126313</v>
          </cell>
          <cell r="CL608">
            <v>4.47414874927895</v>
          </cell>
          <cell r="CM608">
            <v>4.37533979834616</v>
          </cell>
          <cell r="CN608">
            <v>4.9952884665254</v>
          </cell>
          <cell r="CO608">
            <v>4.59761922850313</v>
          </cell>
          <cell r="CP608">
            <v>4.86757033069131</v>
          </cell>
          <cell r="CQ608">
            <v>5.27775484009282</v>
          </cell>
          <cell r="CR608">
            <v>4.82385452417924</v>
          </cell>
          <cell r="CS608">
            <v>4.68871728946195</v>
          </cell>
          <cell r="CT608">
            <v>5.41963460021174</v>
          </cell>
          <cell r="CU608">
            <v>5.41963460021174</v>
          </cell>
          <cell r="CV608">
            <v>5.41963460021174</v>
          </cell>
          <cell r="CW608">
            <v>1.24761936073769</v>
          </cell>
          <cell r="CX608">
            <v>1.2589978470459</v>
          </cell>
          <cell r="CY608">
            <v>1.26851910444603</v>
          </cell>
          <cell r="CZ608">
            <v>1.27712937513287</v>
          </cell>
          <cell r="DA608">
            <v>1.23358501829367</v>
          </cell>
          <cell r="DB608">
            <v>1.24796280276272</v>
          </cell>
          <cell r="DC608">
            <v>1.27374767360281</v>
          </cell>
          <cell r="DD608">
            <v>1.24987798837338</v>
          </cell>
          <cell r="DE608">
            <v>1.27305967141238</v>
          </cell>
          <cell r="DF608">
            <v>1.24502230336628</v>
          </cell>
        </row>
        <row r="609">
          <cell r="BX609">
            <v>2.38362639469384</v>
          </cell>
          <cell r="BY609">
            <v>2.57836540884058</v>
          </cell>
          <cell r="BZ609">
            <v>3.0125843452313</v>
          </cell>
          <cell r="CA609">
            <v>2.8529110657781</v>
          </cell>
          <cell r="CB609">
            <v>3.07868695507154</v>
          </cell>
          <cell r="CC609">
            <v>3.03372811263961</v>
          </cell>
          <cell r="CD609">
            <v>3.11888058665596</v>
          </cell>
          <cell r="CE609">
            <v>3.78660552192562</v>
          </cell>
          <cell r="CF609">
            <v>4.13387908868272</v>
          </cell>
          <cell r="CG609">
            <v>4.12322409010898</v>
          </cell>
          <cell r="CH609">
            <v>4.00105826153019</v>
          </cell>
          <cell r="CI609">
            <v>3.65218474591072</v>
          </cell>
          <cell r="CJ609">
            <v>3.90252882682807</v>
          </cell>
          <cell r="CK609">
            <v>4.40141881699818</v>
          </cell>
          <cell r="CL609">
            <v>4.76902244951091</v>
          </cell>
          <cell r="CM609">
            <v>4.32423255004873</v>
          </cell>
          <cell r="CN609">
            <v>4.65387235663195</v>
          </cell>
          <cell r="CO609">
            <v>4.41243447153949</v>
          </cell>
          <cell r="CP609">
            <v>5.23608719360176</v>
          </cell>
          <cell r="CQ609">
            <v>5.0564610534999</v>
          </cell>
          <cell r="CR609">
            <v>4.67058837320125</v>
          </cell>
          <cell r="CS609">
            <v>4.98386788170599</v>
          </cell>
          <cell r="CT609">
            <v>5.27166653226293</v>
          </cell>
          <cell r="CU609">
            <v>5.27166653226293</v>
          </cell>
          <cell r="CV609">
            <v>5.27166653226293</v>
          </cell>
          <cell r="CW609">
            <v>1.21980461517468</v>
          </cell>
          <cell r="CX609">
            <v>1.24488676620158</v>
          </cell>
          <cell r="CY609">
            <v>1.25438469024685</v>
          </cell>
          <cell r="CZ609">
            <v>1.26979044779243</v>
          </cell>
          <cell r="DA609">
            <v>1.25851915028722</v>
          </cell>
          <cell r="DB609">
            <v>1.26478117125936</v>
          </cell>
          <cell r="DC609">
            <v>1.26566789990824</v>
          </cell>
          <cell r="DD609">
            <v>1.25052003498446</v>
          </cell>
          <cell r="DE609">
            <v>1.26852507990035</v>
          </cell>
          <cell r="DF609">
            <v>1.25015923911688</v>
          </cell>
        </row>
        <row r="610">
          <cell r="BX610">
            <v>2.43293696963381</v>
          </cell>
          <cell r="BY610">
            <v>3.35878434921864</v>
          </cell>
          <cell r="BZ610">
            <v>3.160295670901</v>
          </cell>
          <cell r="CA610">
            <v>2.81724709545727</v>
          </cell>
          <cell r="CB610">
            <v>2.90957824020474</v>
          </cell>
          <cell r="CC610">
            <v>3.74364131615726</v>
          </cell>
          <cell r="CD610">
            <v>3.24941376497969</v>
          </cell>
          <cell r="CE610">
            <v>3.31872804649635</v>
          </cell>
          <cell r="CF610">
            <v>3.34648369647958</v>
          </cell>
          <cell r="CG610">
            <v>3.92689722563154</v>
          </cell>
          <cell r="CH610">
            <v>4.02335599520216</v>
          </cell>
          <cell r="CI610">
            <v>3.84778746133824</v>
          </cell>
          <cell r="CJ610">
            <v>3.36500623696433</v>
          </cell>
          <cell r="CK610">
            <v>3.88325160251613</v>
          </cell>
          <cell r="CL610">
            <v>4.10852619327997</v>
          </cell>
          <cell r="CM610">
            <v>3.95924121406619</v>
          </cell>
          <cell r="CN610">
            <v>4.08570957026067</v>
          </cell>
          <cell r="CO610">
            <v>4.4103325108376</v>
          </cell>
          <cell r="CP610">
            <v>4.70583327255585</v>
          </cell>
          <cell r="CQ610">
            <v>4.4061699552253</v>
          </cell>
          <cell r="CR610">
            <v>4.94766807570981</v>
          </cell>
          <cell r="CS610">
            <v>4.77090143497513</v>
          </cell>
          <cell r="CT610">
            <v>4.66655953212845</v>
          </cell>
          <cell r="CU610">
            <v>4.66655953212845</v>
          </cell>
          <cell r="CV610">
            <v>4.66655953212845</v>
          </cell>
          <cell r="CW610">
            <v>1.26390782528842</v>
          </cell>
          <cell r="CX610">
            <v>1.26628651579619</v>
          </cell>
          <cell r="CY610">
            <v>1.24961824376967</v>
          </cell>
          <cell r="CZ610">
            <v>1.23762978156915</v>
          </cell>
          <cell r="DA610">
            <v>1.26000954884481</v>
          </cell>
          <cell r="DB610">
            <v>1.26177242952053</v>
          </cell>
          <cell r="DC610">
            <v>1.25234989245305</v>
          </cell>
          <cell r="DD610">
            <v>1.25139489920496</v>
          </cell>
          <cell r="DE610">
            <v>1.23561507255257</v>
          </cell>
          <cell r="DF610">
            <v>1.25215061981658</v>
          </cell>
        </row>
        <row r="611">
          <cell r="BX611">
            <v>3.26969494894469</v>
          </cell>
          <cell r="BY611">
            <v>3.11425401459358</v>
          </cell>
          <cell r="BZ611">
            <v>3.05086685708365</v>
          </cell>
          <cell r="CA611">
            <v>2.55082234321162</v>
          </cell>
          <cell r="CB611">
            <v>2.78341334691947</v>
          </cell>
          <cell r="CC611">
            <v>3.10875457929055</v>
          </cell>
          <cell r="CD611">
            <v>2.87814621433931</v>
          </cell>
          <cell r="CE611">
            <v>3.57287102722556</v>
          </cell>
          <cell r="CF611">
            <v>3.56038503374405</v>
          </cell>
          <cell r="CG611">
            <v>3.3202818646029</v>
          </cell>
          <cell r="CH611">
            <v>3.82995164844863</v>
          </cell>
          <cell r="CI611">
            <v>3.80002784026351</v>
          </cell>
          <cell r="CJ611">
            <v>3.57640579599601</v>
          </cell>
          <cell r="CK611">
            <v>3.71341199479161</v>
          </cell>
          <cell r="CL611">
            <v>4.14772819918248</v>
          </cell>
          <cell r="CM611">
            <v>4.0232953448846</v>
          </cell>
          <cell r="CN611">
            <v>4.38128282288468</v>
          </cell>
          <cell r="CO611">
            <v>4.66487838033213</v>
          </cell>
          <cell r="CP611">
            <v>4.14699246557442</v>
          </cell>
          <cell r="CQ611">
            <v>4.7172353851248</v>
          </cell>
          <cell r="CR611">
            <v>4.8046093078856</v>
          </cell>
          <cell r="CS611">
            <v>5.35633992496269</v>
          </cell>
          <cell r="CT611">
            <v>4.92751551937092</v>
          </cell>
          <cell r="CU611">
            <v>4.92751551937092</v>
          </cell>
          <cell r="CV611">
            <v>4.92751551937092</v>
          </cell>
          <cell r="CW611">
            <v>1.25559981427109</v>
          </cell>
          <cell r="CX611">
            <v>1.27104679185433</v>
          </cell>
          <cell r="CY611">
            <v>1.25301273418896</v>
          </cell>
          <cell r="CZ611">
            <v>1.25152746040406</v>
          </cell>
          <cell r="DA611">
            <v>1.28974588424158</v>
          </cell>
          <cell r="DB611">
            <v>1.25639838525014</v>
          </cell>
          <cell r="DC611">
            <v>1.25074694699659</v>
          </cell>
          <cell r="DD611">
            <v>1.24320477890437</v>
          </cell>
          <cell r="DE611">
            <v>1.2776784117336</v>
          </cell>
          <cell r="DF611">
            <v>1.25088051498018</v>
          </cell>
        </row>
        <row r="612">
          <cell r="BX612">
            <v>2.34467929131381</v>
          </cell>
          <cell r="BY612">
            <v>2.94967911350396</v>
          </cell>
          <cell r="BZ612">
            <v>3.01303796084394</v>
          </cell>
          <cell r="CA612">
            <v>3.19201973705058</v>
          </cell>
          <cell r="CB612">
            <v>2.91973688097317</v>
          </cell>
          <cell r="CC612">
            <v>3.02532401309097</v>
          </cell>
          <cell r="CD612">
            <v>3.48364012542742</v>
          </cell>
          <cell r="CE612">
            <v>3.23943588694779</v>
          </cell>
          <cell r="CF612">
            <v>3.68286905303295</v>
          </cell>
          <cell r="CG612">
            <v>3.20457359032589</v>
          </cell>
          <cell r="CH612">
            <v>4.04091142718915</v>
          </cell>
          <cell r="CI612">
            <v>4.09070336714038</v>
          </cell>
          <cell r="CJ612">
            <v>3.76898324541601</v>
          </cell>
          <cell r="CK612">
            <v>4.22340575303103</v>
          </cell>
          <cell r="CL612">
            <v>3.92893683749647</v>
          </cell>
          <cell r="CM612">
            <v>4.61125347771835</v>
          </cell>
          <cell r="CN612">
            <v>4.14142036608689</v>
          </cell>
          <cell r="CO612">
            <v>4.44416802295987</v>
          </cell>
          <cell r="CP612">
            <v>4.90465000410763</v>
          </cell>
          <cell r="CQ612">
            <v>4.88562942853715</v>
          </cell>
          <cell r="CR612">
            <v>4.49122372638796</v>
          </cell>
          <cell r="CS612">
            <v>5.78223038466587</v>
          </cell>
          <cell r="CT612">
            <v>5.06261672702343</v>
          </cell>
          <cell r="CU612">
            <v>5.06261672702343</v>
          </cell>
          <cell r="CV612">
            <v>5.06261672702343</v>
          </cell>
          <cell r="CW612">
            <v>1.25130755482683</v>
          </cell>
          <cell r="CX612">
            <v>1.26787668021723</v>
          </cell>
          <cell r="CY612">
            <v>1.24654655540666</v>
          </cell>
          <cell r="CZ612">
            <v>1.25065556707406</v>
          </cell>
          <cell r="DA612">
            <v>1.2825995824584</v>
          </cell>
          <cell r="DB612">
            <v>1.25888241741921</v>
          </cell>
          <cell r="DC612">
            <v>1.25013177023472</v>
          </cell>
          <cell r="DD612">
            <v>1.24514240386222</v>
          </cell>
          <cell r="DE612">
            <v>1.24684593087075</v>
          </cell>
          <cell r="DF612">
            <v>1.24913841519111</v>
          </cell>
        </row>
        <row r="613">
          <cell r="BX613">
            <v>3.18120673898352</v>
          </cell>
          <cell r="BY613">
            <v>2.6196270696109</v>
          </cell>
          <cell r="BZ613">
            <v>3.22094869875003</v>
          </cell>
          <cell r="CA613">
            <v>3.30946674289966</v>
          </cell>
          <cell r="CB613">
            <v>3.42535610210889</v>
          </cell>
          <cell r="CC613">
            <v>3.3908134751692</v>
          </cell>
          <cell r="CD613">
            <v>3.02981466448319</v>
          </cell>
          <cell r="CE613">
            <v>2.83547768574707</v>
          </cell>
          <cell r="CF613">
            <v>4.26679466496646</v>
          </cell>
          <cell r="CG613">
            <v>3.324698993563</v>
          </cell>
          <cell r="CH613">
            <v>3.41595365681752</v>
          </cell>
          <cell r="CI613">
            <v>3.55049113774559</v>
          </cell>
          <cell r="CJ613">
            <v>3.77439093687518</v>
          </cell>
          <cell r="CK613">
            <v>4.46353432435785</v>
          </cell>
          <cell r="CL613">
            <v>4.54192963830077</v>
          </cell>
          <cell r="CM613">
            <v>5.19416879828708</v>
          </cell>
          <cell r="CN613">
            <v>4.58250923689264</v>
          </cell>
          <cell r="CO613">
            <v>4.90345725356917</v>
          </cell>
          <cell r="CP613">
            <v>4.37472730348947</v>
          </cell>
          <cell r="CQ613">
            <v>4.5576598178545</v>
          </cell>
          <cell r="CR613">
            <v>4.73922800408841</v>
          </cell>
          <cell r="CS613">
            <v>5.13060420989206</v>
          </cell>
          <cell r="CT613">
            <v>4.80560946535692</v>
          </cell>
          <cell r="CU613">
            <v>4.80560946535692</v>
          </cell>
          <cell r="CV613">
            <v>4.80560946535692</v>
          </cell>
          <cell r="CW613">
            <v>1.24926984068015</v>
          </cell>
          <cell r="CX613">
            <v>1.25386175918686</v>
          </cell>
          <cell r="CY613">
            <v>1.25606870299502</v>
          </cell>
          <cell r="CZ613">
            <v>1.26044115452971</v>
          </cell>
          <cell r="DA613">
            <v>1.25922293566973</v>
          </cell>
          <cell r="DB613">
            <v>1.26050154448177</v>
          </cell>
          <cell r="DC613">
            <v>1.25514806150251</v>
          </cell>
          <cell r="DD613">
            <v>1.26894944282099</v>
          </cell>
          <cell r="DE613">
            <v>1.23843994799239</v>
          </cell>
          <cell r="DF613">
            <v>1.25954117392199</v>
          </cell>
        </row>
        <row r="614">
          <cell r="BX614">
            <v>2.94198881210602</v>
          </cell>
          <cell r="BY614">
            <v>3.4318531446676</v>
          </cell>
          <cell r="BZ614">
            <v>2.55888916425259</v>
          </cell>
          <cell r="CA614">
            <v>3.20770736527493</v>
          </cell>
          <cell r="CB614">
            <v>3.38614922012647</v>
          </cell>
          <cell r="CC614">
            <v>3.50486294390406</v>
          </cell>
          <cell r="CD614">
            <v>3.50742756255752</v>
          </cell>
          <cell r="CE614">
            <v>3.88135647124761</v>
          </cell>
          <cell r="CF614">
            <v>3.56048334954595</v>
          </cell>
          <cell r="CG614">
            <v>3.34837177856184</v>
          </cell>
          <cell r="CH614">
            <v>3.60809695056359</v>
          </cell>
          <cell r="CI614">
            <v>3.46204705331107</v>
          </cell>
          <cell r="CJ614">
            <v>4.24908982270493</v>
          </cell>
          <cell r="CK614">
            <v>3.70478466924816</v>
          </cell>
          <cell r="CL614">
            <v>4.2306032407158</v>
          </cell>
          <cell r="CM614">
            <v>4.04336700489529</v>
          </cell>
          <cell r="CN614">
            <v>4.66667704425575</v>
          </cell>
          <cell r="CO614">
            <v>4.15223865942691</v>
          </cell>
          <cell r="CP614">
            <v>4.56476577213815</v>
          </cell>
          <cell r="CQ614">
            <v>5.48108184159187</v>
          </cell>
          <cell r="CR614">
            <v>5.39130980142505</v>
          </cell>
          <cell r="CS614">
            <v>5.06722196124801</v>
          </cell>
          <cell r="CT614">
            <v>5.55283290659826</v>
          </cell>
          <cell r="CU614">
            <v>5.55283290659826</v>
          </cell>
          <cell r="CV614">
            <v>5.55283290659826</v>
          </cell>
          <cell r="CW614">
            <v>1.27014088509624</v>
          </cell>
          <cell r="CX614">
            <v>1.24121404903255</v>
          </cell>
          <cell r="CY614">
            <v>1.27157851548672</v>
          </cell>
          <cell r="CZ614">
            <v>1.26380425700023</v>
          </cell>
          <cell r="DA614">
            <v>1.26174382229398</v>
          </cell>
          <cell r="DB614">
            <v>1.24126556586041</v>
          </cell>
          <cell r="DC614">
            <v>1.24873693103197</v>
          </cell>
          <cell r="DD614">
            <v>1.24983414905531</v>
          </cell>
          <cell r="DE614">
            <v>1.26515579203923</v>
          </cell>
          <cell r="DF614">
            <v>1.24953473995505</v>
          </cell>
        </row>
        <row r="615">
          <cell r="BX615">
            <v>2.71009707208338</v>
          </cell>
          <cell r="BY615">
            <v>2.72996660898678</v>
          </cell>
          <cell r="BZ615">
            <v>3.54600594549753</v>
          </cell>
          <cell r="CA615">
            <v>2.43882767336367</v>
          </cell>
          <cell r="CB615">
            <v>3.17376111470107</v>
          </cell>
          <cell r="CC615">
            <v>3.54444541745613</v>
          </cell>
          <cell r="CD615">
            <v>3.78312345802454</v>
          </cell>
          <cell r="CE615">
            <v>3.07322033311804</v>
          </cell>
          <cell r="CF615">
            <v>3.83720707951127</v>
          </cell>
          <cell r="CG615">
            <v>3.63838886323456</v>
          </cell>
          <cell r="CH615">
            <v>3.81723858809598</v>
          </cell>
          <cell r="CI615">
            <v>4.22138324021927</v>
          </cell>
          <cell r="CJ615">
            <v>4.21952477934638</v>
          </cell>
          <cell r="CK615">
            <v>4.07961459603923</v>
          </cell>
          <cell r="CL615">
            <v>4.24002078406994</v>
          </cell>
          <cell r="CM615">
            <v>4.62683028150054</v>
          </cell>
          <cell r="CN615">
            <v>4.53902665199466</v>
          </cell>
          <cell r="CO615">
            <v>4.59072473253587</v>
          </cell>
          <cell r="CP615">
            <v>4.41700088572969</v>
          </cell>
          <cell r="CQ615">
            <v>4.98453637969872</v>
          </cell>
          <cell r="CR615">
            <v>4.76066899152156</v>
          </cell>
          <cell r="CS615">
            <v>4.95858034882792</v>
          </cell>
          <cell r="CT615">
            <v>4.98802669994125</v>
          </cell>
          <cell r="CU615">
            <v>4.98802669994125</v>
          </cell>
          <cell r="CV615">
            <v>4.98802669994125</v>
          </cell>
          <cell r="CW615">
            <v>1.26322289133522</v>
          </cell>
          <cell r="CX615">
            <v>1.26627834337925</v>
          </cell>
          <cell r="CY615">
            <v>1.26085615801114</v>
          </cell>
          <cell r="CZ615">
            <v>1.23875018254344</v>
          </cell>
          <cell r="DA615">
            <v>1.26756463977492</v>
          </cell>
          <cell r="DB615">
            <v>1.26037903970183</v>
          </cell>
          <cell r="DC615">
            <v>1.25005491254202</v>
          </cell>
          <cell r="DD615">
            <v>1.27369359869762</v>
          </cell>
          <cell r="DE615">
            <v>1.28316765903413</v>
          </cell>
          <cell r="DF615">
            <v>1.25425771692967</v>
          </cell>
        </row>
        <row r="616">
          <cell r="BX616">
            <v>2.86305112859093</v>
          </cell>
          <cell r="BY616">
            <v>3.87508971983516</v>
          </cell>
          <cell r="BZ616">
            <v>2.67069962696812</v>
          </cell>
          <cell r="CA616">
            <v>2.53882732927168</v>
          </cell>
          <cell r="CB616">
            <v>3.02234118070364</v>
          </cell>
          <cell r="CC616">
            <v>2.65169858613526</v>
          </cell>
          <cell r="CD616">
            <v>3.81335462541634</v>
          </cell>
          <cell r="CE616">
            <v>3.05824858743043</v>
          </cell>
          <cell r="CF616">
            <v>3.64056753125356</v>
          </cell>
          <cell r="CG616">
            <v>3.46247382164662</v>
          </cell>
          <cell r="CH616">
            <v>3.51419409050563</v>
          </cell>
          <cell r="CI616">
            <v>3.45510373444645</v>
          </cell>
          <cell r="CJ616">
            <v>4.04950042162575</v>
          </cell>
          <cell r="CK616">
            <v>4.13595642055615</v>
          </cell>
          <cell r="CL616">
            <v>4.04782697327699</v>
          </cell>
          <cell r="CM616">
            <v>4.15382738614546</v>
          </cell>
          <cell r="CN616">
            <v>3.94569994386438</v>
          </cell>
          <cell r="CO616">
            <v>3.96898713969704</v>
          </cell>
          <cell r="CP616">
            <v>4.48363130844718</v>
          </cell>
          <cell r="CQ616">
            <v>4.5413893321685</v>
          </cell>
          <cell r="CR616">
            <v>4.75831028525684</v>
          </cell>
          <cell r="CS616">
            <v>4.80930265077</v>
          </cell>
          <cell r="CT616">
            <v>5.54745711957439</v>
          </cell>
          <cell r="CU616">
            <v>5.54745711957439</v>
          </cell>
          <cell r="CV616">
            <v>5.54745711957439</v>
          </cell>
          <cell r="CW616">
            <v>1.25274435751558</v>
          </cell>
          <cell r="CX616">
            <v>1.25085638252848</v>
          </cell>
          <cell r="CY616">
            <v>1.24153969890868</v>
          </cell>
          <cell r="CZ616">
            <v>1.26728033564302</v>
          </cell>
          <cell r="DA616">
            <v>1.26948004798694</v>
          </cell>
          <cell r="DB616">
            <v>1.25039259394958</v>
          </cell>
          <cell r="DC616">
            <v>1.23481318253671</v>
          </cell>
          <cell r="DD616">
            <v>1.27111348629564</v>
          </cell>
          <cell r="DE616">
            <v>1.26566444410062</v>
          </cell>
          <cell r="DF616">
            <v>1.25898260224433</v>
          </cell>
        </row>
        <row r="617">
          <cell r="BX617">
            <v>2.15737891871547</v>
          </cell>
          <cell r="BY617">
            <v>2.82717076646011</v>
          </cell>
          <cell r="BZ617">
            <v>2.97024337518684</v>
          </cell>
          <cell r="CA617">
            <v>3.47586932004211</v>
          </cell>
          <cell r="CB617">
            <v>2.92369615685389</v>
          </cell>
          <cell r="CC617">
            <v>3.20374995689884</v>
          </cell>
          <cell r="CD617">
            <v>3.66243768763567</v>
          </cell>
          <cell r="CE617">
            <v>3.65729095373122</v>
          </cell>
          <cell r="CF617">
            <v>4.16403079815645</v>
          </cell>
          <cell r="CG617">
            <v>3.712832792836</v>
          </cell>
          <cell r="CH617">
            <v>3.78205679255823</v>
          </cell>
          <cell r="CI617">
            <v>3.91978365113978</v>
          </cell>
          <cell r="CJ617">
            <v>4.1018662939378</v>
          </cell>
          <cell r="CK617">
            <v>3.91092408974076</v>
          </cell>
          <cell r="CL617">
            <v>3.79056816981111</v>
          </cell>
          <cell r="CM617">
            <v>4.08504639762169</v>
          </cell>
          <cell r="CN617">
            <v>4.99245536719366</v>
          </cell>
          <cell r="CO617">
            <v>4.87897028637001</v>
          </cell>
          <cell r="CP617">
            <v>5.25158604113195</v>
          </cell>
          <cell r="CQ617">
            <v>4.98538545877127</v>
          </cell>
          <cell r="CR617">
            <v>5.25142260864703</v>
          </cell>
          <cell r="CS617">
            <v>5.00592591007672</v>
          </cell>
          <cell r="CT617">
            <v>5.17061847475402</v>
          </cell>
          <cell r="CU617">
            <v>5.17061847475402</v>
          </cell>
          <cell r="CV617">
            <v>5.17061847475402</v>
          </cell>
          <cell r="CW617">
            <v>1.25714524192632</v>
          </cell>
          <cell r="CX617">
            <v>1.23047339004438</v>
          </cell>
          <cell r="CY617">
            <v>1.25141939217397</v>
          </cell>
          <cell r="CZ617">
            <v>1.26968727384079</v>
          </cell>
          <cell r="DA617">
            <v>1.25506318999345</v>
          </cell>
          <cell r="DB617">
            <v>1.25497598938465</v>
          </cell>
          <cell r="DC617">
            <v>1.26085123090745</v>
          </cell>
          <cell r="DD617">
            <v>1.25386310161972</v>
          </cell>
          <cell r="DE617">
            <v>1.24737454228711</v>
          </cell>
          <cell r="DF617">
            <v>1.2679373819682</v>
          </cell>
        </row>
        <row r="618">
          <cell r="BX618">
            <v>2.53241335899544</v>
          </cell>
          <cell r="BY618">
            <v>2.79034222130859</v>
          </cell>
          <cell r="BZ618">
            <v>2.83907379480308</v>
          </cell>
          <cell r="CA618">
            <v>2.72166180673653</v>
          </cell>
          <cell r="CB618">
            <v>2.67270087675155</v>
          </cell>
          <cell r="CC618">
            <v>3.01093680181143</v>
          </cell>
          <cell r="CD618">
            <v>3.20943695056786</v>
          </cell>
          <cell r="CE618">
            <v>3.95811604986335</v>
          </cell>
          <cell r="CF618">
            <v>3.08811112395943</v>
          </cell>
          <cell r="CG618">
            <v>3.40199414052819</v>
          </cell>
          <cell r="CH618">
            <v>3.58168791826951</v>
          </cell>
          <cell r="CI618">
            <v>3.71731040633308</v>
          </cell>
          <cell r="CJ618">
            <v>4.29509580244759</v>
          </cell>
          <cell r="CK618">
            <v>4.61722076913097</v>
          </cell>
          <cell r="CL618">
            <v>4.20957134849216</v>
          </cell>
          <cell r="CM618">
            <v>4.17957399790761</v>
          </cell>
          <cell r="CN618">
            <v>4.62089124637769</v>
          </cell>
          <cell r="CO618">
            <v>4.48403426628451</v>
          </cell>
          <cell r="CP618">
            <v>4.70209071779427</v>
          </cell>
          <cell r="CQ618">
            <v>4.86796330067264</v>
          </cell>
          <cell r="CR618">
            <v>4.8702553986646</v>
          </cell>
          <cell r="CS618">
            <v>4.73182901176964</v>
          </cell>
          <cell r="CT618">
            <v>5.49732356885788</v>
          </cell>
          <cell r="CU618">
            <v>5.49732356885788</v>
          </cell>
          <cell r="CV618">
            <v>5.49732356885788</v>
          </cell>
          <cell r="CW618">
            <v>1.24917548133977</v>
          </cell>
          <cell r="CX618">
            <v>1.2619938960271</v>
          </cell>
          <cell r="CY618">
            <v>1.25982934546749</v>
          </cell>
          <cell r="CZ618">
            <v>1.26591373183344</v>
          </cell>
          <cell r="DA618">
            <v>1.24523555743228</v>
          </cell>
          <cell r="DB618">
            <v>1.24791540706768</v>
          </cell>
          <cell r="DC618">
            <v>1.26475147798802</v>
          </cell>
          <cell r="DD618">
            <v>1.24513339297156</v>
          </cell>
          <cell r="DE618">
            <v>1.2352945042303</v>
          </cell>
          <cell r="DF618">
            <v>1.26028111299053</v>
          </cell>
        </row>
        <row r="619">
          <cell r="BX619">
            <v>2.93184939840556</v>
          </cell>
          <cell r="BY619">
            <v>3.21444089891592</v>
          </cell>
          <cell r="BZ619">
            <v>3.61989703978049</v>
          </cell>
          <cell r="CA619">
            <v>3.24430567686194</v>
          </cell>
          <cell r="CB619">
            <v>3.12883969101095</v>
          </cell>
          <cell r="CC619">
            <v>3.30064337228046</v>
          </cell>
          <cell r="CD619">
            <v>3.33947123729162</v>
          </cell>
          <cell r="CE619">
            <v>3.70739575584675</v>
          </cell>
          <cell r="CF619">
            <v>3.78022790215625</v>
          </cell>
          <cell r="CG619">
            <v>3.59577885133294</v>
          </cell>
          <cell r="CH619">
            <v>3.86431514361797</v>
          </cell>
          <cell r="CI619">
            <v>3.71028914811767</v>
          </cell>
          <cell r="CJ619">
            <v>3.84822948134351</v>
          </cell>
          <cell r="CK619">
            <v>4.6325176003738</v>
          </cell>
          <cell r="CL619">
            <v>4.09621903950201</v>
          </cell>
          <cell r="CM619">
            <v>4.7518723514105</v>
          </cell>
          <cell r="CN619">
            <v>4.56804623356276</v>
          </cell>
          <cell r="CO619">
            <v>4.72775486518984</v>
          </cell>
          <cell r="CP619">
            <v>4.70672028188171</v>
          </cell>
          <cell r="CQ619">
            <v>4.7038665612594</v>
          </cell>
          <cell r="CR619">
            <v>4.85079295274868</v>
          </cell>
          <cell r="CS619">
            <v>4.94216440399303</v>
          </cell>
          <cell r="CT619">
            <v>4.63393712247452</v>
          </cell>
          <cell r="CU619">
            <v>4.63393712247452</v>
          </cell>
          <cell r="CV619">
            <v>4.63393712247452</v>
          </cell>
          <cell r="CW619">
            <v>1.25380691256739</v>
          </cell>
          <cell r="CX619">
            <v>1.24762974971513</v>
          </cell>
          <cell r="CY619">
            <v>1.26335193688628</v>
          </cell>
          <cell r="CZ619">
            <v>1.26845662860183</v>
          </cell>
          <cell r="DA619">
            <v>1.25299072587035</v>
          </cell>
          <cell r="DB619">
            <v>1.26736354753786</v>
          </cell>
          <cell r="DC619">
            <v>1.2650696237187</v>
          </cell>
          <cell r="DD619">
            <v>1.2638954102223</v>
          </cell>
          <cell r="DE619">
            <v>1.26228292614497</v>
          </cell>
          <cell r="DF619">
            <v>1.25906924943935</v>
          </cell>
        </row>
        <row r="620">
          <cell r="BX620">
            <v>2.52894374860429</v>
          </cell>
          <cell r="BY620">
            <v>2.9765028194375</v>
          </cell>
          <cell r="BZ620">
            <v>3.15528060830419</v>
          </cell>
          <cell r="CA620">
            <v>3.43092782971921</v>
          </cell>
          <cell r="CB620">
            <v>3.3089630627684</v>
          </cell>
          <cell r="CC620">
            <v>3.29134210054389</v>
          </cell>
          <cell r="CD620">
            <v>3.64184844689541</v>
          </cell>
          <cell r="CE620">
            <v>3.20181193899047</v>
          </cell>
          <cell r="CF620">
            <v>3.289824951823</v>
          </cell>
          <cell r="CG620">
            <v>3.46498568125257</v>
          </cell>
          <cell r="CH620">
            <v>4.39157335916191</v>
          </cell>
          <cell r="CI620">
            <v>4.14196897510919</v>
          </cell>
          <cell r="CJ620">
            <v>4.35683164882476</v>
          </cell>
          <cell r="CK620">
            <v>4.13370871216143</v>
          </cell>
          <cell r="CL620">
            <v>3.93819400557848</v>
          </cell>
          <cell r="CM620">
            <v>4.0107004171776</v>
          </cell>
          <cell r="CN620">
            <v>4.73063075557692</v>
          </cell>
          <cell r="CO620">
            <v>4.37687835159617</v>
          </cell>
          <cell r="CP620">
            <v>4.13030156577527</v>
          </cell>
          <cell r="CQ620">
            <v>4.38780595520127</v>
          </cell>
          <cell r="CR620">
            <v>4.90633703037366</v>
          </cell>
          <cell r="CS620">
            <v>5.0664464524081</v>
          </cell>
          <cell r="CT620">
            <v>5.23882457438938</v>
          </cell>
          <cell r="CU620">
            <v>5.23882457438938</v>
          </cell>
          <cell r="CV620">
            <v>5.23882457438938</v>
          </cell>
          <cell r="CW620">
            <v>1.27377126549207</v>
          </cell>
          <cell r="CX620">
            <v>1.26645965810214</v>
          </cell>
          <cell r="CY620">
            <v>1.28677258695179</v>
          </cell>
          <cell r="CZ620">
            <v>1.2428872825782</v>
          </cell>
          <cell r="DA620">
            <v>1.24438525436727</v>
          </cell>
          <cell r="DB620">
            <v>1.26215898411594</v>
          </cell>
          <cell r="DC620">
            <v>1.25442973035917</v>
          </cell>
          <cell r="DD620">
            <v>1.26280936400081</v>
          </cell>
          <cell r="DE620">
            <v>1.24297035113055</v>
          </cell>
          <cell r="DF620">
            <v>1.25890924600697</v>
          </cell>
        </row>
        <row r="621">
          <cell r="BX621">
            <v>2.82012919126011</v>
          </cell>
          <cell r="BY621">
            <v>3.4075174530168</v>
          </cell>
          <cell r="BZ621">
            <v>3.29060446820392</v>
          </cell>
          <cell r="CA621">
            <v>2.83287496085624</v>
          </cell>
          <cell r="CB621">
            <v>3.3827223674928</v>
          </cell>
          <cell r="CC621">
            <v>3.47801885626899</v>
          </cell>
          <cell r="CD621">
            <v>4.03620774435242</v>
          </cell>
          <cell r="CE621">
            <v>3.88387346856909</v>
          </cell>
          <cell r="CF621">
            <v>4.30974231405184</v>
          </cell>
          <cell r="CG621">
            <v>3.45701593376635</v>
          </cell>
          <cell r="CH621">
            <v>3.95079805688961</v>
          </cell>
          <cell r="CI621">
            <v>3.45197814030624</v>
          </cell>
          <cell r="CJ621">
            <v>4.58096670304701</v>
          </cell>
          <cell r="CK621">
            <v>4.13603181389588</v>
          </cell>
          <cell r="CL621">
            <v>4.46819030497729</v>
          </cell>
          <cell r="CM621">
            <v>4.07372541651092</v>
          </cell>
          <cell r="CN621">
            <v>4.63525145092076</v>
          </cell>
          <cell r="CO621">
            <v>4.85450375047411</v>
          </cell>
          <cell r="CP621">
            <v>4.58133623633748</v>
          </cell>
          <cell r="CQ621">
            <v>5.36963894048506</v>
          </cell>
          <cell r="CR621">
            <v>5.78736117057948</v>
          </cell>
          <cell r="CS621">
            <v>5.73453629089611</v>
          </cell>
          <cell r="CT621">
            <v>5.05986922130609</v>
          </cell>
          <cell r="CU621">
            <v>5.05986922130609</v>
          </cell>
          <cell r="CV621">
            <v>5.05986922130609</v>
          </cell>
          <cell r="CW621">
            <v>1.23762784776248</v>
          </cell>
          <cell r="CX621">
            <v>1.25261871023988</v>
          </cell>
          <cell r="CY621">
            <v>1.2421194820297</v>
          </cell>
          <cell r="CZ621">
            <v>1.26065815140025</v>
          </cell>
          <cell r="DA621">
            <v>1.24358456887396</v>
          </cell>
          <cell r="DB621">
            <v>1.26383957273225</v>
          </cell>
          <cell r="DC621">
            <v>1.27058473986013</v>
          </cell>
          <cell r="DD621">
            <v>1.2359821830728</v>
          </cell>
          <cell r="DE621">
            <v>1.24168084686962</v>
          </cell>
          <cell r="DF621">
            <v>1.27683055128056</v>
          </cell>
        </row>
        <row r="622">
          <cell r="BX622">
            <v>2.25757419824794</v>
          </cell>
          <cell r="BY622">
            <v>2.74003084508697</v>
          </cell>
          <cell r="BZ622">
            <v>3.04175527282486</v>
          </cell>
          <cell r="CA622">
            <v>3.0272691985461</v>
          </cell>
          <cell r="CB622">
            <v>3.60670301025455</v>
          </cell>
          <cell r="CC622">
            <v>3.12462369674472</v>
          </cell>
          <cell r="CD622">
            <v>3.98488124785119</v>
          </cell>
          <cell r="CE622">
            <v>4.02351971952115</v>
          </cell>
          <cell r="CF622">
            <v>3.69298551748711</v>
          </cell>
          <cell r="CG622">
            <v>3.20620078282506</v>
          </cell>
          <cell r="CH622">
            <v>3.73289333589702</v>
          </cell>
          <cell r="CI622">
            <v>3.98501296730611</v>
          </cell>
          <cell r="CJ622">
            <v>4.2699932153492</v>
          </cell>
          <cell r="CK622">
            <v>4.2194925526985</v>
          </cell>
          <cell r="CL622">
            <v>4.78461319862252</v>
          </cell>
          <cell r="CM622">
            <v>4.0997222101843</v>
          </cell>
          <cell r="CN622">
            <v>4.56463002313364</v>
          </cell>
          <cell r="CO622">
            <v>5.38667312374027</v>
          </cell>
          <cell r="CP622">
            <v>4.8009657617641</v>
          </cell>
          <cell r="CQ622">
            <v>4.89484611175569</v>
          </cell>
          <cell r="CR622">
            <v>4.47911793237431</v>
          </cell>
          <cell r="CS622">
            <v>5.6938476727817</v>
          </cell>
          <cell r="CT622">
            <v>4.91500333271127</v>
          </cell>
          <cell r="CU622">
            <v>4.91500333271127</v>
          </cell>
          <cell r="CV622">
            <v>4.91500333271127</v>
          </cell>
          <cell r="CW622">
            <v>1.24417938834748</v>
          </cell>
          <cell r="CX622">
            <v>1.25437259783262</v>
          </cell>
          <cell r="CY622">
            <v>1.24871264924373</v>
          </cell>
          <cell r="CZ622">
            <v>1.24937731464698</v>
          </cell>
          <cell r="DA622">
            <v>1.26159649891842</v>
          </cell>
          <cell r="DB622">
            <v>1.23548008629175</v>
          </cell>
          <cell r="DC622">
            <v>1.26926375520771</v>
          </cell>
          <cell r="DD622">
            <v>1.24691473004582</v>
          </cell>
          <cell r="DE622">
            <v>1.25059803437749</v>
          </cell>
          <cell r="DF622">
            <v>1.25704759848982</v>
          </cell>
        </row>
        <row r="623">
          <cell r="BX623">
            <v>2.58572500080604</v>
          </cell>
          <cell r="BY623">
            <v>2.88586131639117</v>
          </cell>
          <cell r="BZ623">
            <v>3.01559581044558</v>
          </cell>
          <cell r="CA623">
            <v>3.37471038198384</v>
          </cell>
          <cell r="CB623">
            <v>2.96364338738716</v>
          </cell>
          <cell r="CC623">
            <v>2.99395049611369</v>
          </cell>
          <cell r="CD623">
            <v>3.46877844103642</v>
          </cell>
          <cell r="CE623">
            <v>3.82416208293535</v>
          </cell>
          <cell r="CF623">
            <v>4.16956887291975</v>
          </cell>
          <cell r="CG623">
            <v>3.66249096503327</v>
          </cell>
          <cell r="CH623">
            <v>3.55960644173649</v>
          </cell>
          <cell r="CI623">
            <v>4.86672609943238</v>
          </cell>
          <cell r="CJ623">
            <v>4.4986104494228</v>
          </cell>
          <cell r="CK623">
            <v>3.77822841768728</v>
          </cell>
          <cell r="CL623">
            <v>3.69479348393041</v>
          </cell>
          <cell r="CM623">
            <v>4.59869902423734</v>
          </cell>
          <cell r="CN623">
            <v>4.22089394828515</v>
          </cell>
          <cell r="CO623">
            <v>4.33603369904096</v>
          </cell>
          <cell r="CP623">
            <v>5.49866622189421</v>
          </cell>
          <cell r="CQ623">
            <v>4.96172856030552</v>
          </cell>
          <cell r="CR623">
            <v>4.47919830387813</v>
          </cell>
          <cell r="CS623">
            <v>4.56055074983655</v>
          </cell>
          <cell r="CT623">
            <v>5.00044399217935</v>
          </cell>
          <cell r="CU623">
            <v>5.00044399217935</v>
          </cell>
          <cell r="CV623">
            <v>5.00044399217935</v>
          </cell>
          <cell r="CW623">
            <v>1.25005230592268</v>
          </cell>
          <cell r="CX623">
            <v>1.26023321018051</v>
          </cell>
          <cell r="CY623">
            <v>1.24497111342601</v>
          </cell>
          <cell r="CZ623">
            <v>1.237483699668</v>
          </cell>
          <cell r="DA623">
            <v>1.25107551381052</v>
          </cell>
          <cell r="DB623">
            <v>1.258967086529</v>
          </cell>
          <cell r="DC623">
            <v>1.26058677502772</v>
          </cell>
          <cell r="DD623">
            <v>1.25060124405442</v>
          </cell>
          <cell r="DE623">
            <v>1.26822952867289</v>
          </cell>
          <cell r="DF623">
            <v>1.24758343308019</v>
          </cell>
        </row>
        <row r="624">
          <cell r="BX624">
            <v>2.71803675935838</v>
          </cell>
          <cell r="BY624">
            <v>3.00764596221128</v>
          </cell>
          <cell r="BZ624">
            <v>2.96082256061478</v>
          </cell>
          <cell r="CA624">
            <v>3.61409341438111</v>
          </cell>
          <cell r="CB624">
            <v>3.46771766799758</v>
          </cell>
          <cell r="CC624">
            <v>2.98942092645721</v>
          </cell>
          <cell r="CD624">
            <v>3.07442570243106</v>
          </cell>
          <cell r="CE624">
            <v>2.90941672733316</v>
          </cell>
          <cell r="CF624">
            <v>3.19416666287342</v>
          </cell>
          <cell r="CG624">
            <v>3.08796499683814</v>
          </cell>
          <cell r="CH624">
            <v>3.85490345126684</v>
          </cell>
          <cell r="CI624">
            <v>4.19478548435051</v>
          </cell>
          <cell r="CJ624">
            <v>4.29913558065789</v>
          </cell>
          <cell r="CK624">
            <v>4.04878468790589</v>
          </cell>
          <cell r="CL624">
            <v>4.55973390677036</v>
          </cell>
          <cell r="CM624">
            <v>4.37770514562012</v>
          </cell>
          <cell r="CN624">
            <v>4.07238497964328</v>
          </cell>
          <cell r="CO624">
            <v>4.74542126988981</v>
          </cell>
          <cell r="CP624">
            <v>3.82479269853263</v>
          </cell>
          <cell r="CQ624">
            <v>5.27442812910425</v>
          </cell>
          <cell r="CR624">
            <v>5.03944860824264</v>
          </cell>
          <cell r="CS624">
            <v>4.68650579760848</v>
          </cell>
          <cell r="CT624">
            <v>5.66900944568295</v>
          </cell>
          <cell r="CU624">
            <v>5.66900944568295</v>
          </cell>
          <cell r="CV624">
            <v>5.66900944568295</v>
          </cell>
          <cell r="CW624">
            <v>1.24734237957776</v>
          </cell>
          <cell r="CX624">
            <v>1.2447345337744</v>
          </cell>
          <cell r="CY624">
            <v>1.28812380825071</v>
          </cell>
          <cell r="CZ624">
            <v>1.24665232966797</v>
          </cell>
          <cell r="DA624">
            <v>1.25196694303929</v>
          </cell>
          <cell r="DB624">
            <v>1.25490987888785</v>
          </cell>
          <cell r="DC624">
            <v>1.23377227957478</v>
          </cell>
          <cell r="DD624">
            <v>1.27828359843072</v>
          </cell>
          <cell r="DE624">
            <v>1.25678061862691</v>
          </cell>
          <cell r="DF624">
            <v>1.24070781628799</v>
          </cell>
        </row>
        <row r="625">
          <cell r="BX625">
            <v>2.56937515429713</v>
          </cell>
          <cell r="BY625">
            <v>2.69738172570201</v>
          </cell>
          <cell r="BZ625">
            <v>3.59483952852423</v>
          </cell>
          <cell r="CA625">
            <v>3.37707478241072</v>
          </cell>
          <cell r="CB625">
            <v>3.19073769126462</v>
          </cell>
          <cell r="CC625">
            <v>3.35363735745861</v>
          </cell>
          <cell r="CD625">
            <v>3.24173206819787</v>
          </cell>
          <cell r="CE625">
            <v>3.51328409992314</v>
          </cell>
          <cell r="CF625">
            <v>3.47670169586928</v>
          </cell>
          <cell r="CG625">
            <v>4.12150747900766</v>
          </cell>
          <cell r="CH625">
            <v>4.10362200001046</v>
          </cell>
          <cell r="CI625">
            <v>4.44470437237021</v>
          </cell>
          <cell r="CJ625">
            <v>3.64993594067731</v>
          </cell>
          <cell r="CK625">
            <v>3.47480927124749</v>
          </cell>
          <cell r="CL625">
            <v>3.82344659927643</v>
          </cell>
          <cell r="CM625">
            <v>3.95560559234813</v>
          </cell>
          <cell r="CN625">
            <v>4.83684020964666</v>
          </cell>
          <cell r="CO625">
            <v>4.6564737757483</v>
          </cell>
          <cell r="CP625">
            <v>4.94750925962411</v>
          </cell>
          <cell r="CQ625">
            <v>4.49335595609974</v>
          </cell>
          <cell r="CR625">
            <v>4.72002397753791</v>
          </cell>
          <cell r="CS625">
            <v>4.60254619892734</v>
          </cell>
          <cell r="CT625">
            <v>5.61607297884566</v>
          </cell>
          <cell r="CU625">
            <v>5.61607297884566</v>
          </cell>
          <cell r="CV625">
            <v>5.61607297884566</v>
          </cell>
          <cell r="CW625">
            <v>1.25030140712641</v>
          </cell>
          <cell r="CX625">
            <v>1.25700908357842</v>
          </cell>
          <cell r="CY625">
            <v>1.25026792978231</v>
          </cell>
          <cell r="CZ625">
            <v>1.2623472601682</v>
          </cell>
          <cell r="DA625">
            <v>1.25108516384732</v>
          </cell>
          <cell r="DB625">
            <v>1.27065579877167</v>
          </cell>
          <cell r="DC625">
            <v>1.28077684779446</v>
          </cell>
          <cell r="DD625">
            <v>1.24696652167601</v>
          </cell>
          <cell r="DE625">
            <v>1.2645245767933</v>
          </cell>
          <cell r="DF625">
            <v>1.24593470245417</v>
          </cell>
        </row>
        <row r="626">
          <cell r="BX626">
            <v>2.77613029218138</v>
          </cell>
          <cell r="BY626">
            <v>3.3432458690396</v>
          </cell>
          <cell r="BZ626">
            <v>2.61677396201882</v>
          </cell>
          <cell r="CA626">
            <v>3.23985160699721</v>
          </cell>
          <cell r="CB626">
            <v>3.25938032321528</v>
          </cell>
          <cell r="CC626">
            <v>3.45471975873828</v>
          </cell>
          <cell r="CD626">
            <v>3.3901482889061</v>
          </cell>
          <cell r="CE626">
            <v>3.5854949318527</v>
          </cell>
          <cell r="CF626">
            <v>3.43681252909741</v>
          </cell>
          <cell r="CG626">
            <v>3.72508031951555</v>
          </cell>
          <cell r="CH626">
            <v>3.73501347247856</v>
          </cell>
          <cell r="CI626">
            <v>3.84506105987997</v>
          </cell>
          <cell r="CJ626">
            <v>3.63254431261538</v>
          </cell>
          <cell r="CK626">
            <v>4.24308722061556</v>
          </cell>
          <cell r="CL626">
            <v>4.43382594165127</v>
          </cell>
          <cell r="CM626">
            <v>4.60524522730998</v>
          </cell>
          <cell r="CN626">
            <v>4.12845714441015</v>
          </cell>
          <cell r="CO626">
            <v>4.52456241881634</v>
          </cell>
          <cell r="CP626">
            <v>4.61389912887497</v>
          </cell>
          <cell r="CQ626">
            <v>4.89519876080673</v>
          </cell>
          <cell r="CR626">
            <v>4.9504653928222</v>
          </cell>
          <cell r="CS626">
            <v>4.81243477474591</v>
          </cell>
          <cell r="CT626">
            <v>5.4461802986775</v>
          </cell>
          <cell r="CU626">
            <v>5.4461802986775</v>
          </cell>
          <cell r="CV626">
            <v>5.4461802986775</v>
          </cell>
          <cell r="CW626">
            <v>1.24869185994442</v>
          </cell>
          <cell r="CX626">
            <v>1.26573217668894</v>
          </cell>
          <cell r="CY626">
            <v>1.25841801427089</v>
          </cell>
          <cell r="CZ626">
            <v>1.25774180073205</v>
          </cell>
          <cell r="DA626">
            <v>1.25121657873597</v>
          </cell>
          <cell r="DB626">
            <v>1.24296337628608</v>
          </cell>
          <cell r="DC626">
            <v>1.26438903000291</v>
          </cell>
          <cell r="DD626">
            <v>1.23851072463267</v>
          </cell>
          <cell r="DE626">
            <v>1.25816169702365</v>
          </cell>
          <cell r="DF626">
            <v>1.23903259143606</v>
          </cell>
        </row>
        <row r="627">
          <cell r="BX627">
            <v>2.6004705137418</v>
          </cell>
          <cell r="BY627">
            <v>2.75696146030372</v>
          </cell>
          <cell r="BZ627">
            <v>2.99620409877812</v>
          </cell>
          <cell r="CA627">
            <v>2.77172703984434</v>
          </cell>
          <cell r="CB627">
            <v>2.646606222189</v>
          </cell>
          <cell r="CC627">
            <v>2.56036704677558</v>
          </cell>
          <cell r="CD627">
            <v>2.82889399423462</v>
          </cell>
          <cell r="CE627">
            <v>3.57003884689467</v>
          </cell>
          <cell r="CF627">
            <v>3.26355379159063</v>
          </cell>
          <cell r="CG627">
            <v>3.81814645055554</v>
          </cell>
          <cell r="CH627">
            <v>4.60458878168803</v>
          </cell>
          <cell r="CI627">
            <v>4.21486088808603</v>
          </cell>
          <cell r="CJ627">
            <v>4.04537024030562</v>
          </cell>
          <cell r="CK627">
            <v>3.51102092779428</v>
          </cell>
          <cell r="CL627">
            <v>4.26268732507272</v>
          </cell>
          <cell r="CM627">
            <v>4.80606896107202</v>
          </cell>
          <cell r="CN627">
            <v>4.510239453155</v>
          </cell>
          <cell r="CO627">
            <v>4.75595987747073</v>
          </cell>
          <cell r="CP627">
            <v>4.33513291309069</v>
          </cell>
          <cell r="CQ627">
            <v>4.5421016666206</v>
          </cell>
          <cell r="CR627">
            <v>4.98856102204726</v>
          </cell>
          <cell r="CS627">
            <v>5.06057373773365</v>
          </cell>
          <cell r="CT627">
            <v>4.87415630941679</v>
          </cell>
          <cell r="CU627">
            <v>4.87415630941679</v>
          </cell>
          <cell r="CV627">
            <v>4.87415630941679</v>
          </cell>
          <cell r="CW627">
            <v>1.24853069535265</v>
          </cell>
          <cell r="CX627">
            <v>1.26800187335436</v>
          </cell>
          <cell r="CY627">
            <v>1.24129174129602</v>
          </cell>
          <cell r="CZ627">
            <v>1.26299135310156</v>
          </cell>
          <cell r="DA627">
            <v>1.24942949686736</v>
          </cell>
          <cell r="DB627">
            <v>1.23325800010208</v>
          </cell>
          <cell r="DC627">
            <v>1.2774397343359</v>
          </cell>
          <cell r="DD627">
            <v>1.23739705108088</v>
          </cell>
          <cell r="DE627">
            <v>1.24342635324166</v>
          </cell>
          <cell r="DF627">
            <v>1.26701373974444</v>
          </cell>
        </row>
        <row r="628">
          <cell r="BX628">
            <v>2.75188754288301</v>
          </cell>
          <cell r="BY628">
            <v>3.17653452089647</v>
          </cell>
          <cell r="BZ628">
            <v>3.34774808796238</v>
          </cell>
          <cell r="CA628">
            <v>2.9622133668761</v>
          </cell>
          <cell r="CB628">
            <v>3.12188769413908</v>
          </cell>
          <cell r="CC628">
            <v>3.50450967989862</v>
          </cell>
          <cell r="CD628">
            <v>3.81667641129069</v>
          </cell>
          <cell r="CE628">
            <v>3.42646558900927</v>
          </cell>
          <cell r="CF628">
            <v>3.81192261788258</v>
          </cell>
          <cell r="CG628">
            <v>3.75079929856663</v>
          </cell>
          <cell r="CH628">
            <v>4.15201588041069</v>
          </cell>
          <cell r="CI628">
            <v>3.85642200161607</v>
          </cell>
          <cell r="CJ628">
            <v>3.69086157278256</v>
          </cell>
          <cell r="CK628">
            <v>4.06075013580164</v>
          </cell>
          <cell r="CL628">
            <v>4.18433898539598</v>
          </cell>
          <cell r="CM628">
            <v>4.44626259232092</v>
          </cell>
          <cell r="CN628">
            <v>5.43720965674188</v>
          </cell>
          <cell r="CO628">
            <v>4.13041484860298</v>
          </cell>
          <cell r="CP628">
            <v>3.86008398526644</v>
          </cell>
          <cell r="CQ628">
            <v>4.88758701709695</v>
          </cell>
          <cell r="CR628">
            <v>4.9854439903129</v>
          </cell>
          <cell r="CS628">
            <v>5.51723841958646</v>
          </cell>
          <cell r="CT628">
            <v>4.84006338056189</v>
          </cell>
          <cell r="CU628">
            <v>4.84006338056189</v>
          </cell>
          <cell r="CV628">
            <v>4.84006338056189</v>
          </cell>
          <cell r="CW628">
            <v>1.24964867181397</v>
          </cell>
          <cell r="CX628">
            <v>1.26451153533001</v>
          </cell>
          <cell r="CY628">
            <v>1.24171356975346</v>
          </cell>
          <cell r="CZ628">
            <v>1.23862307295953</v>
          </cell>
          <cell r="DA628">
            <v>1.26242627306528</v>
          </cell>
          <cell r="DB628">
            <v>1.25401757049421</v>
          </cell>
          <cell r="DC628">
            <v>1.27094492775382</v>
          </cell>
          <cell r="DD628">
            <v>1.26544548382255</v>
          </cell>
          <cell r="DE628">
            <v>1.28118185706701</v>
          </cell>
          <cell r="DF628">
            <v>1.26765382235832</v>
          </cell>
        </row>
        <row r="629">
          <cell r="BX629">
            <v>2.65320962857609</v>
          </cell>
          <cell r="BY629">
            <v>2.76390909790858</v>
          </cell>
          <cell r="BZ629">
            <v>2.99447187057596</v>
          </cell>
          <cell r="CA629">
            <v>2.65798414351745</v>
          </cell>
          <cell r="CB629">
            <v>2.90011202346907</v>
          </cell>
          <cell r="CC629">
            <v>2.77084059373369</v>
          </cell>
          <cell r="CD629">
            <v>3.41353156318253</v>
          </cell>
          <cell r="CE629">
            <v>3.690715450657</v>
          </cell>
          <cell r="CF629">
            <v>3.50711118869684</v>
          </cell>
          <cell r="CG629">
            <v>3.93286822097077</v>
          </cell>
          <cell r="CH629">
            <v>3.79208758334658</v>
          </cell>
          <cell r="CI629">
            <v>3.9125219223026</v>
          </cell>
          <cell r="CJ629">
            <v>4.13705938093071</v>
          </cell>
          <cell r="CK629">
            <v>4.2940607076323</v>
          </cell>
          <cell r="CL629">
            <v>4.090935120683</v>
          </cell>
          <cell r="CM629">
            <v>4.58384856229756</v>
          </cell>
          <cell r="CN629">
            <v>3.56536594053654</v>
          </cell>
          <cell r="CO629">
            <v>4.77244175986693</v>
          </cell>
          <cell r="CP629">
            <v>4.2903890192719</v>
          </cell>
          <cell r="CQ629">
            <v>5.60443400903684</v>
          </cell>
          <cell r="CR629">
            <v>4.80753280383119</v>
          </cell>
          <cell r="CS629">
            <v>4.83230596788408</v>
          </cell>
          <cell r="CT629">
            <v>4.7196662373985</v>
          </cell>
          <cell r="CU629">
            <v>4.7196662373985</v>
          </cell>
          <cell r="CV629">
            <v>4.7196662373985</v>
          </cell>
          <cell r="CW629">
            <v>1.23964270339657</v>
          </cell>
          <cell r="CX629">
            <v>1.25063274878994</v>
          </cell>
          <cell r="CY629">
            <v>1.26006306642428</v>
          </cell>
          <cell r="CZ629">
            <v>1.24737678872947</v>
          </cell>
          <cell r="DA629">
            <v>1.24693821939561</v>
          </cell>
          <cell r="DB629">
            <v>1.25939188441727</v>
          </cell>
          <cell r="DC629">
            <v>1.24620222811986</v>
          </cell>
          <cell r="DD629">
            <v>1.25576228594506</v>
          </cell>
          <cell r="DE629">
            <v>1.25562291557466</v>
          </cell>
          <cell r="DF629">
            <v>1.24921487166479</v>
          </cell>
        </row>
        <row r="630">
          <cell r="BX630">
            <v>2.46443032456951</v>
          </cell>
          <cell r="BY630">
            <v>2.96878084508112</v>
          </cell>
          <cell r="BZ630">
            <v>3.01683420311262</v>
          </cell>
          <cell r="CA630">
            <v>3.69735416904142</v>
          </cell>
          <cell r="CB630">
            <v>3.70498353938552</v>
          </cell>
          <cell r="CC630">
            <v>2.93613213782932</v>
          </cell>
          <cell r="CD630">
            <v>2.75500814447194</v>
          </cell>
          <cell r="CE630">
            <v>3.3133085535601</v>
          </cell>
          <cell r="CF630">
            <v>3.14697621164957</v>
          </cell>
          <cell r="CG630">
            <v>3.92405733064564</v>
          </cell>
          <cell r="CH630">
            <v>3.01962358938305</v>
          </cell>
          <cell r="CI630">
            <v>3.50663755760833</v>
          </cell>
          <cell r="CJ630">
            <v>4.40056365694469</v>
          </cell>
          <cell r="CK630">
            <v>4.92117349547039</v>
          </cell>
          <cell r="CL630">
            <v>3.83209876459637</v>
          </cell>
          <cell r="CM630">
            <v>4.34855338885104</v>
          </cell>
          <cell r="CN630">
            <v>4.57052518966191</v>
          </cell>
          <cell r="CO630">
            <v>4.89650067449665</v>
          </cell>
          <cell r="CP630">
            <v>4.47567956507114</v>
          </cell>
          <cell r="CQ630">
            <v>5.11999693825796</v>
          </cell>
          <cell r="CR630">
            <v>4.56638375995121</v>
          </cell>
          <cell r="CS630">
            <v>5.28183483001804</v>
          </cell>
          <cell r="CT630">
            <v>4.67981656341709</v>
          </cell>
          <cell r="CU630">
            <v>4.67981656341709</v>
          </cell>
          <cell r="CV630">
            <v>4.67981656341709</v>
          </cell>
          <cell r="CW630">
            <v>1.24862525494067</v>
          </cell>
          <cell r="CX630">
            <v>1.25947871332383</v>
          </cell>
          <cell r="CY630">
            <v>1.27010426212877</v>
          </cell>
          <cell r="CZ630">
            <v>1.25997062532791</v>
          </cell>
          <cell r="DA630">
            <v>1.26324260431609</v>
          </cell>
          <cell r="DB630">
            <v>1.25152730225999</v>
          </cell>
          <cell r="DC630">
            <v>1.28595825548138</v>
          </cell>
          <cell r="DD630">
            <v>1.25475354776471</v>
          </cell>
          <cell r="DE630">
            <v>1.23719487814979</v>
          </cell>
          <cell r="DF630">
            <v>1.24608404976534</v>
          </cell>
        </row>
        <row r="631">
          <cell r="BX631">
            <v>2.93834226384889</v>
          </cell>
          <cell r="BY631">
            <v>3.34018262824704</v>
          </cell>
          <cell r="BZ631">
            <v>3.56257495634308</v>
          </cell>
          <cell r="CA631">
            <v>3.39214291845698</v>
          </cell>
          <cell r="CB631">
            <v>3.06197925918592</v>
          </cell>
          <cell r="CC631">
            <v>3.26964373056831</v>
          </cell>
          <cell r="CD631">
            <v>2.92703559314801</v>
          </cell>
          <cell r="CE631">
            <v>3.24275144957576</v>
          </cell>
          <cell r="CF631">
            <v>4.00447879187311</v>
          </cell>
          <cell r="CG631">
            <v>4.29266191790226</v>
          </cell>
          <cell r="CH631">
            <v>4.37018796321536</v>
          </cell>
          <cell r="CI631">
            <v>3.87593697091968</v>
          </cell>
          <cell r="CJ631">
            <v>3.95619273433016</v>
          </cell>
          <cell r="CK631">
            <v>3.63927689857059</v>
          </cell>
          <cell r="CL631">
            <v>3.93304043780791</v>
          </cell>
          <cell r="CM631">
            <v>5.30724078529807</v>
          </cell>
          <cell r="CN631">
            <v>3.90197943368751</v>
          </cell>
          <cell r="CO631">
            <v>4.90435798542672</v>
          </cell>
          <cell r="CP631">
            <v>5.13823755485956</v>
          </cell>
          <cell r="CQ631">
            <v>4.66889305241001</v>
          </cell>
          <cell r="CR631">
            <v>5.35594312175277</v>
          </cell>
          <cell r="CS631">
            <v>4.50261000869154</v>
          </cell>
          <cell r="CT631">
            <v>4.99079639416212</v>
          </cell>
          <cell r="CU631">
            <v>4.99079639416212</v>
          </cell>
          <cell r="CV631">
            <v>4.99079639416212</v>
          </cell>
          <cell r="CW631">
            <v>1.24873601614072</v>
          </cell>
          <cell r="CX631">
            <v>1.24957266117265</v>
          </cell>
          <cell r="CY631">
            <v>1.242731994479</v>
          </cell>
          <cell r="CZ631">
            <v>1.25772363581499</v>
          </cell>
          <cell r="DA631">
            <v>1.24702289424106</v>
          </cell>
          <cell r="DB631">
            <v>1.25633362772153</v>
          </cell>
          <cell r="DC631">
            <v>1.26101061655913</v>
          </cell>
          <cell r="DD631">
            <v>1.24298364185499</v>
          </cell>
          <cell r="DE631">
            <v>1.24351524681898</v>
          </cell>
          <cell r="DF631">
            <v>1.22847740405324</v>
          </cell>
        </row>
        <row r="632">
          <cell r="BX632">
            <v>2.58112971887438</v>
          </cell>
          <cell r="BY632">
            <v>3.11843329928442</v>
          </cell>
          <cell r="BZ632">
            <v>3.33729605996148</v>
          </cell>
          <cell r="CA632">
            <v>2.94915994219256</v>
          </cell>
          <cell r="CB632">
            <v>3.62765276499381</v>
          </cell>
          <cell r="CC632">
            <v>3.6613592327476</v>
          </cell>
          <cell r="CD632">
            <v>3.18189969991218</v>
          </cell>
          <cell r="CE632">
            <v>3.34902001148469</v>
          </cell>
          <cell r="CF632">
            <v>3.7261200628289</v>
          </cell>
          <cell r="CG632">
            <v>4.03859177191252</v>
          </cell>
          <cell r="CH632">
            <v>3.55521759601622</v>
          </cell>
          <cell r="CI632">
            <v>3.90454689627107</v>
          </cell>
          <cell r="CJ632">
            <v>4.00641097022378</v>
          </cell>
          <cell r="CK632">
            <v>3.98379886287525</v>
          </cell>
          <cell r="CL632">
            <v>4.54738665413351</v>
          </cell>
          <cell r="CM632">
            <v>4.37094090495947</v>
          </cell>
          <cell r="CN632">
            <v>4.76587533992571</v>
          </cell>
          <cell r="CO632">
            <v>4.94753489826468</v>
          </cell>
          <cell r="CP632">
            <v>5.10785022088046</v>
          </cell>
          <cell r="CQ632">
            <v>4.94359334026146</v>
          </cell>
          <cell r="CR632">
            <v>4.66444910494154</v>
          </cell>
          <cell r="CS632">
            <v>4.84407803151435</v>
          </cell>
          <cell r="CT632">
            <v>5.19778075345618</v>
          </cell>
          <cell r="CU632">
            <v>5.19778075345618</v>
          </cell>
          <cell r="CV632">
            <v>5.19778075345618</v>
          </cell>
          <cell r="CW632">
            <v>1.25004493597771</v>
          </cell>
          <cell r="CX632">
            <v>1.25743143068879</v>
          </cell>
          <cell r="CY632">
            <v>1.24794271527924</v>
          </cell>
          <cell r="CZ632">
            <v>1.24987679342735</v>
          </cell>
          <cell r="DA632">
            <v>1.24213689649968</v>
          </cell>
          <cell r="DB632">
            <v>1.25651255917962</v>
          </cell>
          <cell r="DC632">
            <v>1.25546111152354</v>
          </cell>
          <cell r="DD632">
            <v>1.26463516856183</v>
          </cell>
          <cell r="DE632">
            <v>1.24186937819705</v>
          </cell>
          <cell r="DF632">
            <v>1.24655334639505</v>
          </cell>
        </row>
        <row r="633">
          <cell r="BX633">
            <v>2.17365018239959</v>
          </cell>
          <cell r="BY633">
            <v>3.29169095930684</v>
          </cell>
          <cell r="BZ633">
            <v>2.69968886602383</v>
          </cell>
          <cell r="CA633">
            <v>2.61362082237729</v>
          </cell>
          <cell r="CB633">
            <v>3.39218056309764</v>
          </cell>
          <cell r="CC633">
            <v>3.53776340966797</v>
          </cell>
          <cell r="CD633">
            <v>3.10726416767392</v>
          </cell>
          <cell r="CE633">
            <v>3.59959848307584</v>
          </cell>
          <cell r="CF633">
            <v>3.4398095390132</v>
          </cell>
          <cell r="CG633">
            <v>3.47979520955563</v>
          </cell>
          <cell r="CH633">
            <v>3.20558275702442</v>
          </cell>
          <cell r="CI633">
            <v>3.87457813074003</v>
          </cell>
          <cell r="CJ633">
            <v>4.08017674660216</v>
          </cell>
          <cell r="CK633">
            <v>3.88795655963246</v>
          </cell>
          <cell r="CL633">
            <v>4.17161032404451</v>
          </cell>
          <cell r="CM633">
            <v>4.11191662975718</v>
          </cell>
          <cell r="CN633">
            <v>4.05969613154186</v>
          </cell>
          <cell r="CO633">
            <v>4.57174780051836</v>
          </cell>
          <cell r="CP633">
            <v>4.43632106012256</v>
          </cell>
          <cell r="CQ633">
            <v>5.48905716806422</v>
          </cell>
          <cell r="CR633">
            <v>5.26853003544511</v>
          </cell>
          <cell r="CS633">
            <v>5.89668819753628</v>
          </cell>
          <cell r="CT633">
            <v>5.09442472083148</v>
          </cell>
          <cell r="CU633">
            <v>5.09442472083148</v>
          </cell>
          <cell r="CV633">
            <v>5.09442472083148</v>
          </cell>
          <cell r="CW633">
            <v>1.247161358417</v>
          </cell>
          <cell r="CX633">
            <v>1.26095095707665</v>
          </cell>
          <cell r="CY633">
            <v>1.26062728884347</v>
          </cell>
          <cell r="CZ633">
            <v>1.25985921487762</v>
          </cell>
          <cell r="DA633">
            <v>1.23251604497388</v>
          </cell>
          <cell r="DB633">
            <v>1.24007005296574</v>
          </cell>
          <cell r="DC633">
            <v>1.24609983347748</v>
          </cell>
          <cell r="DD633">
            <v>1.25377825837127</v>
          </cell>
          <cell r="DE633">
            <v>1.24803995887424</v>
          </cell>
          <cell r="DF633">
            <v>1.26039692199678</v>
          </cell>
        </row>
        <row r="634">
          <cell r="BX634">
            <v>2.46758342841278</v>
          </cell>
          <cell r="BY634">
            <v>2.87370395957806</v>
          </cell>
          <cell r="BZ634">
            <v>3.34153938595179</v>
          </cell>
          <cell r="CA634">
            <v>2.92372222871411</v>
          </cell>
          <cell r="CB634">
            <v>3.73385250426037</v>
          </cell>
          <cell r="CC634">
            <v>3.39066502069722</v>
          </cell>
          <cell r="CD634">
            <v>3.3367849093992</v>
          </cell>
          <cell r="CE634">
            <v>3.2829935647864</v>
          </cell>
          <cell r="CF634">
            <v>3.76645253166272</v>
          </cell>
          <cell r="CG634">
            <v>3.35851957365716</v>
          </cell>
          <cell r="CH634">
            <v>3.89930715560505</v>
          </cell>
          <cell r="CI634">
            <v>3.9773443589805</v>
          </cell>
          <cell r="CJ634">
            <v>4.21976335640384</v>
          </cell>
          <cell r="CK634">
            <v>3.93698654251146</v>
          </cell>
          <cell r="CL634">
            <v>4.40896214826043</v>
          </cell>
          <cell r="CM634">
            <v>4.00230538921748</v>
          </cell>
          <cell r="CN634">
            <v>4.1824883096921</v>
          </cell>
          <cell r="CO634">
            <v>4.60279770843975</v>
          </cell>
          <cell r="CP634">
            <v>4.94775024176531</v>
          </cell>
          <cell r="CQ634">
            <v>4.70269921963671</v>
          </cell>
          <cell r="CR634">
            <v>4.40278006784713</v>
          </cell>
          <cell r="CS634">
            <v>4.93824731668396</v>
          </cell>
          <cell r="CT634">
            <v>5.94768120524521</v>
          </cell>
          <cell r="CU634">
            <v>5.94768120524521</v>
          </cell>
          <cell r="CV634">
            <v>5.94768120524521</v>
          </cell>
          <cell r="CW634">
            <v>1.25738883938111</v>
          </cell>
          <cell r="CX634">
            <v>1.28496802218476</v>
          </cell>
          <cell r="CY634">
            <v>1.22478465470529</v>
          </cell>
          <cell r="CZ634">
            <v>1.24609341220183</v>
          </cell>
          <cell r="DA634">
            <v>1.25294208117134</v>
          </cell>
          <cell r="DB634">
            <v>1.2588253918119</v>
          </cell>
          <cell r="DC634">
            <v>1.2512223898702</v>
          </cell>
          <cell r="DD634">
            <v>1.26565836228693</v>
          </cell>
          <cell r="DE634">
            <v>1.25830036223972</v>
          </cell>
          <cell r="DF634">
            <v>1.25990553029029</v>
          </cell>
        </row>
        <row r="635">
          <cell r="BX635">
            <v>2.30080662922589</v>
          </cell>
          <cell r="BY635">
            <v>2.70982572929413</v>
          </cell>
          <cell r="BZ635">
            <v>2.79693516325597</v>
          </cell>
          <cell r="CA635">
            <v>2.89463480876234</v>
          </cell>
          <cell r="CB635">
            <v>2.88839568284625</v>
          </cell>
          <cell r="CC635">
            <v>3.69337321003388</v>
          </cell>
          <cell r="CD635">
            <v>3.3679573535751</v>
          </cell>
          <cell r="CE635">
            <v>3.31732320180248</v>
          </cell>
          <cell r="CF635">
            <v>3.65647589357676</v>
          </cell>
          <cell r="CG635">
            <v>3.94732992227094</v>
          </cell>
          <cell r="CH635">
            <v>3.825515237981</v>
          </cell>
          <cell r="CI635">
            <v>4.21439579903959</v>
          </cell>
          <cell r="CJ635">
            <v>3.94819298614848</v>
          </cell>
          <cell r="CK635">
            <v>3.7315052539405</v>
          </cell>
          <cell r="CL635">
            <v>4.65269619436869</v>
          </cell>
          <cell r="CM635">
            <v>3.69170388770784</v>
          </cell>
          <cell r="CN635">
            <v>4.42758079466879</v>
          </cell>
          <cell r="CO635">
            <v>4.96305328052929</v>
          </cell>
          <cell r="CP635">
            <v>4.66438682402591</v>
          </cell>
          <cell r="CQ635">
            <v>5.65420055699734</v>
          </cell>
          <cell r="CR635">
            <v>4.181840266651</v>
          </cell>
          <cell r="CS635">
            <v>5.42096368192443</v>
          </cell>
          <cell r="CT635">
            <v>5.89156146486093</v>
          </cell>
          <cell r="CU635">
            <v>5.89156146486093</v>
          </cell>
          <cell r="CV635">
            <v>5.89156146486093</v>
          </cell>
          <cell r="CW635">
            <v>1.24842147258731</v>
          </cell>
          <cell r="CX635">
            <v>1.25600834958388</v>
          </cell>
          <cell r="CY635">
            <v>1.25285459906798</v>
          </cell>
          <cell r="CZ635">
            <v>1.24033832167915</v>
          </cell>
          <cell r="DA635">
            <v>1.25698300866121</v>
          </cell>
          <cell r="DB635">
            <v>1.2512136303169</v>
          </cell>
          <cell r="DC635">
            <v>1.25179170900661</v>
          </cell>
          <cell r="DD635">
            <v>1.25074084812615</v>
          </cell>
          <cell r="DE635">
            <v>1.23532257937861</v>
          </cell>
          <cell r="DF635">
            <v>1.25959336588805</v>
          </cell>
        </row>
        <row r="636">
          <cell r="BX636">
            <v>2.53670751245825</v>
          </cell>
          <cell r="BY636">
            <v>2.73522685357739</v>
          </cell>
          <cell r="BZ636">
            <v>2.75173260058594</v>
          </cell>
          <cell r="CA636">
            <v>2.85365344800453</v>
          </cell>
          <cell r="CB636">
            <v>3.12756550359473</v>
          </cell>
          <cell r="CC636">
            <v>3.03025478066958</v>
          </cell>
          <cell r="CD636">
            <v>2.85399539665125</v>
          </cell>
          <cell r="CE636">
            <v>3.27415048314027</v>
          </cell>
          <cell r="CF636">
            <v>3.06032078746218</v>
          </cell>
          <cell r="CG636">
            <v>3.52264610696057</v>
          </cell>
          <cell r="CH636">
            <v>3.34583146023248</v>
          </cell>
          <cell r="CI636">
            <v>3.15942445026737</v>
          </cell>
          <cell r="CJ636">
            <v>3.91763247802017</v>
          </cell>
          <cell r="CK636">
            <v>3.95571278729648</v>
          </cell>
          <cell r="CL636">
            <v>4.66343062160498</v>
          </cell>
          <cell r="CM636">
            <v>4.74601138480414</v>
          </cell>
          <cell r="CN636">
            <v>4.66317542986669</v>
          </cell>
          <cell r="CO636">
            <v>4.51086971602581</v>
          </cell>
          <cell r="CP636">
            <v>4.63178097598445</v>
          </cell>
          <cell r="CQ636">
            <v>5.45885110993829</v>
          </cell>
          <cell r="CR636">
            <v>5.01670058259454</v>
          </cell>
          <cell r="CS636">
            <v>5.05444528659851</v>
          </cell>
          <cell r="CT636">
            <v>4.76964888645018</v>
          </cell>
          <cell r="CU636">
            <v>4.76964888645018</v>
          </cell>
          <cell r="CV636">
            <v>4.76964888645018</v>
          </cell>
          <cell r="CW636">
            <v>1.26167670142586</v>
          </cell>
          <cell r="CX636">
            <v>1.25292174352211</v>
          </cell>
          <cell r="CY636">
            <v>1.26881641385338</v>
          </cell>
          <cell r="CZ636">
            <v>1.25755602182347</v>
          </cell>
          <cell r="DA636">
            <v>1.27197371283665</v>
          </cell>
          <cell r="DB636">
            <v>1.26602741288728</v>
          </cell>
          <cell r="DC636">
            <v>1.28407033605889</v>
          </cell>
          <cell r="DD636">
            <v>1.25875875445361</v>
          </cell>
          <cell r="DE636">
            <v>1.25224617787578</v>
          </cell>
          <cell r="DF636">
            <v>1.24704717298702</v>
          </cell>
        </row>
        <row r="637">
          <cell r="BX637">
            <v>2.55176235048439</v>
          </cell>
          <cell r="BY637">
            <v>2.85057608830942</v>
          </cell>
          <cell r="BZ637">
            <v>3.33633733876613</v>
          </cell>
          <cell r="CA637">
            <v>2.81557709921474</v>
          </cell>
          <cell r="CB637">
            <v>3.7646315327869</v>
          </cell>
          <cell r="CC637">
            <v>2.66925868344584</v>
          </cell>
          <cell r="CD637">
            <v>3.2729906333111</v>
          </cell>
          <cell r="CE637">
            <v>3.67729798132211</v>
          </cell>
          <cell r="CF637">
            <v>3.8810159767284</v>
          </cell>
          <cell r="CG637">
            <v>3.5874035263418</v>
          </cell>
          <cell r="CH637">
            <v>3.46747633382485</v>
          </cell>
          <cell r="CI637">
            <v>3.40418327688394</v>
          </cell>
          <cell r="CJ637">
            <v>3.54051567654839</v>
          </cell>
          <cell r="CK637">
            <v>4.02591895798158</v>
          </cell>
          <cell r="CL637">
            <v>4.10469395668397</v>
          </cell>
          <cell r="CM637">
            <v>4.09123724253695</v>
          </cell>
          <cell r="CN637">
            <v>4.93799209460184</v>
          </cell>
          <cell r="CO637">
            <v>4.81841828158949</v>
          </cell>
          <cell r="CP637">
            <v>4.35493547899932</v>
          </cell>
          <cell r="CQ637">
            <v>5.42505827219823</v>
          </cell>
          <cell r="CR637">
            <v>5.24924685387321</v>
          </cell>
          <cell r="CS637">
            <v>4.63488770252312</v>
          </cell>
          <cell r="CT637">
            <v>5.48253999268034</v>
          </cell>
          <cell r="CU637">
            <v>5.48253999268034</v>
          </cell>
          <cell r="CV637">
            <v>5.48253999268034</v>
          </cell>
          <cell r="CW637">
            <v>1.25462857974483</v>
          </cell>
          <cell r="CX637">
            <v>1.26845905113775</v>
          </cell>
          <cell r="CY637">
            <v>1.25320412636528</v>
          </cell>
          <cell r="CZ637">
            <v>1.24639827371867</v>
          </cell>
          <cell r="DA637">
            <v>1.25396216019919</v>
          </cell>
          <cell r="DB637">
            <v>1.24714721586844</v>
          </cell>
          <cell r="DC637">
            <v>1.2418401502298</v>
          </cell>
          <cell r="DD637">
            <v>1.25944747183519</v>
          </cell>
          <cell r="DE637">
            <v>1.2545537418159</v>
          </cell>
          <cell r="DF637">
            <v>1.25510110510731</v>
          </cell>
        </row>
        <row r="638">
          <cell r="BX638">
            <v>2.1033499916631</v>
          </cell>
          <cell r="BY638">
            <v>2.53785474963054</v>
          </cell>
          <cell r="BZ638">
            <v>2.51084845042411</v>
          </cell>
          <cell r="CA638">
            <v>2.559951599994</v>
          </cell>
          <cell r="CB638">
            <v>2.86412724395172</v>
          </cell>
          <cell r="CC638">
            <v>3.57362516117887</v>
          </cell>
          <cell r="CD638">
            <v>3.20397298900507</v>
          </cell>
          <cell r="CE638">
            <v>3.51560411957851</v>
          </cell>
          <cell r="CF638">
            <v>3.21109029520561</v>
          </cell>
          <cell r="CG638">
            <v>3.73071005715083</v>
          </cell>
          <cell r="CH638">
            <v>3.96570804280091</v>
          </cell>
          <cell r="CI638">
            <v>4.00406896814477</v>
          </cell>
          <cell r="CJ638">
            <v>4.09336961614151</v>
          </cell>
          <cell r="CK638">
            <v>4.67240317544972</v>
          </cell>
          <cell r="CL638">
            <v>4.31081355009748</v>
          </cell>
          <cell r="CM638">
            <v>4.05764942303963</v>
          </cell>
          <cell r="CN638">
            <v>4.47174600843156</v>
          </cell>
          <cell r="CO638">
            <v>4.51424748902935</v>
          </cell>
          <cell r="CP638">
            <v>4.79228747707825</v>
          </cell>
          <cell r="CQ638">
            <v>5.91223204292066</v>
          </cell>
          <cell r="CR638">
            <v>4.98293477850173</v>
          </cell>
          <cell r="CS638">
            <v>4.79897349131746</v>
          </cell>
          <cell r="CT638">
            <v>4.75242097348134</v>
          </cell>
          <cell r="CU638">
            <v>4.75242097348134</v>
          </cell>
          <cell r="CV638">
            <v>4.75242097348134</v>
          </cell>
          <cell r="CW638">
            <v>1.25263189702576</v>
          </cell>
          <cell r="CX638">
            <v>1.27827479660572</v>
          </cell>
          <cell r="CY638">
            <v>1.24207596440865</v>
          </cell>
          <cell r="CZ638">
            <v>1.27506576132558</v>
          </cell>
          <cell r="DA638">
            <v>1.23801163868465</v>
          </cell>
          <cell r="DB638">
            <v>1.23004650900219</v>
          </cell>
          <cell r="DC638">
            <v>1.26063775543641</v>
          </cell>
          <cell r="DD638">
            <v>1.2772063858922</v>
          </cell>
          <cell r="DE638">
            <v>1.26942505311506</v>
          </cell>
          <cell r="DF638">
            <v>1.25644816619954</v>
          </cell>
        </row>
        <row r="639">
          <cell r="BX639">
            <v>2.6565234902189</v>
          </cell>
          <cell r="BY639">
            <v>2.8210871307551</v>
          </cell>
          <cell r="BZ639">
            <v>2.91717163062507</v>
          </cell>
          <cell r="CA639">
            <v>3.10051885181796</v>
          </cell>
          <cell r="CB639">
            <v>2.99316228603654</v>
          </cell>
          <cell r="CC639">
            <v>3.30557232036023</v>
          </cell>
          <cell r="CD639">
            <v>3.29822039068145</v>
          </cell>
          <cell r="CE639">
            <v>3.35434805612503</v>
          </cell>
          <cell r="CF639">
            <v>3.29606704067737</v>
          </cell>
          <cell r="CG639">
            <v>3.52667795903166</v>
          </cell>
          <cell r="CH639">
            <v>2.92889414362085</v>
          </cell>
          <cell r="CI639">
            <v>3.85380679315048</v>
          </cell>
          <cell r="CJ639">
            <v>3.84901500180722</v>
          </cell>
          <cell r="CK639">
            <v>4.05098675341467</v>
          </cell>
          <cell r="CL639">
            <v>4.14101811826052</v>
          </cell>
          <cell r="CM639">
            <v>3.82676679961079</v>
          </cell>
          <cell r="CN639">
            <v>3.97621115483435</v>
          </cell>
          <cell r="CO639">
            <v>4.55728316031416</v>
          </cell>
          <cell r="CP639">
            <v>4.69817630968803</v>
          </cell>
          <cell r="CQ639">
            <v>4.91455530898307</v>
          </cell>
          <cell r="CR639">
            <v>5.03262252225467</v>
          </cell>
          <cell r="CS639">
            <v>5.17138581983997</v>
          </cell>
          <cell r="CT639">
            <v>5.15921246571444</v>
          </cell>
          <cell r="CU639">
            <v>5.15921246571444</v>
          </cell>
          <cell r="CV639">
            <v>5.15921246571444</v>
          </cell>
          <cell r="CW639">
            <v>1.251098433163</v>
          </cell>
          <cell r="CX639">
            <v>1.2501477143321</v>
          </cell>
          <cell r="CY639">
            <v>1.24978832110234</v>
          </cell>
          <cell r="CZ639">
            <v>1.27040319426304</v>
          </cell>
          <cell r="DA639">
            <v>1.25793220742565</v>
          </cell>
          <cell r="DB639">
            <v>1.26777983354784</v>
          </cell>
          <cell r="DC639">
            <v>1.25425651106615</v>
          </cell>
          <cell r="DD639">
            <v>1.2769004047199</v>
          </cell>
          <cell r="DE639">
            <v>1.25827087465392</v>
          </cell>
          <cell r="DF639">
            <v>1.26301479994303</v>
          </cell>
        </row>
        <row r="640">
          <cell r="BX640">
            <v>2.31959968497915</v>
          </cell>
          <cell r="BY640">
            <v>3.0153885497224</v>
          </cell>
          <cell r="BZ640">
            <v>3.45970808068662</v>
          </cell>
          <cell r="CA640">
            <v>2.82447667445052</v>
          </cell>
          <cell r="CB640">
            <v>3.12742878739522</v>
          </cell>
          <cell r="CC640">
            <v>2.85438650571775</v>
          </cell>
          <cell r="CD640">
            <v>3.80854846882483</v>
          </cell>
          <cell r="CE640">
            <v>3.66438484451008</v>
          </cell>
          <cell r="CF640">
            <v>3.38226995440193</v>
          </cell>
          <cell r="CG640">
            <v>3.19518537855823</v>
          </cell>
          <cell r="CH640">
            <v>3.58125817964104</v>
          </cell>
          <cell r="CI640">
            <v>3.22666799838169</v>
          </cell>
          <cell r="CJ640">
            <v>4.21084206618894</v>
          </cell>
          <cell r="CK640">
            <v>4.40184305240433</v>
          </cell>
          <cell r="CL640">
            <v>4.37624135718651</v>
          </cell>
          <cell r="CM640">
            <v>4.49757185206062</v>
          </cell>
          <cell r="CN640">
            <v>3.80845391264735</v>
          </cell>
          <cell r="CO640">
            <v>4.3941388759119</v>
          </cell>
          <cell r="CP640">
            <v>4.34428310610668</v>
          </cell>
          <cell r="CQ640">
            <v>4.97926334765401</v>
          </cell>
          <cell r="CR640">
            <v>5.12651002051009</v>
          </cell>
          <cell r="CS640">
            <v>5.57622126313696</v>
          </cell>
          <cell r="CT640">
            <v>4.68420403994429</v>
          </cell>
          <cell r="CU640">
            <v>4.68420403994429</v>
          </cell>
          <cell r="CV640">
            <v>4.68420403994429</v>
          </cell>
          <cell r="CW640">
            <v>1.25399512489425</v>
          </cell>
          <cell r="CX640">
            <v>1.27404451317363</v>
          </cell>
          <cell r="CY640">
            <v>1.27711172381662</v>
          </cell>
          <cell r="CZ640">
            <v>1.23649061353314</v>
          </cell>
          <cell r="DA640">
            <v>1.27615625894125</v>
          </cell>
          <cell r="DB640">
            <v>1.26652786784793</v>
          </cell>
          <cell r="DC640">
            <v>1.24899786926025</v>
          </cell>
          <cell r="DD640">
            <v>1.24463936456641</v>
          </cell>
          <cell r="DE640">
            <v>1.26058188427516</v>
          </cell>
          <cell r="DF640">
            <v>1.26779177984952</v>
          </cell>
        </row>
        <row r="641">
          <cell r="BX641">
            <v>2.61377430196034</v>
          </cell>
          <cell r="BY641">
            <v>2.44413922670838</v>
          </cell>
          <cell r="BZ641">
            <v>2.36961964350626</v>
          </cell>
          <cell r="CA641">
            <v>2.80652013274486</v>
          </cell>
          <cell r="CB641">
            <v>3.54012938816795</v>
          </cell>
          <cell r="CC641">
            <v>3.46395285673236</v>
          </cell>
          <cell r="CD641">
            <v>3.46682595555637</v>
          </cell>
          <cell r="CE641">
            <v>3.77988453677862</v>
          </cell>
          <cell r="CF641">
            <v>3.51431717637821</v>
          </cell>
          <cell r="CG641">
            <v>4.04627458138514</v>
          </cell>
          <cell r="CH641">
            <v>3.60865610357558</v>
          </cell>
          <cell r="CI641">
            <v>4.59191229111818</v>
          </cell>
          <cell r="CJ641">
            <v>4.04724073214059</v>
          </cell>
          <cell r="CK641">
            <v>3.8897359752633</v>
          </cell>
          <cell r="CL641">
            <v>4.37941707464661</v>
          </cell>
          <cell r="CM641">
            <v>4.58648988119352</v>
          </cell>
          <cell r="CN641">
            <v>4.4566293320459</v>
          </cell>
          <cell r="CO641">
            <v>4.32534083051329</v>
          </cell>
          <cell r="CP641">
            <v>4.66692377335205</v>
          </cell>
          <cell r="CQ641">
            <v>5.01621273370463</v>
          </cell>
          <cell r="CR641">
            <v>4.99830252710735</v>
          </cell>
          <cell r="CS641">
            <v>5.17042076347847</v>
          </cell>
          <cell r="CT641">
            <v>5.39460852896182</v>
          </cell>
          <cell r="CU641">
            <v>5.39460852896182</v>
          </cell>
          <cell r="CV641">
            <v>5.39460852896182</v>
          </cell>
          <cell r="CW641">
            <v>1.27595538087075</v>
          </cell>
          <cell r="CX641">
            <v>1.24569483974121</v>
          </cell>
          <cell r="CY641">
            <v>1.26659292684058</v>
          </cell>
          <cell r="CZ641">
            <v>1.2643698119488</v>
          </cell>
          <cell r="DA641">
            <v>1.24772793535381</v>
          </cell>
          <cell r="DB641">
            <v>1.25254686926552</v>
          </cell>
          <cell r="DC641">
            <v>1.23296343985611</v>
          </cell>
          <cell r="DD641">
            <v>1.26826832692898</v>
          </cell>
          <cell r="DE641">
            <v>1.26357855554793</v>
          </cell>
          <cell r="DF641">
            <v>1.2508356448163</v>
          </cell>
        </row>
        <row r="642">
          <cell r="BX642">
            <v>2.95884287165249</v>
          </cell>
          <cell r="BY642">
            <v>3.21553756905917</v>
          </cell>
          <cell r="BZ642">
            <v>3.15904653025728</v>
          </cell>
          <cell r="CA642">
            <v>2.93157430348457</v>
          </cell>
          <cell r="CB642">
            <v>3.03535615338424</v>
          </cell>
          <cell r="CC642">
            <v>3.39261542898608</v>
          </cell>
          <cell r="CD642">
            <v>4.30869648442694</v>
          </cell>
          <cell r="CE642">
            <v>3.22306468585256</v>
          </cell>
          <cell r="CF642">
            <v>3.26306263097748</v>
          </cell>
          <cell r="CG642">
            <v>3.64509366867186</v>
          </cell>
          <cell r="CH642">
            <v>3.66594350674471</v>
          </cell>
          <cell r="CI642">
            <v>3.77818415069666</v>
          </cell>
          <cell r="CJ642">
            <v>4.02537877231537</v>
          </cell>
          <cell r="CK642">
            <v>3.42115200157866</v>
          </cell>
          <cell r="CL642">
            <v>4.04211737283574</v>
          </cell>
          <cell r="CM642">
            <v>4.56707295417013</v>
          </cell>
          <cell r="CN642">
            <v>4.20142581677417</v>
          </cell>
          <cell r="CO642">
            <v>4.66662281743457</v>
          </cell>
          <cell r="CP642">
            <v>4.27844058883565</v>
          </cell>
          <cell r="CQ642">
            <v>4.61557406651771</v>
          </cell>
          <cell r="CR642">
            <v>4.57016911175831</v>
          </cell>
          <cell r="CS642">
            <v>5.31737843225385</v>
          </cell>
          <cell r="CT642">
            <v>5.15039383285277</v>
          </cell>
          <cell r="CU642">
            <v>5.15039383285277</v>
          </cell>
          <cell r="CV642">
            <v>5.15039383285277</v>
          </cell>
          <cell r="CW642">
            <v>1.25568817875686</v>
          </cell>
          <cell r="CX642">
            <v>1.25199126409191</v>
          </cell>
          <cell r="CY642">
            <v>1.23970401074139</v>
          </cell>
          <cell r="CZ642">
            <v>1.24616733718083</v>
          </cell>
          <cell r="DA642">
            <v>1.27144108870613</v>
          </cell>
          <cell r="DB642">
            <v>1.24771043683469</v>
          </cell>
          <cell r="DC642">
            <v>1.24277006411535</v>
          </cell>
          <cell r="DD642">
            <v>1.25100221095778</v>
          </cell>
          <cell r="DE642">
            <v>1.23663439328579</v>
          </cell>
          <cell r="DF642">
            <v>1.25138304351661</v>
          </cell>
        </row>
        <row r="643">
          <cell r="BX643">
            <v>2.50369331080468</v>
          </cell>
          <cell r="BY643">
            <v>2.73208972209248</v>
          </cell>
          <cell r="BZ643">
            <v>3.25003411935228</v>
          </cell>
          <cell r="CA643">
            <v>2.99406268924438</v>
          </cell>
          <cell r="CB643">
            <v>3.79424380716124</v>
          </cell>
          <cell r="CC643">
            <v>3.36850602756321</v>
          </cell>
          <cell r="CD643">
            <v>3.20978508704884</v>
          </cell>
          <cell r="CE643">
            <v>2.99924999653886</v>
          </cell>
          <cell r="CF643">
            <v>3.45364985200632</v>
          </cell>
          <cell r="CG643">
            <v>3.59462364723552</v>
          </cell>
          <cell r="CH643">
            <v>3.8138420315527</v>
          </cell>
          <cell r="CI643">
            <v>3.97084369872369</v>
          </cell>
          <cell r="CJ643">
            <v>4.62486304248821</v>
          </cell>
          <cell r="CK643">
            <v>4.20336831342384</v>
          </cell>
          <cell r="CL643">
            <v>4.52383372099795</v>
          </cell>
          <cell r="CM643">
            <v>3.5507954615631</v>
          </cell>
          <cell r="CN643">
            <v>4.93513557166479</v>
          </cell>
          <cell r="CO643">
            <v>4.46701031738447</v>
          </cell>
          <cell r="CP643">
            <v>5.06782073162807</v>
          </cell>
          <cell r="CQ643">
            <v>4.91591906486162</v>
          </cell>
          <cell r="CR643">
            <v>4.78942894567683</v>
          </cell>
          <cell r="CS643">
            <v>4.80341301277672</v>
          </cell>
          <cell r="CT643">
            <v>4.84805811575878</v>
          </cell>
          <cell r="CU643">
            <v>4.84805811575878</v>
          </cell>
          <cell r="CV643">
            <v>4.84805811575878</v>
          </cell>
          <cell r="CW643">
            <v>1.25985450204215</v>
          </cell>
          <cell r="CX643">
            <v>1.25677483149585</v>
          </cell>
          <cell r="CY643">
            <v>1.25381050335416</v>
          </cell>
          <cell r="CZ643">
            <v>1.24356412010882</v>
          </cell>
          <cell r="DA643">
            <v>1.24772243682574</v>
          </cell>
          <cell r="DB643">
            <v>1.24293900255935</v>
          </cell>
          <cell r="DC643">
            <v>1.25711258477696</v>
          </cell>
          <cell r="DD643">
            <v>1.26065338292504</v>
          </cell>
          <cell r="DE643">
            <v>1.23787852699736</v>
          </cell>
          <cell r="DF643">
            <v>1.25458198734384</v>
          </cell>
        </row>
        <row r="644">
          <cell r="BX644">
            <v>2.71433681269699</v>
          </cell>
          <cell r="BY644">
            <v>2.81080665637947</v>
          </cell>
          <cell r="BZ644">
            <v>2.58714519239912</v>
          </cell>
          <cell r="CA644">
            <v>2.9087112777378</v>
          </cell>
          <cell r="CB644">
            <v>3.16681769444432</v>
          </cell>
          <cell r="CC644">
            <v>3.40112867996625</v>
          </cell>
          <cell r="CD644">
            <v>3.88991218852562</v>
          </cell>
          <cell r="CE644">
            <v>3.46974868622781</v>
          </cell>
          <cell r="CF644">
            <v>3.25827571385157</v>
          </cell>
          <cell r="CG644">
            <v>3.40024232770913</v>
          </cell>
          <cell r="CH644">
            <v>3.22589851493364</v>
          </cell>
          <cell r="CI644">
            <v>4.27466657250396</v>
          </cell>
          <cell r="CJ644">
            <v>4.4693269593509</v>
          </cell>
          <cell r="CK644">
            <v>4.26766775061751</v>
          </cell>
          <cell r="CL644">
            <v>4.09886988957666</v>
          </cell>
          <cell r="CM644">
            <v>4.50922211919141</v>
          </cell>
          <cell r="CN644">
            <v>4.3291620795821</v>
          </cell>
          <cell r="CO644">
            <v>4.52116409137517</v>
          </cell>
          <cell r="CP644">
            <v>4.89434670176247</v>
          </cell>
          <cell r="CQ644">
            <v>5.05426677567866</v>
          </cell>
          <cell r="CR644">
            <v>5.15779670801357</v>
          </cell>
          <cell r="CS644">
            <v>5.38129922278903</v>
          </cell>
          <cell r="CT644">
            <v>5.17783090867353</v>
          </cell>
          <cell r="CU644">
            <v>5.17783090867353</v>
          </cell>
          <cell r="CV644">
            <v>5.17783090867353</v>
          </cell>
          <cell r="CW644">
            <v>1.2548521009022</v>
          </cell>
          <cell r="CX644">
            <v>1.251832502691</v>
          </cell>
          <cell r="CY644">
            <v>1.24133391806866</v>
          </cell>
          <cell r="CZ644">
            <v>1.25524675533562</v>
          </cell>
          <cell r="DA644">
            <v>1.24869051953975</v>
          </cell>
          <cell r="DB644">
            <v>1.25097304328249</v>
          </cell>
          <cell r="DC644">
            <v>1.23721034592755</v>
          </cell>
          <cell r="DD644">
            <v>1.24396740381387</v>
          </cell>
          <cell r="DE644">
            <v>1.24644575966405</v>
          </cell>
          <cell r="DF644">
            <v>1.25456797898091</v>
          </cell>
        </row>
        <row r="645">
          <cell r="BX645">
            <v>2.31245062989463</v>
          </cell>
          <cell r="BY645">
            <v>2.73456056893963</v>
          </cell>
          <cell r="BZ645">
            <v>2.80243566074513</v>
          </cell>
          <cell r="CA645">
            <v>3.17926100321943</v>
          </cell>
          <cell r="CB645">
            <v>3.16761946417182</v>
          </cell>
          <cell r="CC645">
            <v>3.34199462024057</v>
          </cell>
          <cell r="CD645">
            <v>3.66031710378722</v>
          </cell>
          <cell r="CE645">
            <v>3.44605259882477</v>
          </cell>
          <cell r="CF645">
            <v>3.01258676249109</v>
          </cell>
          <cell r="CG645">
            <v>3.25042509807365</v>
          </cell>
          <cell r="CH645">
            <v>3.51829958122208</v>
          </cell>
          <cell r="CI645">
            <v>3.7408898766324</v>
          </cell>
          <cell r="CJ645">
            <v>3.61606606212604</v>
          </cell>
          <cell r="CK645">
            <v>3.78954065193879</v>
          </cell>
          <cell r="CL645">
            <v>4.38978370635757</v>
          </cell>
          <cell r="CM645">
            <v>4.44352027932666</v>
          </cell>
          <cell r="CN645">
            <v>4.73685378577049</v>
          </cell>
          <cell r="CO645">
            <v>4.49186555754084</v>
          </cell>
          <cell r="CP645">
            <v>4.58261158445053</v>
          </cell>
          <cell r="CQ645">
            <v>4.75691708810498</v>
          </cell>
          <cell r="CR645">
            <v>5.22655534426831</v>
          </cell>
          <cell r="CS645">
            <v>4.61055836160366</v>
          </cell>
          <cell r="CT645">
            <v>4.9286197564351</v>
          </cell>
          <cell r="CU645">
            <v>4.9286197564351</v>
          </cell>
          <cell r="CV645">
            <v>4.9286197564351</v>
          </cell>
          <cell r="CW645">
            <v>1.2364009090214</v>
          </cell>
          <cell r="CX645">
            <v>1.26171491754933</v>
          </cell>
          <cell r="CY645">
            <v>1.27504407123878</v>
          </cell>
          <cell r="CZ645">
            <v>1.26742948554351</v>
          </cell>
          <cell r="DA645">
            <v>1.27552847838997</v>
          </cell>
          <cell r="DB645">
            <v>1.27902411346802</v>
          </cell>
          <cell r="DC645">
            <v>1.25482414768643</v>
          </cell>
          <cell r="DD645">
            <v>1.24769912083812</v>
          </cell>
          <cell r="DE645">
            <v>1.25650511479193</v>
          </cell>
          <cell r="DF645">
            <v>1.23427441952927</v>
          </cell>
        </row>
        <row r="646">
          <cell r="BX646">
            <v>2.24081739303912</v>
          </cell>
          <cell r="BY646">
            <v>3.23534648194332</v>
          </cell>
          <cell r="BZ646">
            <v>3.11917852229272</v>
          </cell>
          <cell r="CA646">
            <v>3.7075148732092</v>
          </cell>
          <cell r="CB646">
            <v>3.37168305158082</v>
          </cell>
          <cell r="CC646">
            <v>3.44439092562874</v>
          </cell>
          <cell r="CD646">
            <v>4.25456301308361</v>
          </cell>
          <cell r="CE646">
            <v>3.36909389552798</v>
          </cell>
          <cell r="CF646">
            <v>3.91531844060233</v>
          </cell>
          <cell r="CG646">
            <v>3.9019527939498</v>
          </cell>
          <cell r="CH646">
            <v>3.31042317717826</v>
          </cell>
          <cell r="CI646">
            <v>3.88457179468267</v>
          </cell>
          <cell r="CJ646">
            <v>4.30506468760985</v>
          </cell>
          <cell r="CK646">
            <v>3.90078700568118</v>
          </cell>
          <cell r="CL646">
            <v>3.79291342034694</v>
          </cell>
          <cell r="CM646">
            <v>4.20014140813882</v>
          </cell>
          <cell r="CN646">
            <v>4.69612298301604</v>
          </cell>
          <cell r="CO646">
            <v>4.92367967750434</v>
          </cell>
          <cell r="CP646">
            <v>4.7014084957223</v>
          </cell>
          <cell r="CQ646">
            <v>4.72385422059301</v>
          </cell>
          <cell r="CR646">
            <v>4.79498516070164</v>
          </cell>
          <cell r="CS646">
            <v>5.38875795332317</v>
          </cell>
          <cell r="CT646">
            <v>4.72896624275621</v>
          </cell>
          <cell r="CU646">
            <v>4.72896624275621</v>
          </cell>
          <cell r="CV646">
            <v>4.72896624275621</v>
          </cell>
          <cell r="CW646">
            <v>1.2714621373689</v>
          </cell>
          <cell r="CX646">
            <v>1.25564749056524</v>
          </cell>
          <cell r="CY646">
            <v>1.25792753447732</v>
          </cell>
          <cell r="CZ646">
            <v>1.24964882457652</v>
          </cell>
          <cell r="DA646">
            <v>1.28305894086098</v>
          </cell>
          <cell r="DB646">
            <v>1.24340532656763</v>
          </cell>
          <cell r="DC646">
            <v>1.25163079659797</v>
          </cell>
          <cell r="DD646">
            <v>1.2555608580586</v>
          </cell>
          <cell r="DE646">
            <v>1.25044245869744</v>
          </cell>
          <cell r="DF646">
            <v>1.23557801746949</v>
          </cell>
        </row>
        <row r="647">
          <cell r="BX647">
            <v>2.08382471607506</v>
          </cell>
          <cell r="BY647">
            <v>2.71694737903087</v>
          </cell>
          <cell r="BZ647">
            <v>2.87043440833964</v>
          </cell>
          <cell r="CA647">
            <v>3.16291562697469</v>
          </cell>
          <cell r="CB647">
            <v>2.87797775472841</v>
          </cell>
          <cell r="CC647">
            <v>2.81569779171968</v>
          </cell>
          <cell r="CD647">
            <v>3.41811596998771</v>
          </cell>
          <cell r="CE647">
            <v>3.52266678440188</v>
          </cell>
          <cell r="CF647">
            <v>3.19684599173751</v>
          </cell>
          <cell r="CG647">
            <v>3.47332351396734</v>
          </cell>
          <cell r="CH647">
            <v>3.69458875690237</v>
          </cell>
          <cell r="CI647">
            <v>3.26575029743957</v>
          </cell>
          <cell r="CJ647">
            <v>3.44138967890236</v>
          </cell>
          <cell r="CK647">
            <v>4.19413980303069</v>
          </cell>
          <cell r="CL647">
            <v>4.46630260773631</v>
          </cell>
          <cell r="CM647">
            <v>4.39738139644065</v>
          </cell>
          <cell r="CN647">
            <v>4.81703727128168</v>
          </cell>
          <cell r="CO647">
            <v>5.24798603373215</v>
          </cell>
          <cell r="CP647">
            <v>4.67402523449837</v>
          </cell>
          <cell r="CQ647">
            <v>5.09698496141797</v>
          </cell>
          <cell r="CR647">
            <v>5.10886443985237</v>
          </cell>
          <cell r="CS647">
            <v>5.72887660428638</v>
          </cell>
          <cell r="CT647">
            <v>5.4341639038553</v>
          </cell>
          <cell r="CU647">
            <v>5.4341639038553</v>
          </cell>
          <cell r="CV647">
            <v>5.4341639038553</v>
          </cell>
          <cell r="CW647">
            <v>1.24583239018926</v>
          </cell>
          <cell r="CX647">
            <v>1.26132090680233</v>
          </cell>
          <cell r="CY647">
            <v>1.24232369395189</v>
          </cell>
          <cell r="CZ647">
            <v>1.23988088976512</v>
          </cell>
          <cell r="DA647">
            <v>1.27212191196479</v>
          </cell>
          <cell r="DB647">
            <v>1.25592380897643</v>
          </cell>
          <cell r="DC647">
            <v>1.2409376547627</v>
          </cell>
          <cell r="DD647">
            <v>1.23909130842533</v>
          </cell>
          <cell r="DE647">
            <v>1.25526498243522</v>
          </cell>
          <cell r="DF647">
            <v>1.261159489625</v>
          </cell>
        </row>
        <row r="648">
          <cell r="BX648">
            <v>2.18446375176869</v>
          </cell>
          <cell r="BY648">
            <v>2.69587399954945</v>
          </cell>
          <cell r="BZ648">
            <v>3.06721048259887</v>
          </cell>
          <cell r="CA648">
            <v>3.19286389621556</v>
          </cell>
          <cell r="CB648">
            <v>3.06593650278083</v>
          </cell>
          <cell r="CC648">
            <v>3.12209192712014</v>
          </cell>
          <cell r="CD648">
            <v>2.97488972898474</v>
          </cell>
          <cell r="CE648">
            <v>3.37877900588991</v>
          </cell>
          <cell r="CF648">
            <v>3.54453952396141</v>
          </cell>
          <cell r="CG648">
            <v>3.60335358729502</v>
          </cell>
          <cell r="CH648">
            <v>3.63266362027181</v>
          </cell>
          <cell r="CI648">
            <v>3.80536317086741</v>
          </cell>
          <cell r="CJ648">
            <v>3.90821872948404</v>
          </cell>
          <cell r="CK648">
            <v>3.98509235189805</v>
          </cell>
          <cell r="CL648">
            <v>4.21084782421573</v>
          </cell>
          <cell r="CM648">
            <v>3.87709105147277</v>
          </cell>
          <cell r="CN648">
            <v>4.32216258083827</v>
          </cell>
          <cell r="CO648">
            <v>4.28859881447591</v>
          </cell>
          <cell r="CP648">
            <v>5.43410179489158</v>
          </cell>
          <cell r="CQ648">
            <v>5.02651021446516</v>
          </cell>
          <cell r="CR648">
            <v>4.47196070343292</v>
          </cell>
          <cell r="CS648">
            <v>4.7936846019867</v>
          </cell>
          <cell r="CT648">
            <v>5.62149862330391</v>
          </cell>
          <cell r="CU648">
            <v>5.62149862330391</v>
          </cell>
          <cell r="CV648">
            <v>5.62149862330391</v>
          </cell>
          <cell r="CW648">
            <v>1.24231405138228</v>
          </cell>
          <cell r="CX648">
            <v>1.27518032596452</v>
          </cell>
          <cell r="CY648">
            <v>1.25243259318854</v>
          </cell>
          <cell r="CZ648">
            <v>1.26621539889498</v>
          </cell>
          <cell r="DA648">
            <v>1.25200623026814</v>
          </cell>
          <cell r="DB648">
            <v>1.26318682201976</v>
          </cell>
          <cell r="DC648">
            <v>1.26696680389852</v>
          </cell>
          <cell r="DD648">
            <v>1.25850510869713</v>
          </cell>
          <cell r="DE648">
            <v>1.25501318380853</v>
          </cell>
          <cell r="DF648">
            <v>1.25895777334468</v>
          </cell>
        </row>
        <row r="649">
          <cell r="BX649">
            <v>2.52995486834032</v>
          </cell>
          <cell r="BY649">
            <v>2.86353701996018</v>
          </cell>
          <cell r="BZ649">
            <v>3.26979698431573</v>
          </cell>
          <cell r="CA649">
            <v>3.00760841959223</v>
          </cell>
          <cell r="CB649">
            <v>3.07928181997417</v>
          </cell>
          <cell r="CC649">
            <v>2.94632012661041</v>
          </cell>
          <cell r="CD649">
            <v>3.44818113018134</v>
          </cell>
          <cell r="CE649">
            <v>4.03896047807231</v>
          </cell>
          <cell r="CF649">
            <v>3.74270191335515</v>
          </cell>
          <cell r="CG649">
            <v>3.72965124110298</v>
          </cell>
          <cell r="CH649">
            <v>3.56384076987563</v>
          </cell>
          <cell r="CI649">
            <v>3.49681764138526</v>
          </cell>
          <cell r="CJ649">
            <v>3.22149134682978</v>
          </cell>
          <cell r="CK649">
            <v>4.10474929865905</v>
          </cell>
          <cell r="CL649">
            <v>4.26727460620267</v>
          </cell>
          <cell r="CM649">
            <v>4.37729291904994</v>
          </cell>
          <cell r="CN649">
            <v>4.75875162389482</v>
          </cell>
          <cell r="CO649">
            <v>4.54505522559173</v>
          </cell>
          <cell r="CP649">
            <v>4.81856344005752</v>
          </cell>
          <cell r="CQ649">
            <v>5.18278274306671</v>
          </cell>
          <cell r="CR649">
            <v>5.55335657402616</v>
          </cell>
          <cell r="CS649">
            <v>4.96701413528447</v>
          </cell>
          <cell r="CT649">
            <v>5.29203988401611</v>
          </cell>
          <cell r="CU649">
            <v>5.29203988401611</v>
          </cell>
          <cell r="CV649">
            <v>5.29203988401611</v>
          </cell>
          <cell r="CW649">
            <v>1.26510962654493</v>
          </cell>
          <cell r="CX649">
            <v>1.27273296267371</v>
          </cell>
          <cell r="CY649">
            <v>1.2599466704996</v>
          </cell>
          <cell r="CZ649">
            <v>1.24934166087529</v>
          </cell>
          <cell r="DA649">
            <v>1.2586366305011</v>
          </cell>
          <cell r="DB649">
            <v>1.24847386174399</v>
          </cell>
          <cell r="DC649">
            <v>1.26520106128811</v>
          </cell>
          <cell r="DD649">
            <v>1.26231445861032</v>
          </cell>
          <cell r="DE649">
            <v>1.24891028601526</v>
          </cell>
          <cell r="DF649">
            <v>1.2586994994546</v>
          </cell>
        </row>
        <row r="650">
          <cell r="BX650">
            <v>2.52406418794116</v>
          </cell>
          <cell r="BY650">
            <v>2.93632673212602</v>
          </cell>
          <cell r="BZ650">
            <v>3.53990824327739</v>
          </cell>
          <cell r="CA650">
            <v>3.50759318602168</v>
          </cell>
          <cell r="CB650">
            <v>3.2440171909226</v>
          </cell>
          <cell r="CC650">
            <v>2.98951557114493</v>
          </cell>
          <cell r="CD650">
            <v>3.32505091542679</v>
          </cell>
          <cell r="CE650">
            <v>3.66533639145373</v>
          </cell>
          <cell r="CF650">
            <v>3.41039141926027</v>
          </cell>
          <cell r="CG650">
            <v>3.45223536317928</v>
          </cell>
          <cell r="CH650">
            <v>3.41373759703635</v>
          </cell>
          <cell r="CI650">
            <v>4.21312905592006</v>
          </cell>
          <cell r="CJ650">
            <v>4.46939706017794</v>
          </cell>
          <cell r="CK650">
            <v>3.8279083420309</v>
          </cell>
          <cell r="CL650">
            <v>4.39567222247377</v>
          </cell>
          <cell r="CM650">
            <v>4.14782246575144</v>
          </cell>
          <cell r="CN650">
            <v>3.76502112052617</v>
          </cell>
          <cell r="CO650">
            <v>4.05495342826802</v>
          </cell>
          <cell r="CP650">
            <v>4.84738894600736</v>
          </cell>
          <cell r="CQ650">
            <v>4.56416959664928</v>
          </cell>
          <cell r="CR650">
            <v>5.18400922047045</v>
          </cell>
          <cell r="CS650">
            <v>4.78415272050089</v>
          </cell>
          <cell r="CT650">
            <v>5.36910148878544</v>
          </cell>
          <cell r="CU650">
            <v>5.36910148878544</v>
          </cell>
          <cell r="CV650">
            <v>5.36910148878544</v>
          </cell>
          <cell r="CW650">
            <v>1.25696444339323</v>
          </cell>
          <cell r="CX650">
            <v>1.2421575385609</v>
          </cell>
          <cell r="CY650">
            <v>1.2502216924309</v>
          </cell>
          <cell r="CZ650">
            <v>1.25482063346504</v>
          </cell>
          <cell r="DA650">
            <v>1.26219309484031</v>
          </cell>
          <cell r="DB650">
            <v>1.27192120492091</v>
          </cell>
          <cell r="DC650">
            <v>1.25870896025659</v>
          </cell>
          <cell r="DD650">
            <v>1.24871021930937</v>
          </cell>
          <cell r="DE650">
            <v>1.25155141720417</v>
          </cell>
          <cell r="DF650">
            <v>1.26516462202325</v>
          </cell>
        </row>
        <row r="651">
          <cell r="BX651">
            <v>2.09500130551622</v>
          </cell>
          <cell r="BY651">
            <v>3.02476803063366</v>
          </cell>
          <cell r="BZ651">
            <v>3.12603119946023</v>
          </cell>
          <cell r="CA651">
            <v>2.98233165044517</v>
          </cell>
          <cell r="CB651">
            <v>3.16139603284362</v>
          </cell>
          <cell r="CC651">
            <v>3.91398259756089</v>
          </cell>
          <cell r="CD651">
            <v>3.76252861976535</v>
          </cell>
          <cell r="CE651">
            <v>3.17395828399066</v>
          </cell>
          <cell r="CF651">
            <v>3.1847617952779</v>
          </cell>
          <cell r="CG651">
            <v>3.58931959953875</v>
          </cell>
          <cell r="CH651">
            <v>4.36643717996008</v>
          </cell>
          <cell r="CI651">
            <v>3.82269170547296</v>
          </cell>
          <cell r="CJ651">
            <v>3.64427391214869</v>
          </cell>
          <cell r="CK651">
            <v>4.11812449934368</v>
          </cell>
          <cell r="CL651">
            <v>4.50717509384192</v>
          </cell>
          <cell r="CM651">
            <v>4.04121278709579</v>
          </cell>
          <cell r="CN651">
            <v>4.07415268886639</v>
          </cell>
          <cell r="CO651">
            <v>4.5317774311869</v>
          </cell>
          <cell r="CP651">
            <v>4.21878756265034</v>
          </cell>
          <cell r="CQ651">
            <v>4.88151452130279</v>
          </cell>
          <cell r="CR651">
            <v>5.2478789564946</v>
          </cell>
          <cell r="CS651">
            <v>5.06680173958228</v>
          </cell>
          <cell r="CT651">
            <v>5.21229262000187</v>
          </cell>
          <cell r="CU651">
            <v>5.21229262000187</v>
          </cell>
          <cell r="CV651">
            <v>5.21229262000187</v>
          </cell>
          <cell r="CW651">
            <v>1.25161369380859</v>
          </cell>
          <cell r="CX651">
            <v>1.25593062160112</v>
          </cell>
          <cell r="CY651">
            <v>1.26218463136004</v>
          </cell>
          <cell r="CZ651">
            <v>1.24138691378643</v>
          </cell>
          <cell r="DA651">
            <v>1.24471866943961</v>
          </cell>
          <cell r="DB651">
            <v>1.27406632090241</v>
          </cell>
          <cell r="DC651">
            <v>1.23477876854933</v>
          </cell>
          <cell r="DD651">
            <v>1.25272448450668</v>
          </cell>
          <cell r="DE651">
            <v>1.25975805953106</v>
          </cell>
          <cell r="DF651">
            <v>1.22779360714979</v>
          </cell>
        </row>
        <row r="652">
          <cell r="BX652">
            <v>2.52231059150354</v>
          </cell>
          <cell r="BY652">
            <v>2.32104527699233</v>
          </cell>
          <cell r="BZ652">
            <v>3.75985158375384</v>
          </cell>
          <cell r="CA652">
            <v>3.44385166189589</v>
          </cell>
          <cell r="CB652">
            <v>3.32320548006654</v>
          </cell>
          <cell r="CC652">
            <v>3.55262698716135</v>
          </cell>
          <cell r="CD652">
            <v>3.43280604095917</v>
          </cell>
          <cell r="CE652">
            <v>3.69858479577546</v>
          </cell>
          <cell r="CF652">
            <v>3.52287205589118</v>
          </cell>
          <cell r="CG652">
            <v>3.88613334222881</v>
          </cell>
          <cell r="CH652">
            <v>3.91776784915492</v>
          </cell>
          <cell r="CI652">
            <v>4.06386676337567</v>
          </cell>
          <cell r="CJ652">
            <v>4.09968154236189</v>
          </cell>
          <cell r="CK652">
            <v>3.85501847344674</v>
          </cell>
          <cell r="CL652">
            <v>4.40767883566559</v>
          </cell>
          <cell r="CM652">
            <v>4.21393399469956</v>
          </cell>
          <cell r="CN652">
            <v>4.6805291199055</v>
          </cell>
          <cell r="CO652">
            <v>5.09577779274707</v>
          </cell>
          <cell r="CP652">
            <v>4.83180135850589</v>
          </cell>
          <cell r="CQ652">
            <v>3.96250070987375</v>
          </cell>
          <cell r="CR652">
            <v>4.85120698820249</v>
          </cell>
          <cell r="CS652">
            <v>5.16825187606502</v>
          </cell>
          <cell r="CT652">
            <v>5.82657076222299</v>
          </cell>
          <cell r="CU652">
            <v>5.82657076222299</v>
          </cell>
          <cell r="CV652">
            <v>5.82657076222299</v>
          </cell>
          <cell r="CW652">
            <v>1.25289922479172</v>
          </cell>
          <cell r="CX652">
            <v>1.23692901212564</v>
          </cell>
          <cell r="CY652">
            <v>1.2523745957761</v>
          </cell>
          <cell r="CZ652">
            <v>1.24920309481754</v>
          </cell>
          <cell r="DA652">
            <v>1.24140722394982</v>
          </cell>
          <cell r="DB652">
            <v>1.24225000579145</v>
          </cell>
          <cell r="DC652">
            <v>1.2637541766832</v>
          </cell>
          <cell r="DD652">
            <v>1.26405026616093</v>
          </cell>
          <cell r="DE652">
            <v>1.23659277030929</v>
          </cell>
          <cell r="DF652">
            <v>1.25044625991195</v>
          </cell>
        </row>
        <row r="653">
          <cell r="BX653">
            <v>2.39551563219051</v>
          </cell>
          <cell r="BY653">
            <v>3.38479781035583</v>
          </cell>
          <cell r="BZ653">
            <v>2.89507572806624</v>
          </cell>
          <cell r="CA653">
            <v>3.11937761100138</v>
          </cell>
          <cell r="CB653">
            <v>2.99262110908154</v>
          </cell>
          <cell r="CC653">
            <v>3.1332269320475</v>
          </cell>
          <cell r="CD653">
            <v>3.58645905963478</v>
          </cell>
          <cell r="CE653">
            <v>3.16493448742236</v>
          </cell>
          <cell r="CF653">
            <v>2.89449509352298</v>
          </cell>
          <cell r="CG653">
            <v>3.5291268876202</v>
          </cell>
          <cell r="CH653">
            <v>4.75268288911422</v>
          </cell>
          <cell r="CI653">
            <v>3.69933733421262</v>
          </cell>
          <cell r="CJ653">
            <v>4.04210919655404</v>
          </cell>
          <cell r="CK653">
            <v>3.65619756826366</v>
          </cell>
          <cell r="CL653">
            <v>4.66676034164096</v>
          </cell>
          <cell r="CM653">
            <v>4.67987466969714</v>
          </cell>
          <cell r="CN653">
            <v>4.1491885247314</v>
          </cell>
          <cell r="CO653">
            <v>4.45670957417342</v>
          </cell>
          <cell r="CP653">
            <v>5.30553897617289</v>
          </cell>
          <cell r="CQ653">
            <v>4.30423300423647</v>
          </cell>
          <cell r="CR653">
            <v>4.57593172000051</v>
          </cell>
          <cell r="CS653">
            <v>4.56898740203625</v>
          </cell>
          <cell r="CT653">
            <v>5.10262213691851</v>
          </cell>
          <cell r="CU653">
            <v>5.10262213691851</v>
          </cell>
          <cell r="CV653">
            <v>5.10262213691851</v>
          </cell>
          <cell r="CW653">
            <v>1.27599665643696</v>
          </cell>
          <cell r="CX653">
            <v>1.26633101171995</v>
          </cell>
          <cell r="CY653">
            <v>1.25946324041147</v>
          </cell>
          <cell r="CZ653">
            <v>1.26949471893248</v>
          </cell>
          <cell r="DA653">
            <v>1.26371511556643</v>
          </cell>
          <cell r="DB653">
            <v>1.25263084612258</v>
          </cell>
          <cell r="DC653">
            <v>1.25290327141565</v>
          </cell>
          <cell r="DD653">
            <v>1.26509071481057</v>
          </cell>
          <cell r="DE653">
            <v>1.27268971864179</v>
          </cell>
          <cell r="DF653">
            <v>1.27788045470973</v>
          </cell>
        </row>
        <row r="654">
          <cell r="BX654">
            <v>2.16450671529691</v>
          </cell>
          <cell r="BY654">
            <v>2.79593980833961</v>
          </cell>
          <cell r="BZ654">
            <v>2.69077991138869</v>
          </cell>
          <cell r="CA654">
            <v>3.16509689805485</v>
          </cell>
          <cell r="CB654">
            <v>3.82961364510527</v>
          </cell>
          <cell r="CC654">
            <v>3.35506033415669</v>
          </cell>
          <cell r="CD654">
            <v>3.17325421671593</v>
          </cell>
          <cell r="CE654">
            <v>3.55376176110951</v>
          </cell>
          <cell r="CF654">
            <v>3.96464309966476</v>
          </cell>
          <cell r="CG654">
            <v>3.87462420218273</v>
          </cell>
          <cell r="CH654">
            <v>3.63508032670921</v>
          </cell>
          <cell r="CI654">
            <v>3.9454968940324</v>
          </cell>
          <cell r="CJ654">
            <v>5.25482444985325</v>
          </cell>
          <cell r="CK654">
            <v>4.12363568748852</v>
          </cell>
          <cell r="CL654">
            <v>4.19336286983298</v>
          </cell>
          <cell r="CM654">
            <v>3.76976554269963</v>
          </cell>
          <cell r="CN654">
            <v>4.43653970979424</v>
          </cell>
          <cell r="CO654">
            <v>4.00174959798504</v>
          </cell>
          <cell r="CP654">
            <v>4.75738890196949</v>
          </cell>
          <cell r="CQ654">
            <v>4.4764338747887</v>
          </cell>
          <cell r="CR654">
            <v>5.15426188940517</v>
          </cell>
          <cell r="CS654">
            <v>5.70808736978532</v>
          </cell>
          <cell r="CT654">
            <v>5.44026318503895</v>
          </cell>
          <cell r="CU654">
            <v>5.44026318503895</v>
          </cell>
          <cell r="CV654">
            <v>5.44026318503895</v>
          </cell>
          <cell r="CW654">
            <v>1.23727642277001</v>
          </cell>
          <cell r="CX654">
            <v>1.23999934989541</v>
          </cell>
          <cell r="CY654">
            <v>1.24711760313364</v>
          </cell>
          <cell r="CZ654">
            <v>1.25311443287974</v>
          </cell>
          <cell r="DA654">
            <v>1.2746390353783</v>
          </cell>
          <cell r="DB654">
            <v>1.24017843907814</v>
          </cell>
          <cell r="DC654">
            <v>1.28315590879417</v>
          </cell>
          <cell r="DD654">
            <v>1.26008075089113</v>
          </cell>
          <cell r="DE654">
            <v>1.28241218496428</v>
          </cell>
          <cell r="DF654">
            <v>1.26675712702687</v>
          </cell>
        </row>
        <row r="655">
          <cell r="BX655">
            <v>2.90276456698772</v>
          </cell>
          <cell r="BY655">
            <v>2.58683380488656</v>
          </cell>
          <cell r="BZ655">
            <v>3.0224600261187</v>
          </cell>
          <cell r="CA655">
            <v>3.25652274205098</v>
          </cell>
          <cell r="CB655">
            <v>3.03826890840119</v>
          </cell>
          <cell r="CC655">
            <v>2.95753628670412</v>
          </cell>
          <cell r="CD655">
            <v>3.34579098624536</v>
          </cell>
          <cell r="CE655">
            <v>3.33428371313208</v>
          </cell>
          <cell r="CF655">
            <v>3.23618536273252</v>
          </cell>
          <cell r="CG655">
            <v>3.32899072225499</v>
          </cell>
          <cell r="CH655">
            <v>3.53060428654247</v>
          </cell>
          <cell r="CI655">
            <v>3.72192322918918</v>
          </cell>
          <cell r="CJ655">
            <v>4.21903245485748</v>
          </cell>
          <cell r="CK655">
            <v>3.88183305007104</v>
          </cell>
          <cell r="CL655">
            <v>4.52481468415608</v>
          </cell>
          <cell r="CM655">
            <v>4.82688360472328</v>
          </cell>
          <cell r="CN655">
            <v>4.69666908307375</v>
          </cell>
          <cell r="CO655">
            <v>4.09436983979561</v>
          </cell>
          <cell r="CP655">
            <v>4.71993588996345</v>
          </cell>
          <cell r="CQ655">
            <v>4.68853651944902</v>
          </cell>
          <cell r="CR655">
            <v>4.53113258616297</v>
          </cell>
          <cell r="CS655">
            <v>4.91388919372555</v>
          </cell>
          <cell r="CT655">
            <v>4.61400334033062</v>
          </cell>
          <cell r="CU655">
            <v>4.61400334033062</v>
          </cell>
          <cell r="CV655">
            <v>4.61400334033062</v>
          </cell>
          <cell r="CW655">
            <v>1.2661120494091</v>
          </cell>
          <cell r="CX655">
            <v>1.26435608988435</v>
          </cell>
          <cell r="CY655">
            <v>1.24915994331465</v>
          </cell>
          <cell r="CZ655">
            <v>1.2556971584102</v>
          </cell>
          <cell r="DA655">
            <v>1.26112639534555</v>
          </cell>
          <cell r="DB655">
            <v>1.2574855469276</v>
          </cell>
          <cell r="DC655">
            <v>1.24241504547419</v>
          </cell>
          <cell r="DD655">
            <v>1.26538400358613</v>
          </cell>
          <cell r="DE655">
            <v>1.2587453872274</v>
          </cell>
          <cell r="DF655">
            <v>1.24313846177782</v>
          </cell>
        </row>
        <row r="656">
          <cell r="BX656">
            <v>2.33058603836618</v>
          </cell>
          <cell r="BY656">
            <v>3.10961331187597</v>
          </cell>
          <cell r="BZ656">
            <v>3.33502199664305</v>
          </cell>
          <cell r="CA656">
            <v>3.22858434319824</v>
          </cell>
          <cell r="CB656">
            <v>3.44693139103467</v>
          </cell>
          <cell r="CC656">
            <v>3.26372070737108</v>
          </cell>
          <cell r="CD656">
            <v>3.976771355846</v>
          </cell>
          <cell r="CE656">
            <v>3.15762225592415</v>
          </cell>
          <cell r="CF656">
            <v>3.51373667624197</v>
          </cell>
          <cell r="CG656">
            <v>3.1185764549994</v>
          </cell>
          <cell r="CH656">
            <v>4.47651573632002</v>
          </cell>
          <cell r="CI656">
            <v>3.6334923676335</v>
          </cell>
          <cell r="CJ656">
            <v>4.10091349690211</v>
          </cell>
          <cell r="CK656">
            <v>4.21512411921425</v>
          </cell>
          <cell r="CL656">
            <v>3.48898246246075</v>
          </cell>
          <cell r="CM656">
            <v>4.29248508500795</v>
          </cell>
          <cell r="CN656">
            <v>4.90523946909301</v>
          </cell>
          <cell r="CO656">
            <v>4.95661686328695</v>
          </cell>
          <cell r="CP656">
            <v>4.99003401935313</v>
          </cell>
          <cell r="CQ656">
            <v>4.70310295761071</v>
          </cell>
          <cell r="CR656">
            <v>5.08412975059846</v>
          </cell>
          <cell r="CS656">
            <v>5.80878594293645</v>
          </cell>
          <cell r="CT656">
            <v>4.85746504712585</v>
          </cell>
          <cell r="CU656">
            <v>4.85746504712585</v>
          </cell>
          <cell r="CV656">
            <v>4.85746504712585</v>
          </cell>
          <cell r="CW656">
            <v>1.26235415311513</v>
          </cell>
          <cell r="CX656">
            <v>1.2613967907881</v>
          </cell>
          <cell r="CY656">
            <v>1.29126021067477</v>
          </cell>
          <cell r="CZ656">
            <v>1.25001175550468</v>
          </cell>
          <cell r="DA656">
            <v>1.23633940561539</v>
          </cell>
          <cell r="DB656">
            <v>1.24887274127281</v>
          </cell>
          <cell r="DC656">
            <v>1.25882043219255</v>
          </cell>
          <cell r="DD656">
            <v>1.25036694956929</v>
          </cell>
          <cell r="DE656">
            <v>1.22802036733471</v>
          </cell>
          <cell r="DF656">
            <v>1.25637206652376</v>
          </cell>
        </row>
        <row r="657">
          <cell r="BX657">
            <v>2.3575186763942</v>
          </cell>
          <cell r="BY657">
            <v>2.2008311480459</v>
          </cell>
          <cell r="BZ657">
            <v>2.98467353276004</v>
          </cell>
          <cell r="CA657">
            <v>2.75398000906929</v>
          </cell>
          <cell r="CB657">
            <v>3.31277948689098</v>
          </cell>
          <cell r="CC657">
            <v>3.70897120691425</v>
          </cell>
          <cell r="CD657">
            <v>3.49062440019084</v>
          </cell>
          <cell r="CE657">
            <v>3.66681172516879</v>
          </cell>
          <cell r="CF657">
            <v>3.50204212430169</v>
          </cell>
          <cell r="CG657">
            <v>2.9568983336577</v>
          </cell>
          <cell r="CH657">
            <v>3.77129615661149</v>
          </cell>
          <cell r="CI657">
            <v>4.17666626491386</v>
          </cell>
          <cell r="CJ657">
            <v>4.54617531871318</v>
          </cell>
          <cell r="CK657">
            <v>4.04935455269786</v>
          </cell>
          <cell r="CL657">
            <v>3.78952710089342</v>
          </cell>
          <cell r="CM657">
            <v>4.28961020876899</v>
          </cell>
          <cell r="CN657">
            <v>4.2096465230488</v>
          </cell>
          <cell r="CO657">
            <v>4.90353611008781</v>
          </cell>
          <cell r="CP657">
            <v>5.13729860650168</v>
          </cell>
          <cell r="CQ657">
            <v>5.10944581195092</v>
          </cell>
          <cell r="CR657">
            <v>5.2857733258317</v>
          </cell>
          <cell r="CS657">
            <v>4.77945019788621</v>
          </cell>
          <cell r="CT657">
            <v>4.68875791064807</v>
          </cell>
          <cell r="CU657">
            <v>4.68875791064807</v>
          </cell>
          <cell r="CV657">
            <v>4.68875791064807</v>
          </cell>
          <cell r="CW657">
            <v>1.26582613503087</v>
          </cell>
          <cell r="CX657">
            <v>1.24350494183556</v>
          </cell>
          <cell r="CY657">
            <v>1.25235287598382</v>
          </cell>
          <cell r="CZ657">
            <v>1.24751356465668</v>
          </cell>
          <cell r="DA657">
            <v>1.25609626116598</v>
          </cell>
          <cell r="DB657">
            <v>1.26932307759327</v>
          </cell>
          <cell r="DC657">
            <v>1.26638171413085</v>
          </cell>
          <cell r="DD657">
            <v>1.26628609781444</v>
          </cell>
          <cell r="DE657">
            <v>1.28053741445136</v>
          </cell>
          <cell r="DF657">
            <v>1.25298098387945</v>
          </cell>
        </row>
        <row r="658">
          <cell r="BX658">
            <v>1.95262842079324</v>
          </cell>
          <cell r="BY658">
            <v>3.40252422077771</v>
          </cell>
          <cell r="BZ658">
            <v>3.32777137394373</v>
          </cell>
          <cell r="CA658">
            <v>3.5534751324947</v>
          </cell>
          <cell r="CB658">
            <v>3.168045215337</v>
          </cell>
          <cell r="CC658">
            <v>3.1317809510652</v>
          </cell>
          <cell r="CD658">
            <v>3.52815064232995</v>
          </cell>
          <cell r="CE658">
            <v>3.78725781146659</v>
          </cell>
          <cell r="CF658">
            <v>3.69431823261475</v>
          </cell>
          <cell r="CG658">
            <v>3.85820175083188</v>
          </cell>
          <cell r="CH658">
            <v>4.20232007330972</v>
          </cell>
          <cell r="CI658">
            <v>3.96087564946085</v>
          </cell>
          <cell r="CJ658">
            <v>4.23629285831381</v>
          </cell>
          <cell r="CK658">
            <v>4.12035181318507</v>
          </cell>
          <cell r="CL658">
            <v>4.09375195355038</v>
          </cell>
          <cell r="CM658">
            <v>4.80206099150191</v>
          </cell>
          <cell r="CN658">
            <v>4.39525719534063</v>
          </cell>
          <cell r="CO658">
            <v>4.66533565343969</v>
          </cell>
          <cell r="CP658">
            <v>5.20294442713314</v>
          </cell>
          <cell r="CQ658">
            <v>4.6751396119807</v>
          </cell>
          <cell r="CR658">
            <v>5.46174167456528</v>
          </cell>
          <cell r="CS658">
            <v>5.23703394030454</v>
          </cell>
          <cell r="CT658">
            <v>4.813250508262</v>
          </cell>
          <cell r="CU658">
            <v>4.813250508262</v>
          </cell>
          <cell r="CV658">
            <v>4.813250508262</v>
          </cell>
          <cell r="CW658">
            <v>1.25457263129591</v>
          </cell>
          <cell r="CX658">
            <v>1.23935112796969</v>
          </cell>
          <cell r="CY658">
            <v>1.24158523915163</v>
          </cell>
          <cell r="CZ658">
            <v>1.22843964010777</v>
          </cell>
          <cell r="DA658">
            <v>1.26674017970364</v>
          </cell>
          <cell r="DB658">
            <v>1.25812108351802</v>
          </cell>
          <cell r="DC658">
            <v>1.24470856632746</v>
          </cell>
          <cell r="DD658">
            <v>1.25603766191568</v>
          </cell>
          <cell r="DE658">
            <v>1.24213613794127</v>
          </cell>
          <cell r="DF658">
            <v>1.24300556280475</v>
          </cell>
        </row>
        <row r="659">
          <cell r="BX659">
            <v>2.08982118584143</v>
          </cell>
          <cell r="BY659">
            <v>2.99972161058833</v>
          </cell>
          <cell r="BZ659">
            <v>3.01301334733088</v>
          </cell>
          <cell r="CA659">
            <v>2.98840524481429</v>
          </cell>
          <cell r="CB659">
            <v>2.70220124762613</v>
          </cell>
          <cell r="CC659">
            <v>2.85392216027093</v>
          </cell>
          <cell r="CD659">
            <v>3.32522265565475</v>
          </cell>
          <cell r="CE659">
            <v>3.54359630198527</v>
          </cell>
          <cell r="CF659">
            <v>3.5430774517839</v>
          </cell>
          <cell r="CG659">
            <v>3.54020588751633</v>
          </cell>
          <cell r="CH659">
            <v>3.62402222987126</v>
          </cell>
          <cell r="CI659">
            <v>3.70207688718015</v>
          </cell>
          <cell r="CJ659">
            <v>3.84057167729669</v>
          </cell>
          <cell r="CK659">
            <v>4.17159032367711</v>
          </cell>
          <cell r="CL659">
            <v>3.90297855670935</v>
          </cell>
          <cell r="CM659">
            <v>4.58448272772293</v>
          </cell>
          <cell r="CN659">
            <v>4.3406531586473</v>
          </cell>
          <cell r="CO659">
            <v>4.08602776813024</v>
          </cell>
          <cell r="CP659">
            <v>4.80244465185966</v>
          </cell>
          <cell r="CQ659">
            <v>5.15409403000124</v>
          </cell>
          <cell r="CR659">
            <v>5.18940937735561</v>
          </cell>
          <cell r="CS659">
            <v>4.72027681034178</v>
          </cell>
          <cell r="CT659">
            <v>4.98333178219382</v>
          </cell>
          <cell r="CU659">
            <v>4.98333178219382</v>
          </cell>
          <cell r="CV659">
            <v>4.98333178219382</v>
          </cell>
          <cell r="CW659">
            <v>1.24406332288289</v>
          </cell>
          <cell r="CX659">
            <v>1.24189510190913</v>
          </cell>
          <cell r="CY659">
            <v>1.26660935713812</v>
          </cell>
          <cell r="CZ659">
            <v>1.25300014073205</v>
          </cell>
          <cell r="DA659">
            <v>1.25647442105968</v>
          </cell>
          <cell r="DB659">
            <v>1.24189623444304</v>
          </cell>
          <cell r="DC659">
            <v>1.26896567684421</v>
          </cell>
          <cell r="DD659">
            <v>1.28175738821493</v>
          </cell>
          <cell r="DE659">
            <v>1.26286599906542</v>
          </cell>
          <cell r="DF659">
            <v>1.24662326167583</v>
          </cell>
        </row>
        <row r="660">
          <cell r="BX660">
            <v>2.62708351552941</v>
          </cell>
          <cell r="BY660">
            <v>3.2589394787473</v>
          </cell>
          <cell r="BZ660">
            <v>2.534699903126</v>
          </cell>
          <cell r="CA660">
            <v>2.67380260927252</v>
          </cell>
          <cell r="CB660">
            <v>3.07886725519545</v>
          </cell>
          <cell r="CC660">
            <v>2.97768936167977</v>
          </cell>
          <cell r="CD660">
            <v>3.41859040026039</v>
          </cell>
          <cell r="CE660">
            <v>3.17593029194094</v>
          </cell>
          <cell r="CF660">
            <v>3.25711106400963</v>
          </cell>
          <cell r="CG660">
            <v>3.50471530618327</v>
          </cell>
          <cell r="CH660">
            <v>3.57332479575423</v>
          </cell>
          <cell r="CI660">
            <v>4.62594175428135</v>
          </cell>
          <cell r="CJ660">
            <v>3.99301028029183</v>
          </cell>
          <cell r="CK660">
            <v>4.14513094089786</v>
          </cell>
          <cell r="CL660">
            <v>3.68176943877736</v>
          </cell>
          <cell r="CM660">
            <v>3.91167776502889</v>
          </cell>
          <cell r="CN660">
            <v>4.59759254113428</v>
          </cell>
          <cell r="CO660">
            <v>4.44315919207166</v>
          </cell>
          <cell r="CP660">
            <v>4.82510104769234</v>
          </cell>
          <cell r="CQ660">
            <v>4.58122601807916</v>
          </cell>
          <cell r="CR660">
            <v>5.18302044861872</v>
          </cell>
          <cell r="CS660">
            <v>5.35756431782261</v>
          </cell>
          <cell r="CT660">
            <v>4.41273694877255</v>
          </cell>
          <cell r="CU660">
            <v>4.41273694877255</v>
          </cell>
          <cell r="CV660">
            <v>4.41273694877255</v>
          </cell>
          <cell r="CW660">
            <v>1.25794822108951</v>
          </cell>
          <cell r="CX660">
            <v>1.25905197283214</v>
          </cell>
          <cell r="CY660">
            <v>1.25725105118908</v>
          </cell>
          <cell r="CZ660">
            <v>1.25873657447221</v>
          </cell>
          <cell r="DA660">
            <v>1.24983789831582</v>
          </cell>
          <cell r="DB660">
            <v>1.24272529207454</v>
          </cell>
          <cell r="DC660">
            <v>1.25018426486219</v>
          </cell>
          <cell r="DD660">
            <v>1.27431623704859</v>
          </cell>
          <cell r="DE660">
            <v>1.25194316473604</v>
          </cell>
          <cell r="DF660">
            <v>1.2722060591387</v>
          </cell>
        </row>
        <row r="661">
          <cell r="BX661">
            <v>2.99534332478917</v>
          </cell>
          <cell r="BY661">
            <v>2.9894027457014</v>
          </cell>
          <cell r="BZ661">
            <v>2.99223466416855</v>
          </cell>
          <cell r="CA661">
            <v>3.07547382441096</v>
          </cell>
          <cell r="CB661">
            <v>2.95939851067524</v>
          </cell>
          <cell r="CC661">
            <v>3.3984834261694</v>
          </cell>
          <cell r="CD661">
            <v>3.87549338853975</v>
          </cell>
          <cell r="CE661">
            <v>4.01304338957286</v>
          </cell>
          <cell r="CF661">
            <v>3.86547650396561</v>
          </cell>
          <cell r="CG661">
            <v>2.90683663806914</v>
          </cell>
          <cell r="CH661">
            <v>3.64387674827841</v>
          </cell>
          <cell r="CI661">
            <v>3.95120497208237</v>
          </cell>
          <cell r="CJ661">
            <v>3.75496947664171</v>
          </cell>
          <cell r="CK661">
            <v>4.28316511646254</v>
          </cell>
          <cell r="CL661">
            <v>4.86722694165228</v>
          </cell>
          <cell r="CM661">
            <v>4.7898751777661</v>
          </cell>
          <cell r="CN661">
            <v>4.84224701452057</v>
          </cell>
          <cell r="CO661">
            <v>4.48469948392641</v>
          </cell>
          <cell r="CP661">
            <v>5.04357897540112</v>
          </cell>
          <cell r="CQ661">
            <v>4.4939479987559</v>
          </cell>
          <cell r="CR661">
            <v>4.77321414709591</v>
          </cell>
          <cell r="CS661">
            <v>4.65592161754503</v>
          </cell>
          <cell r="CT661">
            <v>5.49562146632643</v>
          </cell>
          <cell r="CU661">
            <v>5.49562146632643</v>
          </cell>
          <cell r="CV661">
            <v>5.49562146632643</v>
          </cell>
          <cell r="CW661">
            <v>1.25753383784937</v>
          </cell>
          <cell r="CX661">
            <v>1.26408928607996</v>
          </cell>
          <cell r="CY661">
            <v>1.24582526874976</v>
          </cell>
          <cell r="CZ661">
            <v>1.25328119697229</v>
          </cell>
          <cell r="DA661">
            <v>1.2526745096678</v>
          </cell>
          <cell r="DB661">
            <v>1.26025652598892</v>
          </cell>
          <cell r="DC661">
            <v>1.25246351899041</v>
          </cell>
          <cell r="DD661">
            <v>1.24904272965974</v>
          </cell>
          <cell r="DE661">
            <v>1.26425546303343</v>
          </cell>
          <cell r="DF661">
            <v>1.2501346959387</v>
          </cell>
        </row>
        <row r="662">
          <cell r="BX662">
            <v>2.63360860391208</v>
          </cell>
          <cell r="BY662">
            <v>2.91562187095009</v>
          </cell>
          <cell r="BZ662">
            <v>3.12237218411497</v>
          </cell>
          <cell r="CA662">
            <v>3.01157957455736</v>
          </cell>
          <cell r="CB662">
            <v>3.380962063129</v>
          </cell>
          <cell r="CC662">
            <v>3.17162153932729</v>
          </cell>
          <cell r="CD662">
            <v>3.14775635991953</v>
          </cell>
          <cell r="CE662">
            <v>3.47160334473959</v>
          </cell>
          <cell r="CF662">
            <v>3.28126875746652</v>
          </cell>
          <cell r="CG662">
            <v>3.91031243765069</v>
          </cell>
          <cell r="CH662">
            <v>4.11583922592258</v>
          </cell>
          <cell r="CI662">
            <v>3.54735402465805</v>
          </cell>
          <cell r="CJ662">
            <v>4.05258830237199</v>
          </cell>
          <cell r="CK662">
            <v>4.10303830446914</v>
          </cell>
          <cell r="CL662">
            <v>3.61770540224595</v>
          </cell>
          <cell r="CM662">
            <v>4.34408519389486</v>
          </cell>
          <cell r="CN662">
            <v>5.43064294355674</v>
          </cell>
          <cell r="CO662">
            <v>4.68413061425378</v>
          </cell>
          <cell r="CP662">
            <v>5.0209798486993</v>
          </cell>
          <cell r="CQ662">
            <v>4.52484934407529</v>
          </cell>
          <cell r="CR662">
            <v>5.06193361925593</v>
          </cell>
          <cell r="CS662">
            <v>4.97080452795356</v>
          </cell>
          <cell r="CT662">
            <v>5.02512429753126</v>
          </cell>
          <cell r="CU662">
            <v>5.02512429753126</v>
          </cell>
          <cell r="CV662">
            <v>5.02512429753126</v>
          </cell>
          <cell r="CW662">
            <v>1.2561058157362</v>
          </cell>
          <cell r="CX662">
            <v>1.25551877726296</v>
          </cell>
          <cell r="CY662">
            <v>1.25859540930218</v>
          </cell>
          <cell r="CZ662">
            <v>1.25664045981898</v>
          </cell>
          <cell r="DA662">
            <v>1.26670448870833</v>
          </cell>
          <cell r="DB662">
            <v>1.25769950030603</v>
          </cell>
          <cell r="DC662">
            <v>1.26829825745326</v>
          </cell>
          <cell r="DD662">
            <v>1.27088704229544</v>
          </cell>
          <cell r="DE662">
            <v>1.25310010034878</v>
          </cell>
          <cell r="DF662">
            <v>1.25145344695709</v>
          </cell>
        </row>
        <row r="663">
          <cell r="BX663">
            <v>2.51960677546204</v>
          </cell>
          <cell r="BY663">
            <v>2.67309288361842</v>
          </cell>
          <cell r="BZ663">
            <v>2.70583743623908</v>
          </cell>
          <cell r="CA663">
            <v>3.59894063833541</v>
          </cell>
          <cell r="CB663">
            <v>3.46341046863079</v>
          </cell>
          <cell r="CC663">
            <v>3.6643622516041</v>
          </cell>
          <cell r="CD663">
            <v>3.42021566069189</v>
          </cell>
          <cell r="CE663">
            <v>3.58768536347186</v>
          </cell>
          <cell r="CF663">
            <v>4.01108190915334</v>
          </cell>
          <cell r="CG663">
            <v>3.58051463527265</v>
          </cell>
          <cell r="CH663">
            <v>3.82664828604887</v>
          </cell>
          <cell r="CI663">
            <v>4.18778766819213</v>
          </cell>
          <cell r="CJ663">
            <v>4.38303769981742</v>
          </cell>
          <cell r="CK663">
            <v>3.58198839454432</v>
          </cell>
          <cell r="CL663">
            <v>4.31921662959039</v>
          </cell>
          <cell r="CM663">
            <v>4.31687823324982</v>
          </cell>
          <cell r="CN663">
            <v>4.30555655433089</v>
          </cell>
          <cell r="CO663">
            <v>4.5867445900984</v>
          </cell>
          <cell r="CP663">
            <v>4.33435940633779</v>
          </cell>
          <cell r="CQ663">
            <v>4.9223055984767</v>
          </cell>
          <cell r="CR663">
            <v>4.54897540189877</v>
          </cell>
          <cell r="CS663">
            <v>3.91889461855565</v>
          </cell>
          <cell r="CT663">
            <v>5.06950742812602</v>
          </cell>
          <cell r="CU663">
            <v>5.06950742812602</v>
          </cell>
          <cell r="CV663">
            <v>5.06950742812602</v>
          </cell>
          <cell r="CW663">
            <v>1.2423911402216</v>
          </cell>
          <cell r="CX663">
            <v>1.26114563852109</v>
          </cell>
          <cell r="CY663">
            <v>1.2539926667925</v>
          </cell>
          <cell r="CZ663">
            <v>1.23059050553577</v>
          </cell>
          <cell r="DA663">
            <v>1.27472244355532</v>
          </cell>
          <cell r="DB663">
            <v>1.26470232937319</v>
          </cell>
          <cell r="DC663">
            <v>1.25058678738861</v>
          </cell>
          <cell r="DD663">
            <v>1.24755591450183</v>
          </cell>
          <cell r="DE663">
            <v>1.23813487407507</v>
          </cell>
          <cell r="DF663">
            <v>1.25739036242215</v>
          </cell>
        </row>
        <row r="664">
          <cell r="BX664">
            <v>2.76117712083502</v>
          </cell>
          <cell r="BY664">
            <v>3.59573254414031</v>
          </cell>
          <cell r="BZ664">
            <v>3.08536067751793</v>
          </cell>
          <cell r="CA664">
            <v>2.49506718447952</v>
          </cell>
          <cell r="CB664">
            <v>3.31455866589839</v>
          </cell>
          <cell r="CC664">
            <v>2.84059816705808</v>
          </cell>
          <cell r="CD664">
            <v>3.71097741087158</v>
          </cell>
          <cell r="CE664">
            <v>3.56149781163688</v>
          </cell>
          <cell r="CF664">
            <v>3.59140284662432</v>
          </cell>
          <cell r="CG664">
            <v>3.33754084607213</v>
          </cell>
          <cell r="CH664">
            <v>3.8050549999769</v>
          </cell>
          <cell r="CI664">
            <v>4.21954056180257</v>
          </cell>
          <cell r="CJ664">
            <v>4.1809541337621</v>
          </cell>
          <cell r="CK664">
            <v>3.57117604159245</v>
          </cell>
          <cell r="CL664">
            <v>3.73950248495395</v>
          </cell>
          <cell r="CM664">
            <v>4.31773271101999</v>
          </cell>
          <cell r="CN664">
            <v>4.5900922013394</v>
          </cell>
          <cell r="CO664">
            <v>4.84118499380311</v>
          </cell>
          <cell r="CP664">
            <v>5.25842078828916</v>
          </cell>
          <cell r="CQ664">
            <v>4.50859666481354</v>
          </cell>
          <cell r="CR664">
            <v>4.52072573678327</v>
          </cell>
          <cell r="CS664">
            <v>5.31568166184268</v>
          </cell>
          <cell r="CT664">
            <v>5.29336456022012</v>
          </cell>
          <cell r="CU664">
            <v>5.29336456022012</v>
          </cell>
          <cell r="CV664">
            <v>5.29336456022012</v>
          </cell>
          <cell r="CW664">
            <v>1.26043147823021</v>
          </cell>
          <cell r="CX664">
            <v>1.25742248558236</v>
          </cell>
          <cell r="CY664">
            <v>1.24568260950927</v>
          </cell>
          <cell r="CZ664">
            <v>1.26427458852287</v>
          </cell>
          <cell r="DA664">
            <v>1.28057140279339</v>
          </cell>
          <cell r="DB664">
            <v>1.26207313182921</v>
          </cell>
          <cell r="DC664">
            <v>1.24625845031767</v>
          </cell>
          <cell r="DD664">
            <v>1.28178148656382</v>
          </cell>
          <cell r="DE664">
            <v>1.2707929319713</v>
          </cell>
          <cell r="DF664">
            <v>1.22458707570385</v>
          </cell>
        </row>
        <row r="665">
          <cell r="BX665">
            <v>2.54667106831485</v>
          </cell>
          <cell r="BY665">
            <v>3.10072446387592</v>
          </cell>
          <cell r="BZ665">
            <v>2.93374289492749</v>
          </cell>
          <cell r="CA665">
            <v>2.37107082129724</v>
          </cell>
          <cell r="CB665">
            <v>3.27369557477046</v>
          </cell>
          <cell r="CC665">
            <v>3.60613489472979</v>
          </cell>
          <cell r="CD665">
            <v>3.69754107836341</v>
          </cell>
          <cell r="CE665">
            <v>3.38974784894098</v>
          </cell>
          <cell r="CF665">
            <v>3.81480486216647</v>
          </cell>
          <cell r="CG665">
            <v>3.77108528331938</v>
          </cell>
          <cell r="CH665">
            <v>3.08162068982088</v>
          </cell>
          <cell r="CI665">
            <v>3.55165857408283</v>
          </cell>
          <cell r="CJ665">
            <v>4.06328441877015</v>
          </cell>
          <cell r="CK665">
            <v>4.05179494650806</v>
          </cell>
          <cell r="CL665">
            <v>4.40046167066704</v>
          </cell>
          <cell r="CM665">
            <v>4.81522087136597</v>
          </cell>
          <cell r="CN665">
            <v>4.51321422352217</v>
          </cell>
          <cell r="CO665">
            <v>4.77214506600227</v>
          </cell>
          <cell r="CP665">
            <v>4.84398647574496</v>
          </cell>
          <cell r="CQ665">
            <v>4.90941988007184</v>
          </cell>
          <cell r="CR665">
            <v>4.4048003627311</v>
          </cell>
          <cell r="CS665">
            <v>5.12934358200593</v>
          </cell>
          <cell r="CT665">
            <v>5.3332116408902</v>
          </cell>
          <cell r="CU665">
            <v>5.3332116408902</v>
          </cell>
          <cell r="CV665">
            <v>5.3332116408902</v>
          </cell>
          <cell r="CW665">
            <v>1.24337071769727</v>
          </cell>
          <cell r="CX665">
            <v>1.24962264559494</v>
          </cell>
          <cell r="CY665">
            <v>1.25221655234402</v>
          </cell>
          <cell r="CZ665">
            <v>1.25271069338262</v>
          </cell>
          <cell r="DA665">
            <v>1.26088618296985</v>
          </cell>
          <cell r="DB665">
            <v>1.24800181057792</v>
          </cell>
          <cell r="DC665">
            <v>1.24542417788831</v>
          </cell>
          <cell r="DD665">
            <v>1.27823424127177</v>
          </cell>
          <cell r="DE665">
            <v>1.25024692502138</v>
          </cell>
          <cell r="DF665">
            <v>1.25129222006373</v>
          </cell>
        </row>
        <row r="666">
          <cell r="BX666">
            <v>2.50090537883186</v>
          </cell>
          <cell r="BY666">
            <v>2.91392587554883</v>
          </cell>
          <cell r="BZ666">
            <v>3.12438224655062</v>
          </cell>
          <cell r="CA666">
            <v>3.39044829221726</v>
          </cell>
          <cell r="CB666">
            <v>3.231516290662</v>
          </cell>
          <cell r="CC666">
            <v>3.04937575865994</v>
          </cell>
          <cell r="CD666">
            <v>3.69899957397654</v>
          </cell>
          <cell r="CE666">
            <v>2.94291152171057</v>
          </cell>
          <cell r="CF666">
            <v>4.17484164714127</v>
          </cell>
          <cell r="CG666">
            <v>3.79560885879509</v>
          </cell>
          <cell r="CH666">
            <v>3.4500879848751</v>
          </cell>
          <cell r="CI666">
            <v>3.74520771214794</v>
          </cell>
          <cell r="CJ666">
            <v>4.45858877879333</v>
          </cell>
          <cell r="CK666">
            <v>4.04368723167322</v>
          </cell>
          <cell r="CL666">
            <v>3.93527054979877</v>
          </cell>
          <cell r="CM666">
            <v>4.16571310964104</v>
          </cell>
          <cell r="CN666">
            <v>4.17440802764439</v>
          </cell>
          <cell r="CO666">
            <v>4.73879253713682</v>
          </cell>
          <cell r="CP666">
            <v>5.47905908783115</v>
          </cell>
          <cell r="CQ666">
            <v>5.33129164838528</v>
          </cell>
          <cell r="CR666">
            <v>4.56952125536895</v>
          </cell>
          <cell r="CS666">
            <v>5.12871036328373</v>
          </cell>
          <cell r="CT666">
            <v>5.00811775701365</v>
          </cell>
          <cell r="CU666">
            <v>5.00811775701365</v>
          </cell>
          <cell r="CV666">
            <v>5.00811775701365</v>
          </cell>
          <cell r="CW666">
            <v>1.22058573863168</v>
          </cell>
          <cell r="CX666">
            <v>1.25905253253746</v>
          </cell>
          <cell r="CY666">
            <v>1.25206686804066</v>
          </cell>
          <cell r="CZ666">
            <v>1.24065681443921</v>
          </cell>
          <cell r="DA666">
            <v>1.25635015182702</v>
          </cell>
          <cell r="DB666">
            <v>1.23439171551136</v>
          </cell>
          <cell r="DC666">
            <v>1.26326738801623</v>
          </cell>
          <cell r="DD666">
            <v>1.24469326095143</v>
          </cell>
          <cell r="DE666">
            <v>1.25946670945779</v>
          </cell>
          <cell r="DF666">
            <v>1.26441506804555</v>
          </cell>
        </row>
        <row r="667">
          <cell r="BX667">
            <v>2.04318609804964</v>
          </cell>
          <cell r="BY667">
            <v>3.07600669079188</v>
          </cell>
          <cell r="BZ667">
            <v>2.77321815441586</v>
          </cell>
          <cell r="CA667">
            <v>2.91346660439145</v>
          </cell>
          <cell r="CB667">
            <v>3.18705142969331</v>
          </cell>
          <cell r="CC667">
            <v>3.65160416441098</v>
          </cell>
          <cell r="CD667">
            <v>3.72665995674283</v>
          </cell>
          <cell r="CE667">
            <v>3.47569775656963</v>
          </cell>
          <cell r="CF667">
            <v>3.58737581179544</v>
          </cell>
          <cell r="CG667">
            <v>3.63758170160616</v>
          </cell>
          <cell r="CH667">
            <v>3.83882122668013</v>
          </cell>
          <cell r="CI667">
            <v>3.85538250729735</v>
          </cell>
          <cell r="CJ667">
            <v>3.54693149157467</v>
          </cell>
          <cell r="CK667">
            <v>4.0400778478565</v>
          </cell>
          <cell r="CL667">
            <v>4.3249097858793</v>
          </cell>
          <cell r="CM667">
            <v>4.23766081810945</v>
          </cell>
          <cell r="CN667">
            <v>4.88651525590105</v>
          </cell>
          <cell r="CO667">
            <v>4.70628915349954</v>
          </cell>
          <cell r="CP667">
            <v>4.76353911325823</v>
          </cell>
          <cell r="CQ667">
            <v>5.46307278739106</v>
          </cell>
          <cell r="CR667">
            <v>5.80285653156083</v>
          </cell>
          <cell r="CS667">
            <v>5.00671672786607</v>
          </cell>
          <cell r="CT667">
            <v>5.71760576835486</v>
          </cell>
          <cell r="CU667">
            <v>5.71760576835486</v>
          </cell>
          <cell r="CV667">
            <v>5.71760576835486</v>
          </cell>
          <cell r="CW667">
            <v>1.2525694336905</v>
          </cell>
          <cell r="CX667">
            <v>1.24927894311572</v>
          </cell>
          <cell r="CY667">
            <v>1.26130345234122</v>
          </cell>
          <cell r="CZ667">
            <v>1.2604598359897</v>
          </cell>
          <cell r="DA667">
            <v>1.27046800831686</v>
          </cell>
          <cell r="DB667">
            <v>1.25148254969763</v>
          </cell>
          <cell r="DC667">
            <v>1.25769544606043</v>
          </cell>
          <cell r="DD667">
            <v>1.24337003827917</v>
          </cell>
          <cell r="DE667">
            <v>1.28337108392074</v>
          </cell>
          <cell r="DF667">
            <v>1.23753625097477</v>
          </cell>
        </row>
        <row r="668">
          <cell r="BX668">
            <v>2.63548873157434</v>
          </cell>
          <cell r="BY668">
            <v>3.23464061881992</v>
          </cell>
          <cell r="BZ668">
            <v>2.8892512485864</v>
          </cell>
          <cell r="CA668">
            <v>3.42817508421411</v>
          </cell>
          <cell r="CB668">
            <v>3.22021663097019</v>
          </cell>
          <cell r="CC668">
            <v>3.16548769974492</v>
          </cell>
          <cell r="CD668">
            <v>3.53217682836826</v>
          </cell>
          <cell r="CE668">
            <v>3.57251081429142</v>
          </cell>
          <cell r="CF668">
            <v>3.68947083438947</v>
          </cell>
          <cell r="CG668">
            <v>4.20451552576135</v>
          </cell>
          <cell r="CH668">
            <v>3.75156058236018</v>
          </cell>
          <cell r="CI668">
            <v>4.12227626831032</v>
          </cell>
          <cell r="CJ668">
            <v>4.10510567969092</v>
          </cell>
          <cell r="CK668">
            <v>4.29761522102826</v>
          </cell>
          <cell r="CL668">
            <v>3.77970078389809</v>
          </cell>
          <cell r="CM668">
            <v>4.56389337787184</v>
          </cell>
          <cell r="CN668">
            <v>3.94709067743641</v>
          </cell>
          <cell r="CO668">
            <v>4.49131921515638</v>
          </cell>
          <cell r="CP668">
            <v>5.59056492970999</v>
          </cell>
          <cell r="CQ668">
            <v>5.3298639739815</v>
          </cell>
          <cell r="CR668">
            <v>5.2997913125661</v>
          </cell>
          <cell r="CS668">
            <v>5.09939638641247</v>
          </cell>
          <cell r="CT668">
            <v>5.06873679010811</v>
          </cell>
          <cell r="CU668">
            <v>5.06873679010811</v>
          </cell>
          <cell r="CV668">
            <v>5.06873679010811</v>
          </cell>
          <cell r="CW668">
            <v>1.2577342349037</v>
          </cell>
          <cell r="CX668">
            <v>1.22253890169362</v>
          </cell>
          <cell r="CY668">
            <v>1.26689871619529</v>
          </cell>
          <cell r="CZ668">
            <v>1.2582862061215</v>
          </cell>
          <cell r="DA668">
            <v>1.26219816921157</v>
          </cell>
          <cell r="DB668">
            <v>1.25282249438312</v>
          </cell>
          <cell r="DC668">
            <v>1.24761397270861</v>
          </cell>
          <cell r="DD668">
            <v>1.25404905163285</v>
          </cell>
          <cell r="DE668">
            <v>1.24649927885043</v>
          </cell>
          <cell r="DF668">
            <v>1.25136489369357</v>
          </cell>
        </row>
        <row r="669">
          <cell r="BX669">
            <v>2.7974232206748</v>
          </cell>
          <cell r="BY669">
            <v>3.07615562498547</v>
          </cell>
          <cell r="BZ669">
            <v>2.36079743963933</v>
          </cell>
          <cell r="CA669">
            <v>3.17758734917706</v>
          </cell>
          <cell r="CB669">
            <v>3.02209729969488</v>
          </cell>
          <cell r="CC669">
            <v>3.43881989220087</v>
          </cell>
          <cell r="CD669">
            <v>3.66071201008748</v>
          </cell>
          <cell r="CE669">
            <v>3.74631666228317</v>
          </cell>
          <cell r="CF669">
            <v>4.23272400864069</v>
          </cell>
          <cell r="CG669">
            <v>3.6545290670884</v>
          </cell>
          <cell r="CH669">
            <v>3.35018399439349</v>
          </cell>
          <cell r="CI669">
            <v>4.09814635374001</v>
          </cell>
          <cell r="CJ669">
            <v>3.58726677770129</v>
          </cell>
          <cell r="CK669">
            <v>4.42633791282252</v>
          </cell>
          <cell r="CL669">
            <v>4.4479672310326</v>
          </cell>
          <cell r="CM669">
            <v>4.41011994321941</v>
          </cell>
          <cell r="CN669">
            <v>5.09897216422693</v>
          </cell>
          <cell r="CO669">
            <v>5.22459349464582</v>
          </cell>
          <cell r="CP669">
            <v>4.82544600830678</v>
          </cell>
          <cell r="CQ669">
            <v>4.44662795476285</v>
          </cell>
          <cell r="CR669">
            <v>5.22422117603829</v>
          </cell>
          <cell r="CS669">
            <v>5.17753952806601</v>
          </cell>
          <cell r="CT669">
            <v>5.22736729413932</v>
          </cell>
          <cell r="CU669">
            <v>5.22736729413932</v>
          </cell>
          <cell r="CV669">
            <v>5.22736729413932</v>
          </cell>
          <cell r="CW669">
            <v>1.24519688626211</v>
          </cell>
          <cell r="CX669">
            <v>1.2520158009737</v>
          </cell>
          <cell r="CY669">
            <v>1.23118020568828</v>
          </cell>
          <cell r="CZ669">
            <v>1.24326874306</v>
          </cell>
          <cell r="DA669">
            <v>1.25904243357912</v>
          </cell>
          <cell r="DB669">
            <v>1.24555624459281</v>
          </cell>
          <cell r="DC669">
            <v>1.24308648651981</v>
          </cell>
          <cell r="DD669">
            <v>1.2620040986207</v>
          </cell>
          <cell r="DE669">
            <v>1.25971210511602</v>
          </cell>
          <cell r="DF669">
            <v>1.23780350610334</v>
          </cell>
        </row>
        <row r="670">
          <cell r="BX670">
            <v>2.25957931957207</v>
          </cell>
          <cell r="BY670">
            <v>2.52524120020309</v>
          </cell>
          <cell r="BZ670">
            <v>2.89046921662698</v>
          </cell>
          <cell r="CA670">
            <v>3.45240069921913</v>
          </cell>
          <cell r="CB670">
            <v>3.18164258132093</v>
          </cell>
          <cell r="CC670">
            <v>3.02952995954054</v>
          </cell>
          <cell r="CD670">
            <v>3.43435282566313</v>
          </cell>
          <cell r="CE670">
            <v>3.780539775394</v>
          </cell>
          <cell r="CF670">
            <v>3.37720393450077</v>
          </cell>
          <cell r="CG670">
            <v>3.27583975807558</v>
          </cell>
          <cell r="CH670">
            <v>3.4826953642025</v>
          </cell>
          <cell r="CI670">
            <v>3.51265869908833</v>
          </cell>
          <cell r="CJ670">
            <v>4.38970307686327</v>
          </cell>
          <cell r="CK670">
            <v>3.77564224775508</v>
          </cell>
          <cell r="CL670">
            <v>4.03654164869478</v>
          </cell>
          <cell r="CM670">
            <v>3.88874700987977</v>
          </cell>
          <cell r="CN670">
            <v>5.2545527007391</v>
          </cell>
          <cell r="CO670">
            <v>4.94767802331117</v>
          </cell>
          <cell r="CP670">
            <v>4.70580756919419</v>
          </cell>
          <cell r="CQ670">
            <v>4.88933714229196</v>
          </cell>
          <cell r="CR670">
            <v>4.53336070201491</v>
          </cell>
          <cell r="CS670">
            <v>4.85411036810606</v>
          </cell>
          <cell r="CT670">
            <v>4.49469046886695</v>
          </cell>
          <cell r="CU670">
            <v>4.49469046886695</v>
          </cell>
          <cell r="CV670">
            <v>4.49469046886695</v>
          </cell>
          <cell r="CW670">
            <v>1.25402879037465</v>
          </cell>
          <cell r="CX670">
            <v>1.26091816557251</v>
          </cell>
          <cell r="CY670">
            <v>1.24241367722171</v>
          </cell>
          <cell r="CZ670">
            <v>1.26073642708361</v>
          </cell>
          <cell r="DA670">
            <v>1.24275504673605</v>
          </cell>
          <cell r="DB670">
            <v>1.24564153006671</v>
          </cell>
          <cell r="DC670">
            <v>1.26592046963117</v>
          </cell>
          <cell r="DD670">
            <v>1.24804849127754</v>
          </cell>
          <cell r="DE670">
            <v>1.25818069708333</v>
          </cell>
          <cell r="DF670">
            <v>1.25152532319352</v>
          </cell>
        </row>
        <row r="671">
          <cell r="BX671">
            <v>2.33842163588094</v>
          </cell>
          <cell r="BY671">
            <v>3.01529311725853</v>
          </cell>
          <cell r="BZ671">
            <v>3.14802075399404</v>
          </cell>
          <cell r="CA671">
            <v>3.25813529472551</v>
          </cell>
          <cell r="CB671">
            <v>2.8924429697086</v>
          </cell>
          <cell r="CC671">
            <v>3.70515021062312</v>
          </cell>
          <cell r="CD671">
            <v>4.15481153944352</v>
          </cell>
          <cell r="CE671">
            <v>3.82325557020712</v>
          </cell>
          <cell r="CF671">
            <v>3.38064483420595</v>
          </cell>
          <cell r="CG671">
            <v>3.51470332201667</v>
          </cell>
          <cell r="CH671">
            <v>3.43627087245092</v>
          </cell>
          <cell r="CI671">
            <v>3.7219554983424</v>
          </cell>
          <cell r="CJ671">
            <v>3.53744272590579</v>
          </cell>
          <cell r="CK671">
            <v>4.07214441346833</v>
          </cell>
          <cell r="CL671">
            <v>4.56298004427565</v>
          </cell>
          <cell r="CM671">
            <v>4.17551248324586</v>
          </cell>
          <cell r="CN671">
            <v>5.09940589895047</v>
          </cell>
          <cell r="CO671">
            <v>4.23237000296332</v>
          </cell>
          <cell r="CP671">
            <v>4.71809330700191</v>
          </cell>
          <cell r="CQ671">
            <v>5.03910134879373</v>
          </cell>
          <cell r="CR671">
            <v>4.75107629675759</v>
          </cell>
          <cell r="CS671">
            <v>4.71229608828222</v>
          </cell>
          <cell r="CT671">
            <v>5.06879160522869</v>
          </cell>
          <cell r="CU671">
            <v>5.06879160522869</v>
          </cell>
          <cell r="CV671">
            <v>5.06879160522869</v>
          </cell>
          <cell r="CW671">
            <v>1.24583443902251</v>
          </cell>
          <cell r="CX671">
            <v>1.26553088128764</v>
          </cell>
          <cell r="CY671">
            <v>1.25331888516989</v>
          </cell>
          <cell r="CZ671">
            <v>1.25559818130017</v>
          </cell>
          <cell r="DA671">
            <v>1.25947357021606</v>
          </cell>
          <cell r="DB671">
            <v>1.24262327751576</v>
          </cell>
          <cell r="DC671">
            <v>1.24684977447773</v>
          </cell>
          <cell r="DD671">
            <v>1.25729596379534</v>
          </cell>
          <cell r="DE671">
            <v>1.26233315425955</v>
          </cell>
          <cell r="DF671">
            <v>1.2628925878665</v>
          </cell>
        </row>
        <row r="672">
          <cell r="BX672">
            <v>2.78945617624375</v>
          </cell>
          <cell r="BY672">
            <v>2.67144117008169</v>
          </cell>
          <cell r="BZ672">
            <v>2.89656712902762</v>
          </cell>
          <cell r="CA672">
            <v>3.44609108203356</v>
          </cell>
          <cell r="CB672">
            <v>3.66240369118784</v>
          </cell>
          <cell r="CC672">
            <v>3.8032177932041</v>
          </cell>
          <cell r="CD672">
            <v>2.43644705574903</v>
          </cell>
          <cell r="CE672">
            <v>2.92607894800081</v>
          </cell>
          <cell r="CF672">
            <v>3.65234019725784</v>
          </cell>
          <cell r="CG672">
            <v>3.5253845997272</v>
          </cell>
          <cell r="CH672">
            <v>3.62044109730223</v>
          </cell>
          <cell r="CI672">
            <v>3.32682234310147</v>
          </cell>
          <cell r="CJ672">
            <v>3.70831980205863</v>
          </cell>
          <cell r="CK672">
            <v>4.34475262870908</v>
          </cell>
          <cell r="CL672">
            <v>4.50733673165105</v>
          </cell>
          <cell r="CM672">
            <v>4.27579832086539</v>
          </cell>
          <cell r="CN672">
            <v>3.88087785921305</v>
          </cell>
          <cell r="CO672">
            <v>4.70856616167241</v>
          </cell>
          <cell r="CP672">
            <v>5.06021204545176</v>
          </cell>
          <cell r="CQ672">
            <v>4.85926851526639</v>
          </cell>
          <cell r="CR672">
            <v>5.08044385618695</v>
          </cell>
          <cell r="CS672">
            <v>4.57819277591751</v>
          </cell>
          <cell r="CT672">
            <v>5.85581366789779</v>
          </cell>
          <cell r="CU672">
            <v>5.85581366789779</v>
          </cell>
          <cell r="CV672">
            <v>5.85581366789779</v>
          </cell>
          <cell r="CW672">
            <v>1.24970580631178</v>
          </cell>
          <cell r="CX672">
            <v>1.2498509696842</v>
          </cell>
          <cell r="CY672">
            <v>1.26846811852304</v>
          </cell>
          <cell r="CZ672">
            <v>1.25383709645853</v>
          </cell>
          <cell r="DA672">
            <v>1.27371203190005</v>
          </cell>
          <cell r="DB672">
            <v>1.25098035644082</v>
          </cell>
          <cell r="DC672">
            <v>1.25239471713074</v>
          </cell>
          <cell r="DD672">
            <v>1.28175392695251</v>
          </cell>
          <cell r="DE672">
            <v>1.24748863419221</v>
          </cell>
          <cell r="DF672">
            <v>1.28509389306895</v>
          </cell>
        </row>
        <row r="673">
          <cell r="BX673">
            <v>2.3276941259691</v>
          </cell>
          <cell r="BY673">
            <v>2.48762730570827</v>
          </cell>
          <cell r="BZ673">
            <v>2.98389115449921</v>
          </cell>
          <cell r="CA673">
            <v>3.30374658093907</v>
          </cell>
          <cell r="CB673">
            <v>3.34997344694822</v>
          </cell>
          <cell r="CC673">
            <v>3.66037124869404</v>
          </cell>
          <cell r="CD673">
            <v>3.01082576157849</v>
          </cell>
          <cell r="CE673">
            <v>3.77652236818812</v>
          </cell>
          <cell r="CF673">
            <v>4.5852308992225</v>
          </cell>
          <cell r="CG673">
            <v>3.51952535332326</v>
          </cell>
          <cell r="CH673">
            <v>3.81271459572248</v>
          </cell>
          <cell r="CI673">
            <v>3.71937203924786</v>
          </cell>
          <cell r="CJ673">
            <v>3.754505582144</v>
          </cell>
          <cell r="CK673">
            <v>3.85692022047544</v>
          </cell>
          <cell r="CL673">
            <v>3.93084481936506</v>
          </cell>
          <cell r="CM673">
            <v>3.86475586040999</v>
          </cell>
          <cell r="CN673">
            <v>4.6863990086474</v>
          </cell>
          <cell r="CO673">
            <v>4.22840236902775</v>
          </cell>
          <cell r="CP673">
            <v>4.60852791144777</v>
          </cell>
          <cell r="CQ673">
            <v>4.6963308688384</v>
          </cell>
          <cell r="CR673">
            <v>4.35646517171785</v>
          </cell>
          <cell r="CS673">
            <v>4.9557873111344</v>
          </cell>
          <cell r="CT673">
            <v>4.91204574032445</v>
          </cell>
          <cell r="CU673">
            <v>4.91204574032445</v>
          </cell>
          <cell r="CV673">
            <v>4.91204574032445</v>
          </cell>
          <cell r="CW673">
            <v>1.25883727349737</v>
          </cell>
          <cell r="CX673">
            <v>1.25445877121829</v>
          </cell>
          <cell r="CY673">
            <v>1.26597684058258</v>
          </cell>
          <cell r="CZ673">
            <v>1.26449550449809</v>
          </cell>
          <cell r="DA673">
            <v>1.25296842151876</v>
          </cell>
          <cell r="DB673">
            <v>1.26697664507892</v>
          </cell>
          <cell r="DC673">
            <v>1.22485053287115</v>
          </cell>
          <cell r="DD673">
            <v>1.26272452551975</v>
          </cell>
          <cell r="DE673">
            <v>1.24116382952842</v>
          </cell>
          <cell r="DF673">
            <v>1.27878003828861</v>
          </cell>
        </row>
        <row r="674">
          <cell r="BX674">
            <v>2.59758961160327</v>
          </cell>
          <cell r="BY674">
            <v>2.30568337711749</v>
          </cell>
          <cell r="BZ674">
            <v>3.45286817533101</v>
          </cell>
          <cell r="CA674">
            <v>3.09394997367917</v>
          </cell>
          <cell r="CB674">
            <v>3.01528171021567</v>
          </cell>
          <cell r="CC674">
            <v>3.27262939752765</v>
          </cell>
          <cell r="CD674">
            <v>3.88854692685534</v>
          </cell>
          <cell r="CE674">
            <v>3.56250269366953</v>
          </cell>
          <cell r="CF674">
            <v>3.52303488535372</v>
          </cell>
          <cell r="CG674">
            <v>3.35534690922998</v>
          </cell>
          <cell r="CH674">
            <v>3.82472590735342</v>
          </cell>
          <cell r="CI674">
            <v>4.2818085846731</v>
          </cell>
          <cell r="CJ674">
            <v>3.94077041418207</v>
          </cell>
          <cell r="CK674">
            <v>4.08107920237511</v>
          </cell>
          <cell r="CL674">
            <v>4.25498584808129</v>
          </cell>
          <cell r="CM674">
            <v>4.03729815079376</v>
          </cell>
          <cell r="CN674">
            <v>4.41839123925561</v>
          </cell>
          <cell r="CO674">
            <v>4.20360519003867</v>
          </cell>
          <cell r="CP674">
            <v>4.64286879642268</v>
          </cell>
          <cell r="CQ674">
            <v>4.68807752255439</v>
          </cell>
          <cell r="CR674">
            <v>4.66915638267932</v>
          </cell>
          <cell r="CS674">
            <v>5.27639742614262</v>
          </cell>
          <cell r="CT674">
            <v>5.08413798821237</v>
          </cell>
          <cell r="CU674">
            <v>5.08413798821237</v>
          </cell>
          <cell r="CV674">
            <v>5.08413798821237</v>
          </cell>
          <cell r="CW674">
            <v>1.23995496068105</v>
          </cell>
          <cell r="CX674">
            <v>1.2701790934165</v>
          </cell>
          <cell r="CY674">
            <v>1.26699173496587</v>
          </cell>
          <cell r="CZ674">
            <v>1.25677689964167</v>
          </cell>
          <cell r="DA674">
            <v>1.25875810666032</v>
          </cell>
          <cell r="DB674">
            <v>1.24953908666604</v>
          </cell>
          <cell r="DC674">
            <v>1.27210619499945</v>
          </cell>
          <cell r="DD674">
            <v>1.27631734705092</v>
          </cell>
          <cell r="DE674">
            <v>1.25438058911484</v>
          </cell>
          <cell r="DF674">
            <v>1.25981816955638</v>
          </cell>
        </row>
        <row r="675">
          <cell r="BX675">
            <v>3.15860627757377</v>
          </cell>
          <cell r="BY675">
            <v>3.03931812701636</v>
          </cell>
          <cell r="BZ675">
            <v>2.95601869134665</v>
          </cell>
          <cell r="CA675">
            <v>3.8494430027253</v>
          </cell>
          <cell r="CB675">
            <v>2.87169392553392</v>
          </cell>
          <cell r="CC675">
            <v>3.30173290115342</v>
          </cell>
          <cell r="CD675">
            <v>3.56494214034331</v>
          </cell>
          <cell r="CE675">
            <v>3.27351241943724</v>
          </cell>
          <cell r="CF675">
            <v>3.02154322863546</v>
          </cell>
          <cell r="CG675">
            <v>3.36286373720655</v>
          </cell>
          <cell r="CH675">
            <v>4.06301498261658</v>
          </cell>
          <cell r="CI675">
            <v>3.9111265109368</v>
          </cell>
          <cell r="CJ675">
            <v>4.18343269970094</v>
          </cell>
          <cell r="CK675">
            <v>3.55999050550347</v>
          </cell>
          <cell r="CL675">
            <v>4.09227424582401</v>
          </cell>
          <cell r="CM675">
            <v>4.44388402767899</v>
          </cell>
          <cell r="CN675">
            <v>4.57721278240748</v>
          </cell>
          <cell r="CO675">
            <v>4.3442630519862</v>
          </cell>
          <cell r="CP675">
            <v>5.14005962027285</v>
          </cell>
          <cell r="CQ675">
            <v>4.62695198424767</v>
          </cell>
          <cell r="CR675">
            <v>4.88083176608387</v>
          </cell>
          <cell r="CS675">
            <v>5.12313385672801</v>
          </cell>
          <cell r="CT675">
            <v>5.05447255657772</v>
          </cell>
          <cell r="CU675">
            <v>5.05447255657772</v>
          </cell>
          <cell r="CV675">
            <v>5.05447255657772</v>
          </cell>
          <cell r="CW675">
            <v>1.25650333922749</v>
          </cell>
          <cell r="CX675">
            <v>1.24275422110103</v>
          </cell>
          <cell r="CY675">
            <v>1.25625283639053</v>
          </cell>
          <cell r="CZ675">
            <v>1.27137779748914</v>
          </cell>
          <cell r="DA675">
            <v>1.26454655755933</v>
          </cell>
          <cell r="DB675">
            <v>1.25338339739221</v>
          </cell>
          <cell r="DC675">
            <v>1.25192090110156</v>
          </cell>
          <cell r="DD675">
            <v>1.24141868101037</v>
          </cell>
          <cell r="DE675">
            <v>1.25567223149634</v>
          </cell>
          <cell r="DF675">
            <v>1.24714058491499</v>
          </cell>
        </row>
        <row r="676">
          <cell r="BX676">
            <v>2.30319501254937</v>
          </cell>
          <cell r="BY676">
            <v>3.27814226985745</v>
          </cell>
          <cell r="BZ676">
            <v>3.03441455194468</v>
          </cell>
          <cell r="CA676">
            <v>3.48713603969972</v>
          </cell>
          <cell r="CB676">
            <v>2.96229182150344</v>
          </cell>
          <cell r="CC676">
            <v>3.39307261318684</v>
          </cell>
          <cell r="CD676">
            <v>3.76091233891628</v>
          </cell>
          <cell r="CE676">
            <v>3.57852739057191</v>
          </cell>
          <cell r="CF676">
            <v>4.2185968219729</v>
          </cell>
          <cell r="CG676">
            <v>3.60944880728119</v>
          </cell>
          <cell r="CH676">
            <v>3.32665982772047</v>
          </cell>
          <cell r="CI676">
            <v>3.72541984698922</v>
          </cell>
          <cell r="CJ676">
            <v>4.35459740529751</v>
          </cell>
          <cell r="CK676">
            <v>3.96183422653491</v>
          </cell>
          <cell r="CL676">
            <v>4.34177695437248</v>
          </cell>
          <cell r="CM676">
            <v>3.93891240122427</v>
          </cell>
          <cell r="CN676">
            <v>4.39578443933217</v>
          </cell>
          <cell r="CO676">
            <v>4.64976400962207</v>
          </cell>
          <cell r="CP676">
            <v>3.84625667421588</v>
          </cell>
          <cell r="CQ676">
            <v>4.37135285687519</v>
          </cell>
          <cell r="CR676">
            <v>4.88347034530084</v>
          </cell>
          <cell r="CS676">
            <v>4.66623507054659</v>
          </cell>
          <cell r="CT676">
            <v>5.23131360069076</v>
          </cell>
          <cell r="CU676">
            <v>5.23131360069076</v>
          </cell>
          <cell r="CV676">
            <v>5.23131360069076</v>
          </cell>
          <cell r="CW676">
            <v>1.26255855138106</v>
          </cell>
          <cell r="CX676">
            <v>1.26962141006379</v>
          </cell>
          <cell r="CY676">
            <v>1.27103323479322</v>
          </cell>
          <cell r="CZ676">
            <v>1.27758691258529</v>
          </cell>
          <cell r="DA676">
            <v>1.25850765740467</v>
          </cell>
          <cell r="DB676">
            <v>1.25031546099735</v>
          </cell>
          <cell r="DC676">
            <v>1.24728700673945</v>
          </cell>
          <cell r="DD676">
            <v>1.27235270320558</v>
          </cell>
          <cell r="DE676">
            <v>1.25792130175611</v>
          </cell>
          <cell r="DF676">
            <v>1.27237736511793</v>
          </cell>
        </row>
        <row r="677">
          <cell r="BX677">
            <v>2.5150864135678</v>
          </cell>
          <cell r="BY677">
            <v>2.92961407976995</v>
          </cell>
          <cell r="BZ677">
            <v>2.51175730996461</v>
          </cell>
          <cell r="CA677">
            <v>2.67276460234959</v>
          </cell>
          <cell r="CB677">
            <v>2.73499863134585</v>
          </cell>
          <cell r="CC677">
            <v>3.30261746843437</v>
          </cell>
          <cell r="CD677">
            <v>3.16146942088078</v>
          </cell>
          <cell r="CE677">
            <v>3.86112196330257</v>
          </cell>
          <cell r="CF677">
            <v>3.29197198566462</v>
          </cell>
          <cell r="CG677">
            <v>4.44426560546406</v>
          </cell>
          <cell r="CH677">
            <v>3.35951302504605</v>
          </cell>
          <cell r="CI677">
            <v>4.04574210029821</v>
          </cell>
          <cell r="CJ677">
            <v>4.12201444981244</v>
          </cell>
          <cell r="CK677">
            <v>4.29681494547027</v>
          </cell>
          <cell r="CL677">
            <v>5.11012159008812</v>
          </cell>
          <cell r="CM677">
            <v>4.30977051367056</v>
          </cell>
          <cell r="CN677">
            <v>4.62818607059662</v>
          </cell>
          <cell r="CO677">
            <v>5.11340666334313</v>
          </cell>
          <cell r="CP677">
            <v>4.48904486775528</v>
          </cell>
          <cell r="CQ677">
            <v>4.99705251779569</v>
          </cell>
          <cell r="CR677">
            <v>5.46624201001793</v>
          </cell>
          <cell r="CS677">
            <v>4.94338141855128</v>
          </cell>
          <cell r="CT677">
            <v>4.84292900371308</v>
          </cell>
          <cell r="CU677">
            <v>4.84292900371308</v>
          </cell>
          <cell r="CV677">
            <v>4.84292900371308</v>
          </cell>
          <cell r="CW677">
            <v>1.25039488466181</v>
          </cell>
          <cell r="CX677">
            <v>1.26756585689512</v>
          </cell>
          <cell r="CY677">
            <v>1.24673620610416</v>
          </cell>
          <cell r="CZ677">
            <v>1.24206981358533</v>
          </cell>
          <cell r="DA677">
            <v>1.25142845721358</v>
          </cell>
          <cell r="DB677">
            <v>1.24388356526901</v>
          </cell>
          <cell r="DC677">
            <v>1.25845921975401</v>
          </cell>
          <cell r="DD677">
            <v>1.2542496261022</v>
          </cell>
          <cell r="DE677">
            <v>1.24556422657746</v>
          </cell>
          <cell r="DF677">
            <v>1.25376194235961</v>
          </cell>
        </row>
        <row r="678">
          <cell r="BX678">
            <v>2.91437786189836</v>
          </cell>
          <cell r="BY678">
            <v>3.06905420179834</v>
          </cell>
          <cell r="BZ678">
            <v>2.95100733000658</v>
          </cell>
          <cell r="CA678">
            <v>2.76366590925197</v>
          </cell>
          <cell r="CB678">
            <v>3.01869302218838</v>
          </cell>
          <cell r="CC678">
            <v>2.77488534211851</v>
          </cell>
          <cell r="CD678">
            <v>3.11910623327981</v>
          </cell>
          <cell r="CE678">
            <v>3.38481639601922</v>
          </cell>
          <cell r="CF678">
            <v>3.80048398531853</v>
          </cell>
          <cell r="CG678">
            <v>3.47104938482508</v>
          </cell>
          <cell r="CH678">
            <v>3.78531084269632</v>
          </cell>
          <cell r="CI678">
            <v>3.98250699337127</v>
          </cell>
          <cell r="CJ678">
            <v>3.88559986688072</v>
          </cell>
          <cell r="CK678">
            <v>4.07675248949932</v>
          </cell>
          <cell r="CL678">
            <v>4.16443548837082</v>
          </cell>
          <cell r="CM678">
            <v>4.47304580650598</v>
          </cell>
          <cell r="CN678">
            <v>4.31790965663887</v>
          </cell>
          <cell r="CO678">
            <v>3.74824074605877</v>
          </cell>
          <cell r="CP678">
            <v>4.77606812805857</v>
          </cell>
          <cell r="CQ678">
            <v>5.20531678454586</v>
          </cell>
          <cell r="CR678">
            <v>5.08371923474567</v>
          </cell>
          <cell r="CS678">
            <v>5.23251241425798</v>
          </cell>
          <cell r="CT678">
            <v>5.15814611269901</v>
          </cell>
          <cell r="CU678">
            <v>5.15814611269901</v>
          </cell>
          <cell r="CV678">
            <v>5.15814611269901</v>
          </cell>
          <cell r="CW678">
            <v>1.26200590232658</v>
          </cell>
          <cell r="CX678">
            <v>1.26035816725795</v>
          </cell>
          <cell r="CY678">
            <v>1.24641994441961</v>
          </cell>
          <cell r="CZ678">
            <v>1.22379715215242</v>
          </cell>
          <cell r="DA678">
            <v>1.26713698849696</v>
          </cell>
          <cell r="DB678">
            <v>1.25827828279499</v>
          </cell>
          <cell r="DC678">
            <v>1.27347604044121</v>
          </cell>
          <cell r="DD678">
            <v>1.24718170107701</v>
          </cell>
          <cell r="DE678">
            <v>1.25592320051989</v>
          </cell>
          <cell r="DF678">
            <v>1.24873337817034</v>
          </cell>
        </row>
        <row r="679">
          <cell r="BX679">
            <v>2.9683063376725</v>
          </cell>
          <cell r="BY679">
            <v>3.23721470223215</v>
          </cell>
          <cell r="BZ679">
            <v>3.10742996802503</v>
          </cell>
          <cell r="CA679">
            <v>3.02473324672197</v>
          </cell>
          <cell r="CB679">
            <v>3.23419011741726</v>
          </cell>
          <cell r="CC679">
            <v>3.10886001709852</v>
          </cell>
          <cell r="CD679">
            <v>3.35839506475073</v>
          </cell>
          <cell r="CE679">
            <v>3.75760925542615</v>
          </cell>
          <cell r="CF679">
            <v>3.31778653557009</v>
          </cell>
          <cell r="CG679">
            <v>3.9913108071496</v>
          </cell>
          <cell r="CH679">
            <v>3.84544632928574</v>
          </cell>
          <cell r="CI679">
            <v>4.32649909882918</v>
          </cell>
          <cell r="CJ679">
            <v>4.54500490396191</v>
          </cell>
          <cell r="CK679">
            <v>4.07483370944071</v>
          </cell>
          <cell r="CL679">
            <v>3.87818593251283</v>
          </cell>
          <cell r="CM679">
            <v>4.08670498447328</v>
          </cell>
          <cell r="CN679">
            <v>4.09621677669395</v>
          </cell>
          <cell r="CO679">
            <v>4.15858481572497</v>
          </cell>
          <cell r="CP679">
            <v>4.8896143786322</v>
          </cell>
          <cell r="CQ679">
            <v>5.29880417007035</v>
          </cell>
          <cell r="CR679">
            <v>5.22490043312071</v>
          </cell>
          <cell r="CS679">
            <v>4.90342257852163</v>
          </cell>
          <cell r="CT679">
            <v>5.10938760860087</v>
          </cell>
          <cell r="CU679">
            <v>5.10938760860087</v>
          </cell>
          <cell r="CV679">
            <v>5.10938760860087</v>
          </cell>
          <cell r="CW679">
            <v>1.25926091581824</v>
          </cell>
          <cell r="CX679">
            <v>1.2529282790375</v>
          </cell>
          <cell r="CY679">
            <v>1.25882558251429</v>
          </cell>
          <cell r="CZ679">
            <v>1.26239997361092</v>
          </cell>
          <cell r="DA679">
            <v>1.23480497576745</v>
          </cell>
          <cell r="DB679">
            <v>1.25544037984057</v>
          </cell>
          <cell r="DC679">
            <v>1.26894847738686</v>
          </cell>
          <cell r="DD679">
            <v>1.25994844778603</v>
          </cell>
          <cell r="DE679">
            <v>1.24304608453096</v>
          </cell>
          <cell r="DF679">
            <v>1.24575051632056</v>
          </cell>
        </row>
        <row r="680">
          <cell r="BX680">
            <v>2.88790057920657</v>
          </cell>
          <cell r="BY680">
            <v>2.89726441175335</v>
          </cell>
          <cell r="BZ680">
            <v>3.37988099258736</v>
          </cell>
          <cell r="CA680">
            <v>3.67551635720181</v>
          </cell>
          <cell r="CB680">
            <v>3.65654363755458</v>
          </cell>
          <cell r="CC680">
            <v>3.55023626215708</v>
          </cell>
          <cell r="CD680">
            <v>3.71036831132992</v>
          </cell>
          <cell r="CE680">
            <v>3.65848326593293</v>
          </cell>
          <cell r="CF680">
            <v>3.56032644369008</v>
          </cell>
          <cell r="CG680">
            <v>3.09292189865483</v>
          </cell>
          <cell r="CH680">
            <v>3.52341499954237</v>
          </cell>
          <cell r="CI680">
            <v>4.10201874357315</v>
          </cell>
          <cell r="CJ680">
            <v>3.63304122467855</v>
          </cell>
          <cell r="CK680">
            <v>4.59884950584505</v>
          </cell>
          <cell r="CL680">
            <v>4.41455260215388</v>
          </cell>
          <cell r="CM680">
            <v>3.84165432502679</v>
          </cell>
          <cell r="CN680">
            <v>4.69125752599517</v>
          </cell>
          <cell r="CO680">
            <v>4.60522824827472</v>
          </cell>
          <cell r="CP680">
            <v>4.2774870335982</v>
          </cell>
          <cell r="CQ680">
            <v>5.30763982719769</v>
          </cell>
          <cell r="CR680">
            <v>5.07358820273498</v>
          </cell>
          <cell r="CS680">
            <v>5.05024226479785</v>
          </cell>
          <cell r="CT680">
            <v>5.31972100911757</v>
          </cell>
          <cell r="CU680">
            <v>5.31972100911757</v>
          </cell>
          <cell r="CV680">
            <v>5.31972100911757</v>
          </cell>
          <cell r="CW680">
            <v>1.26152297790749</v>
          </cell>
          <cell r="CX680">
            <v>1.23005596067843</v>
          </cell>
          <cell r="CY680">
            <v>1.28304051147679</v>
          </cell>
          <cell r="CZ680">
            <v>1.26080665697838</v>
          </cell>
          <cell r="DA680">
            <v>1.26640161367152</v>
          </cell>
          <cell r="DB680">
            <v>1.2539134937327</v>
          </cell>
          <cell r="DC680">
            <v>1.25493415625843</v>
          </cell>
          <cell r="DD680">
            <v>1.28253349128122</v>
          </cell>
          <cell r="DE680">
            <v>1.25476164298941</v>
          </cell>
          <cell r="DF680">
            <v>1.24742610219737</v>
          </cell>
        </row>
        <row r="681">
          <cell r="BX681">
            <v>2.51556928040684</v>
          </cell>
          <cell r="BY681">
            <v>2.67227158740583</v>
          </cell>
          <cell r="BZ681">
            <v>2.77470125097951</v>
          </cell>
          <cell r="CA681">
            <v>3.2033181341404</v>
          </cell>
          <cell r="CB681">
            <v>3.31579438237233</v>
          </cell>
          <cell r="CC681">
            <v>3.38214989176184</v>
          </cell>
          <cell r="CD681">
            <v>3.83650907574888</v>
          </cell>
          <cell r="CE681">
            <v>2.79433849595893</v>
          </cell>
          <cell r="CF681">
            <v>3.46605083719948</v>
          </cell>
          <cell r="CG681">
            <v>3.95117383959228</v>
          </cell>
          <cell r="CH681">
            <v>3.73007151343447</v>
          </cell>
          <cell r="CI681">
            <v>3.84383377749662</v>
          </cell>
          <cell r="CJ681">
            <v>3.97183449214811</v>
          </cell>
          <cell r="CK681">
            <v>4.21359754853856</v>
          </cell>
          <cell r="CL681">
            <v>3.86287517593478</v>
          </cell>
          <cell r="CM681">
            <v>4.56444860979297</v>
          </cell>
          <cell r="CN681">
            <v>4.62986056574594</v>
          </cell>
          <cell r="CO681">
            <v>5.14781702885493</v>
          </cell>
          <cell r="CP681">
            <v>4.87334308088752</v>
          </cell>
          <cell r="CQ681">
            <v>5.48976838225228</v>
          </cell>
          <cell r="CR681">
            <v>4.47652014601542</v>
          </cell>
          <cell r="CS681">
            <v>5.01823273481008</v>
          </cell>
          <cell r="CT681">
            <v>5.52318478242222</v>
          </cell>
          <cell r="CU681">
            <v>5.52318478242222</v>
          </cell>
          <cell r="CV681">
            <v>5.52318478242222</v>
          </cell>
          <cell r="CW681">
            <v>1.25152551451264</v>
          </cell>
          <cell r="CX681">
            <v>1.26036733647677</v>
          </cell>
          <cell r="CY681">
            <v>1.25539007063209</v>
          </cell>
          <cell r="CZ681">
            <v>1.24614659635045</v>
          </cell>
          <cell r="DA681">
            <v>1.25060286060803</v>
          </cell>
          <cell r="DB681">
            <v>1.22606473579017</v>
          </cell>
          <cell r="DC681">
            <v>1.25394690395025</v>
          </cell>
          <cell r="DD681">
            <v>1.2486590321905</v>
          </cell>
          <cell r="DE681">
            <v>1.23893876033295</v>
          </cell>
          <cell r="DF681">
            <v>1.2546611008836</v>
          </cell>
        </row>
        <row r="682">
          <cell r="BX682">
            <v>2.74625554393732</v>
          </cell>
          <cell r="BY682">
            <v>2.65311949759014</v>
          </cell>
          <cell r="BZ682">
            <v>3.29013401922587</v>
          </cell>
          <cell r="CA682">
            <v>2.87496632132839</v>
          </cell>
          <cell r="CB682">
            <v>3.00230493445967</v>
          </cell>
          <cell r="CC682">
            <v>3.10949115124575</v>
          </cell>
          <cell r="CD682">
            <v>3.6432174975172</v>
          </cell>
          <cell r="CE682">
            <v>3.52848151855586</v>
          </cell>
          <cell r="CF682">
            <v>3.89885492947814</v>
          </cell>
          <cell r="CG682">
            <v>3.25722440032831</v>
          </cell>
          <cell r="CH682">
            <v>3.21737285380672</v>
          </cell>
          <cell r="CI682">
            <v>3.85541969613541</v>
          </cell>
          <cell r="CJ682">
            <v>3.85244389432338</v>
          </cell>
          <cell r="CK682">
            <v>3.80114141312486</v>
          </cell>
          <cell r="CL682">
            <v>3.54705298988593</v>
          </cell>
          <cell r="CM682">
            <v>4.3130223676841</v>
          </cell>
          <cell r="CN682">
            <v>4.12629848806242</v>
          </cell>
          <cell r="CO682">
            <v>4.44194993835122</v>
          </cell>
          <cell r="CP682">
            <v>4.15094032650587</v>
          </cell>
          <cell r="CQ682">
            <v>5.64852708429626</v>
          </cell>
          <cell r="CR682">
            <v>5.30605648833204</v>
          </cell>
          <cell r="CS682">
            <v>4.87986917560659</v>
          </cell>
          <cell r="CT682">
            <v>5.04547206647014</v>
          </cell>
          <cell r="CU682">
            <v>5.04547206647014</v>
          </cell>
          <cell r="CV682">
            <v>5.04547206647014</v>
          </cell>
          <cell r="CW682">
            <v>1.26177675978442</v>
          </cell>
          <cell r="CX682">
            <v>1.25118927685335</v>
          </cell>
          <cell r="CY682">
            <v>1.24354468983627</v>
          </cell>
          <cell r="CZ682">
            <v>1.22129454179276</v>
          </cell>
          <cell r="DA682">
            <v>1.26971500096326</v>
          </cell>
          <cell r="DB682">
            <v>1.24607516344201</v>
          </cell>
          <cell r="DC682">
            <v>1.25431483564796</v>
          </cell>
          <cell r="DD682">
            <v>1.26180647148107</v>
          </cell>
          <cell r="DE682">
            <v>1.26626893081208</v>
          </cell>
          <cell r="DF682">
            <v>1.25740850444294</v>
          </cell>
        </row>
        <row r="683">
          <cell r="BX683">
            <v>2.89648946849436</v>
          </cell>
          <cell r="BY683">
            <v>2.74385622864434</v>
          </cell>
          <cell r="BZ683">
            <v>2.60166874037592</v>
          </cell>
          <cell r="CA683">
            <v>3.22575154704628</v>
          </cell>
          <cell r="CB683">
            <v>3.17182583334639</v>
          </cell>
          <cell r="CC683">
            <v>3.23808099041986</v>
          </cell>
          <cell r="CD683">
            <v>3.70005856909673</v>
          </cell>
          <cell r="CE683">
            <v>3.41206027242615</v>
          </cell>
          <cell r="CF683">
            <v>3.46928139535054</v>
          </cell>
          <cell r="CG683">
            <v>4.01773886223214</v>
          </cell>
          <cell r="CH683">
            <v>4.1932586979295</v>
          </cell>
          <cell r="CI683">
            <v>4.03929442231871</v>
          </cell>
          <cell r="CJ683">
            <v>3.28900708332694</v>
          </cell>
          <cell r="CK683">
            <v>4.36299872964805</v>
          </cell>
          <cell r="CL683">
            <v>4.3759789330432</v>
          </cell>
          <cell r="CM683">
            <v>4.28546218750865</v>
          </cell>
          <cell r="CN683">
            <v>4.57829482877648</v>
          </cell>
          <cell r="CO683">
            <v>4.37518496843011</v>
          </cell>
          <cell r="CP683">
            <v>4.20925257351388</v>
          </cell>
          <cell r="CQ683">
            <v>4.76644748481553</v>
          </cell>
          <cell r="CR683">
            <v>5.0351300739119</v>
          </cell>
          <cell r="CS683">
            <v>5.04909059786934</v>
          </cell>
          <cell r="CT683">
            <v>4.89151080090472</v>
          </cell>
          <cell r="CU683">
            <v>4.89151080090472</v>
          </cell>
          <cell r="CV683">
            <v>4.89151080090472</v>
          </cell>
          <cell r="CW683">
            <v>1.25055958860955</v>
          </cell>
          <cell r="CX683">
            <v>1.25839808175064</v>
          </cell>
          <cell r="CY683">
            <v>1.27794037157012</v>
          </cell>
          <cell r="CZ683">
            <v>1.25768257341573</v>
          </cell>
          <cell r="DA683">
            <v>1.25776725567725</v>
          </cell>
          <cell r="DB683">
            <v>1.24427366427901</v>
          </cell>
          <cell r="DC683">
            <v>1.24452961559508</v>
          </cell>
          <cell r="DD683">
            <v>1.26894163594139</v>
          </cell>
          <cell r="DE683">
            <v>1.25934990591052</v>
          </cell>
          <cell r="DF683">
            <v>1.24108183102899</v>
          </cell>
        </row>
        <row r="684">
          <cell r="BX684">
            <v>2.71450440442482</v>
          </cell>
          <cell r="BY684">
            <v>2.94586151676614</v>
          </cell>
          <cell r="BZ684">
            <v>3.08810628813409</v>
          </cell>
          <cell r="CA684">
            <v>3.05118085214619</v>
          </cell>
          <cell r="CB684">
            <v>3.06381041943697</v>
          </cell>
          <cell r="CC684">
            <v>3.49094461625252</v>
          </cell>
          <cell r="CD684">
            <v>3.19540905889893</v>
          </cell>
          <cell r="CE684">
            <v>3.11411890984578</v>
          </cell>
          <cell r="CF684">
            <v>3.8749810530346</v>
          </cell>
          <cell r="CG684">
            <v>3.7191183067711</v>
          </cell>
          <cell r="CH684">
            <v>3.68532032434484</v>
          </cell>
          <cell r="CI684">
            <v>3.388411404457</v>
          </cell>
          <cell r="CJ684">
            <v>3.6383661827131</v>
          </cell>
          <cell r="CK684">
            <v>3.67950231324516</v>
          </cell>
          <cell r="CL684">
            <v>3.84100883494563</v>
          </cell>
          <cell r="CM684">
            <v>4.18489726678529</v>
          </cell>
          <cell r="CN684">
            <v>4.67131439942774</v>
          </cell>
          <cell r="CO684">
            <v>4.24483915382481</v>
          </cell>
          <cell r="CP684">
            <v>5.02928697864895</v>
          </cell>
          <cell r="CQ684">
            <v>4.92357422252713</v>
          </cell>
          <cell r="CR684">
            <v>5.04975010761728</v>
          </cell>
          <cell r="CS684">
            <v>4.92265261560823</v>
          </cell>
          <cell r="CT684">
            <v>4.73279180743374</v>
          </cell>
          <cell r="CU684">
            <v>4.73279180743374</v>
          </cell>
          <cell r="CV684">
            <v>4.73279180743374</v>
          </cell>
          <cell r="CW684">
            <v>1.26266429018242</v>
          </cell>
          <cell r="CX684">
            <v>1.26220707152908</v>
          </cell>
          <cell r="CY684">
            <v>1.27697068122527</v>
          </cell>
          <cell r="CZ684">
            <v>1.26825099174281</v>
          </cell>
          <cell r="DA684">
            <v>1.24678054011848</v>
          </cell>
          <cell r="DB684">
            <v>1.24513165413649</v>
          </cell>
          <cell r="DC684">
            <v>1.26405813217704</v>
          </cell>
          <cell r="DD684">
            <v>1.24286992890023</v>
          </cell>
          <cell r="DE684">
            <v>1.26650346586697</v>
          </cell>
          <cell r="DF684">
            <v>1.24716675257869</v>
          </cell>
        </row>
        <row r="685">
          <cell r="BX685">
            <v>2.44638008028213</v>
          </cell>
          <cell r="BY685">
            <v>3.05327395074224</v>
          </cell>
          <cell r="BZ685">
            <v>3.26995512166106</v>
          </cell>
          <cell r="CA685">
            <v>3.23185414086488</v>
          </cell>
          <cell r="CB685">
            <v>3.4693819769175</v>
          </cell>
          <cell r="CC685">
            <v>2.79909135929666</v>
          </cell>
          <cell r="CD685">
            <v>3.19723631620645</v>
          </cell>
          <cell r="CE685">
            <v>3.45463503741017</v>
          </cell>
          <cell r="CF685">
            <v>4.17347990331363</v>
          </cell>
          <cell r="CG685">
            <v>3.56789348109005</v>
          </cell>
          <cell r="CH685">
            <v>4.02123963847713</v>
          </cell>
          <cell r="CI685">
            <v>4.33365806119806</v>
          </cell>
          <cell r="CJ685">
            <v>4.27330380345184</v>
          </cell>
          <cell r="CK685">
            <v>4.73786692770859</v>
          </cell>
          <cell r="CL685">
            <v>4.53133655232865</v>
          </cell>
          <cell r="CM685">
            <v>4.47716967983797</v>
          </cell>
          <cell r="CN685">
            <v>5.34028873099338</v>
          </cell>
          <cell r="CO685">
            <v>5.0061380946118</v>
          </cell>
          <cell r="CP685">
            <v>4.13340846691912</v>
          </cell>
          <cell r="CQ685">
            <v>4.32785984446939</v>
          </cell>
          <cell r="CR685">
            <v>5.56834202246317</v>
          </cell>
          <cell r="CS685">
            <v>5.6936363553752</v>
          </cell>
          <cell r="CT685">
            <v>4.93411961235089</v>
          </cell>
          <cell r="CU685">
            <v>4.93411961235089</v>
          </cell>
          <cell r="CV685">
            <v>4.93411961235089</v>
          </cell>
          <cell r="CW685">
            <v>1.27794845540847</v>
          </cell>
          <cell r="CX685">
            <v>1.24876551931104</v>
          </cell>
          <cell r="CY685">
            <v>1.22548153740952</v>
          </cell>
          <cell r="CZ685">
            <v>1.26317466462864</v>
          </cell>
          <cell r="DA685">
            <v>1.2665732841886</v>
          </cell>
          <cell r="DB685">
            <v>1.28838399598311</v>
          </cell>
          <cell r="DC685">
            <v>1.25365120119272</v>
          </cell>
          <cell r="DD685">
            <v>1.24825447820897</v>
          </cell>
          <cell r="DE685">
            <v>1.27154133620946</v>
          </cell>
          <cell r="DF685">
            <v>1.25166154108302</v>
          </cell>
        </row>
        <row r="686">
          <cell r="BX686">
            <v>2.13253839472837</v>
          </cell>
          <cell r="BY686">
            <v>2.75298506523929</v>
          </cell>
          <cell r="BZ686">
            <v>3.44386830711404</v>
          </cell>
          <cell r="CA686">
            <v>3.02899747835406</v>
          </cell>
          <cell r="CB686">
            <v>3.22470888105085</v>
          </cell>
          <cell r="CC686">
            <v>3.43537239521293</v>
          </cell>
          <cell r="CD686">
            <v>3.61908774777137</v>
          </cell>
          <cell r="CE686">
            <v>2.9808875536314</v>
          </cell>
          <cell r="CF686">
            <v>3.8497453050353</v>
          </cell>
          <cell r="CG686">
            <v>3.69952020082553</v>
          </cell>
          <cell r="CH686">
            <v>3.89524092673591</v>
          </cell>
          <cell r="CI686">
            <v>4.01206219465192</v>
          </cell>
          <cell r="CJ686">
            <v>3.72447830738222</v>
          </cell>
          <cell r="CK686">
            <v>3.52971588223069</v>
          </cell>
          <cell r="CL686">
            <v>4.3435387708752</v>
          </cell>
          <cell r="CM686">
            <v>4.31393514901276</v>
          </cell>
          <cell r="CN686">
            <v>4.23008622713954</v>
          </cell>
          <cell r="CO686">
            <v>3.94327701142885</v>
          </cell>
          <cell r="CP686">
            <v>4.69107240167976</v>
          </cell>
          <cell r="CQ686">
            <v>5.46394852441139</v>
          </cell>
          <cell r="CR686">
            <v>4.78193138448176</v>
          </cell>
          <cell r="CS686">
            <v>4.88314039422758</v>
          </cell>
          <cell r="CT686">
            <v>4.8729787938812</v>
          </cell>
          <cell r="CU686">
            <v>4.8729787938812</v>
          </cell>
          <cell r="CV686">
            <v>4.8729787938812</v>
          </cell>
          <cell r="CW686">
            <v>1.23032958584565</v>
          </cell>
          <cell r="CX686">
            <v>1.24971514661838</v>
          </cell>
          <cell r="CY686">
            <v>1.2428022723266</v>
          </cell>
          <cell r="CZ686">
            <v>1.26782657069401</v>
          </cell>
          <cell r="DA686">
            <v>1.26252308765349</v>
          </cell>
          <cell r="DB686">
            <v>1.26960994843614</v>
          </cell>
          <cell r="DC686">
            <v>1.26249607641673</v>
          </cell>
          <cell r="DD686">
            <v>1.24977623343859</v>
          </cell>
          <cell r="DE686">
            <v>1.25758406837975</v>
          </cell>
          <cell r="DF686">
            <v>1.24934631071167</v>
          </cell>
        </row>
        <row r="687">
          <cell r="BX687">
            <v>3.03361076822014</v>
          </cell>
          <cell r="BY687">
            <v>2.96403703779499</v>
          </cell>
          <cell r="BZ687">
            <v>2.74165497030133</v>
          </cell>
          <cell r="CA687">
            <v>3.04889191605033</v>
          </cell>
          <cell r="CB687">
            <v>2.83914755236942</v>
          </cell>
          <cell r="CC687">
            <v>3.05391723284634</v>
          </cell>
          <cell r="CD687">
            <v>3.41184667549457</v>
          </cell>
          <cell r="CE687">
            <v>3.87641479162618</v>
          </cell>
          <cell r="CF687">
            <v>3.70992974142437</v>
          </cell>
          <cell r="CG687">
            <v>4.07142159508735</v>
          </cell>
          <cell r="CH687">
            <v>3.70533816074373</v>
          </cell>
          <cell r="CI687">
            <v>4.0440202217812</v>
          </cell>
          <cell r="CJ687">
            <v>3.71507105819615</v>
          </cell>
          <cell r="CK687">
            <v>3.48410700317138</v>
          </cell>
          <cell r="CL687">
            <v>4.30520607916984</v>
          </cell>
          <cell r="CM687">
            <v>4.1471214013925</v>
          </cell>
          <cell r="CN687">
            <v>4.29688257716771</v>
          </cell>
          <cell r="CO687">
            <v>4.82824813435396</v>
          </cell>
          <cell r="CP687">
            <v>5.28761486143396</v>
          </cell>
          <cell r="CQ687">
            <v>5.2589483711267</v>
          </cell>
          <cell r="CR687">
            <v>4.83952008486681</v>
          </cell>
          <cell r="CS687">
            <v>4.73821614472411</v>
          </cell>
          <cell r="CT687">
            <v>4.81256029028856</v>
          </cell>
          <cell r="CU687">
            <v>4.81256029028856</v>
          </cell>
          <cell r="CV687">
            <v>4.81256029028856</v>
          </cell>
          <cell r="CW687">
            <v>1.25664687174122</v>
          </cell>
          <cell r="CX687">
            <v>1.25703559263041</v>
          </cell>
          <cell r="CY687">
            <v>1.24459680757212</v>
          </cell>
          <cell r="CZ687">
            <v>1.26319676764158</v>
          </cell>
          <cell r="DA687">
            <v>1.25269037214795</v>
          </cell>
          <cell r="DB687">
            <v>1.24663835414373</v>
          </cell>
          <cell r="DC687">
            <v>1.25155039685174</v>
          </cell>
          <cell r="DD687">
            <v>1.27512172054118</v>
          </cell>
          <cell r="DE687">
            <v>1.28834082959407</v>
          </cell>
          <cell r="DF687">
            <v>1.25786600852674</v>
          </cell>
        </row>
        <row r="688">
          <cell r="BX688">
            <v>2.51641406406345</v>
          </cell>
          <cell r="BY688">
            <v>3.0169715392758</v>
          </cell>
          <cell r="BZ688">
            <v>2.8977404335236</v>
          </cell>
          <cell r="CA688">
            <v>3.21711981194421</v>
          </cell>
          <cell r="CB688">
            <v>2.99154308198442</v>
          </cell>
          <cell r="CC688">
            <v>3.50030424564107</v>
          </cell>
          <cell r="CD688">
            <v>3.04418185789047</v>
          </cell>
          <cell r="CE688">
            <v>3.31662077633756</v>
          </cell>
          <cell r="CF688">
            <v>3.16559343764737</v>
          </cell>
          <cell r="CG688">
            <v>3.58935214507181</v>
          </cell>
          <cell r="CH688">
            <v>3.80318256364452</v>
          </cell>
          <cell r="CI688">
            <v>3.34514548176123</v>
          </cell>
          <cell r="CJ688">
            <v>4.16759241255277</v>
          </cell>
          <cell r="CK688">
            <v>4.30872354007862</v>
          </cell>
          <cell r="CL688">
            <v>3.92608166970664</v>
          </cell>
          <cell r="CM688">
            <v>4.49133832308052</v>
          </cell>
          <cell r="CN688">
            <v>4.50368434477471</v>
          </cell>
          <cell r="CO688">
            <v>4.9270951168985</v>
          </cell>
          <cell r="CP688">
            <v>4.65609222542918</v>
          </cell>
          <cell r="CQ688">
            <v>4.76567455388646</v>
          </cell>
          <cell r="CR688">
            <v>4.03086901415108</v>
          </cell>
          <cell r="CS688">
            <v>4.83383728522681</v>
          </cell>
          <cell r="CT688">
            <v>4.97887399007333</v>
          </cell>
          <cell r="CU688">
            <v>4.97887399007333</v>
          </cell>
          <cell r="CV688">
            <v>4.97887399007333</v>
          </cell>
          <cell r="CW688">
            <v>1.25138273500023</v>
          </cell>
          <cell r="CX688">
            <v>1.25962142679796</v>
          </cell>
          <cell r="CY688">
            <v>1.2434500210853</v>
          </cell>
          <cell r="CZ688">
            <v>1.26026466578021</v>
          </cell>
          <cell r="DA688">
            <v>1.24514257804406</v>
          </cell>
          <cell r="DB688">
            <v>1.25676910142854</v>
          </cell>
          <cell r="DC688">
            <v>1.25091198025093</v>
          </cell>
          <cell r="DD688">
            <v>1.25645761162089</v>
          </cell>
          <cell r="DE688">
            <v>1.23877919590708</v>
          </cell>
          <cell r="DF688">
            <v>1.2606833089213</v>
          </cell>
        </row>
        <row r="689">
          <cell r="BX689">
            <v>2.30623473116588</v>
          </cell>
          <cell r="BY689">
            <v>2.68404279139971</v>
          </cell>
          <cell r="BZ689">
            <v>2.86080338382311</v>
          </cell>
          <cell r="CA689">
            <v>3.35867136253268</v>
          </cell>
          <cell r="CB689">
            <v>3.20852215553512</v>
          </cell>
          <cell r="CC689">
            <v>3.5238808963626</v>
          </cell>
          <cell r="CD689">
            <v>3.51182719178855</v>
          </cell>
          <cell r="CE689">
            <v>3.13707410804308</v>
          </cell>
          <cell r="CF689">
            <v>3.67015799333051</v>
          </cell>
          <cell r="CG689">
            <v>3.35599339827934</v>
          </cell>
          <cell r="CH689">
            <v>4.02776673859846</v>
          </cell>
          <cell r="CI689">
            <v>4.1271394978044</v>
          </cell>
          <cell r="CJ689">
            <v>3.53790225434598</v>
          </cell>
          <cell r="CK689">
            <v>4.35902726652706</v>
          </cell>
          <cell r="CL689">
            <v>3.9624972196964</v>
          </cell>
          <cell r="CM689">
            <v>4.08993757543428</v>
          </cell>
          <cell r="CN689">
            <v>4.45367515813479</v>
          </cell>
          <cell r="CO689">
            <v>4.32759942384713</v>
          </cell>
          <cell r="CP689">
            <v>4.16642188569431</v>
          </cell>
          <cell r="CQ689">
            <v>4.30102533110383</v>
          </cell>
          <cell r="CR689">
            <v>4.41464202589275</v>
          </cell>
          <cell r="CS689">
            <v>4.62397748511961</v>
          </cell>
          <cell r="CT689">
            <v>4.73547952685141</v>
          </cell>
          <cell r="CU689">
            <v>4.73547952685141</v>
          </cell>
          <cell r="CV689">
            <v>4.73547952685141</v>
          </cell>
          <cell r="CW689">
            <v>1.26847206745919</v>
          </cell>
          <cell r="CX689">
            <v>1.26712738618643</v>
          </cell>
          <cell r="CY689">
            <v>1.23073778893073</v>
          </cell>
          <cell r="CZ689">
            <v>1.25096727916943</v>
          </cell>
          <cell r="DA689">
            <v>1.2381117578402</v>
          </cell>
          <cell r="DB689">
            <v>1.26377778206333</v>
          </cell>
          <cell r="DC689">
            <v>1.27011452342071</v>
          </cell>
          <cell r="DD689">
            <v>1.26240335629047</v>
          </cell>
          <cell r="DE689">
            <v>1.25441865462311</v>
          </cell>
          <cell r="DF689">
            <v>1.25015215908301</v>
          </cell>
        </row>
        <row r="690">
          <cell r="BX690">
            <v>2.55468452078443</v>
          </cell>
          <cell r="BY690">
            <v>2.96938301945941</v>
          </cell>
          <cell r="BZ690">
            <v>3.26933629995536</v>
          </cell>
          <cell r="CA690">
            <v>2.95926432376244</v>
          </cell>
          <cell r="CB690">
            <v>3.4708389739187</v>
          </cell>
          <cell r="CC690">
            <v>3.97049413833857</v>
          </cell>
          <cell r="CD690">
            <v>3.40436229949251</v>
          </cell>
          <cell r="CE690">
            <v>3.35978990903531</v>
          </cell>
          <cell r="CF690">
            <v>3.72349378480129</v>
          </cell>
          <cell r="CG690">
            <v>3.08088805121146</v>
          </cell>
          <cell r="CH690">
            <v>3.53314222758276</v>
          </cell>
          <cell r="CI690">
            <v>4.43515457054645</v>
          </cell>
          <cell r="CJ690">
            <v>4.2785096918272</v>
          </cell>
          <cell r="CK690">
            <v>3.81762019602856</v>
          </cell>
          <cell r="CL690">
            <v>4.36619083157285</v>
          </cell>
          <cell r="CM690">
            <v>4.8281967868826</v>
          </cell>
          <cell r="CN690">
            <v>4.86594080247685</v>
          </cell>
          <cell r="CO690">
            <v>4.76149060619689</v>
          </cell>
          <cell r="CP690">
            <v>4.54384214948174</v>
          </cell>
          <cell r="CQ690">
            <v>4.84291001742183</v>
          </cell>
          <cell r="CR690">
            <v>4.86996855128945</v>
          </cell>
          <cell r="CS690">
            <v>5.4821330731264</v>
          </cell>
          <cell r="CT690">
            <v>5.10102345577419</v>
          </cell>
          <cell r="CU690">
            <v>5.10102345577419</v>
          </cell>
          <cell r="CV690">
            <v>5.10102345577419</v>
          </cell>
          <cell r="CW690">
            <v>1.23794749915081</v>
          </cell>
          <cell r="CX690">
            <v>1.25859127055152</v>
          </cell>
          <cell r="CY690">
            <v>1.25545494017824</v>
          </cell>
          <cell r="CZ690">
            <v>1.27955213121403</v>
          </cell>
          <cell r="DA690">
            <v>1.24427218484699</v>
          </cell>
          <cell r="DB690">
            <v>1.24870081295636</v>
          </cell>
          <cell r="DC690">
            <v>1.26843499983064</v>
          </cell>
          <cell r="DD690">
            <v>1.26285329579292</v>
          </cell>
          <cell r="DE690">
            <v>1.26198016947694</v>
          </cell>
          <cell r="DF690">
            <v>1.25016641587355</v>
          </cell>
        </row>
        <row r="691">
          <cell r="BX691">
            <v>2.24429816637583</v>
          </cell>
          <cell r="BY691">
            <v>2.76412789577084</v>
          </cell>
          <cell r="BZ691">
            <v>2.98852569523527</v>
          </cell>
          <cell r="CA691">
            <v>3.04060673735999</v>
          </cell>
          <cell r="CB691">
            <v>3.20584377569622</v>
          </cell>
          <cell r="CC691">
            <v>3.65182166750577</v>
          </cell>
          <cell r="CD691">
            <v>3.83158659408833</v>
          </cell>
          <cell r="CE691">
            <v>3.55494229330779</v>
          </cell>
          <cell r="CF691">
            <v>3.31188185923088</v>
          </cell>
          <cell r="CG691">
            <v>3.96600880625588</v>
          </cell>
          <cell r="CH691">
            <v>3.59014484319149</v>
          </cell>
          <cell r="CI691">
            <v>3.75129383423821</v>
          </cell>
          <cell r="CJ691">
            <v>3.86633842012116</v>
          </cell>
          <cell r="CK691">
            <v>4.13563978950048</v>
          </cell>
          <cell r="CL691">
            <v>3.60858201827246</v>
          </cell>
          <cell r="CM691">
            <v>3.88099851030478</v>
          </cell>
          <cell r="CN691">
            <v>4.19523624894242</v>
          </cell>
          <cell r="CO691">
            <v>4.60462902883342</v>
          </cell>
          <cell r="CP691">
            <v>4.66811685563696</v>
          </cell>
          <cell r="CQ691">
            <v>4.66372219209063</v>
          </cell>
          <cell r="CR691">
            <v>4.61223489243747</v>
          </cell>
          <cell r="CS691">
            <v>5.26450855007967</v>
          </cell>
          <cell r="CT691">
            <v>5.30202816147901</v>
          </cell>
          <cell r="CU691">
            <v>5.30202816147901</v>
          </cell>
          <cell r="CV691">
            <v>5.30202816147901</v>
          </cell>
          <cell r="CW691">
            <v>1.23710165984408</v>
          </cell>
          <cell r="CX691">
            <v>1.25554245090478</v>
          </cell>
          <cell r="CY691">
            <v>1.25220888469433</v>
          </cell>
          <cell r="CZ691">
            <v>1.25819006341429</v>
          </cell>
          <cell r="DA691">
            <v>1.26496382309091</v>
          </cell>
          <cell r="DB691">
            <v>1.25890872755981</v>
          </cell>
          <cell r="DC691">
            <v>1.2454805702961</v>
          </cell>
          <cell r="DD691">
            <v>1.26109514477463</v>
          </cell>
          <cell r="DE691">
            <v>1.26318889643724</v>
          </cell>
          <cell r="DF691">
            <v>1.27547961334633</v>
          </cell>
        </row>
        <row r="692">
          <cell r="BX692">
            <v>2.49244027227756</v>
          </cell>
          <cell r="BY692">
            <v>3.08477376747986</v>
          </cell>
          <cell r="BZ692">
            <v>3.17619057528869</v>
          </cell>
          <cell r="CA692">
            <v>2.92334539701013</v>
          </cell>
          <cell r="CB692">
            <v>2.96693977822215</v>
          </cell>
          <cell r="CC692">
            <v>3.08225302997441</v>
          </cell>
          <cell r="CD692">
            <v>3.22549959845054</v>
          </cell>
          <cell r="CE692">
            <v>3.32717664402744</v>
          </cell>
          <cell r="CF692">
            <v>3.0868838299952</v>
          </cell>
          <cell r="CG692">
            <v>3.54019978082416</v>
          </cell>
          <cell r="CH692">
            <v>3.86845576365571</v>
          </cell>
          <cell r="CI692">
            <v>4.32493744064744</v>
          </cell>
          <cell r="CJ692">
            <v>3.93842312572436</v>
          </cell>
          <cell r="CK692">
            <v>4.04503773841215</v>
          </cell>
          <cell r="CL692">
            <v>4.13543521138863</v>
          </cell>
          <cell r="CM692">
            <v>4.74889118742559</v>
          </cell>
          <cell r="CN692">
            <v>3.92107311164965</v>
          </cell>
          <cell r="CO692">
            <v>4.04120023913035</v>
          </cell>
          <cell r="CP692">
            <v>4.71510231326011</v>
          </cell>
          <cell r="CQ692">
            <v>4.70821405619662</v>
          </cell>
          <cell r="CR692">
            <v>4.72387698559047</v>
          </cell>
          <cell r="CS692">
            <v>5.08754244515602</v>
          </cell>
          <cell r="CT692">
            <v>4.84207813461549</v>
          </cell>
          <cell r="CU692">
            <v>4.84207813461549</v>
          </cell>
          <cell r="CV692">
            <v>4.84207813461549</v>
          </cell>
          <cell r="CW692">
            <v>1.24485053212173</v>
          </cell>
          <cell r="CX692">
            <v>1.27221528907005</v>
          </cell>
          <cell r="CY692">
            <v>1.24008606309354</v>
          </cell>
          <cell r="CZ692">
            <v>1.26892341913462</v>
          </cell>
          <cell r="DA692">
            <v>1.24256259038701</v>
          </cell>
          <cell r="DB692">
            <v>1.26462153515765</v>
          </cell>
          <cell r="DC692">
            <v>1.23024420794973</v>
          </cell>
          <cell r="DD692">
            <v>1.25897395691122</v>
          </cell>
          <cell r="DE692">
            <v>1.26323007309294</v>
          </cell>
          <cell r="DF692">
            <v>1.26177301381207</v>
          </cell>
        </row>
        <row r="693">
          <cell r="BX693">
            <v>2.64416654702466</v>
          </cell>
          <cell r="BY693">
            <v>3.33734075309389</v>
          </cell>
          <cell r="BZ693">
            <v>3.15534003854006</v>
          </cell>
          <cell r="CA693">
            <v>3.1249750579185</v>
          </cell>
          <cell r="CB693">
            <v>3.27662441292081</v>
          </cell>
          <cell r="CC693">
            <v>3.67191576799396</v>
          </cell>
          <cell r="CD693">
            <v>3.36427997423186</v>
          </cell>
          <cell r="CE693">
            <v>3.32037148163719</v>
          </cell>
          <cell r="CF693">
            <v>3.51995333478753</v>
          </cell>
          <cell r="CG693">
            <v>3.74519119217323</v>
          </cell>
          <cell r="CH693">
            <v>4.06429520789373</v>
          </cell>
          <cell r="CI693">
            <v>4.1230555027092</v>
          </cell>
          <cell r="CJ693">
            <v>4.0407011840918</v>
          </cell>
          <cell r="CK693">
            <v>3.8193312859355</v>
          </cell>
          <cell r="CL693">
            <v>4.37852870248482</v>
          </cell>
          <cell r="CM693">
            <v>4.0751748107379</v>
          </cell>
          <cell r="CN693">
            <v>3.98107508000359</v>
          </cell>
          <cell r="CO693">
            <v>4.74332443405786</v>
          </cell>
          <cell r="CP693">
            <v>4.49479746546025</v>
          </cell>
          <cell r="CQ693">
            <v>4.37570359600347</v>
          </cell>
          <cell r="CR693">
            <v>4.68719464549684</v>
          </cell>
          <cell r="CS693">
            <v>6.04261290387194</v>
          </cell>
          <cell r="CT693">
            <v>5.10407627981687</v>
          </cell>
          <cell r="CU693">
            <v>5.10407627981687</v>
          </cell>
          <cell r="CV693">
            <v>5.10407627981687</v>
          </cell>
          <cell r="CW693">
            <v>1.2435220124433</v>
          </cell>
          <cell r="CX693">
            <v>1.25934257346819</v>
          </cell>
          <cell r="CY693">
            <v>1.25050334602395</v>
          </cell>
          <cell r="CZ693">
            <v>1.25767840763666</v>
          </cell>
          <cell r="DA693">
            <v>1.25207314624149</v>
          </cell>
          <cell r="DB693">
            <v>1.26103507298953</v>
          </cell>
          <cell r="DC693">
            <v>1.26634290866716</v>
          </cell>
          <cell r="DD693">
            <v>1.24433310711479</v>
          </cell>
          <cell r="DE693">
            <v>1.23759555824216</v>
          </cell>
          <cell r="DF693">
            <v>1.23701321813864</v>
          </cell>
        </row>
        <row r="694">
          <cell r="BX694">
            <v>2.27524878998923</v>
          </cell>
          <cell r="BY694">
            <v>2.93038845803669</v>
          </cell>
          <cell r="BZ694">
            <v>3.27111586891474</v>
          </cell>
          <cell r="CA694">
            <v>3.3679942664396</v>
          </cell>
          <cell r="CB694">
            <v>3.81031058023874</v>
          </cell>
          <cell r="CC694">
            <v>3.37160104223604</v>
          </cell>
          <cell r="CD694">
            <v>3.04428943012035</v>
          </cell>
          <cell r="CE694">
            <v>3.31558693025302</v>
          </cell>
          <cell r="CF694">
            <v>3.02539928878576</v>
          </cell>
          <cell r="CG694">
            <v>3.28880448590443</v>
          </cell>
          <cell r="CH694">
            <v>3.67599742569084</v>
          </cell>
          <cell r="CI694">
            <v>3.74333550674135</v>
          </cell>
          <cell r="CJ694">
            <v>4.16478941941613</v>
          </cell>
          <cell r="CK694">
            <v>4.17958230537258</v>
          </cell>
          <cell r="CL694">
            <v>4.19019032057668</v>
          </cell>
          <cell r="CM694">
            <v>4.4933004628338</v>
          </cell>
          <cell r="CN694">
            <v>3.89228161373346</v>
          </cell>
          <cell r="CO694">
            <v>4.53725611618784</v>
          </cell>
          <cell r="CP694">
            <v>5.02441744265551</v>
          </cell>
          <cell r="CQ694">
            <v>4.60572991879836</v>
          </cell>
          <cell r="CR694">
            <v>4.56706379686092</v>
          </cell>
          <cell r="CS694">
            <v>5.29325133162703</v>
          </cell>
          <cell r="CT694">
            <v>5.32471980210173</v>
          </cell>
          <cell r="CU694">
            <v>5.32471980210173</v>
          </cell>
          <cell r="CV694">
            <v>5.32471980210173</v>
          </cell>
          <cell r="CW694">
            <v>1.2621773883553</v>
          </cell>
          <cell r="CX694">
            <v>1.26302522032582</v>
          </cell>
          <cell r="CY694">
            <v>1.26539205106123</v>
          </cell>
          <cell r="CZ694">
            <v>1.26220963192746</v>
          </cell>
          <cell r="DA694">
            <v>1.2489678333501</v>
          </cell>
          <cell r="DB694">
            <v>1.27441807527293</v>
          </cell>
          <cell r="DC694">
            <v>1.24590825596457</v>
          </cell>
          <cell r="DD694">
            <v>1.23314437583716</v>
          </cell>
          <cell r="DE694">
            <v>1.25111639872249</v>
          </cell>
          <cell r="DF694">
            <v>1.2601609467495</v>
          </cell>
        </row>
        <row r="695">
          <cell r="BX695">
            <v>2.24640608455005</v>
          </cell>
          <cell r="BY695">
            <v>2.60653375421182</v>
          </cell>
          <cell r="BZ695">
            <v>3.26615408584287</v>
          </cell>
          <cell r="CA695">
            <v>3.40269241505944</v>
          </cell>
          <cell r="CB695">
            <v>2.3830018509151</v>
          </cell>
          <cell r="CC695">
            <v>3.8543013418623</v>
          </cell>
          <cell r="CD695">
            <v>3.34769557523238</v>
          </cell>
          <cell r="CE695">
            <v>3.53278124980474</v>
          </cell>
          <cell r="CF695">
            <v>3.64161494581034</v>
          </cell>
          <cell r="CG695">
            <v>4.15130281613252</v>
          </cell>
          <cell r="CH695">
            <v>3.91919238017829</v>
          </cell>
          <cell r="CI695">
            <v>4.0105669849773</v>
          </cell>
          <cell r="CJ695">
            <v>3.27176244504848</v>
          </cell>
          <cell r="CK695">
            <v>3.77054768164674</v>
          </cell>
          <cell r="CL695">
            <v>4.03326248672558</v>
          </cell>
          <cell r="CM695">
            <v>4.50088585796438</v>
          </cell>
          <cell r="CN695">
            <v>4.90689874616693</v>
          </cell>
          <cell r="CO695">
            <v>4.7683135304866</v>
          </cell>
          <cell r="CP695">
            <v>4.49799022513835</v>
          </cell>
          <cell r="CQ695">
            <v>4.52491776517783</v>
          </cell>
          <cell r="CR695">
            <v>4.38411377591914</v>
          </cell>
          <cell r="CS695">
            <v>5.13541740207561</v>
          </cell>
          <cell r="CT695">
            <v>4.6177916255783</v>
          </cell>
          <cell r="CU695">
            <v>4.6177916255783</v>
          </cell>
          <cell r="CV695">
            <v>4.6177916255783</v>
          </cell>
          <cell r="CW695">
            <v>1.25099626831342</v>
          </cell>
          <cell r="CX695">
            <v>1.24523641108136</v>
          </cell>
          <cell r="CY695">
            <v>1.28265465006094</v>
          </cell>
          <cell r="CZ695">
            <v>1.26616995804093</v>
          </cell>
          <cell r="DA695">
            <v>1.26104138742049</v>
          </cell>
          <cell r="DB695">
            <v>1.25731382818299</v>
          </cell>
          <cell r="DC695">
            <v>1.24266765481018</v>
          </cell>
          <cell r="DD695">
            <v>1.26164633026201</v>
          </cell>
          <cell r="DE695">
            <v>1.24071591232951</v>
          </cell>
          <cell r="DF695">
            <v>1.25368257359292</v>
          </cell>
        </row>
        <row r="696">
          <cell r="BX696">
            <v>3.19153760690367</v>
          </cell>
          <cell r="BY696">
            <v>3.39109869394106</v>
          </cell>
          <cell r="BZ696">
            <v>2.84388590615692</v>
          </cell>
          <cell r="CA696">
            <v>3.37294534199467</v>
          </cell>
          <cell r="CB696">
            <v>3.67892371115604</v>
          </cell>
          <cell r="CC696">
            <v>3.13927547161415</v>
          </cell>
          <cell r="CD696">
            <v>3.01686048777803</v>
          </cell>
          <cell r="CE696">
            <v>3.60568473788499</v>
          </cell>
          <cell r="CF696">
            <v>3.25528980092682</v>
          </cell>
          <cell r="CG696">
            <v>3.32104896573769</v>
          </cell>
          <cell r="CH696">
            <v>3.63295831981172</v>
          </cell>
          <cell r="CI696">
            <v>3.70109217331609</v>
          </cell>
          <cell r="CJ696">
            <v>4.15029582274473</v>
          </cell>
          <cell r="CK696">
            <v>4.27448013118832</v>
          </cell>
          <cell r="CL696">
            <v>3.9583784320873</v>
          </cell>
          <cell r="CM696">
            <v>3.82584701505143</v>
          </cell>
          <cell r="CN696">
            <v>4.92899119621735</v>
          </cell>
          <cell r="CO696">
            <v>4.67375522215155</v>
          </cell>
          <cell r="CP696">
            <v>4.38771824302012</v>
          </cell>
          <cell r="CQ696">
            <v>5.07698773688897</v>
          </cell>
          <cell r="CR696">
            <v>4.79824076995314</v>
          </cell>
          <cell r="CS696">
            <v>4.6014908035677</v>
          </cell>
          <cell r="CT696">
            <v>5.20391068056531</v>
          </cell>
          <cell r="CU696">
            <v>5.20391068056531</v>
          </cell>
          <cell r="CV696">
            <v>5.20391068056531</v>
          </cell>
          <cell r="CW696">
            <v>1.27522746588739</v>
          </cell>
          <cell r="CX696">
            <v>1.24628333131957</v>
          </cell>
          <cell r="CY696">
            <v>1.26839561211458</v>
          </cell>
          <cell r="CZ696">
            <v>1.29538917373063</v>
          </cell>
          <cell r="DA696">
            <v>1.26959735614933</v>
          </cell>
          <cell r="DB696">
            <v>1.2664221498666</v>
          </cell>
          <cell r="DC696">
            <v>1.23876281145209</v>
          </cell>
          <cell r="DD696">
            <v>1.24312839565432</v>
          </cell>
          <cell r="DE696">
            <v>1.2552605945514</v>
          </cell>
          <cell r="DF696">
            <v>1.27226600006171</v>
          </cell>
        </row>
        <row r="697">
          <cell r="BX697">
            <v>2.55548567066469</v>
          </cell>
          <cell r="BY697">
            <v>2.89837144066513</v>
          </cell>
          <cell r="BZ697">
            <v>2.88775685005527</v>
          </cell>
          <cell r="CA697">
            <v>3.34793407402029</v>
          </cell>
          <cell r="CB697">
            <v>3.16299652563126</v>
          </cell>
          <cell r="CC697">
            <v>3.39180584784993</v>
          </cell>
          <cell r="CD697">
            <v>3.24922202301176</v>
          </cell>
          <cell r="CE697">
            <v>3.20044319550512</v>
          </cell>
          <cell r="CF697">
            <v>3.22238713197381</v>
          </cell>
          <cell r="CG697">
            <v>3.65602963833679</v>
          </cell>
          <cell r="CH697">
            <v>3.78262831809087</v>
          </cell>
          <cell r="CI697">
            <v>3.58203481189467</v>
          </cell>
          <cell r="CJ697">
            <v>3.85256668532843</v>
          </cell>
          <cell r="CK697">
            <v>4.1880672878575</v>
          </cell>
          <cell r="CL697">
            <v>4.73745458314933</v>
          </cell>
          <cell r="CM697">
            <v>4.5567313737449</v>
          </cell>
          <cell r="CN697">
            <v>4.39674419689039</v>
          </cell>
          <cell r="CO697">
            <v>4.9725735408922</v>
          </cell>
          <cell r="CP697">
            <v>4.16131908724665</v>
          </cell>
          <cell r="CQ697">
            <v>5.18711828796914</v>
          </cell>
          <cell r="CR697">
            <v>4.96601455279533</v>
          </cell>
          <cell r="CS697">
            <v>5.02936489087995</v>
          </cell>
          <cell r="CT697">
            <v>5.23077710996271</v>
          </cell>
          <cell r="CU697">
            <v>5.23077710996271</v>
          </cell>
          <cell r="CV697">
            <v>5.23077710996271</v>
          </cell>
          <cell r="CW697">
            <v>1.26089787099148</v>
          </cell>
          <cell r="CX697">
            <v>1.2403753794938</v>
          </cell>
          <cell r="CY697">
            <v>1.27934231808622</v>
          </cell>
          <cell r="CZ697">
            <v>1.25610765579403</v>
          </cell>
          <cell r="DA697">
            <v>1.25491838722971</v>
          </cell>
          <cell r="DB697">
            <v>1.25690778196266</v>
          </cell>
          <cell r="DC697">
            <v>1.25818340590164</v>
          </cell>
          <cell r="DD697">
            <v>1.25732026132143</v>
          </cell>
          <cell r="DE697">
            <v>1.25216687187842</v>
          </cell>
          <cell r="DF697">
            <v>1.26237589144479</v>
          </cell>
        </row>
        <row r="698">
          <cell r="BX698">
            <v>2.63417054138917</v>
          </cell>
          <cell r="BY698">
            <v>3.15368362574383</v>
          </cell>
          <cell r="BZ698">
            <v>2.91581380082796</v>
          </cell>
          <cell r="CA698">
            <v>2.97940034526398</v>
          </cell>
          <cell r="CB698">
            <v>2.93902175888944</v>
          </cell>
          <cell r="CC698">
            <v>3.23127724342781</v>
          </cell>
          <cell r="CD698">
            <v>3.70322068490099</v>
          </cell>
          <cell r="CE698">
            <v>3.51854610067178</v>
          </cell>
          <cell r="CF698">
            <v>3.51631917465788</v>
          </cell>
          <cell r="CG698">
            <v>3.76657251925016</v>
          </cell>
          <cell r="CH698">
            <v>3.46066735711469</v>
          </cell>
          <cell r="CI698">
            <v>3.76140043428936</v>
          </cell>
          <cell r="CJ698">
            <v>3.26022310799114</v>
          </cell>
          <cell r="CK698">
            <v>3.68822866309581</v>
          </cell>
          <cell r="CL698">
            <v>4.52114965628444</v>
          </cell>
          <cell r="CM698">
            <v>4.09818393629209</v>
          </cell>
          <cell r="CN698">
            <v>5.00188029169839</v>
          </cell>
          <cell r="CO698">
            <v>4.52062776097854</v>
          </cell>
          <cell r="CP698">
            <v>4.79457063469007</v>
          </cell>
          <cell r="CQ698">
            <v>5.12053420449903</v>
          </cell>
          <cell r="CR698">
            <v>4.84903086888237</v>
          </cell>
          <cell r="CS698">
            <v>5.40189030894403</v>
          </cell>
          <cell r="CT698">
            <v>4.99869704463372</v>
          </cell>
          <cell r="CU698">
            <v>4.99869704463372</v>
          </cell>
          <cell r="CV698">
            <v>4.99869704463372</v>
          </cell>
          <cell r="CW698">
            <v>1.24133467248489</v>
          </cell>
          <cell r="CX698">
            <v>1.24200976775846</v>
          </cell>
          <cell r="CY698">
            <v>1.24255035347638</v>
          </cell>
          <cell r="CZ698">
            <v>1.24041100698733</v>
          </cell>
          <cell r="DA698">
            <v>1.25173243610964</v>
          </cell>
          <cell r="DB698">
            <v>1.22994050159879</v>
          </cell>
          <cell r="DC698">
            <v>1.25430648457634</v>
          </cell>
          <cell r="DD698">
            <v>1.25024579862669</v>
          </cell>
          <cell r="DE698">
            <v>1.25567006892719</v>
          </cell>
          <cell r="DF698">
            <v>1.25720931131998</v>
          </cell>
        </row>
        <row r="699">
          <cell r="BX699">
            <v>2.69413383722928</v>
          </cell>
          <cell r="BY699">
            <v>3.01017616755391</v>
          </cell>
          <cell r="BZ699">
            <v>3.17452238387598</v>
          </cell>
          <cell r="CA699">
            <v>3.12049653860298</v>
          </cell>
          <cell r="CB699">
            <v>3.11972571494286</v>
          </cell>
          <cell r="CC699">
            <v>3.16384362210195</v>
          </cell>
          <cell r="CD699">
            <v>3.26601248622659</v>
          </cell>
          <cell r="CE699">
            <v>3.96921027737954</v>
          </cell>
          <cell r="CF699">
            <v>3.61466271419716</v>
          </cell>
          <cell r="CG699">
            <v>3.51666215806485</v>
          </cell>
          <cell r="CH699">
            <v>3.67964775671795</v>
          </cell>
          <cell r="CI699">
            <v>3.40584740832013</v>
          </cell>
          <cell r="CJ699">
            <v>4.0301801049758</v>
          </cell>
          <cell r="CK699">
            <v>4.11992728547072</v>
          </cell>
          <cell r="CL699">
            <v>3.90178068943387</v>
          </cell>
          <cell r="CM699">
            <v>4.49781845922876</v>
          </cell>
          <cell r="CN699">
            <v>4.16099751638765</v>
          </cell>
          <cell r="CO699">
            <v>4.35651777570134</v>
          </cell>
          <cell r="CP699">
            <v>4.90126668879821</v>
          </cell>
          <cell r="CQ699">
            <v>4.65802051674437</v>
          </cell>
          <cell r="CR699">
            <v>4.7210631930798</v>
          </cell>
          <cell r="CS699">
            <v>5.00481934359656</v>
          </cell>
          <cell r="CT699">
            <v>5.04605674962851</v>
          </cell>
          <cell r="CU699">
            <v>5.04605674962851</v>
          </cell>
          <cell r="CV699">
            <v>5.04605674962851</v>
          </cell>
          <cell r="CW699">
            <v>1.2641288242391</v>
          </cell>
          <cell r="CX699">
            <v>1.24352741711936</v>
          </cell>
          <cell r="CY699">
            <v>1.23023022913734</v>
          </cell>
          <cell r="CZ699">
            <v>1.26646968071294</v>
          </cell>
          <cell r="DA699">
            <v>1.26365930698834</v>
          </cell>
          <cell r="DB699">
            <v>1.28615559400231</v>
          </cell>
          <cell r="DC699">
            <v>1.26154700725588</v>
          </cell>
          <cell r="DD699">
            <v>1.2590135310713</v>
          </cell>
          <cell r="DE699">
            <v>1.26201447855779</v>
          </cell>
          <cell r="DF699">
            <v>1.26108156577435</v>
          </cell>
        </row>
        <row r="700">
          <cell r="BX700">
            <v>3.18867789558533</v>
          </cell>
          <cell r="BY700">
            <v>3.19498947799465</v>
          </cell>
          <cell r="BZ700">
            <v>2.97943167449012</v>
          </cell>
          <cell r="CA700">
            <v>2.99803099543241</v>
          </cell>
          <cell r="CB700">
            <v>3.62781684446517</v>
          </cell>
          <cell r="CC700">
            <v>3.49519888916948</v>
          </cell>
          <cell r="CD700">
            <v>3.30323925120221</v>
          </cell>
          <cell r="CE700">
            <v>3.03724037192945</v>
          </cell>
          <cell r="CF700">
            <v>3.45930016843594</v>
          </cell>
          <cell r="CG700">
            <v>3.46306827148036</v>
          </cell>
          <cell r="CH700">
            <v>3.68862810313244</v>
          </cell>
          <cell r="CI700">
            <v>4.15596804053601</v>
          </cell>
          <cell r="CJ700">
            <v>4.03916469026798</v>
          </cell>
          <cell r="CK700">
            <v>4.85885577675096</v>
          </cell>
          <cell r="CL700">
            <v>3.99754821732552</v>
          </cell>
          <cell r="CM700">
            <v>4.25568173071712</v>
          </cell>
          <cell r="CN700">
            <v>4.17622900295931</v>
          </cell>
          <cell r="CO700">
            <v>4.89095941004104</v>
          </cell>
          <cell r="CP700">
            <v>4.28491416365019</v>
          </cell>
          <cell r="CQ700">
            <v>4.45693287213902</v>
          </cell>
          <cell r="CR700">
            <v>4.8252846516669</v>
          </cell>
          <cell r="CS700">
            <v>5.12395713605333</v>
          </cell>
          <cell r="CT700">
            <v>5.35222229972538</v>
          </cell>
          <cell r="CU700">
            <v>5.35222229972538</v>
          </cell>
          <cell r="CV700">
            <v>5.35222229972538</v>
          </cell>
          <cell r="CW700">
            <v>1.26595498495876</v>
          </cell>
          <cell r="CX700">
            <v>1.25501112322053</v>
          </cell>
          <cell r="CY700">
            <v>1.25085447423334</v>
          </cell>
          <cell r="CZ700">
            <v>1.25233631628009</v>
          </cell>
          <cell r="DA700">
            <v>1.25319393819106</v>
          </cell>
          <cell r="DB700">
            <v>1.22976481807818</v>
          </cell>
          <cell r="DC700">
            <v>1.25560433563741</v>
          </cell>
          <cell r="DD700">
            <v>1.23734211293704</v>
          </cell>
          <cell r="DE700">
            <v>1.25308036972957</v>
          </cell>
          <cell r="DF700">
            <v>1.25589115656029</v>
          </cell>
        </row>
        <row r="701">
          <cell r="BX701">
            <v>2.07983416560932</v>
          </cell>
          <cell r="BY701">
            <v>2.94763977288472</v>
          </cell>
          <cell r="BZ701">
            <v>2.76014667958193</v>
          </cell>
          <cell r="CA701">
            <v>3.73076999709521</v>
          </cell>
          <cell r="CB701">
            <v>3.12930375636979</v>
          </cell>
          <cell r="CC701">
            <v>3.18278067134208</v>
          </cell>
          <cell r="CD701">
            <v>3.85424547191245</v>
          </cell>
          <cell r="CE701">
            <v>3.30192812589447</v>
          </cell>
          <cell r="CF701">
            <v>2.91248073842809</v>
          </cell>
          <cell r="CG701">
            <v>3.10836977466106</v>
          </cell>
          <cell r="CH701">
            <v>3.81717255532634</v>
          </cell>
          <cell r="CI701">
            <v>3.82350324217108</v>
          </cell>
          <cell r="CJ701">
            <v>4.64988475653897</v>
          </cell>
          <cell r="CK701">
            <v>4.02538831439593</v>
          </cell>
          <cell r="CL701">
            <v>3.45994629389466</v>
          </cell>
          <cell r="CM701">
            <v>5.00748769447244</v>
          </cell>
          <cell r="CN701">
            <v>4.640347940944</v>
          </cell>
          <cell r="CO701">
            <v>4.51640149506989</v>
          </cell>
          <cell r="CP701">
            <v>4.75164840631387</v>
          </cell>
          <cell r="CQ701">
            <v>4.72276486975878</v>
          </cell>
          <cell r="CR701">
            <v>5.07653194904265</v>
          </cell>
          <cell r="CS701">
            <v>5.44455532817775</v>
          </cell>
          <cell r="CT701">
            <v>5.13046216083734</v>
          </cell>
          <cell r="CU701">
            <v>5.13046216083734</v>
          </cell>
          <cell r="CV701">
            <v>5.13046216083734</v>
          </cell>
          <cell r="CW701">
            <v>1.24116995595309</v>
          </cell>
          <cell r="CX701">
            <v>1.24380039046625</v>
          </cell>
          <cell r="CY701">
            <v>1.22386053184821</v>
          </cell>
          <cell r="CZ701">
            <v>1.23941588816452</v>
          </cell>
          <cell r="DA701">
            <v>1.27636081460721</v>
          </cell>
          <cell r="DB701">
            <v>1.26963526363845</v>
          </cell>
          <cell r="DC701">
            <v>1.26644554341331</v>
          </cell>
          <cell r="DD701">
            <v>1.23572205268315</v>
          </cell>
          <cell r="DE701">
            <v>1.26381397537117</v>
          </cell>
          <cell r="DF701">
            <v>1.26503967558114</v>
          </cell>
        </row>
        <row r="702">
          <cell r="BX702">
            <v>3.13326625794763</v>
          </cell>
          <cell r="BY702">
            <v>2.92186611394096</v>
          </cell>
          <cell r="BZ702">
            <v>2.8369504057399</v>
          </cell>
          <cell r="CA702">
            <v>2.91126864817948</v>
          </cell>
          <cell r="CB702">
            <v>2.91721318999151</v>
          </cell>
          <cell r="CC702">
            <v>3.43977746484365</v>
          </cell>
          <cell r="CD702">
            <v>2.9246352281764</v>
          </cell>
          <cell r="CE702">
            <v>3.61174384061292</v>
          </cell>
          <cell r="CF702">
            <v>3.63523726246676</v>
          </cell>
          <cell r="CG702">
            <v>3.96538730072754</v>
          </cell>
          <cell r="CH702">
            <v>3.80169090937343</v>
          </cell>
          <cell r="CI702">
            <v>3.9113848440096</v>
          </cell>
          <cell r="CJ702">
            <v>3.55189439850613</v>
          </cell>
          <cell r="CK702">
            <v>4.38039751690185</v>
          </cell>
          <cell r="CL702">
            <v>4.01947350535517</v>
          </cell>
          <cell r="CM702">
            <v>3.92305510758747</v>
          </cell>
          <cell r="CN702">
            <v>3.98736696019799</v>
          </cell>
          <cell r="CO702">
            <v>4.30420784637223</v>
          </cell>
          <cell r="CP702">
            <v>4.55055966573137</v>
          </cell>
          <cell r="CQ702">
            <v>5.0722263007715</v>
          </cell>
          <cell r="CR702">
            <v>4.69717873567723</v>
          </cell>
          <cell r="CS702">
            <v>4.61994711579154</v>
          </cell>
          <cell r="CT702">
            <v>4.95497358452003</v>
          </cell>
          <cell r="CU702">
            <v>4.95497358452003</v>
          </cell>
          <cell r="CV702">
            <v>4.95497358452003</v>
          </cell>
          <cell r="CW702">
            <v>1.24234642029566</v>
          </cell>
          <cell r="CX702">
            <v>1.26458737764988</v>
          </cell>
          <cell r="CY702">
            <v>1.24900333986469</v>
          </cell>
          <cell r="CZ702">
            <v>1.24999101422336</v>
          </cell>
          <cell r="DA702">
            <v>1.25377249316565</v>
          </cell>
          <cell r="DB702">
            <v>1.24420612854926</v>
          </cell>
          <cell r="DC702">
            <v>1.25460862727603</v>
          </cell>
          <cell r="DD702">
            <v>1.25646159788046</v>
          </cell>
          <cell r="DE702">
            <v>1.25269090996878</v>
          </cell>
          <cell r="DF702">
            <v>1.24222370274745</v>
          </cell>
        </row>
        <row r="703">
          <cell r="BX703">
            <v>2.62119119600732</v>
          </cell>
          <cell r="BY703">
            <v>3.68231622926985</v>
          </cell>
          <cell r="BZ703">
            <v>2.90448137379537</v>
          </cell>
          <cell r="CA703">
            <v>3.33822944441536</v>
          </cell>
          <cell r="CB703">
            <v>3.17757968820165</v>
          </cell>
          <cell r="CC703">
            <v>3.38008363630722</v>
          </cell>
          <cell r="CD703">
            <v>3.13825451856045</v>
          </cell>
          <cell r="CE703">
            <v>3.10853420272019</v>
          </cell>
          <cell r="CF703">
            <v>3.73200606832981</v>
          </cell>
          <cell r="CG703">
            <v>3.91638378905727</v>
          </cell>
          <cell r="CH703">
            <v>4.07483942809749</v>
          </cell>
          <cell r="CI703">
            <v>3.34422273523912</v>
          </cell>
          <cell r="CJ703">
            <v>4.02634562889778</v>
          </cell>
          <cell r="CK703">
            <v>3.4747549889551</v>
          </cell>
          <cell r="CL703">
            <v>4.3933808197902</v>
          </cell>
          <cell r="CM703">
            <v>3.7545951446496</v>
          </cell>
          <cell r="CN703">
            <v>4.0168355005108</v>
          </cell>
          <cell r="CO703">
            <v>4.46549981403729</v>
          </cell>
          <cell r="CP703">
            <v>4.77341562223326</v>
          </cell>
          <cell r="CQ703">
            <v>5.04865320617477</v>
          </cell>
          <cell r="CR703">
            <v>4.77041798212228</v>
          </cell>
          <cell r="CS703">
            <v>5.33942630737613</v>
          </cell>
          <cell r="CT703">
            <v>4.65844841791166</v>
          </cell>
          <cell r="CU703">
            <v>4.65844841791166</v>
          </cell>
          <cell r="CV703">
            <v>4.65844841791166</v>
          </cell>
          <cell r="CW703">
            <v>1.25660193597918</v>
          </cell>
          <cell r="CX703">
            <v>1.24570051523662</v>
          </cell>
          <cell r="CY703">
            <v>1.24819949205311</v>
          </cell>
          <cell r="CZ703">
            <v>1.26149757023301</v>
          </cell>
          <cell r="DA703">
            <v>1.25796403212036</v>
          </cell>
          <cell r="DB703">
            <v>1.25934251506308</v>
          </cell>
          <cell r="DC703">
            <v>1.24091170064178</v>
          </cell>
          <cell r="DD703">
            <v>1.27530405209772</v>
          </cell>
          <cell r="DE703">
            <v>1.26288354703082</v>
          </cell>
          <cell r="DF703">
            <v>1.25385359936374</v>
          </cell>
        </row>
        <row r="704">
          <cell r="BX704">
            <v>2.87944787579383</v>
          </cell>
          <cell r="BY704">
            <v>2.92040894726275</v>
          </cell>
          <cell r="BZ704">
            <v>3.43773107722236</v>
          </cell>
          <cell r="CA704">
            <v>3.18996717299537</v>
          </cell>
          <cell r="CB704">
            <v>3.27753189903472</v>
          </cell>
          <cell r="CC704">
            <v>3.58172996463753</v>
          </cell>
          <cell r="CD704">
            <v>3.74956691926141</v>
          </cell>
          <cell r="CE704">
            <v>3.19177538630116</v>
          </cell>
          <cell r="CF704">
            <v>3.34181797424663</v>
          </cell>
          <cell r="CG704">
            <v>3.42977792052819</v>
          </cell>
          <cell r="CH704">
            <v>3.89493501854662</v>
          </cell>
          <cell r="CI704">
            <v>3.78510087158947</v>
          </cell>
          <cell r="CJ704">
            <v>3.96434472260938</v>
          </cell>
          <cell r="CK704">
            <v>4.09320433324331</v>
          </cell>
          <cell r="CL704">
            <v>3.88637155194202</v>
          </cell>
          <cell r="CM704">
            <v>4.28207604189311</v>
          </cell>
          <cell r="CN704">
            <v>4.41447368504163</v>
          </cell>
          <cell r="CO704">
            <v>4.24018618321291</v>
          </cell>
          <cell r="CP704">
            <v>4.15491247689873</v>
          </cell>
          <cell r="CQ704">
            <v>5.73057751152006</v>
          </cell>
          <cell r="CR704">
            <v>5.23143970606291</v>
          </cell>
          <cell r="CS704">
            <v>4.9546149315132</v>
          </cell>
          <cell r="CT704">
            <v>5.54328292185476</v>
          </cell>
          <cell r="CU704">
            <v>5.54328292185476</v>
          </cell>
          <cell r="CV704">
            <v>5.54328292185476</v>
          </cell>
          <cell r="CW704">
            <v>1.23275978226124</v>
          </cell>
          <cell r="CX704">
            <v>1.24069773635812</v>
          </cell>
          <cell r="CY704">
            <v>1.24777385196975</v>
          </cell>
          <cell r="CZ704">
            <v>1.2736418348522</v>
          </cell>
          <cell r="DA704">
            <v>1.26180204228798</v>
          </cell>
          <cell r="DB704">
            <v>1.2559561032722</v>
          </cell>
          <cell r="DC704">
            <v>1.25560935832033</v>
          </cell>
          <cell r="DD704">
            <v>1.25087803566342</v>
          </cell>
          <cell r="DE704">
            <v>1.25653441850467</v>
          </cell>
          <cell r="DF704">
            <v>1.25614420241388</v>
          </cell>
        </row>
        <row r="705">
          <cell r="BX705">
            <v>2.3652943756868</v>
          </cell>
          <cell r="BY705">
            <v>3.17042773593809</v>
          </cell>
          <cell r="BZ705">
            <v>3.01589560000491</v>
          </cell>
          <cell r="CA705">
            <v>2.91516496198688</v>
          </cell>
          <cell r="CB705">
            <v>3.05803572622201</v>
          </cell>
          <cell r="CC705">
            <v>2.96539539412965</v>
          </cell>
          <cell r="CD705">
            <v>3.21502359519442</v>
          </cell>
          <cell r="CE705">
            <v>3.95825964982522</v>
          </cell>
          <cell r="CF705">
            <v>3.53825975257933</v>
          </cell>
          <cell r="CG705">
            <v>4.0733676448353</v>
          </cell>
          <cell r="CH705">
            <v>3.83338060165101</v>
          </cell>
          <cell r="CI705">
            <v>3.70695165634268</v>
          </cell>
          <cell r="CJ705">
            <v>3.90824228109859</v>
          </cell>
          <cell r="CK705">
            <v>4.43836254595584</v>
          </cell>
          <cell r="CL705">
            <v>3.70706165348771</v>
          </cell>
          <cell r="CM705">
            <v>3.54239989508175</v>
          </cell>
          <cell r="CN705">
            <v>4.66299076051805</v>
          </cell>
          <cell r="CO705">
            <v>4.6938940565995</v>
          </cell>
          <cell r="CP705">
            <v>5.24506721212271</v>
          </cell>
          <cell r="CQ705">
            <v>5.38392778020215</v>
          </cell>
          <cell r="CR705">
            <v>4.42703980234249</v>
          </cell>
          <cell r="CS705">
            <v>4.91871452366021</v>
          </cell>
          <cell r="CT705">
            <v>5.83012309815747</v>
          </cell>
          <cell r="CU705">
            <v>5.83012309815747</v>
          </cell>
          <cell r="CV705">
            <v>5.83012309815747</v>
          </cell>
          <cell r="CW705">
            <v>1.25510849789665</v>
          </cell>
          <cell r="CX705">
            <v>1.2652653454708</v>
          </cell>
          <cell r="CY705">
            <v>1.25857840474323</v>
          </cell>
          <cell r="CZ705">
            <v>1.24098601095398</v>
          </cell>
          <cell r="DA705">
            <v>1.25989116403822</v>
          </cell>
          <cell r="DB705">
            <v>1.26927675114846</v>
          </cell>
          <cell r="DC705">
            <v>1.26635543557119</v>
          </cell>
          <cell r="DD705">
            <v>1.23931545056356</v>
          </cell>
          <cell r="DE705">
            <v>1.23678071657487</v>
          </cell>
          <cell r="DF705">
            <v>1.25077228652917</v>
          </cell>
        </row>
        <row r="706">
          <cell r="BX706">
            <v>2.74294123909592</v>
          </cell>
          <cell r="BY706">
            <v>3.43767333650552</v>
          </cell>
          <cell r="BZ706">
            <v>3.17842765279415</v>
          </cell>
          <cell r="CA706">
            <v>2.5596331509341</v>
          </cell>
          <cell r="CB706">
            <v>3.00042574133188</v>
          </cell>
          <cell r="CC706">
            <v>3.25145365311298</v>
          </cell>
          <cell r="CD706">
            <v>3.22422903602574</v>
          </cell>
          <cell r="CE706">
            <v>3.59742351062535</v>
          </cell>
          <cell r="CF706">
            <v>3.21791454290807</v>
          </cell>
          <cell r="CG706">
            <v>3.52971020697451</v>
          </cell>
          <cell r="CH706">
            <v>4.14513674060528</v>
          </cell>
          <cell r="CI706">
            <v>3.5958995232178</v>
          </cell>
          <cell r="CJ706">
            <v>3.9273457983181</v>
          </cell>
          <cell r="CK706">
            <v>3.93124519263871</v>
          </cell>
          <cell r="CL706">
            <v>4.09108421179513</v>
          </cell>
          <cell r="CM706">
            <v>4.57441097622308</v>
          </cell>
          <cell r="CN706">
            <v>3.98751951536377</v>
          </cell>
          <cell r="CO706">
            <v>4.93146604031461</v>
          </cell>
          <cell r="CP706">
            <v>5.29043930125909</v>
          </cell>
          <cell r="CQ706">
            <v>5.2883880387976</v>
          </cell>
          <cell r="CR706">
            <v>4.63651906554842</v>
          </cell>
          <cell r="CS706">
            <v>5.20614872771697</v>
          </cell>
          <cell r="CT706">
            <v>4.95959461336443</v>
          </cell>
          <cell r="CU706">
            <v>4.95959461336443</v>
          </cell>
          <cell r="CV706">
            <v>4.95959461336443</v>
          </cell>
          <cell r="CW706">
            <v>1.26425789343895</v>
          </cell>
          <cell r="CX706">
            <v>1.24175623981337</v>
          </cell>
          <cell r="CY706">
            <v>1.24157905389176</v>
          </cell>
          <cell r="CZ706">
            <v>1.25503886050776</v>
          </cell>
          <cell r="DA706">
            <v>1.24364136960846</v>
          </cell>
          <cell r="DB706">
            <v>1.23910753176465</v>
          </cell>
          <cell r="DC706">
            <v>1.25664151595655</v>
          </cell>
          <cell r="DD706">
            <v>1.25016681088307</v>
          </cell>
          <cell r="DE706">
            <v>1.24097717548915</v>
          </cell>
          <cell r="DF706">
            <v>1.2253900232492</v>
          </cell>
        </row>
        <row r="707">
          <cell r="BX707">
            <v>2.68531946688924</v>
          </cell>
          <cell r="BY707">
            <v>2.62515053939108</v>
          </cell>
          <cell r="BZ707">
            <v>3.02924739454512</v>
          </cell>
          <cell r="CA707">
            <v>2.81340076451416</v>
          </cell>
          <cell r="CB707">
            <v>3.03059757008853</v>
          </cell>
          <cell r="CC707">
            <v>3.07015547229056</v>
          </cell>
          <cell r="CD707">
            <v>3.14837307416455</v>
          </cell>
          <cell r="CE707">
            <v>3.03841883120358</v>
          </cell>
          <cell r="CF707">
            <v>3.12977326450069</v>
          </cell>
          <cell r="CG707">
            <v>3.69950388054562</v>
          </cell>
          <cell r="CH707">
            <v>2.8972549335701</v>
          </cell>
          <cell r="CI707">
            <v>3.84571521183984</v>
          </cell>
          <cell r="CJ707">
            <v>3.6747429605694</v>
          </cell>
          <cell r="CK707">
            <v>4.26749662114118</v>
          </cell>
          <cell r="CL707">
            <v>3.86622672711252</v>
          </cell>
          <cell r="CM707">
            <v>5.0751166294863</v>
          </cell>
          <cell r="CN707">
            <v>4.70721762801403</v>
          </cell>
          <cell r="CO707">
            <v>4.38707042807955</v>
          </cell>
          <cell r="CP707">
            <v>4.27385754855861</v>
          </cell>
          <cell r="CQ707">
            <v>5.33099518811469</v>
          </cell>
          <cell r="CR707">
            <v>4.67424992419414</v>
          </cell>
          <cell r="CS707">
            <v>4.10662601687926</v>
          </cell>
          <cell r="CT707">
            <v>5.12919778379125</v>
          </cell>
          <cell r="CU707">
            <v>5.12919778379125</v>
          </cell>
          <cell r="CV707">
            <v>5.12919778379125</v>
          </cell>
          <cell r="CW707">
            <v>1.24306400039941</v>
          </cell>
          <cell r="CX707">
            <v>1.23379558196329</v>
          </cell>
          <cell r="CY707">
            <v>1.26668491205447</v>
          </cell>
          <cell r="CZ707">
            <v>1.27826681856535</v>
          </cell>
          <cell r="DA707">
            <v>1.25709428334575</v>
          </cell>
          <cell r="DB707">
            <v>1.23986298687982</v>
          </cell>
          <cell r="DC707">
            <v>1.24450550153446</v>
          </cell>
          <cell r="DD707">
            <v>1.25569084458705</v>
          </cell>
          <cell r="DE707">
            <v>1.24550230734639</v>
          </cell>
          <cell r="DF707">
            <v>1.25408427001981</v>
          </cell>
        </row>
        <row r="708">
          <cell r="BX708">
            <v>2.57136626849087</v>
          </cell>
          <cell r="BY708">
            <v>2.31678082845772</v>
          </cell>
          <cell r="BZ708">
            <v>2.92371547465334</v>
          </cell>
          <cell r="CA708">
            <v>2.68258622168231</v>
          </cell>
          <cell r="CB708">
            <v>2.94345934570861</v>
          </cell>
          <cell r="CC708">
            <v>3.42464065839869</v>
          </cell>
          <cell r="CD708">
            <v>3.83176889852441</v>
          </cell>
          <cell r="CE708">
            <v>3.27703649030691</v>
          </cell>
          <cell r="CF708">
            <v>3.39513867788945</v>
          </cell>
          <cell r="CG708">
            <v>3.65619094804249</v>
          </cell>
          <cell r="CH708">
            <v>3.87473522384979</v>
          </cell>
          <cell r="CI708">
            <v>3.8949829694689</v>
          </cell>
          <cell r="CJ708">
            <v>3.57461213328648</v>
          </cell>
          <cell r="CK708">
            <v>3.74266003866568</v>
          </cell>
          <cell r="CL708">
            <v>3.71746080389766</v>
          </cell>
          <cell r="CM708">
            <v>4.01681818226618</v>
          </cell>
          <cell r="CN708">
            <v>4.64090468158935</v>
          </cell>
          <cell r="CO708">
            <v>4.39791392796724</v>
          </cell>
          <cell r="CP708">
            <v>4.70171245495572</v>
          </cell>
          <cell r="CQ708">
            <v>4.60950249265056</v>
          </cell>
          <cell r="CR708">
            <v>4.59035360481011</v>
          </cell>
          <cell r="CS708">
            <v>5.37375374110146</v>
          </cell>
          <cell r="CT708">
            <v>5.15061620284185</v>
          </cell>
          <cell r="CU708">
            <v>5.15061620284185</v>
          </cell>
          <cell r="CV708">
            <v>5.15061620284185</v>
          </cell>
          <cell r="CW708">
            <v>1.25554624772933</v>
          </cell>
          <cell r="CX708">
            <v>1.21799491412484</v>
          </cell>
          <cell r="CY708">
            <v>1.24313322325473</v>
          </cell>
          <cell r="CZ708">
            <v>1.2446066547151</v>
          </cell>
          <cell r="DA708">
            <v>1.23410282487702</v>
          </cell>
          <cell r="DB708">
            <v>1.25409593120019</v>
          </cell>
          <cell r="DC708">
            <v>1.26111287129888</v>
          </cell>
          <cell r="DD708">
            <v>1.25784982664207</v>
          </cell>
          <cell r="DE708">
            <v>1.25836424671386</v>
          </cell>
          <cell r="DF708">
            <v>1.25956552285784</v>
          </cell>
        </row>
        <row r="709">
          <cell r="BX709">
            <v>3.0289789137158</v>
          </cell>
          <cell r="BY709">
            <v>2.92993289113429</v>
          </cell>
          <cell r="BZ709">
            <v>3.01982026966895</v>
          </cell>
          <cell r="CA709">
            <v>2.80563755862937</v>
          </cell>
          <cell r="CB709">
            <v>2.85613926305741</v>
          </cell>
          <cell r="CC709">
            <v>3.08036016197209</v>
          </cell>
          <cell r="CD709">
            <v>3.27561554257406</v>
          </cell>
          <cell r="CE709">
            <v>3.61181859239804</v>
          </cell>
          <cell r="CF709">
            <v>3.3927515713613</v>
          </cell>
          <cell r="CG709">
            <v>3.64525614073275</v>
          </cell>
          <cell r="CH709">
            <v>3.60570957712806</v>
          </cell>
          <cell r="CI709">
            <v>3.40756880754692</v>
          </cell>
          <cell r="CJ709">
            <v>4.18613176081573</v>
          </cell>
          <cell r="CK709">
            <v>4.01099362051923</v>
          </cell>
          <cell r="CL709">
            <v>4.0719216419876</v>
          </cell>
          <cell r="CM709">
            <v>4.63954278083197</v>
          </cell>
          <cell r="CN709">
            <v>4.73446603986167</v>
          </cell>
          <cell r="CO709">
            <v>4.44616641160359</v>
          </cell>
          <cell r="CP709">
            <v>4.822678520789</v>
          </cell>
          <cell r="CQ709">
            <v>4.71923913009956</v>
          </cell>
          <cell r="CR709">
            <v>5.62244870873782</v>
          </cell>
          <cell r="CS709">
            <v>5.39230523288591</v>
          </cell>
          <cell r="CT709">
            <v>5.53448753941672</v>
          </cell>
          <cell r="CU709">
            <v>5.53448753941672</v>
          </cell>
          <cell r="CV709">
            <v>5.53448753941672</v>
          </cell>
          <cell r="CW709">
            <v>1.25796350910893</v>
          </cell>
          <cell r="CX709">
            <v>1.24234293823119</v>
          </cell>
          <cell r="CY709">
            <v>1.26340768426909</v>
          </cell>
          <cell r="CZ709">
            <v>1.25617084275193</v>
          </cell>
          <cell r="DA709">
            <v>1.28655982808941</v>
          </cell>
          <cell r="DB709">
            <v>1.24886345230173</v>
          </cell>
          <cell r="DC709">
            <v>1.27206781925308</v>
          </cell>
          <cell r="DD709">
            <v>1.25126478166624</v>
          </cell>
          <cell r="DE709">
            <v>1.2369915666856</v>
          </cell>
          <cell r="DF709">
            <v>1.24963954891129</v>
          </cell>
        </row>
        <row r="710">
          <cell r="BX710">
            <v>2.59586015899723</v>
          </cell>
          <cell r="BY710">
            <v>2.71206803081465</v>
          </cell>
          <cell r="BZ710">
            <v>2.90432970478663</v>
          </cell>
          <cell r="CA710">
            <v>3.44486006932911</v>
          </cell>
          <cell r="CB710">
            <v>3.32485728449326</v>
          </cell>
          <cell r="CC710">
            <v>3.36100469747119</v>
          </cell>
          <cell r="CD710">
            <v>3.63402296236918</v>
          </cell>
          <cell r="CE710">
            <v>3.30314297214244</v>
          </cell>
          <cell r="CF710">
            <v>3.37413455259264</v>
          </cell>
          <cell r="CG710">
            <v>3.23782757242897</v>
          </cell>
          <cell r="CH710">
            <v>3.65606757156691</v>
          </cell>
          <cell r="CI710">
            <v>3.99718101283998</v>
          </cell>
          <cell r="CJ710">
            <v>3.62482281989722</v>
          </cell>
          <cell r="CK710">
            <v>4.25122729101637</v>
          </cell>
          <cell r="CL710">
            <v>4.83292803528654</v>
          </cell>
          <cell r="CM710">
            <v>3.93828752203154</v>
          </cell>
          <cell r="CN710">
            <v>4.23683776661502</v>
          </cell>
          <cell r="CO710">
            <v>4.89045917664204</v>
          </cell>
          <cell r="CP710">
            <v>4.43643763466847</v>
          </cell>
          <cell r="CQ710">
            <v>4.34405773317438</v>
          </cell>
          <cell r="CR710">
            <v>4.91998958524102</v>
          </cell>
          <cell r="CS710">
            <v>5.34459433959673</v>
          </cell>
          <cell r="CT710">
            <v>5.82279843333116</v>
          </cell>
          <cell r="CU710">
            <v>5.82279843333116</v>
          </cell>
          <cell r="CV710">
            <v>5.82279843333116</v>
          </cell>
          <cell r="CW710">
            <v>1.2888340389017</v>
          </cell>
          <cell r="CX710">
            <v>1.23170168196396</v>
          </cell>
          <cell r="CY710">
            <v>1.26850125220187</v>
          </cell>
          <cell r="CZ710">
            <v>1.25484656059454</v>
          </cell>
          <cell r="DA710">
            <v>1.25125706484017</v>
          </cell>
          <cell r="DB710">
            <v>1.25571197482005</v>
          </cell>
          <cell r="DC710">
            <v>1.23428850939225</v>
          </cell>
          <cell r="DD710">
            <v>1.23095523478054</v>
          </cell>
          <cell r="DE710">
            <v>1.24401984028683</v>
          </cell>
          <cell r="DF710">
            <v>1.27881138983518</v>
          </cell>
        </row>
        <row r="711">
          <cell r="BX711">
            <v>2.54517965056296</v>
          </cell>
          <cell r="BY711">
            <v>3.42791480883965</v>
          </cell>
          <cell r="BZ711">
            <v>2.94915005977364</v>
          </cell>
          <cell r="CA711">
            <v>2.88506304249285</v>
          </cell>
          <cell r="CB711">
            <v>3.72737010923531</v>
          </cell>
          <cell r="CC711">
            <v>3.05446443073539</v>
          </cell>
          <cell r="CD711">
            <v>3.23155460014626</v>
          </cell>
          <cell r="CE711">
            <v>3.05342765241336</v>
          </cell>
          <cell r="CF711">
            <v>2.95685731943063</v>
          </cell>
          <cell r="CG711">
            <v>3.57802790305905</v>
          </cell>
          <cell r="CH711">
            <v>3.35625942740788</v>
          </cell>
          <cell r="CI711">
            <v>3.93828326566046</v>
          </cell>
          <cell r="CJ711">
            <v>3.88690105751905</v>
          </cell>
          <cell r="CK711">
            <v>4.26427101497823</v>
          </cell>
          <cell r="CL711">
            <v>3.47676821338315</v>
          </cell>
          <cell r="CM711">
            <v>4.14746341401686</v>
          </cell>
          <cell r="CN711">
            <v>4.7484022966013</v>
          </cell>
          <cell r="CO711">
            <v>4.03006979816836</v>
          </cell>
          <cell r="CP711">
            <v>4.78409923757562</v>
          </cell>
          <cell r="CQ711">
            <v>4.68397045055121</v>
          </cell>
          <cell r="CR711">
            <v>5.50491300920593</v>
          </cell>
          <cell r="CS711">
            <v>5.09738598324256</v>
          </cell>
          <cell r="CT711">
            <v>5.61013394342844</v>
          </cell>
          <cell r="CU711">
            <v>5.61013394342844</v>
          </cell>
          <cell r="CV711">
            <v>5.61013394342844</v>
          </cell>
          <cell r="CW711">
            <v>1.25617458653774</v>
          </cell>
          <cell r="CX711">
            <v>1.25432311084199</v>
          </cell>
          <cell r="CY711">
            <v>1.23737179387503</v>
          </cell>
          <cell r="CZ711">
            <v>1.24940036483306</v>
          </cell>
          <cell r="DA711">
            <v>1.26336217373272</v>
          </cell>
          <cell r="DB711">
            <v>1.25317601893584</v>
          </cell>
          <cell r="DC711">
            <v>1.28419274619196</v>
          </cell>
          <cell r="DD711">
            <v>1.28082887472212</v>
          </cell>
          <cell r="DE711">
            <v>1.2663857454543</v>
          </cell>
          <cell r="DF711">
            <v>1.24281490191609</v>
          </cell>
        </row>
        <row r="712">
          <cell r="BX712">
            <v>2.41341852280591</v>
          </cell>
          <cell r="BY712">
            <v>2.58727902079022</v>
          </cell>
          <cell r="BZ712">
            <v>2.69631765601677</v>
          </cell>
          <cell r="CA712">
            <v>3.4040865648199</v>
          </cell>
          <cell r="CB712">
            <v>2.84280717237815</v>
          </cell>
          <cell r="CC712">
            <v>3.33013048128283</v>
          </cell>
          <cell r="CD712">
            <v>3.30506104314963</v>
          </cell>
          <cell r="CE712">
            <v>3.66518379002857</v>
          </cell>
          <cell r="CF712">
            <v>3.30992377695214</v>
          </cell>
          <cell r="CG712">
            <v>3.28313660204123</v>
          </cell>
          <cell r="CH712">
            <v>3.65415780598569</v>
          </cell>
          <cell r="CI712">
            <v>3.89196954144025</v>
          </cell>
          <cell r="CJ712">
            <v>3.93232623206291</v>
          </cell>
          <cell r="CK712">
            <v>3.79580387242645</v>
          </cell>
          <cell r="CL712">
            <v>4.29148107924394</v>
          </cell>
          <cell r="CM712">
            <v>4.00663728797797</v>
          </cell>
          <cell r="CN712">
            <v>4.78970818032569</v>
          </cell>
          <cell r="CO712">
            <v>4.8085682388455</v>
          </cell>
          <cell r="CP712">
            <v>4.49679080817465</v>
          </cell>
          <cell r="CQ712">
            <v>4.97199556673138</v>
          </cell>
          <cell r="CR712">
            <v>4.72359069272292</v>
          </cell>
          <cell r="CS712">
            <v>4.96503082944034</v>
          </cell>
          <cell r="CT712">
            <v>5.02366976283848</v>
          </cell>
          <cell r="CU712">
            <v>5.02366976283848</v>
          </cell>
          <cell r="CV712">
            <v>5.02366976283848</v>
          </cell>
          <cell r="CW712">
            <v>1.26289542319505</v>
          </cell>
          <cell r="CX712">
            <v>1.24250711325435</v>
          </cell>
          <cell r="CY712">
            <v>1.24631236008902</v>
          </cell>
          <cell r="CZ712">
            <v>1.24613538713449</v>
          </cell>
          <cell r="DA712">
            <v>1.23687002828044</v>
          </cell>
          <cell r="DB712">
            <v>1.27705475255583</v>
          </cell>
          <cell r="DC712">
            <v>1.22828532799194</v>
          </cell>
          <cell r="DD712">
            <v>1.26725677624257</v>
          </cell>
          <cell r="DE712">
            <v>1.27259718836581</v>
          </cell>
          <cell r="DF712">
            <v>1.25487416182667</v>
          </cell>
        </row>
        <row r="713">
          <cell r="BX713">
            <v>2.55098551332761</v>
          </cell>
          <cell r="BY713">
            <v>2.89685587719433</v>
          </cell>
          <cell r="BZ713">
            <v>2.69127818697605</v>
          </cell>
          <cell r="CA713">
            <v>3.31631893853043</v>
          </cell>
          <cell r="CB713">
            <v>3.40373632021261</v>
          </cell>
          <cell r="CC713">
            <v>3.59300311232243</v>
          </cell>
          <cell r="CD713">
            <v>3.22466486509249</v>
          </cell>
          <cell r="CE713">
            <v>3.21352124232971</v>
          </cell>
          <cell r="CF713">
            <v>3.33635509102516</v>
          </cell>
          <cell r="CG713">
            <v>3.69335020813814</v>
          </cell>
          <cell r="CH713">
            <v>3.05509582052237</v>
          </cell>
          <cell r="CI713">
            <v>3.90532343335862</v>
          </cell>
          <cell r="CJ713">
            <v>4.13929670281974</v>
          </cell>
          <cell r="CK713">
            <v>3.92590061400472</v>
          </cell>
          <cell r="CL713">
            <v>3.90814877250469</v>
          </cell>
          <cell r="CM713">
            <v>4.40977120542571</v>
          </cell>
          <cell r="CN713">
            <v>4.78634860399669</v>
          </cell>
          <cell r="CO713">
            <v>4.49195782767841</v>
          </cell>
          <cell r="CP713">
            <v>4.35296598022607</v>
          </cell>
          <cell r="CQ713">
            <v>4.71242483237517</v>
          </cell>
          <cell r="CR713">
            <v>4.90608492653779</v>
          </cell>
          <cell r="CS713">
            <v>5.29847066470428</v>
          </cell>
          <cell r="CT713">
            <v>5.50995341819874</v>
          </cell>
          <cell r="CU713">
            <v>5.50995341819874</v>
          </cell>
          <cell r="CV713">
            <v>5.50995341819874</v>
          </cell>
          <cell r="CW713">
            <v>1.25242786421462</v>
          </cell>
          <cell r="CX713">
            <v>1.26321648931974</v>
          </cell>
          <cell r="CY713">
            <v>1.25442934027056</v>
          </cell>
          <cell r="CZ713">
            <v>1.24962833931569</v>
          </cell>
          <cell r="DA713">
            <v>1.26778257826668</v>
          </cell>
          <cell r="DB713">
            <v>1.23339370826213</v>
          </cell>
          <cell r="DC713">
            <v>1.25337877998031</v>
          </cell>
          <cell r="DD713">
            <v>1.2519676505446</v>
          </cell>
          <cell r="DE713">
            <v>1.2776107048429</v>
          </cell>
          <cell r="DF713">
            <v>1.25493604494376</v>
          </cell>
        </row>
        <row r="714">
          <cell r="BX714">
            <v>2.43469951757467</v>
          </cell>
          <cell r="BY714">
            <v>2.97408084887676</v>
          </cell>
          <cell r="BZ714">
            <v>3.11969047195165</v>
          </cell>
          <cell r="CA714">
            <v>3.25440738383064</v>
          </cell>
          <cell r="CB714">
            <v>3.51447228336603</v>
          </cell>
          <cell r="CC714">
            <v>3.40840352408371</v>
          </cell>
          <cell r="CD714">
            <v>3.40156679564366</v>
          </cell>
          <cell r="CE714">
            <v>2.90253377146561</v>
          </cell>
          <cell r="CF714">
            <v>3.75989157709008</v>
          </cell>
          <cell r="CG714">
            <v>3.67347820408817</v>
          </cell>
          <cell r="CH714">
            <v>3.8662018587321</v>
          </cell>
          <cell r="CI714">
            <v>4.5399058538385</v>
          </cell>
          <cell r="CJ714">
            <v>4.42922447924225</v>
          </cell>
          <cell r="CK714">
            <v>4.57332689334215</v>
          </cell>
          <cell r="CL714">
            <v>4.28956890688772</v>
          </cell>
          <cell r="CM714">
            <v>4.73432713619814</v>
          </cell>
          <cell r="CN714">
            <v>4.73977193009741</v>
          </cell>
          <cell r="CO714">
            <v>4.59617747551019</v>
          </cell>
          <cell r="CP714">
            <v>4.45151348960765</v>
          </cell>
          <cell r="CQ714">
            <v>4.31917763434255</v>
          </cell>
          <cell r="CR714">
            <v>5.04129340651082</v>
          </cell>
          <cell r="CS714">
            <v>5.01307066024081</v>
          </cell>
          <cell r="CT714">
            <v>4.98563493183907</v>
          </cell>
          <cell r="CU714">
            <v>4.98563493183907</v>
          </cell>
          <cell r="CV714">
            <v>4.98563493183907</v>
          </cell>
          <cell r="CW714">
            <v>1.26120626072805</v>
          </cell>
          <cell r="CX714">
            <v>1.2567649529405</v>
          </cell>
          <cell r="CY714">
            <v>1.25444042906644</v>
          </cell>
          <cell r="CZ714">
            <v>1.26226770138837</v>
          </cell>
          <cell r="DA714">
            <v>1.25856607560173</v>
          </cell>
          <cell r="DB714">
            <v>1.25315410576693</v>
          </cell>
          <cell r="DC714">
            <v>1.25689604111027</v>
          </cell>
          <cell r="DD714">
            <v>1.24642299259754</v>
          </cell>
          <cell r="DE714">
            <v>1.25184580040211</v>
          </cell>
          <cell r="DF714">
            <v>1.24405298143124</v>
          </cell>
        </row>
        <row r="715">
          <cell r="BX715">
            <v>2.44928215946595</v>
          </cell>
          <cell r="BY715">
            <v>3.01447632472282</v>
          </cell>
          <cell r="BZ715">
            <v>2.82541630973027</v>
          </cell>
          <cell r="CA715">
            <v>3.01625676230517</v>
          </cell>
          <cell r="CB715">
            <v>3.0557964478608</v>
          </cell>
          <cell r="CC715">
            <v>3.86572984674818</v>
          </cell>
          <cell r="CD715">
            <v>3.2015548930736</v>
          </cell>
          <cell r="CE715">
            <v>3.48318504932439</v>
          </cell>
          <cell r="CF715">
            <v>3.34485919903985</v>
          </cell>
          <cell r="CG715">
            <v>3.69544304064776</v>
          </cell>
          <cell r="CH715">
            <v>4.23298379745645</v>
          </cell>
          <cell r="CI715">
            <v>3.5601397172939</v>
          </cell>
          <cell r="CJ715">
            <v>3.55472738344072</v>
          </cell>
          <cell r="CK715">
            <v>4.19752224095169</v>
          </cell>
          <cell r="CL715">
            <v>4.76084875541153</v>
          </cell>
          <cell r="CM715">
            <v>4.07215584520216</v>
          </cell>
          <cell r="CN715">
            <v>4.5286943681702</v>
          </cell>
          <cell r="CO715">
            <v>4.31405656584759</v>
          </cell>
          <cell r="CP715">
            <v>5.14369475890051</v>
          </cell>
          <cell r="CQ715">
            <v>5.04440702177383</v>
          </cell>
          <cell r="CR715">
            <v>5.30276618990224</v>
          </cell>
          <cell r="CS715">
            <v>6.1194978809149</v>
          </cell>
          <cell r="CT715">
            <v>5.04321453895541</v>
          </cell>
          <cell r="CU715">
            <v>5.04321453895541</v>
          </cell>
          <cell r="CV715">
            <v>5.04321453895541</v>
          </cell>
          <cell r="CW715">
            <v>1.25091376456687</v>
          </cell>
          <cell r="CX715">
            <v>1.2488136030371</v>
          </cell>
          <cell r="CY715">
            <v>1.26205149447596</v>
          </cell>
          <cell r="CZ715">
            <v>1.26925198025704</v>
          </cell>
          <cell r="DA715">
            <v>1.2535308592372</v>
          </cell>
          <cell r="DB715">
            <v>1.27544041413417</v>
          </cell>
          <cell r="DC715">
            <v>1.28441179513242</v>
          </cell>
          <cell r="DD715">
            <v>1.24448199976819</v>
          </cell>
          <cell r="DE715">
            <v>1.24592858090623</v>
          </cell>
          <cell r="DF715">
            <v>1.25954164419906</v>
          </cell>
        </row>
        <row r="716">
          <cell r="BX716">
            <v>3.19942528874353</v>
          </cell>
          <cell r="BY716">
            <v>3.27505233373435</v>
          </cell>
          <cell r="BZ716">
            <v>3.22100159077239</v>
          </cell>
          <cell r="CA716">
            <v>3.02206288749606</v>
          </cell>
          <cell r="CB716">
            <v>3.42396784176157</v>
          </cell>
          <cell r="CC716">
            <v>3.21456917354953</v>
          </cell>
          <cell r="CD716">
            <v>3.57964936235953</v>
          </cell>
          <cell r="CE716">
            <v>3.26516271850099</v>
          </cell>
          <cell r="CF716">
            <v>3.66442197876221</v>
          </cell>
          <cell r="CG716">
            <v>3.56046929060777</v>
          </cell>
          <cell r="CH716">
            <v>3.94117858732446</v>
          </cell>
          <cell r="CI716">
            <v>3.52107218087547</v>
          </cell>
          <cell r="CJ716">
            <v>4.01376645901401</v>
          </cell>
          <cell r="CK716">
            <v>4.44783715132893</v>
          </cell>
          <cell r="CL716">
            <v>4.37211522650343</v>
          </cell>
          <cell r="CM716">
            <v>4.65630526578227</v>
          </cell>
          <cell r="CN716">
            <v>4.36441142890956</v>
          </cell>
          <cell r="CO716">
            <v>4.58625851955141</v>
          </cell>
          <cell r="CP716">
            <v>4.82617872796191</v>
          </cell>
          <cell r="CQ716">
            <v>4.38518564589527</v>
          </cell>
          <cell r="CR716">
            <v>5.40651560236061</v>
          </cell>
          <cell r="CS716">
            <v>4.92630856627694</v>
          </cell>
          <cell r="CT716">
            <v>5.55039069832403</v>
          </cell>
          <cell r="CU716">
            <v>5.55039069832403</v>
          </cell>
          <cell r="CV716">
            <v>5.55039069832403</v>
          </cell>
          <cell r="CW716">
            <v>1.25808653087876</v>
          </cell>
          <cell r="CX716">
            <v>1.24073689628429</v>
          </cell>
          <cell r="CY716">
            <v>1.24986695625495</v>
          </cell>
          <cell r="CZ716">
            <v>1.24946127388277</v>
          </cell>
          <cell r="DA716">
            <v>1.24037857461757</v>
          </cell>
          <cell r="DB716">
            <v>1.27238517997747</v>
          </cell>
          <cell r="DC716">
            <v>1.25420286764082</v>
          </cell>
          <cell r="DD716">
            <v>1.25468159825075</v>
          </cell>
          <cell r="DE716">
            <v>1.2353512993777</v>
          </cell>
          <cell r="DF716">
            <v>1.25667382857347</v>
          </cell>
        </row>
        <row r="717">
          <cell r="BX717">
            <v>3.16197359928256</v>
          </cell>
          <cell r="BY717">
            <v>2.93432189814599</v>
          </cell>
          <cell r="BZ717">
            <v>2.42777486129438</v>
          </cell>
          <cell r="CA717">
            <v>2.71095369777053</v>
          </cell>
          <cell r="CB717">
            <v>3.50453127019301</v>
          </cell>
          <cell r="CC717">
            <v>3.01297870906814</v>
          </cell>
          <cell r="CD717">
            <v>3.33438686011245</v>
          </cell>
          <cell r="CE717">
            <v>3.60046759388767</v>
          </cell>
          <cell r="CF717">
            <v>3.60560966296003</v>
          </cell>
          <cell r="CG717">
            <v>4.04193514102145</v>
          </cell>
          <cell r="CH717">
            <v>3.83976097236796</v>
          </cell>
          <cell r="CI717">
            <v>3.77213445095594</v>
          </cell>
          <cell r="CJ717">
            <v>3.85082156522488</v>
          </cell>
          <cell r="CK717">
            <v>4.07385994236821</v>
          </cell>
          <cell r="CL717">
            <v>4.56460698966955</v>
          </cell>
          <cell r="CM717">
            <v>4.21613270627103</v>
          </cell>
          <cell r="CN717">
            <v>3.9694336689547</v>
          </cell>
          <cell r="CO717">
            <v>4.78044707101986</v>
          </cell>
          <cell r="CP717">
            <v>5.04231973667914</v>
          </cell>
          <cell r="CQ717">
            <v>4.93866254251722</v>
          </cell>
          <cell r="CR717">
            <v>4.80037932870903</v>
          </cell>
          <cell r="CS717">
            <v>5.11611783001896</v>
          </cell>
          <cell r="CT717">
            <v>5.46111122852655</v>
          </cell>
          <cell r="CU717">
            <v>5.46111122852655</v>
          </cell>
          <cell r="CV717">
            <v>5.46111122852655</v>
          </cell>
          <cell r="CW717">
            <v>1.26766290524145</v>
          </cell>
          <cell r="CX717">
            <v>1.27485573315596</v>
          </cell>
          <cell r="CY717">
            <v>1.2639523154322</v>
          </cell>
          <cell r="CZ717">
            <v>1.24103546133386</v>
          </cell>
          <cell r="DA717">
            <v>1.25621526655051</v>
          </cell>
          <cell r="DB717">
            <v>1.25302217656547</v>
          </cell>
          <cell r="DC717">
            <v>1.27998154491037</v>
          </cell>
          <cell r="DD717">
            <v>1.23892893945946</v>
          </cell>
          <cell r="DE717">
            <v>1.24934100879547</v>
          </cell>
          <cell r="DF717">
            <v>1.25102598217929</v>
          </cell>
        </row>
        <row r="718">
          <cell r="BX718">
            <v>2.78956585239152</v>
          </cell>
          <cell r="BY718">
            <v>2.72526337335791</v>
          </cell>
          <cell r="BZ718">
            <v>2.9328845884813</v>
          </cell>
          <cell r="CA718">
            <v>2.94372535928541</v>
          </cell>
          <cell r="CB718">
            <v>2.7117392798201</v>
          </cell>
          <cell r="CC718">
            <v>3.490750030833</v>
          </cell>
          <cell r="CD718">
            <v>3.48443496170767</v>
          </cell>
          <cell r="CE718">
            <v>2.61392234843069</v>
          </cell>
          <cell r="CF718">
            <v>3.52890040549762</v>
          </cell>
          <cell r="CG718">
            <v>3.75367661400978</v>
          </cell>
          <cell r="CH718">
            <v>4.29371420552443</v>
          </cell>
          <cell r="CI718">
            <v>3.64269282064678</v>
          </cell>
          <cell r="CJ718">
            <v>3.64527959102257</v>
          </cell>
          <cell r="CK718">
            <v>4.12453861359165</v>
          </cell>
          <cell r="CL718">
            <v>4.48648615178612</v>
          </cell>
          <cell r="CM718">
            <v>4.25036448468002</v>
          </cell>
          <cell r="CN718">
            <v>4.20406523839868</v>
          </cell>
          <cell r="CO718">
            <v>4.89140903420525</v>
          </cell>
          <cell r="CP718">
            <v>4.06382380209387</v>
          </cell>
          <cell r="CQ718">
            <v>5.01134909293344</v>
          </cell>
          <cell r="CR718">
            <v>4.75821740703631</v>
          </cell>
          <cell r="CS718">
            <v>4.73538771454229</v>
          </cell>
          <cell r="CT718">
            <v>4.76005928994765</v>
          </cell>
          <cell r="CU718">
            <v>4.76005928994765</v>
          </cell>
          <cell r="CV718">
            <v>4.76005928994765</v>
          </cell>
          <cell r="CW718">
            <v>1.23511194535428</v>
          </cell>
          <cell r="CX718">
            <v>1.24532092484521</v>
          </cell>
          <cell r="CY718">
            <v>1.26442313478387</v>
          </cell>
          <cell r="CZ718">
            <v>1.26736374295554</v>
          </cell>
          <cell r="DA718">
            <v>1.25325400793483</v>
          </cell>
          <cell r="DB718">
            <v>1.25128219450037</v>
          </cell>
          <cell r="DC718">
            <v>1.24806184338995</v>
          </cell>
          <cell r="DD718">
            <v>1.25292969210432</v>
          </cell>
          <cell r="DE718">
            <v>1.2385337147152</v>
          </cell>
          <cell r="DF718">
            <v>1.24380999254414</v>
          </cell>
        </row>
        <row r="719">
          <cell r="BX719">
            <v>2.38311230551632</v>
          </cell>
          <cell r="BY719">
            <v>3.62195719377138</v>
          </cell>
          <cell r="BZ719">
            <v>3.04306833905026</v>
          </cell>
          <cell r="CA719">
            <v>3.36480775384222</v>
          </cell>
          <cell r="CB719">
            <v>3.82034237324122</v>
          </cell>
          <cell r="CC719">
            <v>3.21709250426101</v>
          </cell>
          <cell r="CD719">
            <v>3.17232162918092</v>
          </cell>
          <cell r="CE719">
            <v>3.09575730968537</v>
          </cell>
          <cell r="CF719">
            <v>3.64482984256615</v>
          </cell>
          <cell r="CG719">
            <v>3.60509175643712</v>
          </cell>
          <cell r="CH719">
            <v>3.72930985550566</v>
          </cell>
          <cell r="CI719">
            <v>3.69282556485405</v>
          </cell>
          <cell r="CJ719">
            <v>3.67538775445946</v>
          </cell>
          <cell r="CK719">
            <v>3.85701017459582</v>
          </cell>
          <cell r="CL719">
            <v>3.92739954958506</v>
          </cell>
          <cell r="CM719">
            <v>3.96590961914515</v>
          </cell>
          <cell r="CN719">
            <v>4.46472932565184</v>
          </cell>
          <cell r="CO719">
            <v>4.38325906507572</v>
          </cell>
          <cell r="CP719">
            <v>5.27373309590608</v>
          </cell>
          <cell r="CQ719">
            <v>5.10839212363219</v>
          </cell>
          <cell r="CR719">
            <v>4.46026797723331</v>
          </cell>
          <cell r="CS719">
            <v>4.60913477285926</v>
          </cell>
          <cell r="CT719">
            <v>5.3757397112613</v>
          </cell>
          <cell r="CU719">
            <v>5.3757397112613</v>
          </cell>
          <cell r="CV719">
            <v>5.3757397112613</v>
          </cell>
          <cell r="CW719">
            <v>1.24453610941315</v>
          </cell>
          <cell r="CX719">
            <v>1.2430104444606</v>
          </cell>
          <cell r="CY719">
            <v>1.25109351947372</v>
          </cell>
          <cell r="CZ719">
            <v>1.25568229703978</v>
          </cell>
          <cell r="DA719">
            <v>1.25164575003472</v>
          </cell>
          <cell r="DB719">
            <v>1.25105026449491</v>
          </cell>
          <cell r="DC719">
            <v>1.23743398057451</v>
          </cell>
          <cell r="DD719">
            <v>1.27252618246727</v>
          </cell>
          <cell r="DE719">
            <v>1.26242173253964</v>
          </cell>
          <cell r="DF719">
            <v>1.26310040334297</v>
          </cell>
        </row>
        <row r="720">
          <cell r="BX720">
            <v>2.49208001677167</v>
          </cell>
          <cell r="BY720">
            <v>2.84722163352454</v>
          </cell>
          <cell r="BZ720">
            <v>3.09546858603829</v>
          </cell>
          <cell r="CA720">
            <v>2.76249263181203</v>
          </cell>
          <cell r="CB720">
            <v>2.93628896252086</v>
          </cell>
          <cell r="CC720">
            <v>3.0128164925954</v>
          </cell>
          <cell r="CD720">
            <v>3.15647015168981</v>
          </cell>
          <cell r="CE720">
            <v>3.88583044982276</v>
          </cell>
          <cell r="CF720">
            <v>3.62530723950047</v>
          </cell>
          <cell r="CG720">
            <v>3.28267648614765</v>
          </cell>
          <cell r="CH720">
            <v>3.65419010675373</v>
          </cell>
          <cell r="CI720">
            <v>4.0363798242715</v>
          </cell>
          <cell r="CJ720">
            <v>4.66035183354768</v>
          </cell>
          <cell r="CK720">
            <v>4.187512978306</v>
          </cell>
          <cell r="CL720">
            <v>4.58135347978633</v>
          </cell>
          <cell r="CM720">
            <v>4.13973886901447</v>
          </cell>
          <cell r="CN720">
            <v>4.55995593664053</v>
          </cell>
          <cell r="CO720">
            <v>4.26089489316704</v>
          </cell>
          <cell r="CP720">
            <v>4.18068239031308</v>
          </cell>
          <cell r="CQ720">
            <v>4.3670555005717</v>
          </cell>
          <cell r="CR720">
            <v>5.00800720972052</v>
          </cell>
          <cell r="CS720">
            <v>4.83168947151717</v>
          </cell>
          <cell r="CT720">
            <v>5.27956872962022</v>
          </cell>
          <cell r="CU720">
            <v>5.27956872962022</v>
          </cell>
          <cell r="CV720">
            <v>5.27956872962022</v>
          </cell>
          <cell r="CW720">
            <v>1.27218665058026</v>
          </cell>
          <cell r="CX720">
            <v>1.26125056071402</v>
          </cell>
          <cell r="CY720">
            <v>1.24103427088787</v>
          </cell>
          <cell r="CZ720">
            <v>1.24508690646345</v>
          </cell>
          <cell r="DA720">
            <v>1.24821384368325</v>
          </cell>
          <cell r="DB720">
            <v>1.26739337994439</v>
          </cell>
          <cell r="DC720">
            <v>1.26749785019821</v>
          </cell>
          <cell r="DD720">
            <v>1.26985927846044</v>
          </cell>
          <cell r="DE720">
            <v>1.24834390253405</v>
          </cell>
          <cell r="DF720">
            <v>1.23750149072451</v>
          </cell>
        </row>
        <row r="721">
          <cell r="BX721">
            <v>2.63887533638695</v>
          </cell>
          <cell r="BY721">
            <v>3.01279529970289</v>
          </cell>
          <cell r="BZ721">
            <v>3.14273925899683</v>
          </cell>
          <cell r="CA721">
            <v>3.5289128308098</v>
          </cell>
          <cell r="CB721">
            <v>2.94533800747575</v>
          </cell>
          <cell r="CC721">
            <v>3.61297656123167</v>
          </cell>
          <cell r="CD721">
            <v>3.04388553715898</v>
          </cell>
          <cell r="CE721">
            <v>3.29754651610902</v>
          </cell>
          <cell r="CF721">
            <v>3.55189570954478</v>
          </cell>
          <cell r="CG721">
            <v>3.72489746351813</v>
          </cell>
          <cell r="CH721">
            <v>4.06069149619614</v>
          </cell>
          <cell r="CI721">
            <v>4.55917610883245</v>
          </cell>
          <cell r="CJ721">
            <v>4.32834016013273</v>
          </cell>
          <cell r="CK721">
            <v>4.29729813795077</v>
          </cell>
          <cell r="CL721">
            <v>4.24440101963884</v>
          </cell>
          <cell r="CM721">
            <v>4.47347989313558</v>
          </cell>
          <cell r="CN721">
            <v>4.15110344297548</v>
          </cell>
          <cell r="CO721">
            <v>4.47118071192276</v>
          </cell>
          <cell r="CP721">
            <v>4.46689971334711</v>
          </cell>
          <cell r="CQ721">
            <v>4.68687183160907</v>
          </cell>
          <cell r="CR721">
            <v>6.07660284627206</v>
          </cell>
          <cell r="CS721">
            <v>4.80855714761447</v>
          </cell>
          <cell r="CT721">
            <v>4.53792907490672</v>
          </cell>
          <cell r="CU721">
            <v>4.53792907490672</v>
          </cell>
          <cell r="CV721">
            <v>4.53792907490672</v>
          </cell>
          <cell r="CW721">
            <v>1.23670435287578</v>
          </cell>
          <cell r="CX721">
            <v>1.25321103684211</v>
          </cell>
          <cell r="CY721">
            <v>1.26721308217193</v>
          </cell>
          <cell r="CZ721">
            <v>1.27170858287882</v>
          </cell>
          <cell r="DA721">
            <v>1.25887757155114</v>
          </cell>
          <cell r="DB721">
            <v>1.26178137834109</v>
          </cell>
          <cell r="DC721">
            <v>1.26002439011118</v>
          </cell>
          <cell r="DD721">
            <v>1.24733646400325</v>
          </cell>
          <cell r="DE721">
            <v>1.25073299538886</v>
          </cell>
          <cell r="DF721">
            <v>1.26064492168197</v>
          </cell>
        </row>
        <row r="722">
          <cell r="BX722">
            <v>2.32178859989241</v>
          </cell>
          <cell r="BY722">
            <v>2.41753165465855</v>
          </cell>
          <cell r="BZ722">
            <v>2.96334097467023</v>
          </cell>
          <cell r="CA722">
            <v>3.37399766962607</v>
          </cell>
          <cell r="CB722">
            <v>3.3628037788329</v>
          </cell>
          <cell r="CC722">
            <v>3.47837353108322</v>
          </cell>
          <cell r="CD722">
            <v>3.54374594376343</v>
          </cell>
          <cell r="CE722">
            <v>3.48455495588056</v>
          </cell>
          <cell r="CF722">
            <v>3.55428102756375</v>
          </cell>
          <cell r="CG722">
            <v>3.32851505593628</v>
          </cell>
          <cell r="CH722">
            <v>3.2654547973169</v>
          </cell>
          <cell r="CI722">
            <v>4.14490864433352</v>
          </cell>
          <cell r="CJ722">
            <v>4.17595397053777</v>
          </cell>
          <cell r="CK722">
            <v>3.54747127965445</v>
          </cell>
          <cell r="CL722">
            <v>4.2961686030222</v>
          </cell>
          <cell r="CM722">
            <v>4.06934106185944</v>
          </cell>
          <cell r="CN722">
            <v>4.59033819195823</v>
          </cell>
          <cell r="CO722">
            <v>4.87357793403448</v>
          </cell>
          <cell r="CP722">
            <v>4.656183218768</v>
          </cell>
          <cell r="CQ722">
            <v>4.3869420510887</v>
          </cell>
          <cell r="CR722">
            <v>4.62333382397471</v>
          </cell>
          <cell r="CS722">
            <v>5.02082818797196</v>
          </cell>
          <cell r="CT722">
            <v>5.84390583396548</v>
          </cell>
          <cell r="CU722">
            <v>5.84390583396548</v>
          </cell>
          <cell r="CV722">
            <v>5.84390583396548</v>
          </cell>
          <cell r="CW722">
            <v>1.25109826965693</v>
          </cell>
          <cell r="CX722">
            <v>1.27326710929993</v>
          </cell>
          <cell r="CY722">
            <v>1.25119435744639</v>
          </cell>
          <cell r="CZ722">
            <v>1.2580964633855</v>
          </cell>
          <cell r="DA722">
            <v>1.24773668982482</v>
          </cell>
          <cell r="DB722">
            <v>1.26721830711699</v>
          </cell>
          <cell r="DC722">
            <v>1.28109336655007</v>
          </cell>
          <cell r="DD722">
            <v>1.23383724478251</v>
          </cell>
          <cell r="DE722">
            <v>1.24756603131363</v>
          </cell>
          <cell r="DF722">
            <v>1.26161556189496</v>
          </cell>
        </row>
        <row r="723">
          <cell r="BX723">
            <v>2.74434239974399</v>
          </cell>
          <cell r="BY723">
            <v>3.41987271234549</v>
          </cell>
          <cell r="BZ723">
            <v>3.27073639094552</v>
          </cell>
          <cell r="CA723">
            <v>2.89475035453006</v>
          </cell>
          <cell r="CB723">
            <v>2.96272878551971</v>
          </cell>
          <cell r="CC723">
            <v>3.32451870695079</v>
          </cell>
          <cell r="CD723">
            <v>3.941558961482</v>
          </cell>
          <cell r="CE723">
            <v>3.68133495512314</v>
          </cell>
          <cell r="CF723">
            <v>3.5984189166026</v>
          </cell>
          <cell r="CG723">
            <v>3.18332351388155</v>
          </cell>
          <cell r="CH723">
            <v>3.88283821508401</v>
          </cell>
          <cell r="CI723">
            <v>4.26844024573078</v>
          </cell>
          <cell r="CJ723">
            <v>4.34468852768183</v>
          </cell>
          <cell r="CK723">
            <v>4.64130235029831</v>
          </cell>
          <cell r="CL723">
            <v>4.06445194348887</v>
          </cell>
          <cell r="CM723">
            <v>4.02726509828484</v>
          </cell>
          <cell r="CN723">
            <v>4.32129919653195</v>
          </cell>
          <cell r="CO723">
            <v>4.87500034078236</v>
          </cell>
          <cell r="CP723">
            <v>4.69021761890768</v>
          </cell>
          <cell r="CQ723">
            <v>5.28961023751301</v>
          </cell>
          <cell r="CR723">
            <v>4.55537760227741</v>
          </cell>
          <cell r="CS723">
            <v>5.02026920333971</v>
          </cell>
          <cell r="CT723">
            <v>5.80207525087161</v>
          </cell>
          <cell r="CU723">
            <v>5.80207525087161</v>
          </cell>
          <cell r="CV723">
            <v>5.80207525087161</v>
          </cell>
          <cell r="CW723">
            <v>1.23646650189041</v>
          </cell>
          <cell r="CX723">
            <v>1.25209811238664</v>
          </cell>
          <cell r="CY723">
            <v>1.23620251229975</v>
          </cell>
          <cell r="CZ723">
            <v>1.26942277103347</v>
          </cell>
          <cell r="DA723">
            <v>1.25652060864898</v>
          </cell>
          <cell r="DB723">
            <v>1.26231131403649</v>
          </cell>
          <cell r="DC723">
            <v>1.24039135976866</v>
          </cell>
          <cell r="DD723">
            <v>1.25679752995541</v>
          </cell>
          <cell r="DE723">
            <v>1.25395760323476</v>
          </cell>
          <cell r="DF723">
            <v>1.25379829639229</v>
          </cell>
        </row>
        <row r="724">
          <cell r="BX724">
            <v>2.39011489007657</v>
          </cell>
          <cell r="BY724">
            <v>2.57145420373261</v>
          </cell>
          <cell r="BZ724">
            <v>3.07593567801798</v>
          </cell>
          <cell r="CA724">
            <v>2.87062761734678</v>
          </cell>
          <cell r="CB724">
            <v>3.01681242343261</v>
          </cell>
          <cell r="CC724">
            <v>2.97294781650504</v>
          </cell>
          <cell r="CD724">
            <v>2.99719003134368</v>
          </cell>
          <cell r="CE724">
            <v>3.53192665230811</v>
          </cell>
          <cell r="CF724">
            <v>4.08330599632965</v>
          </cell>
          <cell r="CG724">
            <v>3.83813424689529</v>
          </cell>
          <cell r="CH724">
            <v>3.59459442175798</v>
          </cell>
          <cell r="CI724">
            <v>3.66899747699583</v>
          </cell>
          <cell r="CJ724">
            <v>4.41484581199911</v>
          </cell>
          <cell r="CK724">
            <v>4.25312997047654</v>
          </cell>
          <cell r="CL724">
            <v>3.45059927767168</v>
          </cell>
          <cell r="CM724">
            <v>4.09181993636718</v>
          </cell>
          <cell r="CN724">
            <v>4.96973836783655</v>
          </cell>
          <cell r="CO724">
            <v>4.35835060906309</v>
          </cell>
          <cell r="CP724">
            <v>4.5613454110072</v>
          </cell>
          <cell r="CQ724">
            <v>4.43978241345365</v>
          </cell>
          <cell r="CR724">
            <v>4.34722397504885</v>
          </cell>
          <cell r="CS724">
            <v>4.80394364014278</v>
          </cell>
          <cell r="CT724">
            <v>5.46442314574951</v>
          </cell>
          <cell r="CU724">
            <v>5.46442314574951</v>
          </cell>
          <cell r="CV724">
            <v>5.46442314574951</v>
          </cell>
          <cell r="CW724">
            <v>1.25939796489791</v>
          </cell>
          <cell r="CX724">
            <v>1.24304702368562</v>
          </cell>
          <cell r="CY724">
            <v>1.25249022402314</v>
          </cell>
          <cell r="CZ724">
            <v>1.25092352165033</v>
          </cell>
          <cell r="DA724">
            <v>1.26989419768769</v>
          </cell>
          <cell r="DB724">
            <v>1.24252376571891</v>
          </cell>
          <cell r="DC724">
            <v>1.25484091922312</v>
          </cell>
          <cell r="DD724">
            <v>1.24885189509432</v>
          </cell>
          <cell r="DE724">
            <v>1.2601399637974</v>
          </cell>
          <cell r="DF724">
            <v>1.25769729106738</v>
          </cell>
        </row>
        <row r="725">
          <cell r="BX725">
            <v>2.85316128309207</v>
          </cell>
          <cell r="BY725">
            <v>3.04448261579021</v>
          </cell>
          <cell r="BZ725">
            <v>3.12920115490586</v>
          </cell>
          <cell r="CA725">
            <v>3.25542966355727</v>
          </cell>
          <cell r="CB725">
            <v>3.31010547049572</v>
          </cell>
          <cell r="CC725">
            <v>3.21246534319327</v>
          </cell>
          <cell r="CD725">
            <v>3.10343713172243</v>
          </cell>
          <cell r="CE725">
            <v>3.11358580099367</v>
          </cell>
          <cell r="CF725">
            <v>3.56683642112292</v>
          </cell>
          <cell r="CG725">
            <v>3.6291569175172</v>
          </cell>
          <cell r="CH725">
            <v>4.31770239732641</v>
          </cell>
          <cell r="CI725">
            <v>4.35487475529359</v>
          </cell>
          <cell r="CJ725">
            <v>4.58602814605643</v>
          </cell>
          <cell r="CK725">
            <v>4.23557874208118</v>
          </cell>
          <cell r="CL725">
            <v>4.00441721644417</v>
          </cell>
          <cell r="CM725">
            <v>4.2086653624282</v>
          </cell>
          <cell r="CN725">
            <v>4.30733966288935</v>
          </cell>
          <cell r="CO725">
            <v>4.82071894027161</v>
          </cell>
          <cell r="CP725">
            <v>4.53635004064148</v>
          </cell>
          <cell r="CQ725">
            <v>5.21714743060698</v>
          </cell>
          <cell r="CR725">
            <v>4.85072373563484</v>
          </cell>
          <cell r="CS725">
            <v>4.71683645201567</v>
          </cell>
          <cell r="CT725">
            <v>4.79300119635582</v>
          </cell>
          <cell r="CU725">
            <v>4.79300119635582</v>
          </cell>
          <cell r="CV725">
            <v>4.79300119635582</v>
          </cell>
          <cell r="CW725">
            <v>1.26020680934793</v>
          </cell>
          <cell r="CX725">
            <v>1.24444123059542</v>
          </cell>
          <cell r="CY725">
            <v>1.25162244084578</v>
          </cell>
          <cell r="CZ725">
            <v>1.27258016357543</v>
          </cell>
          <cell r="DA725">
            <v>1.23819367372924</v>
          </cell>
          <cell r="DB725">
            <v>1.26476606836646</v>
          </cell>
          <cell r="DC725">
            <v>1.2568984424472</v>
          </cell>
          <cell r="DD725">
            <v>1.25552113989899</v>
          </cell>
          <cell r="DE725">
            <v>1.25025646645702</v>
          </cell>
          <cell r="DF725">
            <v>1.23636262649185</v>
          </cell>
        </row>
        <row r="726">
          <cell r="BX726">
            <v>2.61579994532802</v>
          </cell>
          <cell r="BY726">
            <v>2.70939309201563</v>
          </cell>
          <cell r="BZ726">
            <v>2.9026514402808</v>
          </cell>
          <cell r="CA726">
            <v>3.21510896669702</v>
          </cell>
          <cell r="CB726">
            <v>3.16890339846888</v>
          </cell>
          <cell r="CC726">
            <v>3.65849878271637</v>
          </cell>
          <cell r="CD726">
            <v>4.01968024270545</v>
          </cell>
          <cell r="CE726">
            <v>3.87109953565952</v>
          </cell>
          <cell r="CF726">
            <v>3.73697658554296</v>
          </cell>
          <cell r="CG726">
            <v>3.38235088854445</v>
          </cell>
          <cell r="CH726">
            <v>4.48651411272097</v>
          </cell>
          <cell r="CI726">
            <v>4.02728396923114</v>
          </cell>
          <cell r="CJ726">
            <v>4.06830951979628</v>
          </cell>
          <cell r="CK726">
            <v>4.26147110003623</v>
          </cell>
          <cell r="CL726">
            <v>4.32408739112141</v>
          </cell>
          <cell r="CM726">
            <v>4.27763674814385</v>
          </cell>
          <cell r="CN726">
            <v>4.38875294290246</v>
          </cell>
          <cell r="CO726">
            <v>4.85949589279649</v>
          </cell>
          <cell r="CP726">
            <v>4.57120447196575</v>
          </cell>
          <cell r="CQ726">
            <v>5.23429571729676</v>
          </cell>
          <cell r="CR726">
            <v>5.83996375193503</v>
          </cell>
          <cell r="CS726">
            <v>4.85624729705959</v>
          </cell>
          <cell r="CT726">
            <v>4.67525867382434</v>
          </cell>
          <cell r="CU726">
            <v>4.67525867382434</v>
          </cell>
          <cell r="CV726">
            <v>4.67525867382434</v>
          </cell>
          <cell r="CW726">
            <v>1.28083204412984</v>
          </cell>
          <cell r="CX726">
            <v>1.26885879201298</v>
          </cell>
          <cell r="CY726">
            <v>1.25474636498796</v>
          </cell>
          <cell r="CZ726">
            <v>1.26241604405538</v>
          </cell>
          <cell r="DA726">
            <v>1.25168182827924</v>
          </cell>
          <cell r="DB726">
            <v>1.25990379255898</v>
          </cell>
          <cell r="DC726">
            <v>1.26842821944854</v>
          </cell>
          <cell r="DD726">
            <v>1.25571107363074</v>
          </cell>
          <cell r="DE726">
            <v>1.25765065222426</v>
          </cell>
          <cell r="DF726">
            <v>1.25873417901044</v>
          </cell>
        </row>
        <row r="727">
          <cell r="BX727">
            <v>2.6571897804115</v>
          </cell>
          <cell r="BY727">
            <v>3.21258765308641</v>
          </cell>
          <cell r="BZ727">
            <v>2.87571562828881</v>
          </cell>
          <cell r="CA727">
            <v>3.16772539668384</v>
          </cell>
          <cell r="CB727">
            <v>3.87719111364809</v>
          </cell>
          <cell r="CC727">
            <v>3.6108231877646</v>
          </cell>
          <cell r="CD727">
            <v>3.2335987611024</v>
          </cell>
          <cell r="CE727">
            <v>2.87720834460309</v>
          </cell>
          <cell r="CF727">
            <v>3.22205295027115</v>
          </cell>
          <cell r="CG727">
            <v>4.03383819278263</v>
          </cell>
          <cell r="CH727">
            <v>3.3955855625097</v>
          </cell>
          <cell r="CI727">
            <v>3.84448622721815</v>
          </cell>
          <cell r="CJ727">
            <v>3.91521183435693</v>
          </cell>
          <cell r="CK727">
            <v>3.72485284767981</v>
          </cell>
          <cell r="CL727">
            <v>4.67485995131276</v>
          </cell>
          <cell r="CM727">
            <v>4.71994954474142</v>
          </cell>
          <cell r="CN727">
            <v>5.03288731024005</v>
          </cell>
          <cell r="CO727">
            <v>5.03863036178166</v>
          </cell>
          <cell r="CP727">
            <v>4.85111587375974</v>
          </cell>
          <cell r="CQ727">
            <v>5.37359191440369</v>
          </cell>
          <cell r="CR727">
            <v>5.34811758689025</v>
          </cell>
          <cell r="CS727">
            <v>5.38137197569393</v>
          </cell>
          <cell r="CT727">
            <v>5.19259557519652</v>
          </cell>
          <cell r="CU727">
            <v>5.19259557519652</v>
          </cell>
          <cell r="CV727">
            <v>5.19259557519652</v>
          </cell>
          <cell r="CW727">
            <v>1.29253309950748</v>
          </cell>
          <cell r="CX727">
            <v>1.26768482662544</v>
          </cell>
          <cell r="CY727">
            <v>1.25743078319398</v>
          </cell>
          <cell r="CZ727">
            <v>1.24109330086558</v>
          </cell>
          <cell r="DA727">
            <v>1.25811166129961</v>
          </cell>
          <cell r="DB727">
            <v>1.25498097918199</v>
          </cell>
          <cell r="DC727">
            <v>1.25082492885543</v>
          </cell>
          <cell r="DD727">
            <v>1.24619043371499</v>
          </cell>
          <cell r="DE727">
            <v>1.2449201674843</v>
          </cell>
          <cell r="DF727">
            <v>1.22227803852109</v>
          </cell>
        </row>
        <row r="728">
          <cell r="BX728">
            <v>2.54204103010823</v>
          </cell>
          <cell r="BY728">
            <v>2.47602632799651</v>
          </cell>
          <cell r="BZ728">
            <v>2.84971577191383</v>
          </cell>
          <cell r="CA728">
            <v>3.19175553401758</v>
          </cell>
          <cell r="CB728">
            <v>2.95419937399644</v>
          </cell>
          <cell r="CC728">
            <v>3.55077437855552</v>
          </cell>
          <cell r="CD728">
            <v>3.0984080282903</v>
          </cell>
          <cell r="CE728">
            <v>3.6230464578281</v>
          </cell>
          <cell r="CF728">
            <v>3.25183346285609</v>
          </cell>
          <cell r="CG728">
            <v>3.2822591329728</v>
          </cell>
          <cell r="CH728">
            <v>3.91359123195839</v>
          </cell>
          <cell r="CI728">
            <v>3.58635789870706</v>
          </cell>
          <cell r="CJ728">
            <v>4.28653056373528</v>
          </cell>
          <cell r="CK728">
            <v>3.78819691353181</v>
          </cell>
          <cell r="CL728">
            <v>4.12486375335407</v>
          </cell>
          <cell r="CM728">
            <v>4.20072626081152</v>
          </cell>
          <cell r="CN728">
            <v>3.76193419409917</v>
          </cell>
          <cell r="CO728">
            <v>4.74806221148282</v>
          </cell>
          <cell r="CP728">
            <v>4.76556579956528</v>
          </cell>
          <cell r="CQ728">
            <v>5.02201758170969</v>
          </cell>
          <cell r="CR728">
            <v>4.94833350914622</v>
          </cell>
          <cell r="CS728">
            <v>5.12956442088078</v>
          </cell>
          <cell r="CT728">
            <v>5.15685865144238</v>
          </cell>
          <cell r="CU728">
            <v>5.15685865144238</v>
          </cell>
          <cell r="CV728">
            <v>5.15685865144238</v>
          </cell>
          <cell r="CW728">
            <v>1.2450245029413</v>
          </cell>
          <cell r="CX728">
            <v>1.2463531666483</v>
          </cell>
          <cell r="CY728">
            <v>1.26659080009534</v>
          </cell>
          <cell r="CZ728">
            <v>1.25164511182227</v>
          </cell>
          <cell r="DA728">
            <v>1.25137030046184</v>
          </cell>
          <cell r="DB728">
            <v>1.24637532708848</v>
          </cell>
          <cell r="DC728">
            <v>1.25711578344472</v>
          </cell>
          <cell r="DD728">
            <v>1.23820369755516</v>
          </cell>
          <cell r="DE728">
            <v>1.2576259246158</v>
          </cell>
          <cell r="DF728">
            <v>1.25885017254715</v>
          </cell>
        </row>
        <row r="729">
          <cell r="BX729">
            <v>2.89215136039582</v>
          </cell>
          <cell r="BY729">
            <v>3.0591144307815</v>
          </cell>
          <cell r="BZ729">
            <v>2.85351208751412</v>
          </cell>
          <cell r="CA729">
            <v>3.36657373052112</v>
          </cell>
          <cell r="CB729">
            <v>3.41663154785056</v>
          </cell>
          <cell r="CC729">
            <v>3.08073401082789</v>
          </cell>
          <cell r="CD729">
            <v>3.04340683546234</v>
          </cell>
          <cell r="CE729">
            <v>3.94154326898825</v>
          </cell>
          <cell r="CF729">
            <v>3.33619177197106</v>
          </cell>
          <cell r="CG729">
            <v>2.98001070429017</v>
          </cell>
          <cell r="CH729">
            <v>3.75005495473047</v>
          </cell>
          <cell r="CI729">
            <v>3.196388817803</v>
          </cell>
          <cell r="CJ729">
            <v>3.16469527528239</v>
          </cell>
          <cell r="CK729">
            <v>4.38975339626535</v>
          </cell>
          <cell r="CL729">
            <v>3.91442136521394</v>
          </cell>
          <cell r="CM729">
            <v>4.2435853057382</v>
          </cell>
          <cell r="CN729">
            <v>4.0971722083216</v>
          </cell>
          <cell r="CO729">
            <v>4.25154218531482</v>
          </cell>
          <cell r="CP729">
            <v>4.94398795663555</v>
          </cell>
          <cell r="CQ729">
            <v>4.97980053633765</v>
          </cell>
          <cell r="CR729">
            <v>5.1259766207298</v>
          </cell>
          <cell r="CS729">
            <v>4.79734241905224</v>
          </cell>
          <cell r="CT729">
            <v>4.75890856911773</v>
          </cell>
          <cell r="CU729">
            <v>4.75890856911773</v>
          </cell>
          <cell r="CV729">
            <v>4.75890856911773</v>
          </cell>
          <cell r="CW729">
            <v>1.26043691561665</v>
          </cell>
          <cell r="CX729">
            <v>1.25412805090608</v>
          </cell>
          <cell r="CY729">
            <v>1.2554892170176</v>
          </cell>
          <cell r="CZ729">
            <v>1.26007216757307</v>
          </cell>
          <cell r="DA729">
            <v>1.25136704470898</v>
          </cell>
          <cell r="DB729">
            <v>1.28412940779094</v>
          </cell>
          <cell r="DC729">
            <v>1.25168316755423</v>
          </cell>
          <cell r="DD729">
            <v>1.23774568255219</v>
          </cell>
          <cell r="DE729">
            <v>1.24145884993523</v>
          </cell>
          <cell r="DF729">
            <v>1.24963793654542</v>
          </cell>
        </row>
        <row r="730">
          <cell r="BX730">
            <v>2.22170480445693</v>
          </cell>
          <cell r="BY730">
            <v>2.32122521353429</v>
          </cell>
          <cell r="BZ730">
            <v>2.80606909344975</v>
          </cell>
          <cell r="CA730">
            <v>2.97767020744672</v>
          </cell>
          <cell r="CB730">
            <v>3.33903448473907</v>
          </cell>
          <cell r="CC730">
            <v>2.96681297689859</v>
          </cell>
          <cell r="CD730">
            <v>2.79529857093019</v>
          </cell>
          <cell r="CE730">
            <v>3.09973462224205</v>
          </cell>
          <cell r="CF730">
            <v>3.77343519866349</v>
          </cell>
          <cell r="CG730">
            <v>3.55424155954808</v>
          </cell>
          <cell r="CH730">
            <v>4.13463866709374</v>
          </cell>
          <cell r="CI730">
            <v>3.94365551349671</v>
          </cell>
          <cell r="CJ730">
            <v>3.36940491921875</v>
          </cell>
          <cell r="CK730">
            <v>4.10329413376816</v>
          </cell>
          <cell r="CL730">
            <v>4.20863214911227</v>
          </cell>
          <cell r="CM730">
            <v>4.23750418376602</v>
          </cell>
          <cell r="CN730">
            <v>4.72253409275964</v>
          </cell>
          <cell r="CO730">
            <v>4.71911237722529</v>
          </cell>
          <cell r="CP730">
            <v>5.30326561490551</v>
          </cell>
          <cell r="CQ730">
            <v>4.58239422169047</v>
          </cell>
          <cell r="CR730">
            <v>5.20883697053743</v>
          </cell>
          <cell r="CS730">
            <v>5.13685579470585</v>
          </cell>
          <cell r="CT730">
            <v>4.58921090010647</v>
          </cell>
          <cell r="CU730">
            <v>4.58921090010647</v>
          </cell>
          <cell r="CV730">
            <v>4.58921090010647</v>
          </cell>
          <cell r="CW730">
            <v>1.22803319834372</v>
          </cell>
          <cell r="CX730">
            <v>1.25563007830885</v>
          </cell>
          <cell r="CY730">
            <v>1.28663520161035</v>
          </cell>
          <cell r="CZ730">
            <v>1.27181914932105</v>
          </cell>
          <cell r="DA730">
            <v>1.24953115223073</v>
          </cell>
          <cell r="DB730">
            <v>1.24083286267377</v>
          </cell>
          <cell r="DC730">
            <v>1.2336549890698</v>
          </cell>
          <cell r="DD730">
            <v>1.24731364104117</v>
          </cell>
          <cell r="DE730">
            <v>1.27666325633583</v>
          </cell>
          <cell r="DF730">
            <v>1.25083849594805</v>
          </cell>
        </row>
        <row r="731">
          <cell r="BX731">
            <v>2.13850290946521</v>
          </cell>
          <cell r="BY731">
            <v>3.21877890733339</v>
          </cell>
          <cell r="BZ731">
            <v>3.86196122491238</v>
          </cell>
          <cell r="CA731">
            <v>3.14938028936477</v>
          </cell>
          <cell r="CB731">
            <v>3.11939219128334</v>
          </cell>
          <cell r="CC731">
            <v>2.98951397141096</v>
          </cell>
          <cell r="CD731">
            <v>3.92182174011237</v>
          </cell>
          <cell r="CE731">
            <v>3.40101543278488</v>
          </cell>
          <cell r="CF731">
            <v>3.99925536885928</v>
          </cell>
          <cell r="CG731">
            <v>3.61312984862868</v>
          </cell>
          <cell r="CH731">
            <v>4.00872657962273</v>
          </cell>
          <cell r="CI731">
            <v>4.2714013828082</v>
          </cell>
          <cell r="CJ731">
            <v>3.64726480029445</v>
          </cell>
          <cell r="CK731">
            <v>4.25707504046253</v>
          </cell>
          <cell r="CL731">
            <v>4.84711893043684</v>
          </cell>
          <cell r="CM731">
            <v>4.57423776871763</v>
          </cell>
          <cell r="CN731">
            <v>4.24922908203934</v>
          </cell>
          <cell r="CO731">
            <v>4.78371476341976</v>
          </cell>
          <cell r="CP731">
            <v>4.87142195203578</v>
          </cell>
          <cell r="CQ731">
            <v>5.5431281128149</v>
          </cell>
          <cell r="CR731">
            <v>5.32314722319015</v>
          </cell>
          <cell r="CS731">
            <v>4.66721251964689</v>
          </cell>
          <cell r="CT731">
            <v>5.02788425507305</v>
          </cell>
          <cell r="CU731">
            <v>5.02788425507305</v>
          </cell>
          <cell r="CV731">
            <v>5.02788425507305</v>
          </cell>
          <cell r="CW731">
            <v>1.25768944343635</v>
          </cell>
          <cell r="CX731">
            <v>1.26548685205284</v>
          </cell>
          <cell r="CY731">
            <v>1.25410617264513</v>
          </cell>
          <cell r="CZ731">
            <v>1.22934438035201</v>
          </cell>
          <cell r="DA731">
            <v>1.27100708612038</v>
          </cell>
          <cell r="DB731">
            <v>1.2786992846812</v>
          </cell>
          <cell r="DC731">
            <v>1.25305692994962</v>
          </cell>
          <cell r="DD731">
            <v>1.25119789336122</v>
          </cell>
          <cell r="DE731">
            <v>1.26068706215658</v>
          </cell>
          <cell r="DF731">
            <v>1.24502207767956</v>
          </cell>
        </row>
        <row r="732">
          <cell r="BX732">
            <v>2.52415049807655</v>
          </cell>
          <cell r="BY732">
            <v>2.84714292674183</v>
          </cell>
          <cell r="BZ732">
            <v>3.0821131562845</v>
          </cell>
          <cell r="CA732">
            <v>3.10835704232333</v>
          </cell>
          <cell r="CB732">
            <v>3.15294215012921</v>
          </cell>
          <cell r="CC732">
            <v>3.27586860683758</v>
          </cell>
          <cell r="CD732">
            <v>3.51969740156741</v>
          </cell>
          <cell r="CE732">
            <v>3.73677420344077</v>
          </cell>
          <cell r="CF732">
            <v>3.28088496134448</v>
          </cell>
          <cell r="CG732">
            <v>3.29907344215134</v>
          </cell>
          <cell r="CH732">
            <v>3.9003703384401</v>
          </cell>
          <cell r="CI732">
            <v>3.65039912999672</v>
          </cell>
          <cell r="CJ732">
            <v>3.68122212603749</v>
          </cell>
          <cell r="CK732">
            <v>4.16156608290296</v>
          </cell>
          <cell r="CL732">
            <v>4.3201050981161</v>
          </cell>
          <cell r="CM732">
            <v>4.15648192629436</v>
          </cell>
          <cell r="CN732">
            <v>4.60839398890563</v>
          </cell>
          <cell r="CO732">
            <v>4.692898515812</v>
          </cell>
          <cell r="CP732">
            <v>4.35501634145076</v>
          </cell>
          <cell r="CQ732">
            <v>4.9001672852256</v>
          </cell>
          <cell r="CR732">
            <v>4.94377734425901</v>
          </cell>
          <cell r="CS732">
            <v>4.96231987831782</v>
          </cell>
          <cell r="CT732">
            <v>5.10175684904471</v>
          </cell>
          <cell r="CU732">
            <v>5.10175684904471</v>
          </cell>
          <cell r="CV732">
            <v>5.10175684904471</v>
          </cell>
          <cell r="CW732">
            <v>1.26414577167166</v>
          </cell>
          <cell r="CX732">
            <v>1.24783510534428</v>
          </cell>
          <cell r="CY732">
            <v>1.25375625349115</v>
          </cell>
          <cell r="CZ732">
            <v>1.24745497469821</v>
          </cell>
          <cell r="DA732">
            <v>1.25356923918747</v>
          </cell>
          <cell r="DB732">
            <v>1.24572113639877</v>
          </cell>
          <cell r="DC732">
            <v>1.24958247874691</v>
          </cell>
          <cell r="DD732">
            <v>1.24825985164675</v>
          </cell>
          <cell r="DE732">
            <v>1.25898388976661</v>
          </cell>
          <cell r="DF732">
            <v>1.25950810814025</v>
          </cell>
        </row>
        <row r="733">
          <cell r="BX733">
            <v>2.84185059936681</v>
          </cell>
          <cell r="BY733">
            <v>3.73237859593075</v>
          </cell>
          <cell r="BZ733">
            <v>2.64193990797987</v>
          </cell>
          <cell r="CA733">
            <v>3.5187883339934</v>
          </cell>
          <cell r="CB733">
            <v>3.35035616783766</v>
          </cell>
          <cell r="CC733">
            <v>3.34812430584732</v>
          </cell>
          <cell r="CD733">
            <v>3.01916935606132</v>
          </cell>
          <cell r="CE733">
            <v>4.09329961269482</v>
          </cell>
          <cell r="CF733">
            <v>3.83847433991162</v>
          </cell>
          <cell r="CG733">
            <v>3.42559815542959</v>
          </cell>
          <cell r="CH733">
            <v>3.35799454761206</v>
          </cell>
          <cell r="CI733">
            <v>3.7139823287684</v>
          </cell>
          <cell r="CJ733">
            <v>4.1178368496541</v>
          </cell>
          <cell r="CK733">
            <v>3.77632861777685</v>
          </cell>
          <cell r="CL733">
            <v>4.16553444015081</v>
          </cell>
          <cell r="CM733">
            <v>3.94803447296577</v>
          </cell>
          <cell r="CN733">
            <v>4.33711566719683</v>
          </cell>
          <cell r="CO733">
            <v>4.58639543815077</v>
          </cell>
          <cell r="CP733">
            <v>4.8016535437836</v>
          </cell>
          <cell r="CQ733">
            <v>4.5736144545393</v>
          </cell>
          <cell r="CR733">
            <v>4.93211277910045</v>
          </cell>
          <cell r="CS733">
            <v>5.22388345803138</v>
          </cell>
          <cell r="CT733">
            <v>5.13061148874826</v>
          </cell>
          <cell r="CU733">
            <v>5.13061148874826</v>
          </cell>
          <cell r="CV733">
            <v>5.13061148874826</v>
          </cell>
          <cell r="CW733">
            <v>1.26345026686079</v>
          </cell>
          <cell r="CX733">
            <v>1.25840886459179</v>
          </cell>
          <cell r="CY733">
            <v>1.25688043686873</v>
          </cell>
          <cell r="CZ733">
            <v>1.25182763002194</v>
          </cell>
          <cell r="DA733">
            <v>1.26080717405062</v>
          </cell>
          <cell r="DB733">
            <v>1.26040524300264</v>
          </cell>
          <cell r="DC733">
            <v>1.24377997548652</v>
          </cell>
          <cell r="DD733">
            <v>1.26481412125981</v>
          </cell>
          <cell r="DE733">
            <v>1.24967061383127</v>
          </cell>
          <cell r="DF733">
            <v>1.27283058058649</v>
          </cell>
        </row>
        <row r="734">
          <cell r="BX734">
            <v>2.96735235373832</v>
          </cell>
          <cell r="BY734">
            <v>2.6893705303964</v>
          </cell>
          <cell r="BZ734">
            <v>2.75028143179826</v>
          </cell>
          <cell r="CA734">
            <v>3.20630371935817</v>
          </cell>
          <cell r="CB734">
            <v>3.66016298326055</v>
          </cell>
          <cell r="CC734">
            <v>3.67653304358725</v>
          </cell>
          <cell r="CD734">
            <v>3.21658192465488</v>
          </cell>
          <cell r="CE734">
            <v>3.1883317682478</v>
          </cell>
          <cell r="CF734">
            <v>3.42963851899606</v>
          </cell>
          <cell r="CG734">
            <v>3.75426030175407</v>
          </cell>
          <cell r="CH734">
            <v>3.84584710501028</v>
          </cell>
          <cell r="CI734">
            <v>3.8209558313084</v>
          </cell>
          <cell r="CJ734">
            <v>3.98938696949116</v>
          </cell>
          <cell r="CK734">
            <v>4.06012301744687</v>
          </cell>
          <cell r="CL734">
            <v>4.11368358930917</v>
          </cell>
          <cell r="CM734">
            <v>3.872870166153</v>
          </cell>
          <cell r="CN734">
            <v>4.44369251219286</v>
          </cell>
          <cell r="CO734">
            <v>5.06546247552964</v>
          </cell>
          <cell r="CP734">
            <v>5.18619807664839</v>
          </cell>
          <cell r="CQ734">
            <v>4.62280898976239</v>
          </cell>
          <cell r="CR734">
            <v>5.31664119433501</v>
          </cell>
          <cell r="CS734">
            <v>5.40285886351156</v>
          </cell>
          <cell r="CT734">
            <v>5.05968923554041</v>
          </cell>
          <cell r="CU734">
            <v>5.05968923554041</v>
          </cell>
          <cell r="CV734">
            <v>5.05968923554041</v>
          </cell>
          <cell r="CW734">
            <v>1.27198104553378</v>
          </cell>
          <cell r="CX734">
            <v>1.24176149281219</v>
          </cell>
          <cell r="CY734">
            <v>1.26868260036584</v>
          </cell>
          <cell r="CZ734">
            <v>1.25078359102077</v>
          </cell>
          <cell r="DA734">
            <v>1.23421340478115</v>
          </cell>
          <cell r="DB734">
            <v>1.25204993610426</v>
          </cell>
          <cell r="DC734">
            <v>1.25657746465035</v>
          </cell>
          <cell r="DD734">
            <v>1.25146674867445</v>
          </cell>
          <cell r="DE734">
            <v>1.24219170076249</v>
          </cell>
          <cell r="DF734">
            <v>1.2732339034992</v>
          </cell>
        </row>
        <row r="735">
          <cell r="BX735">
            <v>2.78800949108166</v>
          </cell>
          <cell r="BY735">
            <v>3.12648616397537</v>
          </cell>
          <cell r="BZ735">
            <v>3.09572561073527</v>
          </cell>
          <cell r="CA735">
            <v>3.2933454301591</v>
          </cell>
          <cell r="CB735">
            <v>3.08589088836587</v>
          </cell>
          <cell r="CC735">
            <v>3.17331987007852</v>
          </cell>
          <cell r="CD735">
            <v>3.39581086671511</v>
          </cell>
          <cell r="CE735">
            <v>3.86445263370875</v>
          </cell>
          <cell r="CF735">
            <v>4.00043219563237</v>
          </cell>
          <cell r="CG735">
            <v>3.34099455696775</v>
          </cell>
          <cell r="CH735">
            <v>3.06063906915266</v>
          </cell>
          <cell r="CI735">
            <v>3.74250467170673</v>
          </cell>
          <cell r="CJ735">
            <v>4.63601345496927</v>
          </cell>
          <cell r="CK735">
            <v>3.81402094412359</v>
          </cell>
          <cell r="CL735">
            <v>4.02373755655086</v>
          </cell>
          <cell r="CM735">
            <v>4.2401204875308</v>
          </cell>
          <cell r="CN735">
            <v>4.70093145171477</v>
          </cell>
          <cell r="CO735">
            <v>4.12513992476392</v>
          </cell>
          <cell r="CP735">
            <v>4.68302331050101</v>
          </cell>
          <cell r="CQ735">
            <v>5.30529541277558</v>
          </cell>
          <cell r="CR735">
            <v>4.72637503758723</v>
          </cell>
          <cell r="CS735">
            <v>4.80596747278879</v>
          </cell>
          <cell r="CT735">
            <v>5.07461954555574</v>
          </cell>
          <cell r="CU735">
            <v>5.07461954555574</v>
          </cell>
          <cell r="CV735">
            <v>5.07461954555574</v>
          </cell>
          <cell r="CW735">
            <v>1.24762489431493</v>
          </cell>
          <cell r="CX735">
            <v>1.23714971711478</v>
          </cell>
          <cell r="CY735">
            <v>1.24914018934866</v>
          </cell>
          <cell r="CZ735">
            <v>1.24711346745039</v>
          </cell>
          <cell r="DA735">
            <v>1.26009989496727</v>
          </cell>
          <cell r="DB735">
            <v>1.25560778634097</v>
          </cell>
          <cell r="DC735">
            <v>1.27834710179807</v>
          </cell>
          <cell r="DD735">
            <v>1.25704080088793</v>
          </cell>
          <cell r="DE735">
            <v>1.27192512713572</v>
          </cell>
          <cell r="DF735">
            <v>1.24306480163263</v>
          </cell>
        </row>
        <row r="736">
          <cell r="BX736">
            <v>2.59410245508651</v>
          </cell>
          <cell r="BY736">
            <v>2.95880841724158</v>
          </cell>
          <cell r="BZ736">
            <v>2.65168895252617</v>
          </cell>
          <cell r="CA736">
            <v>3.03942220514805</v>
          </cell>
          <cell r="CB736">
            <v>3.89984888658551</v>
          </cell>
          <cell r="CC736">
            <v>3.02662537071356</v>
          </cell>
          <cell r="CD736">
            <v>3.29366381851561</v>
          </cell>
          <cell r="CE736">
            <v>3.49914952679996</v>
          </cell>
          <cell r="CF736">
            <v>3.3385230770036</v>
          </cell>
          <cell r="CG736">
            <v>3.0273207833539</v>
          </cell>
          <cell r="CH736">
            <v>3.86376911437652</v>
          </cell>
          <cell r="CI736">
            <v>3.72388931274246</v>
          </cell>
          <cell r="CJ736">
            <v>4.0179251903308</v>
          </cell>
          <cell r="CK736">
            <v>3.50109996690693</v>
          </cell>
          <cell r="CL736">
            <v>4.20003848453541</v>
          </cell>
          <cell r="CM736">
            <v>4.27675038737002</v>
          </cell>
          <cell r="CN736">
            <v>4.31414144139956</v>
          </cell>
          <cell r="CO736">
            <v>5.17680736395333</v>
          </cell>
          <cell r="CP736">
            <v>4.65918590208665</v>
          </cell>
          <cell r="CQ736">
            <v>5.18231657857722</v>
          </cell>
          <cell r="CR736">
            <v>4.67203205147929</v>
          </cell>
          <cell r="CS736">
            <v>5.21856548831764</v>
          </cell>
          <cell r="CT736">
            <v>5.26569670646503</v>
          </cell>
          <cell r="CU736">
            <v>5.26569670646503</v>
          </cell>
          <cell r="CV736">
            <v>5.26569670646503</v>
          </cell>
          <cell r="CW736">
            <v>1.27218405529149</v>
          </cell>
          <cell r="CX736">
            <v>1.26134605944059</v>
          </cell>
          <cell r="CY736">
            <v>1.26845322217491</v>
          </cell>
          <cell r="CZ736">
            <v>1.26556730643283</v>
          </cell>
          <cell r="DA736">
            <v>1.2675035801085</v>
          </cell>
          <cell r="DB736">
            <v>1.26288289905075</v>
          </cell>
          <cell r="DC736">
            <v>1.26278379509384</v>
          </cell>
          <cell r="DD736">
            <v>1.2485053307663</v>
          </cell>
          <cell r="DE736">
            <v>1.26519619758314</v>
          </cell>
          <cell r="DF736">
            <v>1.24516891695831</v>
          </cell>
        </row>
        <row r="737">
          <cell r="BX737">
            <v>2.51958897661012</v>
          </cell>
          <cell r="BY737">
            <v>2.70819458279497</v>
          </cell>
          <cell r="BZ737">
            <v>2.91319229376717</v>
          </cell>
          <cell r="CA737">
            <v>2.68344228558464</v>
          </cell>
          <cell r="CB737">
            <v>3.20270926501336</v>
          </cell>
          <cell r="CC737">
            <v>3.40509958100687</v>
          </cell>
          <cell r="CD737">
            <v>3.23280816121394</v>
          </cell>
          <cell r="CE737">
            <v>3.26465174854443</v>
          </cell>
          <cell r="CF737">
            <v>3.6055575233089</v>
          </cell>
          <cell r="CG737">
            <v>4.13093635578589</v>
          </cell>
          <cell r="CH737">
            <v>3.61997583817927</v>
          </cell>
          <cell r="CI737">
            <v>3.46349294413913</v>
          </cell>
          <cell r="CJ737">
            <v>4.42860523693199</v>
          </cell>
          <cell r="CK737">
            <v>4.46419320756343</v>
          </cell>
          <cell r="CL737">
            <v>3.85711445697191</v>
          </cell>
          <cell r="CM737">
            <v>4.07086112019356</v>
          </cell>
          <cell r="CN737">
            <v>5.11738401896128</v>
          </cell>
          <cell r="CO737">
            <v>4.14144673291001</v>
          </cell>
          <cell r="CP737">
            <v>4.55172916181945</v>
          </cell>
          <cell r="CQ737">
            <v>5.12680503777812</v>
          </cell>
          <cell r="CR737">
            <v>5.281255032034</v>
          </cell>
          <cell r="CS737">
            <v>4.80993188875233</v>
          </cell>
          <cell r="CT737">
            <v>5.17926932009534</v>
          </cell>
          <cell r="CU737">
            <v>5.17926932009534</v>
          </cell>
          <cell r="CV737">
            <v>5.17926932009534</v>
          </cell>
          <cell r="CW737">
            <v>1.25228771886561</v>
          </cell>
          <cell r="CX737">
            <v>1.25903502141969</v>
          </cell>
          <cell r="CY737">
            <v>1.23931442727017</v>
          </cell>
          <cell r="CZ737">
            <v>1.25685520918247</v>
          </cell>
          <cell r="DA737">
            <v>1.23738083268871</v>
          </cell>
          <cell r="DB737">
            <v>1.26259141261066</v>
          </cell>
          <cell r="DC737">
            <v>1.24296438069173</v>
          </cell>
          <cell r="DD737">
            <v>1.26035222583996</v>
          </cell>
          <cell r="DE737">
            <v>1.24435518646785</v>
          </cell>
          <cell r="DF737">
            <v>1.26106474668529</v>
          </cell>
        </row>
        <row r="738">
          <cell r="BX738">
            <v>2.41006002558497</v>
          </cell>
          <cell r="BY738">
            <v>3.05650623716755</v>
          </cell>
          <cell r="BZ738">
            <v>2.99905878309204</v>
          </cell>
          <cell r="CA738">
            <v>2.66617962002311</v>
          </cell>
          <cell r="CB738">
            <v>3.17642850342012</v>
          </cell>
          <cell r="CC738">
            <v>3.21080093680601</v>
          </cell>
          <cell r="CD738">
            <v>3.530358967882</v>
          </cell>
          <cell r="CE738">
            <v>3.3348524638738</v>
          </cell>
          <cell r="CF738">
            <v>3.25868154304885</v>
          </cell>
          <cell r="CG738">
            <v>3.39777197380952</v>
          </cell>
          <cell r="CH738">
            <v>4.34465024153791</v>
          </cell>
          <cell r="CI738">
            <v>3.81198593425678</v>
          </cell>
          <cell r="CJ738">
            <v>3.25955542507916</v>
          </cell>
          <cell r="CK738">
            <v>3.40295147083607</v>
          </cell>
          <cell r="CL738">
            <v>3.98760849129696</v>
          </cell>
          <cell r="CM738">
            <v>4.59616484017576</v>
          </cell>
          <cell r="CN738">
            <v>4.52573740572296</v>
          </cell>
          <cell r="CO738">
            <v>4.90668138319553</v>
          </cell>
          <cell r="CP738">
            <v>4.43847145964698</v>
          </cell>
          <cell r="CQ738">
            <v>5.14409227616801</v>
          </cell>
          <cell r="CR738">
            <v>5.12770924923757</v>
          </cell>
          <cell r="CS738">
            <v>5.08202887470935</v>
          </cell>
          <cell r="CT738">
            <v>4.68294188333134</v>
          </cell>
          <cell r="CU738">
            <v>4.68294188333134</v>
          </cell>
          <cell r="CV738">
            <v>4.68294188333134</v>
          </cell>
          <cell r="CW738">
            <v>1.26783032969503</v>
          </cell>
          <cell r="CX738">
            <v>1.25149994614872</v>
          </cell>
          <cell r="CY738">
            <v>1.2740900684244</v>
          </cell>
          <cell r="CZ738">
            <v>1.27385504982877</v>
          </cell>
          <cell r="DA738">
            <v>1.26368521921508</v>
          </cell>
          <cell r="DB738">
            <v>1.23769174953435</v>
          </cell>
          <cell r="DC738">
            <v>1.26538968206099</v>
          </cell>
          <cell r="DD738">
            <v>1.27497076407832</v>
          </cell>
          <cell r="DE738">
            <v>1.27360181112334</v>
          </cell>
          <cell r="DF738">
            <v>1.25597665003819</v>
          </cell>
        </row>
        <row r="739">
          <cell r="BX739">
            <v>2.65911785789012</v>
          </cell>
          <cell r="BY739">
            <v>2.85498072393319</v>
          </cell>
          <cell r="BZ739">
            <v>3.10877591126489</v>
          </cell>
          <cell r="CA739">
            <v>3.01073689589618</v>
          </cell>
          <cell r="CB739">
            <v>3.07379055729197</v>
          </cell>
          <cell r="CC739">
            <v>3.7414905508645</v>
          </cell>
          <cell r="CD739">
            <v>3.30992526632282</v>
          </cell>
          <cell r="CE739">
            <v>3.60220843257432</v>
          </cell>
          <cell r="CF739">
            <v>3.39124821305868</v>
          </cell>
          <cell r="CG739">
            <v>3.28043441608504</v>
          </cell>
          <cell r="CH739">
            <v>3.79925475525109</v>
          </cell>
          <cell r="CI739">
            <v>4.4564189128771</v>
          </cell>
          <cell r="CJ739">
            <v>4.31491510654502</v>
          </cell>
          <cell r="CK739">
            <v>4.17030530918933</v>
          </cell>
          <cell r="CL739">
            <v>4.75344290459456</v>
          </cell>
          <cell r="CM739">
            <v>4.22953562378991</v>
          </cell>
          <cell r="CN739">
            <v>4.46722679246165</v>
          </cell>
          <cell r="CO739">
            <v>5.03155147301397</v>
          </cell>
          <cell r="CP739">
            <v>5.22361684765792</v>
          </cell>
          <cell r="CQ739">
            <v>5.79311569899247</v>
          </cell>
          <cell r="CR739">
            <v>4.94671633966637</v>
          </cell>
          <cell r="CS739">
            <v>5.47938760155939</v>
          </cell>
          <cell r="CT739">
            <v>5.7114335646761</v>
          </cell>
          <cell r="CU739">
            <v>5.7114335646761</v>
          </cell>
          <cell r="CV739">
            <v>5.7114335646761</v>
          </cell>
          <cell r="CW739">
            <v>1.24992274927749</v>
          </cell>
          <cell r="CX739">
            <v>1.25371304509158</v>
          </cell>
          <cell r="CY739">
            <v>1.26283674944014</v>
          </cell>
          <cell r="CZ739">
            <v>1.28632313921715</v>
          </cell>
          <cell r="DA739">
            <v>1.24144306199766</v>
          </cell>
          <cell r="DB739">
            <v>1.26128952008915</v>
          </cell>
          <cell r="DC739">
            <v>1.2603836884318</v>
          </cell>
          <cell r="DD739">
            <v>1.25779534207251</v>
          </cell>
          <cell r="DE739">
            <v>1.23470951825683</v>
          </cell>
          <cell r="DF739">
            <v>1.2589380112712</v>
          </cell>
        </row>
        <row r="740">
          <cell r="BX740">
            <v>2.76777357358837</v>
          </cell>
          <cell r="BY740">
            <v>2.94562769839425</v>
          </cell>
          <cell r="BZ740">
            <v>2.71186955400535</v>
          </cell>
          <cell r="CA740">
            <v>2.88373285280404</v>
          </cell>
          <cell r="CB740">
            <v>3.01797953036828</v>
          </cell>
          <cell r="CC740">
            <v>3.28880295038651</v>
          </cell>
          <cell r="CD740">
            <v>3.67176800041898</v>
          </cell>
          <cell r="CE740">
            <v>3.34884385728568</v>
          </cell>
          <cell r="CF740">
            <v>3.87661971862779</v>
          </cell>
          <cell r="CG740">
            <v>3.43454091742409</v>
          </cell>
          <cell r="CH740">
            <v>4.4080770394793</v>
          </cell>
          <cell r="CI740">
            <v>3.89380778248531</v>
          </cell>
          <cell r="CJ740">
            <v>4.5142672990813</v>
          </cell>
          <cell r="CK740">
            <v>3.99677601717729</v>
          </cell>
          <cell r="CL740">
            <v>4.04958163922044</v>
          </cell>
          <cell r="CM740">
            <v>4.44996998365779</v>
          </cell>
          <cell r="CN740">
            <v>4.29752844717105</v>
          </cell>
          <cell r="CO740">
            <v>4.87823889242464</v>
          </cell>
          <cell r="CP740">
            <v>5.02782229200262</v>
          </cell>
          <cell r="CQ740">
            <v>5.05487839764325</v>
          </cell>
          <cell r="CR740">
            <v>4.53005756505921</v>
          </cell>
          <cell r="CS740">
            <v>4.30580493435291</v>
          </cell>
          <cell r="CT740">
            <v>4.44576142243842</v>
          </cell>
          <cell r="CU740">
            <v>4.44576142243842</v>
          </cell>
          <cell r="CV740">
            <v>4.44576142243842</v>
          </cell>
          <cell r="CW740">
            <v>1.25975304557269</v>
          </cell>
          <cell r="CX740">
            <v>1.25649765690627</v>
          </cell>
          <cell r="CY740">
            <v>1.26759886025681</v>
          </cell>
          <cell r="CZ740">
            <v>1.26986757035687</v>
          </cell>
          <cell r="DA740">
            <v>1.25519720595746</v>
          </cell>
          <cell r="DB740">
            <v>1.26141988023426</v>
          </cell>
          <cell r="DC740">
            <v>1.26651798192164</v>
          </cell>
          <cell r="DD740">
            <v>1.26302401833099</v>
          </cell>
          <cell r="DE740">
            <v>1.25972590615891</v>
          </cell>
          <cell r="DF740">
            <v>1.26737254107686</v>
          </cell>
        </row>
        <row r="741">
          <cell r="BX741">
            <v>2.71464900134678</v>
          </cell>
          <cell r="BY741">
            <v>3.70339188322168</v>
          </cell>
          <cell r="BZ741">
            <v>3.27143522952584</v>
          </cell>
          <cell r="CA741">
            <v>2.74109429721652</v>
          </cell>
          <cell r="CB741">
            <v>3.08830560357405</v>
          </cell>
          <cell r="CC741">
            <v>2.82185723934669</v>
          </cell>
          <cell r="CD741">
            <v>2.96620958311823</v>
          </cell>
          <cell r="CE741">
            <v>2.76592766308134</v>
          </cell>
          <cell r="CF741">
            <v>3.17829326586239</v>
          </cell>
          <cell r="CG741">
            <v>3.6692064939375</v>
          </cell>
          <cell r="CH741">
            <v>3.98794306125446</v>
          </cell>
          <cell r="CI741">
            <v>3.95123167120115</v>
          </cell>
          <cell r="CJ741">
            <v>4.3752459130263</v>
          </cell>
          <cell r="CK741">
            <v>4.03312374881047</v>
          </cell>
          <cell r="CL741">
            <v>4.11711254083324</v>
          </cell>
          <cell r="CM741">
            <v>4.3059573087208</v>
          </cell>
          <cell r="CN741">
            <v>4.22317617076862</v>
          </cell>
          <cell r="CO741">
            <v>5.15578148971679</v>
          </cell>
          <cell r="CP741">
            <v>4.75572211943561</v>
          </cell>
          <cell r="CQ741">
            <v>5.22556724430664</v>
          </cell>
          <cell r="CR741">
            <v>5.05529557284252</v>
          </cell>
          <cell r="CS741">
            <v>5.21544311216593</v>
          </cell>
          <cell r="CT741">
            <v>5.21526469796661</v>
          </cell>
          <cell r="CU741">
            <v>5.21526469796661</v>
          </cell>
          <cell r="CV741">
            <v>5.21526469796661</v>
          </cell>
          <cell r="CW741">
            <v>1.23961181496966</v>
          </cell>
          <cell r="CX741">
            <v>1.24466728720568</v>
          </cell>
          <cell r="CY741">
            <v>1.2489963786958</v>
          </cell>
          <cell r="CZ741">
            <v>1.26045545774854</v>
          </cell>
          <cell r="DA741">
            <v>1.26111341542428</v>
          </cell>
          <cell r="DB741">
            <v>1.28309169085125</v>
          </cell>
          <cell r="DC741">
            <v>1.24573060555353</v>
          </cell>
          <cell r="DD741">
            <v>1.26766797431768</v>
          </cell>
          <cell r="DE741">
            <v>1.24473168670458</v>
          </cell>
          <cell r="DF741">
            <v>1.26246985947819</v>
          </cell>
        </row>
        <row r="742">
          <cell r="BX742">
            <v>2.78096110981906</v>
          </cell>
          <cell r="BY742">
            <v>2.89015073045463</v>
          </cell>
          <cell r="BZ742">
            <v>2.9692650926979</v>
          </cell>
          <cell r="CA742">
            <v>3.46497314617299</v>
          </cell>
          <cell r="CB742">
            <v>2.89722906592381</v>
          </cell>
          <cell r="CC742">
            <v>3.64281472479271</v>
          </cell>
          <cell r="CD742">
            <v>3.9927272177237</v>
          </cell>
          <cell r="CE742">
            <v>3.49397108179358</v>
          </cell>
          <cell r="CF742">
            <v>3.46473865102445</v>
          </cell>
          <cell r="CG742">
            <v>3.84786414798318</v>
          </cell>
          <cell r="CH742">
            <v>3.71900980141205</v>
          </cell>
          <cell r="CI742">
            <v>3.93197770320845</v>
          </cell>
          <cell r="CJ742">
            <v>4.84099072603091</v>
          </cell>
          <cell r="CK742">
            <v>3.69699594134081</v>
          </cell>
          <cell r="CL742">
            <v>3.75150871438357</v>
          </cell>
          <cell r="CM742">
            <v>3.85385470840492</v>
          </cell>
          <cell r="CN742">
            <v>3.92248641782863</v>
          </cell>
          <cell r="CO742">
            <v>4.46548161531146</v>
          </cell>
          <cell r="CP742">
            <v>4.5766360984796</v>
          </cell>
          <cell r="CQ742">
            <v>4.47492552231074</v>
          </cell>
          <cell r="CR742">
            <v>4.59833652670746</v>
          </cell>
          <cell r="CS742">
            <v>4.77328258074769</v>
          </cell>
          <cell r="CT742">
            <v>4.99474739934833</v>
          </cell>
          <cell r="CU742">
            <v>4.99474739934833</v>
          </cell>
          <cell r="CV742">
            <v>4.99474739934833</v>
          </cell>
          <cell r="CW742">
            <v>1.24316882292979</v>
          </cell>
          <cell r="CX742">
            <v>1.28551637698606</v>
          </cell>
          <cell r="CY742">
            <v>1.23831401525388</v>
          </cell>
          <cell r="CZ742">
            <v>1.25966670301718</v>
          </cell>
          <cell r="DA742">
            <v>1.25267162638454</v>
          </cell>
          <cell r="DB742">
            <v>1.23248876009916</v>
          </cell>
          <cell r="DC742">
            <v>1.2482604453301</v>
          </cell>
          <cell r="DD742">
            <v>1.26556569905443</v>
          </cell>
          <cell r="DE742">
            <v>1.24321132783735</v>
          </cell>
          <cell r="DF742">
            <v>1.26658415858465</v>
          </cell>
        </row>
        <row r="743">
          <cell r="BX743">
            <v>2.36077870216617</v>
          </cell>
          <cell r="BY743">
            <v>2.8381847337161</v>
          </cell>
          <cell r="BZ743">
            <v>3.00990822023607</v>
          </cell>
          <cell r="CA743">
            <v>3.19492468774298</v>
          </cell>
          <cell r="CB743">
            <v>2.86525776977744</v>
          </cell>
          <cell r="CC743">
            <v>3.32118369490598</v>
          </cell>
          <cell r="CD743">
            <v>3.36877097554118</v>
          </cell>
          <cell r="CE743">
            <v>3.68549097304294</v>
          </cell>
          <cell r="CF743">
            <v>3.53430149917478</v>
          </cell>
          <cell r="CG743">
            <v>3.61906899124042</v>
          </cell>
          <cell r="CH743">
            <v>3.4010019829965</v>
          </cell>
          <cell r="CI743">
            <v>3.54500139403432</v>
          </cell>
          <cell r="CJ743">
            <v>3.15899553289894</v>
          </cell>
          <cell r="CK743">
            <v>3.9983819452775</v>
          </cell>
          <cell r="CL743">
            <v>4.06888701651713</v>
          </cell>
          <cell r="CM743">
            <v>4.38637324605762</v>
          </cell>
          <cell r="CN743">
            <v>4.94113879509145</v>
          </cell>
          <cell r="CO743">
            <v>4.45864716137778</v>
          </cell>
          <cell r="CP743">
            <v>4.36949841954872</v>
          </cell>
          <cell r="CQ743">
            <v>4.38925832038094</v>
          </cell>
          <cell r="CR743">
            <v>5.56653299425806</v>
          </cell>
          <cell r="CS743">
            <v>4.9785522278494</v>
          </cell>
          <cell r="CT743">
            <v>4.88381833442862</v>
          </cell>
          <cell r="CU743">
            <v>4.88381833442862</v>
          </cell>
          <cell r="CV743">
            <v>4.88381833442862</v>
          </cell>
          <cell r="CW743">
            <v>1.26855278705258</v>
          </cell>
          <cell r="CX743">
            <v>1.25500590072118</v>
          </cell>
          <cell r="CY743">
            <v>1.25849146403713</v>
          </cell>
          <cell r="CZ743">
            <v>1.23084985909568</v>
          </cell>
          <cell r="DA743">
            <v>1.25422257307066</v>
          </cell>
          <cell r="DB743">
            <v>1.26412552940494</v>
          </cell>
          <cell r="DC743">
            <v>1.25174926137118</v>
          </cell>
          <cell r="DD743">
            <v>1.25552677141991</v>
          </cell>
          <cell r="DE743">
            <v>1.25852578716455</v>
          </cell>
          <cell r="DF743">
            <v>1.25615211662281</v>
          </cell>
        </row>
        <row r="744">
          <cell r="BX744">
            <v>2.76761892141717</v>
          </cell>
          <cell r="BY744">
            <v>2.97941048139539</v>
          </cell>
          <cell r="BZ744">
            <v>2.88563854903513</v>
          </cell>
          <cell r="CA744">
            <v>2.97206162865611</v>
          </cell>
          <cell r="CB744">
            <v>3.23499599888836</v>
          </cell>
          <cell r="CC744">
            <v>3.20012020071846</v>
          </cell>
          <cell r="CD744">
            <v>3.01291248024226</v>
          </cell>
          <cell r="CE744">
            <v>3.73245170832117</v>
          </cell>
          <cell r="CF744">
            <v>4.18035823456914</v>
          </cell>
          <cell r="CG744">
            <v>3.82415865970977</v>
          </cell>
          <cell r="CH744">
            <v>3.89698193627048</v>
          </cell>
          <cell r="CI744">
            <v>3.59081528108288</v>
          </cell>
          <cell r="CJ744">
            <v>3.89277111061843</v>
          </cell>
          <cell r="CK744">
            <v>4.0000230972041</v>
          </cell>
          <cell r="CL744">
            <v>4.22979133725782</v>
          </cell>
          <cell r="CM744">
            <v>4.17431035652944</v>
          </cell>
          <cell r="CN744">
            <v>4.94497378270993</v>
          </cell>
          <cell r="CO744">
            <v>4.51588139651166</v>
          </cell>
          <cell r="CP744">
            <v>4.81903694143735</v>
          </cell>
          <cell r="CQ744">
            <v>4.7610838833229</v>
          </cell>
          <cell r="CR744">
            <v>4.53300011388668</v>
          </cell>
          <cell r="CS744">
            <v>5.03662726477667</v>
          </cell>
          <cell r="CT744">
            <v>5.00822463894572</v>
          </cell>
          <cell r="CU744">
            <v>5.00822463894572</v>
          </cell>
          <cell r="CV744">
            <v>5.00822463894572</v>
          </cell>
          <cell r="CW744">
            <v>1.24638278055931</v>
          </cell>
          <cell r="CX744">
            <v>1.270275491803</v>
          </cell>
          <cell r="CY744">
            <v>1.25696124623263</v>
          </cell>
          <cell r="CZ744">
            <v>1.25217282448789</v>
          </cell>
          <cell r="DA744">
            <v>1.22899423581299</v>
          </cell>
          <cell r="DB744">
            <v>1.26037141008495</v>
          </cell>
          <cell r="DC744">
            <v>1.25463148781394</v>
          </cell>
          <cell r="DD744">
            <v>1.27049877747986</v>
          </cell>
          <cell r="DE744">
            <v>1.26439373746111</v>
          </cell>
          <cell r="DF744">
            <v>1.26035201081415</v>
          </cell>
        </row>
        <row r="745">
          <cell r="BX745">
            <v>2.64398704211141</v>
          </cell>
          <cell r="BY745">
            <v>2.3119375045246</v>
          </cell>
          <cell r="BZ745">
            <v>3.44359455918692</v>
          </cell>
          <cell r="CA745">
            <v>2.78096770133702</v>
          </cell>
          <cell r="CB745">
            <v>3.17244727572598</v>
          </cell>
          <cell r="CC745">
            <v>2.67462389228928</v>
          </cell>
          <cell r="CD745">
            <v>3.65581143745108</v>
          </cell>
          <cell r="CE745">
            <v>3.26912630875698</v>
          </cell>
          <cell r="CF745">
            <v>3.21969041567284</v>
          </cell>
          <cell r="CG745">
            <v>3.0899940749425</v>
          </cell>
          <cell r="CH745">
            <v>3.5095353851002</v>
          </cell>
          <cell r="CI745">
            <v>4.13311561349472</v>
          </cell>
          <cell r="CJ745">
            <v>3.74931619679484</v>
          </cell>
          <cell r="CK745">
            <v>3.78513377769706</v>
          </cell>
          <cell r="CL745">
            <v>4.29174167423685</v>
          </cell>
          <cell r="CM745">
            <v>4.74494493260176</v>
          </cell>
          <cell r="CN745">
            <v>4.49233617974722</v>
          </cell>
          <cell r="CO745">
            <v>4.30682864716872</v>
          </cell>
          <cell r="CP745">
            <v>6.15730629516147</v>
          </cell>
          <cell r="CQ745">
            <v>4.80466110214946</v>
          </cell>
          <cell r="CR745">
            <v>4.78360146501471</v>
          </cell>
          <cell r="CS745">
            <v>4.4206484690451</v>
          </cell>
          <cell r="CT745">
            <v>5.60977331605045</v>
          </cell>
          <cell r="CU745">
            <v>5.60977331605045</v>
          </cell>
          <cell r="CV745">
            <v>5.60977331605045</v>
          </cell>
          <cell r="CW745">
            <v>1.27390516115949</v>
          </cell>
          <cell r="CX745">
            <v>1.26037121546136</v>
          </cell>
          <cell r="CY745">
            <v>1.27624261208281</v>
          </cell>
          <cell r="CZ745">
            <v>1.27398756313137</v>
          </cell>
          <cell r="DA745">
            <v>1.25092813248135</v>
          </cell>
          <cell r="DB745">
            <v>1.24982969871717</v>
          </cell>
          <cell r="DC745">
            <v>1.25449373507241</v>
          </cell>
          <cell r="DD745">
            <v>1.24628035373745</v>
          </cell>
          <cell r="DE745">
            <v>1.28040605651174</v>
          </cell>
          <cell r="DF745">
            <v>1.26993393420051</v>
          </cell>
        </row>
        <row r="746">
          <cell r="BX746">
            <v>2.32045050572918</v>
          </cell>
          <cell r="BY746">
            <v>2.82635933260129</v>
          </cell>
          <cell r="BZ746">
            <v>2.64154866444041</v>
          </cell>
          <cell r="CA746">
            <v>3.46237816513892</v>
          </cell>
          <cell r="CB746">
            <v>2.56772370810716</v>
          </cell>
          <cell r="CC746">
            <v>2.95537838657023</v>
          </cell>
          <cell r="CD746">
            <v>3.62230386867961</v>
          </cell>
          <cell r="CE746">
            <v>3.21156899864975</v>
          </cell>
          <cell r="CF746">
            <v>3.05233123293188</v>
          </cell>
          <cell r="CG746">
            <v>3.54373167552765</v>
          </cell>
          <cell r="CH746">
            <v>4.36073899615029</v>
          </cell>
          <cell r="CI746">
            <v>3.39315907313056</v>
          </cell>
          <cell r="CJ746">
            <v>3.57456781286884</v>
          </cell>
          <cell r="CK746">
            <v>4.09861402863647</v>
          </cell>
          <cell r="CL746">
            <v>4.09145235211386</v>
          </cell>
          <cell r="CM746">
            <v>4.72765295087897</v>
          </cell>
          <cell r="CN746">
            <v>4.64122021964722</v>
          </cell>
          <cell r="CO746">
            <v>4.38052204907825</v>
          </cell>
          <cell r="CP746">
            <v>5.03462506931934</v>
          </cell>
          <cell r="CQ746">
            <v>4.67268812150784</v>
          </cell>
          <cell r="CR746">
            <v>4.8971997819152</v>
          </cell>
          <cell r="CS746">
            <v>5.17230250395596</v>
          </cell>
          <cell r="CT746">
            <v>5.18083260354819</v>
          </cell>
          <cell r="CU746">
            <v>5.18083260354819</v>
          </cell>
          <cell r="CV746">
            <v>5.18083260354819</v>
          </cell>
          <cell r="CW746">
            <v>1.26451755493558</v>
          </cell>
          <cell r="CX746">
            <v>1.23638157037393</v>
          </cell>
          <cell r="CY746">
            <v>1.25250973768871</v>
          </cell>
          <cell r="CZ746">
            <v>1.27041973213015</v>
          </cell>
          <cell r="DA746">
            <v>1.28475819985661</v>
          </cell>
          <cell r="DB746">
            <v>1.27613970048898</v>
          </cell>
          <cell r="DC746">
            <v>1.26334747398828</v>
          </cell>
          <cell r="DD746">
            <v>1.26076072314729</v>
          </cell>
          <cell r="DE746">
            <v>1.2437848154067</v>
          </cell>
          <cell r="DF746">
            <v>1.26835214935798</v>
          </cell>
        </row>
        <row r="747">
          <cell r="BX747">
            <v>2.31662082583615</v>
          </cell>
          <cell r="BY747">
            <v>2.68969158811536</v>
          </cell>
          <cell r="BZ747">
            <v>2.45721241254431</v>
          </cell>
          <cell r="CA747">
            <v>2.68044292516635</v>
          </cell>
          <cell r="CB747">
            <v>3.33440890914649</v>
          </cell>
          <cell r="CC747">
            <v>2.95128079862216</v>
          </cell>
          <cell r="CD747">
            <v>3.67888580565846</v>
          </cell>
          <cell r="CE747">
            <v>2.90003056688519</v>
          </cell>
          <cell r="CF747">
            <v>3.74547254695565</v>
          </cell>
          <cell r="CG747">
            <v>3.93959122129751</v>
          </cell>
          <cell r="CH747">
            <v>3.57590019497271</v>
          </cell>
          <cell r="CI747">
            <v>4.05715080998035</v>
          </cell>
          <cell r="CJ747">
            <v>4.28088459618093</v>
          </cell>
          <cell r="CK747">
            <v>4.63999761935532</v>
          </cell>
          <cell r="CL747">
            <v>3.96199088167711</v>
          </cell>
          <cell r="CM747">
            <v>4.4965013622328</v>
          </cell>
          <cell r="CN747">
            <v>4.28225509531079</v>
          </cell>
          <cell r="CO747">
            <v>4.77136879087568</v>
          </cell>
          <cell r="CP747">
            <v>5.262005952203</v>
          </cell>
          <cell r="CQ747">
            <v>5.33180329311009</v>
          </cell>
          <cell r="CR747">
            <v>4.96347588987833</v>
          </cell>
          <cell r="CS747">
            <v>5.20888057322378</v>
          </cell>
          <cell r="CT747">
            <v>5.3495333580676</v>
          </cell>
          <cell r="CU747">
            <v>5.3495333580676</v>
          </cell>
          <cell r="CV747">
            <v>5.3495333580676</v>
          </cell>
          <cell r="CW747">
            <v>1.27314256787756</v>
          </cell>
          <cell r="CX747">
            <v>1.26214281112385</v>
          </cell>
          <cell r="CY747">
            <v>1.25278179423395</v>
          </cell>
          <cell r="CZ747">
            <v>1.2482050530938</v>
          </cell>
          <cell r="DA747">
            <v>1.25228890722626</v>
          </cell>
          <cell r="DB747">
            <v>1.25410749965324</v>
          </cell>
          <cell r="DC747">
            <v>1.2659593333493</v>
          </cell>
          <cell r="DD747">
            <v>1.2562463619822</v>
          </cell>
          <cell r="DE747">
            <v>1.2504287899889</v>
          </cell>
          <cell r="DF747">
            <v>1.2404719120403</v>
          </cell>
        </row>
        <row r="748">
          <cell r="BX748">
            <v>2.36479480338231</v>
          </cell>
          <cell r="BY748">
            <v>2.92563103315134</v>
          </cell>
          <cell r="BZ748">
            <v>3.34439747435733</v>
          </cell>
          <cell r="CA748">
            <v>3.07856973877777</v>
          </cell>
          <cell r="CB748">
            <v>3.23357442038691</v>
          </cell>
          <cell r="CC748">
            <v>3.65428102863851</v>
          </cell>
          <cell r="CD748">
            <v>3.94602532663572</v>
          </cell>
          <cell r="CE748">
            <v>3.95778264846304</v>
          </cell>
          <cell r="CF748">
            <v>3.78679891917911</v>
          </cell>
          <cell r="CG748">
            <v>3.59465976121694</v>
          </cell>
          <cell r="CH748">
            <v>3.59707043319616</v>
          </cell>
          <cell r="CI748">
            <v>4.03604986141316</v>
          </cell>
          <cell r="CJ748">
            <v>3.93552976184338</v>
          </cell>
          <cell r="CK748">
            <v>4.04692623917681</v>
          </cell>
          <cell r="CL748">
            <v>4.15393224313316</v>
          </cell>
          <cell r="CM748">
            <v>3.87749133713175</v>
          </cell>
          <cell r="CN748">
            <v>4.74894843026723</v>
          </cell>
          <cell r="CO748">
            <v>4.58141011636282</v>
          </cell>
          <cell r="CP748">
            <v>4.84916679561701</v>
          </cell>
          <cell r="CQ748">
            <v>4.25993412822558</v>
          </cell>
          <cell r="CR748">
            <v>4.51507371680424</v>
          </cell>
          <cell r="CS748">
            <v>5.07425666715841</v>
          </cell>
          <cell r="CT748">
            <v>5.41841543831584</v>
          </cell>
          <cell r="CU748">
            <v>5.41841543831584</v>
          </cell>
          <cell r="CV748">
            <v>5.41841543831584</v>
          </cell>
          <cell r="CW748">
            <v>1.27999785559509</v>
          </cell>
          <cell r="CX748">
            <v>1.25244971510825</v>
          </cell>
          <cell r="CY748">
            <v>1.2408647757414</v>
          </cell>
          <cell r="CZ748">
            <v>1.23192968942476</v>
          </cell>
          <cell r="DA748">
            <v>1.24698970846063</v>
          </cell>
          <cell r="DB748">
            <v>1.26202661933052</v>
          </cell>
          <cell r="DC748">
            <v>1.25821120216962</v>
          </cell>
          <cell r="DD748">
            <v>1.26620566783784</v>
          </cell>
          <cell r="DE748">
            <v>1.24245928337919</v>
          </cell>
          <cell r="DF748">
            <v>1.24804002369652</v>
          </cell>
        </row>
        <row r="749">
          <cell r="BX749">
            <v>2.96964438734832</v>
          </cell>
          <cell r="BY749">
            <v>3.04145876663788</v>
          </cell>
          <cell r="BZ749">
            <v>3.67277409026736</v>
          </cell>
          <cell r="CA749">
            <v>3.32551088626482</v>
          </cell>
          <cell r="CB749">
            <v>3.6472175483779</v>
          </cell>
          <cell r="CC749">
            <v>3.10649888606619</v>
          </cell>
          <cell r="CD749">
            <v>3.00559261306779</v>
          </cell>
          <cell r="CE749">
            <v>3.3874827061786</v>
          </cell>
          <cell r="CF749">
            <v>3.57037062675737</v>
          </cell>
          <cell r="CG749">
            <v>3.57563380926364</v>
          </cell>
          <cell r="CH749">
            <v>3.74395948602418</v>
          </cell>
          <cell r="CI749">
            <v>3.75811392564059</v>
          </cell>
          <cell r="CJ749">
            <v>3.7372798778391</v>
          </cell>
          <cell r="CK749">
            <v>4.21720731519353</v>
          </cell>
          <cell r="CL749">
            <v>3.65659245062716</v>
          </cell>
          <cell r="CM749">
            <v>4.26205539923415</v>
          </cell>
          <cell r="CN749">
            <v>4.2363931380265</v>
          </cell>
          <cell r="CO749">
            <v>4.3661041359807</v>
          </cell>
          <cell r="CP749">
            <v>4.46089865098188</v>
          </cell>
          <cell r="CQ749">
            <v>5.0472273656406</v>
          </cell>
          <cell r="CR749">
            <v>5.36595409940874</v>
          </cell>
          <cell r="CS749">
            <v>4.83654348654575</v>
          </cell>
          <cell r="CT749">
            <v>5.27810339489518</v>
          </cell>
          <cell r="CU749">
            <v>5.27810339489518</v>
          </cell>
          <cell r="CV749">
            <v>5.27810339489518</v>
          </cell>
          <cell r="CW749">
            <v>1.26133924094583</v>
          </cell>
          <cell r="CX749">
            <v>1.23509030496967</v>
          </cell>
          <cell r="CY749">
            <v>1.2638763113264</v>
          </cell>
          <cell r="CZ749">
            <v>1.24798252406005</v>
          </cell>
          <cell r="DA749">
            <v>1.23797758270426</v>
          </cell>
          <cell r="DB749">
            <v>1.26772767679739</v>
          </cell>
          <cell r="DC749">
            <v>1.26335574361443</v>
          </cell>
          <cell r="DD749">
            <v>1.27326109900767</v>
          </cell>
          <cell r="DE749">
            <v>1.25515688757751</v>
          </cell>
          <cell r="DF749">
            <v>1.25901781436759</v>
          </cell>
        </row>
        <row r="750">
          <cell r="BX750">
            <v>2.96352930710632</v>
          </cell>
          <cell r="BY750">
            <v>3.31289790259462</v>
          </cell>
          <cell r="BZ750">
            <v>3.33692434614823</v>
          </cell>
          <cell r="CA750">
            <v>3.25820786157805</v>
          </cell>
          <cell r="CB750">
            <v>3.60004468331507</v>
          </cell>
          <cell r="CC750">
            <v>3.43049724550803</v>
          </cell>
          <cell r="CD750">
            <v>3.36785121895378</v>
          </cell>
          <cell r="CE750">
            <v>3.75499579857953</v>
          </cell>
          <cell r="CF750">
            <v>3.78504275191684</v>
          </cell>
          <cell r="CG750">
            <v>3.85049212999698</v>
          </cell>
          <cell r="CH750">
            <v>3.71126225956907</v>
          </cell>
          <cell r="CI750">
            <v>4.00232162264021</v>
          </cell>
          <cell r="CJ750">
            <v>4.06029341990022</v>
          </cell>
          <cell r="CK750">
            <v>4.53164770034132</v>
          </cell>
          <cell r="CL750">
            <v>3.47714451770651</v>
          </cell>
          <cell r="CM750">
            <v>3.88135651724409</v>
          </cell>
          <cell r="CN750">
            <v>3.87007306182577</v>
          </cell>
          <cell r="CO750">
            <v>4.19930999803294</v>
          </cell>
          <cell r="CP750">
            <v>5.71049425212075</v>
          </cell>
          <cell r="CQ750">
            <v>4.76234940231493</v>
          </cell>
          <cell r="CR750">
            <v>4.73944555415517</v>
          </cell>
          <cell r="CS750">
            <v>5.08803851680935</v>
          </cell>
          <cell r="CT750">
            <v>5.04741727475841</v>
          </cell>
          <cell r="CU750">
            <v>5.04741727475841</v>
          </cell>
          <cell r="CV750">
            <v>5.04741727475841</v>
          </cell>
          <cell r="CW750">
            <v>1.26533704518786</v>
          </cell>
          <cell r="CX750">
            <v>1.26767784231529</v>
          </cell>
          <cell r="CY750">
            <v>1.24246284004068</v>
          </cell>
          <cell r="CZ750">
            <v>1.26734450969002</v>
          </cell>
          <cell r="DA750">
            <v>1.25970443843738</v>
          </cell>
          <cell r="DB750">
            <v>1.25073364405808</v>
          </cell>
          <cell r="DC750">
            <v>1.23829771602186</v>
          </cell>
          <cell r="DD750">
            <v>1.26553577447482</v>
          </cell>
          <cell r="DE750">
            <v>1.24150378814084</v>
          </cell>
          <cell r="DF750">
            <v>1.24975771150698</v>
          </cell>
        </row>
        <row r="751">
          <cell r="BX751">
            <v>2.34203383886237</v>
          </cell>
          <cell r="BY751">
            <v>2.63165671442702</v>
          </cell>
          <cell r="BZ751">
            <v>3.06235458753608</v>
          </cell>
          <cell r="CA751">
            <v>3.05335880663877</v>
          </cell>
          <cell r="CB751">
            <v>3.11904940110769</v>
          </cell>
          <cell r="CC751">
            <v>2.99144449050175</v>
          </cell>
          <cell r="CD751">
            <v>3.69525266573527</v>
          </cell>
          <cell r="CE751">
            <v>3.02312655220336</v>
          </cell>
          <cell r="CF751">
            <v>3.78577601456725</v>
          </cell>
          <cell r="CG751">
            <v>3.42442012538972</v>
          </cell>
          <cell r="CH751">
            <v>3.92205021405534</v>
          </cell>
          <cell r="CI751">
            <v>3.49969753672594</v>
          </cell>
          <cell r="CJ751">
            <v>4.2050151845127</v>
          </cell>
          <cell r="CK751">
            <v>3.53569993016064</v>
          </cell>
          <cell r="CL751">
            <v>3.38223471852159</v>
          </cell>
          <cell r="CM751">
            <v>4.56452782186701</v>
          </cell>
          <cell r="CN751">
            <v>4.83367669511685</v>
          </cell>
          <cell r="CO751">
            <v>4.29249848641475</v>
          </cell>
          <cell r="CP751">
            <v>4.97970668668485</v>
          </cell>
          <cell r="CQ751">
            <v>5.06163109503841</v>
          </cell>
          <cell r="CR751">
            <v>5.80596777802959</v>
          </cell>
          <cell r="CS751">
            <v>5.36254744244075</v>
          </cell>
          <cell r="CT751">
            <v>5.18828876419322</v>
          </cell>
          <cell r="CU751">
            <v>5.18828876419322</v>
          </cell>
          <cell r="CV751">
            <v>5.18828876419322</v>
          </cell>
          <cell r="CW751">
            <v>1.26512143458396</v>
          </cell>
          <cell r="CX751">
            <v>1.24913362492419</v>
          </cell>
          <cell r="CY751">
            <v>1.23887266913573</v>
          </cell>
          <cell r="CZ751">
            <v>1.26522184539748</v>
          </cell>
          <cell r="DA751">
            <v>1.25150578646562</v>
          </cell>
          <cell r="DB751">
            <v>1.25153810040494</v>
          </cell>
          <cell r="DC751">
            <v>1.24826031165684</v>
          </cell>
          <cell r="DD751">
            <v>1.26223287351509</v>
          </cell>
          <cell r="DE751">
            <v>1.26865591179942</v>
          </cell>
          <cell r="DF751">
            <v>1.25767086947334</v>
          </cell>
        </row>
        <row r="752">
          <cell r="BX752">
            <v>2.52877032269361</v>
          </cell>
          <cell r="BY752">
            <v>3.11837849823996</v>
          </cell>
          <cell r="BZ752">
            <v>3.37282119966514</v>
          </cell>
          <cell r="CA752">
            <v>3.46522442723249</v>
          </cell>
          <cell r="CB752">
            <v>2.97385913811009</v>
          </cell>
          <cell r="CC752">
            <v>3.15769743059188</v>
          </cell>
          <cell r="CD752">
            <v>3.24391910966253</v>
          </cell>
          <cell r="CE752">
            <v>2.96913635667447</v>
          </cell>
          <cell r="CF752">
            <v>3.39540370418238</v>
          </cell>
          <cell r="CG752">
            <v>3.83028246305428</v>
          </cell>
          <cell r="CH752">
            <v>3.58029920602603</v>
          </cell>
          <cell r="CI752">
            <v>3.66908220518169</v>
          </cell>
          <cell r="CJ752">
            <v>3.45698268197436</v>
          </cell>
          <cell r="CK752">
            <v>4.27802042957773</v>
          </cell>
          <cell r="CL752">
            <v>3.792383868489</v>
          </cell>
          <cell r="CM752">
            <v>4.2668255761891</v>
          </cell>
          <cell r="CN752">
            <v>4.26270013434143</v>
          </cell>
          <cell r="CO752">
            <v>4.95507581476852</v>
          </cell>
          <cell r="CP752">
            <v>5.35209534396261</v>
          </cell>
          <cell r="CQ752">
            <v>5.6362040717534</v>
          </cell>
          <cell r="CR752">
            <v>4.75762341161637</v>
          </cell>
          <cell r="CS752">
            <v>4.80993129839498</v>
          </cell>
          <cell r="CT752">
            <v>5.24295568447868</v>
          </cell>
          <cell r="CU752">
            <v>5.24295568447868</v>
          </cell>
          <cell r="CV752">
            <v>5.24295568447868</v>
          </cell>
          <cell r="CW752">
            <v>1.2990830194426</v>
          </cell>
          <cell r="CX752">
            <v>1.2537953325531</v>
          </cell>
          <cell r="CY752">
            <v>1.26883387674715</v>
          </cell>
          <cell r="CZ752">
            <v>1.27157239485247</v>
          </cell>
          <cell r="DA752">
            <v>1.25106022012261</v>
          </cell>
          <cell r="DB752">
            <v>1.26607626368893</v>
          </cell>
          <cell r="DC752">
            <v>1.24884161063702</v>
          </cell>
          <cell r="DD752">
            <v>1.25362727666101</v>
          </cell>
          <cell r="DE752">
            <v>1.24292882313126</v>
          </cell>
          <cell r="DF752">
            <v>1.26909152850752</v>
          </cell>
        </row>
        <row r="753">
          <cell r="BX753">
            <v>2.5676414921687</v>
          </cell>
          <cell r="BY753">
            <v>3.30822152789445</v>
          </cell>
          <cell r="BZ753">
            <v>3.11470064223518</v>
          </cell>
          <cell r="CA753">
            <v>2.88819465973425</v>
          </cell>
          <cell r="CB753">
            <v>3.40311847312011</v>
          </cell>
          <cell r="CC753">
            <v>3.30929257510079</v>
          </cell>
          <cell r="CD753">
            <v>2.87742615724554</v>
          </cell>
          <cell r="CE753">
            <v>3.58259724024223</v>
          </cell>
          <cell r="CF753">
            <v>3.55439263901404</v>
          </cell>
          <cell r="CG753">
            <v>3.6340185571603</v>
          </cell>
          <cell r="CH753">
            <v>3.64426566123054</v>
          </cell>
          <cell r="CI753">
            <v>3.87960543634495</v>
          </cell>
          <cell r="CJ753">
            <v>3.46758992148371</v>
          </cell>
          <cell r="CK753">
            <v>3.38371760568962</v>
          </cell>
          <cell r="CL753">
            <v>4.46143481590663</v>
          </cell>
          <cell r="CM753">
            <v>4.32727335980404</v>
          </cell>
          <cell r="CN753">
            <v>4.36638886072087</v>
          </cell>
          <cell r="CO753">
            <v>4.41923664917744</v>
          </cell>
          <cell r="CP753">
            <v>4.03832530038313</v>
          </cell>
          <cell r="CQ753">
            <v>4.71906623237653</v>
          </cell>
          <cell r="CR753">
            <v>5.17457773402055</v>
          </cell>
          <cell r="CS753">
            <v>5.93480364047085</v>
          </cell>
          <cell r="CT753">
            <v>5.4625660628069</v>
          </cell>
          <cell r="CU753">
            <v>5.4625660628069</v>
          </cell>
          <cell r="CV753">
            <v>5.4625660628069</v>
          </cell>
          <cell r="CW753">
            <v>1.25171238569101</v>
          </cell>
          <cell r="CX753">
            <v>1.25999511035484</v>
          </cell>
          <cell r="CY753">
            <v>1.24680339038458</v>
          </cell>
          <cell r="CZ753">
            <v>1.26114464969647</v>
          </cell>
          <cell r="DA753">
            <v>1.25362736129641</v>
          </cell>
          <cell r="DB753">
            <v>1.24931614429987</v>
          </cell>
          <cell r="DC753">
            <v>1.2712016723482</v>
          </cell>
          <cell r="DD753">
            <v>1.25638706559198</v>
          </cell>
          <cell r="DE753">
            <v>1.2514312294332</v>
          </cell>
          <cell r="DF753">
            <v>1.25114958300379</v>
          </cell>
        </row>
        <row r="754">
          <cell r="BX754">
            <v>2.17244232346936</v>
          </cell>
          <cell r="BY754">
            <v>2.702765148566</v>
          </cell>
          <cell r="BZ754">
            <v>2.91685400498497</v>
          </cell>
          <cell r="CA754">
            <v>3.43415968000708</v>
          </cell>
          <cell r="CB754">
            <v>2.99754201028878</v>
          </cell>
          <cell r="CC754">
            <v>3.04211129225001</v>
          </cell>
          <cell r="CD754">
            <v>3.1790868753609</v>
          </cell>
          <cell r="CE754">
            <v>3.78076358145693</v>
          </cell>
          <cell r="CF754">
            <v>2.94681761452009</v>
          </cell>
          <cell r="CG754">
            <v>3.54842313114415</v>
          </cell>
          <cell r="CH754">
            <v>3.132553940461</v>
          </cell>
          <cell r="CI754">
            <v>3.78396914499894</v>
          </cell>
          <cell r="CJ754">
            <v>3.90699520541094</v>
          </cell>
          <cell r="CK754">
            <v>4.21590134185544</v>
          </cell>
          <cell r="CL754">
            <v>4.41262649779619</v>
          </cell>
          <cell r="CM754">
            <v>5.06599799574326</v>
          </cell>
          <cell r="CN754">
            <v>4.01790325876824</v>
          </cell>
          <cell r="CO754">
            <v>3.70617331069257</v>
          </cell>
          <cell r="CP754">
            <v>4.90854750154815</v>
          </cell>
          <cell r="CQ754">
            <v>5.20426213983998</v>
          </cell>
          <cell r="CR754">
            <v>5.64275078238458</v>
          </cell>
          <cell r="CS754">
            <v>4.84710266596686</v>
          </cell>
          <cell r="CT754">
            <v>5.36151792644685</v>
          </cell>
          <cell r="CU754">
            <v>5.36151792644685</v>
          </cell>
          <cell r="CV754">
            <v>5.36151792644685</v>
          </cell>
          <cell r="CW754">
            <v>1.24776619104429</v>
          </cell>
          <cell r="CX754">
            <v>1.27017835845393</v>
          </cell>
          <cell r="CY754">
            <v>1.25616579911255</v>
          </cell>
          <cell r="CZ754">
            <v>1.25171058696887</v>
          </cell>
          <cell r="DA754">
            <v>1.24751721783205</v>
          </cell>
          <cell r="DB754">
            <v>1.250634996998</v>
          </cell>
          <cell r="DC754">
            <v>1.25839724785207</v>
          </cell>
          <cell r="DD754">
            <v>1.24811233156399</v>
          </cell>
          <cell r="DE754">
            <v>1.2611247310132</v>
          </cell>
          <cell r="DF754">
            <v>1.25576516927579</v>
          </cell>
        </row>
        <row r="755">
          <cell r="BX755">
            <v>2.73360616796681</v>
          </cell>
          <cell r="BY755">
            <v>3.47631917217006</v>
          </cell>
          <cell r="BZ755">
            <v>2.99483964443075</v>
          </cell>
          <cell r="CA755">
            <v>3.02859804406372</v>
          </cell>
          <cell r="CB755">
            <v>3.58192769637433</v>
          </cell>
          <cell r="CC755">
            <v>3.60952317693448</v>
          </cell>
          <cell r="CD755">
            <v>3.31112121920064</v>
          </cell>
          <cell r="CE755">
            <v>3.73341769682168</v>
          </cell>
          <cell r="CF755">
            <v>3.6895852388535</v>
          </cell>
          <cell r="CG755">
            <v>3.49070270143144</v>
          </cell>
          <cell r="CH755">
            <v>3.29127293292347</v>
          </cell>
          <cell r="CI755">
            <v>3.72396861394482</v>
          </cell>
          <cell r="CJ755">
            <v>4.19429200015436</v>
          </cell>
          <cell r="CK755">
            <v>3.97856694147287</v>
          </cell>
          <cell r="CL755">
            <v>4.57750602519617</v>
          </cell>
          <cell r="CM755">
            <v>4.52282344887656</v>
          </cell>
          <cell r="CN755">
            <v>4.74988426340573</v>
          </cell>
          <cell r="CO755">
            <v>4.75803107449345</v>
          </cell>
          <cell r="CP755">
            <v>4.29670029898774</v>
          </cell>
          <cell r="CQ755">
            <v>4.91113329213533</v>
          </cell>
          <cell r="CR755">
            <v>4.42000288575422</v>
          </cell>
          <cell r="CS755">
            <v>5.16198619515368</v>
          </cell>
          <cell r="CT755">
            <v>5.55326802891728</v>
          </cell>
          <cell r="CU755">
            <v>5.55326802891728</v>
          </cell>
          <cell r="CV755">
            <v>5.55326802891728</v>
          </cell>
          <cell r="CW755">
            <v>1.24714918419039</v>
          </cell>
          <cell r="CX755">
            <v>1.25708088396102</v>
          </cell>
          <cell r="CY755">
            <v>1.24046468576838</v>
          </cell>
          <cell r="CZ755">
            <v>1.25104938618748</v>
          </cell>
          <cell r="DA755">
            <v>1.25475777428831</v>
          </cell>
          <cell r="DB755">
            <v>1.26457050126027</v>
          </cell>
          <cell r="DC755">
            <v>1.26708171362757</v>
          </cell>
          <cell r="DD755">
            <v>1.27114117271628</v>
          </cell>
          <cell r="DE755">
            <v>1.26962999109784</v>
          </cell>
          <cell r="DF755">
            <v>1.27025793848077</v>
          </cell>
        </row>
        <row r="756">
          <cell r="BX756">
            <v>3.33318034309423</v>
          </cell>
          <cell r="BY756">
            <v>2.95268653327427</v>
          </cell>
          <cell r="BZ756">
            <v>2.71230674077679</v>
          </cell>
          <cell r="CA756">
            <v>2.87925045801493</v>
          </cell>
          <cell r="CB756">
            <v>3.93468601707963</v>
          </cell>
          <cell r="CC756">
            <v>3.35152655069765</v>
          </cell>
          <cell r="CD756">
            <v>3.55970819675899</v>
          </cell>
          <cell r="CE756">
            <v>3.77420360663919</v>
          </cell>
          <cell r="CF756">
            <v>3.54888214295867</v>
          </cell>
          <cell r="CG756">
            <v>3.38389438810511</v>
          </cell>
          <cell r="CH756">
            <v>4.07537096782737</v>
          </cell>
          <cell r="CI756">
            <v>3.83500354804154</v>
          </cell>
          <cell r="CJ756">
            <v>3.91319973407308</v>
          </cell>
          <cell r="CK756">
            <v>4.12885918605489</v>
          </cell>
          <cell r="CL756">
            <v>4.29102416841845</v>
          </cell>
          <cell r="CM756">
            <v>4.53405868801686</v>
          </cell>
          <cell r="CN756">
            <v>4.72628619105366</v>
          </cell>
          <cell r="CO756">
            <v>5.2744411733554</v>
          </cell>
          <cell r="CP756">
            <v>4.84815549746306</v>
          </cell>
          <cell r="CQ756">
            <v>4.83683058067157</v>
          </cell>
          <cell r="CR756">
            <v>5.52721064432672</v>
          </cell>
          <cell r="CS756">
            <v>5.17214215828926</v>
          </cell>
          <cell r="CT756">
            <v>5.5648687380058</v>
          </cell>
          <cell r="CU756">
            <v>5.5648687380058</v>
          </cell>
          <cell r="CV756">
            <v>5.5648687380058</v>
          </cell>
          <cell r="CW756">
            <v>1.24832586530086</v>
          </cell>
          <cell r="CX756">
            <v>1.26207303392115</v>
          </cell>
          <cell r="CY756">
            <v>1.24876024775867</v>
          </cell>
          <cell r="CZ756">
            <v>1.27832797509319</v>
          </cell>
          <cell r="DA756">
            <v>1.27026137612182</v>
          </cell>
          <cell r="DB756">
            <v>1.25278286079016</v>
          </cell>
          <cell r="DC756">
            <v>1.26513184990893</v>
          </cell>
          <cell r="DD756">
            <v>1.23305294759475</v>
          </cell>
          <cell r="DE756">
            <v>1.24849339479687</v>
          </cell>
          <cell r="DF756">
            <v>1.25643153274332</v>
          </cell>
        </row>
        <row r="757">
          <cell r="BX757">
            <v>2.48694750881613</v>
          </cell>
          <cell r="BY757">
            <v>3.22423871005052</v>
          </cell>
          <cell r="BZ757">
            <v>3.46233261235393</v>
          </cell>
          <cell r="CA757">
            <v>3.00651081945234</v>
          </cell>
          <cell r="CB757">
            <v>3.48919858406299</v>
          </cell>
          <cell r="CC757">
            <v>2.7537477426176</v>
          </cell>
          <cell r="CD757">
            <v>3.49665734383117</v>
          </cell>
          <cell r="CE757">
            <v>3.06269475624083</v>
          </cell>
          <cell r="CF757">
            <v>3.85794434539836</v>
          </cell>
          <cell r="CG757">
            <v>3.29213588572648</v>
          </cell>
          <cell r="CH757">
            <v>4.13192862982476</v>
          </cell>
          <cell r="CI757">
            <v>4.15139014921238</v>
          </cell>
          <cell r="CJ757">
            <v>3.94872107974385</v>
          </cell>
          <cell r="CK757">
            <v>4.41065347100507</v>
          </cell>
          <cell r="CL757">
            <v>4.37828921482299</v>
          </cell>
          <cell r="CM757">
            <v>4.06780063353534</v>
          </cell>
          <cell r="CN757">
            <v>4.21638118607942</v>
          </cell>
          <cell r="CO757">
            <v>4.96833660047843</v>
          </cell>
          <cell r="CP757">
            <v>4.04206221353668</v>
          </cell>
          <cell r="CQ757">
            <v>4.91443316468898</v>
          </cell>
          <cell r="CR757">
            <v>4.61864248842047</v>
          </cell>
          <cell r="CS757">
            <v>5.09877325641602</v>
          </cell>
          <cell r="CT757">
            <v>5.37887811937295</v>
          </cell>
          <cell r="CU757">
            <v>5.37887811937295</v>
          </cell>
          <cell r="CV757">
            <v>5.37887811937295</v>
          </cell>
          <cell r="CW757">
            <v>1.25792091985474</v>
          </cell>
          <cell r="CX757">
            <v>1.24949754104462</v>
          </cell>
          <cell r="CY757">
            <v>1.26554509430694</v>
          </cell>
          <cell r="CZ757">
            <v>1.25342493569796</v>
          </cell>
          <cell r="DA757">
            <v>1.26103488269433</v>
          </cell>
          <cell r="DB757">
            <v>1.27205543162097</v>
          </cell>
          <cell r="DC757">
            <v>1.27001592605069</v>
          </cell>
          <cell r="DD757">
            <v>1.24622671221713</v>
          </cell>
          <cell r="DE757">
            <v>1.24777717096003</v>
          </cell>
          <cell r="DF757">
            <v>1.2224511631851</v>
          </cell>
        </row>
        <row r="758">
          <cell r="BX758">
            <v>2.58232098046653</v>
          </cell>
          <cell r="BY758">
            <v>2.47108304074813</v>
          </cell>
          <cell r="BZ758">
            <v>2.88159514240317</v>
          </cell>
          <cell r="CA758">
            <v>3.2596277005671</v>
          </cell>
          <cell r="CB758">
            <v>3.13503123555876</v>
          </cell>
          <cell r="CC758">
            <v>3.37572709483903</v>
          </cell>
          <cell r="CD758">
            <v>3.64295060204016</v>
          </cell>
          <cell r="CE758">
            <v>3.49778461526613</v>
          </cell>
          <cell r="CF758">
            <v>3.85953210107096</v>
          </cell>
          <cell r="CG758">
            <v>3.46164225104737</v>
          </cell>
          <cell r="CH758">
            <v>3.74133584302944</v>
          </cell>
          <cell r="CI758">
            <v>3.94275866371784</v>
          </cell>
          <cell r="CJ758">
            <v>3.5685421794862</v>
          </cell>
          <cell r="CK758">
            <v>4.05049971878201</v>
          </cell>
          <cell r="CL758">
            <v>4.12165208630034</v>
          </cell>
          <cell r="CM758">
            <v>4.17681158358658</v>
          </cell>
          <cell r="CN758">
            <v>3.9309814581907</v>
          </cell>
          <cell r="CO758">
            <v>4.74030484584734</v>
          </cell>
          <cell r="CP758">
            <v>5.44512470890834</v>
          </cell>
          <cell r="CQ758">
            <v>4.69222667707854</v>
          </cell>
          <cell r="CR758">
            <v>5.60116685151663</v>
          </cell>
          <cell r="CS758">
            <v>5.13955794397709</v>
          </cell>
          <cell r="CT758">
            <v>5.70052684552302</v>
          </cell>
          <cell r="CU758">
            <v>5.70052684552302</v>
          </cell>
          <cell r="CV758">
            <v>5.70052684552302</v>
          </cell>
          <cell r="CW758">
            <v>1.2594557886913</v>
          </cell>
          <cell r="CX758">
            <v>1.2588104025196</v>
          </cell>
          <cell r="CY758">
            <v>1.25779653061407</v>
          </cell>
          <cell r="CZ758">
            <v>1.23672302455293</v>
          </cell>
          <cell r="DA758">
            <v>1.27627425820643</v>
          </cell>
          <cell r="DB758">
            <v>1.24763764608144</v>
          </cell>
          <cell r="DC758">
            <v>1.24425532922952</v>
          </cell>
          <cell r="DD758">
            <v>1.24606062314239</v>
          </cell>
          <cell r="DE758">
            <v>1.25896250465032</v>
          </cell>
          <cell r="DF758">
            <v>1.24547399665023</v>
          </cell>
        </row>
        <row r="759">
          <cell r="BX759">
            <v>2.72368325420944</v>
          </cell>
          <cell r="BY759">
            <v>3.14662272405846</v>
          </cell>
          <cell r="BZ759">
            <v>3.04787879037394</v>
          </cell>
          <cell r="CA759">
            <v>2.89731877340702</v>
          </cell>
          <cell r="CB759">
            <v>2.97363554822734</v>
          </cell>
          <cell r="CC759">
            <v>2.92228192205207</v>
          </cell>
          <cell r="CD759">
            <v>3.76430964076507</v>
          </cell>
          <cell r="CE759">
            <v>3.57094867046345</v>
          </cell>
          <cell r="CF759">
            <v>3.6012526897025</v>
          </cell>
          <cell r="CG759">
            <v>3.52452700019026</v>
          </cell>
          <cell r="CH759">
            <v>4.52016245708052</v>
          </cell>
          <cell r="CI759">
            <v>4.35328311555732</v>
          </cell>
          <cell r="CJ759">
            <v>3.83209917532438</v>
          </cell>
          <cell r="CK759">
            <v>3.83777662993681</v>
          </cell>
          <cell r="CL759">
            <v>4.41231668588233</v>
          </cell>
          <cell r="CM759">
            <v>4.59473173069427</v>
          </cell>
          <cell r="CN759">
            <v>4.04271187112664</v>
          </cell>
          <cell r="CO759">
            <v>4.600055154054</v>
          </cell>
          <cell r="CP759">
            <v>5.23512612339721</v>
          </cell>
          <cell r="CQ759">
            <v>5.08737150695226</v>
          </cell>
          <cell r="CR759">
            <v>4.56049177904418</v>
          </cell>
          <cell r="CS759">
            <v>4.84483671607765</v>
          </cell>
          <cell r="CT759">
            <v>4.83002360164317</v>
          </cell>
          <cell r="CU759">
            <v>4.83002360164317</v>
          </cell>
          <cell r="CV759">
            <v>4.83002360164317</v>
          </cell>
          <cell r="CW759">
            <v>1.25688453942827</v>
          </cell>
          <cell r="CX759">
            <v>1.23615009437236</v>
          </cell>
          <cell r="CY759">
            <v>1.27179724115331</v>
          </cell>
          <cell r="CZ759">
            <v>1.25827948337458</v>
          </cell>
          <cell r="DA759">
            <v>1.26923976862554</v>
          </cell>
          <cell r="DB759">
            <v>1.2633099420467</v>
          </cell>
          <cell r="DC759">
            <v>1.23775657684671</v>
          </cell>
          <cell r="DD759">
            <v>1.24936732586841</v>
          </cell>
          <cell r="DE759">
            <v>1.26279431511834</v>
          </cell>
          <cell r="DF759">
            <v>1.25124287949403</v>
          </cell>
        </row>
        <row r="760">
          <cell r="BX760">
            <v>2.84212963034903</v>
          </cell>
          <cell r="BY760">
            <v>3.19629050684465</v>
          </cell>
          <cell r="BZ760">
            <v>2.76778696924055</v>
          </cell>
          <cell r="CA760">
            <v>3.65176575028379</v>
          </cell>
          <cell r="CB760">
            <v>2.7115021377963</v>
          </cell>
          <cell r="CC760">
            <v>3.37390509595383</v>
          </cell>
          <cell r="CD760">
            <v>3.24466312212915</v>
          </cell>
          <cell r="CE760">
            <v>3.37957839084513</v>
          </cell>
          <cell r="CF760">
            <v>3.73467231412909</v>
          </cell>
          <cell r="CG760">
            <v>4.04202340562903</v>
          </cell>
          <cell r="CH760">
            <v>4.10242087370859</v>
          </cell>
          <cell r="CI760">
            <v>4.39435522460898</v>
          </cell>
          <cell r="CJ760">
            <v>3.94457117667491</v>
          </cell>
          <cell r="CK760">
            <v>4.12337930026549</v>
          </cell>
          <cell r="CL760">
            <v>4.29937632416829</v>
          </cell>
          <cell r="CM760">
            <v>3.90168977300476</v>
          </cell>
          <cell r="CN760">
            <v>4.17298355082293</v>
          </cell>
          <cell r="CO760">
            <v>4.98182714105975</v>
          </cell>
          <cell r="CP760">
            <v>5.21516283638634</v>
          </cell>
          <cell r="CQ760">
            <v>4.6529376611101</v>
          </cell>
          <cell r="CR760">
            <v>4.55109598991664</v>
          </cell>
          <cell r="CS760">
            <v>5.53343429513321</v>
          </cell>
          <cell r="CT760">
            <v>4.6499780171541</v>
          </cell>
          <cell r="CU760">
            <v>4.6499780171541</v>
          </cell>
          <cell r="CV760">
            <v>4.6499780171541</v>
          </cell>
          <cell r="CW760">
            <v>1.2475815576126</v>
          </cell>
          <cell r="CX760">
            <v>1.25223261585404</v>
          </cell>
          <cell r="CY760">
            <v>1.23385362088736</v>
          </cell>
          <cell r="CZ760">
            <v>1.24155128438347</v>
          </cell>
          <cell r="DA760">
            <v>1.25433597151666</v>
          </cell>
          <cell r="DB760">
            <v>1.24781663793653</v>
          </cell>
          <cell r="DC760">
            <v>1.25892398760666</v>
          </cell>
          <cell r="DD760">
            <v>1.24533673373244</v>
          </cell>
          <cell r="DE760">
            <v>1.2408323140622</v>
          </cell>
          <cell r="DF760">
            <v>1.25080302785834</v>
          </cell>
        </row>
        <row r="761">
          <cell r="BX761">
            <v>2.73830092189961</v>
          </cell>
          <cell r="BY761">
            <v>2.85395662451346</v>
          </cell>
          <cell r="BZ761">
            <v>3.84410153686922</v>
          </cell>
          <cell r="CA761">
            <v>3.24470664142492</v>
          </cell>
          <cell r="CB761">
            <v>3.39127969584102</v>
          </cell>
          <cell r="CC761">
            <v>3.34517043674809</v>
          </cell>
          <cell r="CD761">
            <v>3.55478911924103</v>
          </cell>
          <cell r="CE761">
            <v>3.32271109121765</v>
          </cell>
          <cell r="CF761">
            <v>4.04723015038839</v>
          </cell>
          <cell r="CG761">
            <v>4.20166925394233</v>
          </cell>
          <cell r="CH761">
            <v>3.74472447081243</v>
          </cell>
          <cell r="CI761">
            <v>3.631092004772</v>
          </cell>
          <cell r="CJ761">
            <v>3.62653382823085</v>
          </cell>
          <cell r="CK761">
            <v>3.98940159849356</v>
          </cell>
          <cell r="CL761">
            <v>4.03660215741525</v>
          </cell>
          <cell r="CM761">
            <v>4.89030446598541</v>
          </cell>
          <cell r="CN761">
            <v>4.27187824877378</v>
          </cell>
          <cell r="CO761">
            <v>4.13849877453166</v>
          </cell>
          <cell r="CP761">
            <v>5.16591653548761</v>
          </cell>
          <cell r="CQ761">
            <v>4.60716907148302</v>
          </cell>
          <cell r="CR761">
            <v>5.20299122356756</v>
          </cell>
          <cell r="CS761">
            <v>5.25681551787137</v>
          </cell>
          <cell r="CT761">
            <v>5.00871604710557</v>
          </cell>
          <cell r="CU761">
            <v>5.00871604710557</v>
          </cell>
          <cell r="CV761">
            <v>5.00871604710557</v>
          </cell>
          <cell r="CW761">
            <v>1.27555103844242</v>
          </cell>
          <cell r="CX761">
            <v>1.23251460372618</v>
          </cell>
          <cell r="CY761">
            <v>1.24393854342948</v>
          </cell>
          <cell r="CZ761">
            <v>1.25545837477548</v>
          </cell>
          <cell r="DA761">
            <v>1.24309672543822</v>
          </cell>
          <cell r="DB761">
            <v>1.2380616944938</v>
          </cell>
          <cell r="DC761">
            <v>1.24797393894866</v>
          </cell>
          <cell r="DD761">
            <v>1.25719148856308</v>
          </cell>
          <cell r="DE761">
            <v>1.22157846306934</v>
          </cell>
          <cell r="DF761">
            <v>1.26937447811101</v>
          </cell>
        </row>
        <row r="762">
          <cell r="BX762">
            <v>2.11582594065764</v>
          </cell>
          <cell r="BY762">
            <v>2.86035116103721</v>
          </cell>
          <cell r="BZ762">
            <v>2.70192781677386</v>
          </cell>
          <cell r="CA762">
            <v>3.18314805604153</v>
          </cell>
          <cell r="CB762">
            <v>3.5673265583452</v>
          </cell>
          <cell r="CC762">
            <v>3.29396904043311</v>
          </cell>
          <cell r="CD762">
            <v>3.21866308634847</v>
          </cell>
          <cell r="CE762">
            <v>2.87460970058773</v>
          </cell>
          <cell r="CF762">
            <v>2.87217185138115</v>
          </cell>
          <cell r="CG762">
            <v>3.32030354875911</v>
          </cell>
          <cell r="CH762">
            <v>4.169449318278</v>
          </cell>
          <cell r="CI762">
            <v>4.21525724035923</v>
          </cell>
          <cell r="CJ762">
            <v>3.30250854505561</v>
          </cell>
          <cell r="CK762">
            <v>4.03236430938195</v>
          </cell>
          <cell r="CL762">
            <v>4.66738073790452</v>
          </cell>
          <cell r="CM762">
            <v>4.23405374120536</v>
          </cell>
          <cell r="CN762">
            <v>4.27019447023054</v>
          </cell>
          <cell r="CO762">
            <v>4.89302155139524</v>
          </cell>
          <cell r="CP762">
            <v>5.47427277372878</v>
          </cell>
          <cell r="CQ762">
            <v>5.00612906150658</v>
          </cell>
          <cell r="CR762">
            <v>5.45222402579083</v>
          </cell>
          <cell r="CS762">
            <v>5.40462094556083</v>
          </cell>
          <cell r="CT762">
            <v>5.07475150865541</v>
          </cell>
          <cell r="CU762">
            <v>5.07475150865541</v>
          </cell>
          <cell r="CV762">
            <v>5.07475150865541</v>
          </cell>
          <cell r="CW762">
            <v>1.24716357504971</v>
          </cell>
          <cell r="CX762">
            <v>1.25324936050124</v>
          </cell>
          <cell r="CY762">
            <v>1.25434873755986</v>
          </cell>
          <cell r="CZ762">
            <v>1.27184316776288</v>
          </cell>
          <cell r="DA762">
            <v>1.25153325278514</v>
          </cell>
          <cell r="DB762">
            <v>1.25633354628508</v>
          </cell>
          <cell r="DC762">
            <v>1.2429355163779</v>
          </cell>
          <cell r="DD762">
            <v>1.27093666881017</v>
          </cell>
          <cell r="DE762">
            <v>1.25153022376392</v>
          </cell>
          <cell r="DF762">
            <v>1.25985104140388</v>
          </cell>
        </row>
        <row r="763">
          <cell r="BX763">
            <v>2.42961794087305</v>
          </cell>
          <cell r="BY763">
            <v>2.44941497265646</v>
          </cell>
          <cell r="BZ763">
            <v>2.91952064250511</v>
          </cell>
          <cell r="CA763">
            <v>3.28044639566013</v>
          </cell>
          <cell r="CB763">
            <v>3.23046026974077</v>
          </cell>
          <cell r="CC763">
            <v>2.96649980689823</v>
          </cell>
          <cell r="CD763">
            <v>3.20465385752384</v>
          </cell>
          <cell r="CE763">
            <v>3.22677794040787</v>
          </cell>
          <cell r="CF763">
            <v>3.69844511113416</v>
          </cell>
          <cell r="CG763">
            <v>3.32122246892989</v>
          </cell>
          <cell r="CH763">
            <v>4.24622570632155</v>
          </cell>
          <cell r="CI763">
            <v>3.84413028048703</v>
          </cell>
          <cell r="CJ763">
            <v>3.71312376084324</v>
          </cell>
          <cell r="CK763">
            <v>4.16388159867205</v>
          </cell>
          <cell r="CL763">
            <v>4.19990004631016</v>
          </cell>
          <cell r="CM763">
            <v>4.1647530108596</v>
          </cell>
          <cell r="CN763">
            <v>4.43086982036054</v>
          </cell>
          <cell r="CO763">
            <v>4.46907225275038</v>
          </cell>
          <cell r="CP763">
            <v>4.84181238252219</v>
          </cell>
          <cell r="CQ763">
            <v>4.0347675651779</v>
          </cell>
          <cell r="CR763">
            <v>4.59878584819031</v>
          </cell>
          <cell r="CS763">
            <v>4.39411367234255</v>
          </cell>
          <cell r="CT763">
            <v>4.89785632604392</v>
          </cell>
          <cell r="CU763">
            <v>4.89785632604392</v>
          </cell>
          <cell r="CV763">
            <v>4.89785632604392</v>
          </cell>
          <cell r="CW763">
            <v>1.25600250711194</v>
          </cell>
          <cell r="CX763">
            <v>1.25949060772172</v>
          </cell>
          <cell r="CY763">
            <v>1.24050412643555</v>
          </cell>
          <cell r="CZ763">
            <v>1.24812993003924</v>
          </cell>
          <cell r="DA763">
            <v>1.2566746531848</v>
          </cell>
          <cell r="DB763">
            <v>1.26313934889426</v>
          </cell>
          <cell r="DC763">
            <v>1.25145795420637</v>
          </cell>
          <cell r="DD763">
            <v>1.25443892563327</v>
          </cell>
          <cell r="DE763">
            <v>1.27800926374323</v>
          </cell>
          <cell r="DF763">
            <v>1.24178092415436</v>
          </cell>
        </row>
        <row r="764">
          <cell r="BX764">
            <v>2.42000923635013</v>
          </cell>
          <cell r="BY764">
            <v>3.11652687342215</v>
          </cell>
          <cell r="BZ764">
            <v>3.28411293632876</v>
          </cell>
          <cell r="CA764">
            <v>3.53106555248519</v>
          </cell>
          <cell r="CB764">
            <v>3.01474712282127</v>
          </cell>
          <cell r="CC764">
            <v>3.43847513862402</v>
          </cell>
          <cell r="CD764">
            <v>3.05738135126705</v>
          </cell>
          <cell r="CE764">
            <v>3.76763311596096</v>
          </cell>
          <cell r="CF764">
            <v>3.85877284566081</v>
          </cell>
          <cell r="CG764">
            <v>3.38997123433362</v>
          </cell>
          <cell r="CH764">
            <v>3.70101627346946</v>
          </cell>
          <cell r="CI764">
            <v>4.35423982450221</v>
          </cell>
          <cell r="CJ764">
            <v>4.18485579697285</v>
          </cell>
          <cell r="CK764">
            <v>4.12284394592887</v>
          </cell>
          <cell r="CL764">
            <v>4.17437430460824</v>
          </cell>
          <cell r="CM764">
            <v>4.67167549720325</v>
          </cell>
          <cell r="CN764">
            <v>4.48009642203322</v>
          </cell>
          <cell r="CO764">
            <v>4.32443055143769</v>
          </cell>
          <cell r="CP764">
            <v>4.92281472220288</v>
          </cell>
          <cell r="CQ764">
            <v>4.63859888609719</v>
          </cell>
          <cell r="CR764">
            <v>4.83059551005512</v>
          </cell>
          <cell r="CS764">
            <v>4.54090041859285</v>
          </cell>
          <cell r="CT764">
            <v>5.23463076708546</v>
          </cell>
          <cell r="CU764">
            <v>5.23463076708546</v>
          </cell>
          <cell r="CV764">
            <v>5.23463076708546</v>
          </cell>
          <cell r="CW764">
            <v>1.26291578348296</v>
          </cell>
          <cell r="CX764">
            <v>1.26673503312141</v>
          </cell>
          <cell r="CY764">
            <v>1.22269876399137</v>
          </cell>
          <cell r="CZ764">
            <v>1.24852070381969</v>
          </cell>
          <cell r="DA764">
            <v>1.25415042840691</v>
          </cell>
          <cell r="DB764">
            <v>1.26249653923468</v>
          </cell>
          <cell r="DC764">
            <v>1.25997441207895</v>
          </cell>
          <cell r="DD764">
            <v>1.26203411792776</v>
          </cell>
          <cell r="DE764">
            <v>1.25629281736457</v>
          </cell>
          <cell r="DF764">
            <v>1.25740509807179</v>
          </cell>
        </row>
        <row r="765">
          <cell r="BX765">
            <v>2.62417234903002</v>
          </cell>
          <cell r="BY765">
            <v>3.04538226231559</v>
          </cell>
          <cell r="BZ765">
            <v>3.55783414335468</v>
          </cell>
          <cell r="CA765">
            <v>3.2640430037746</v>
          </cell>
          <cell r="CB765">
            <v>2.4336665461898</v>
          </cell>
          <cell r="CC765">
            <v>2.89547640444604</v>
          </cell>
          <cell r="CD765">
            <v>3.41973453946268</v>
          </cell>
          <cell r="CE765">
            <v>3.76225521481877</v>
          </cell>
          <cell r="CF765">
            <v>3.36894707075054</v>
          </cell>
          <cell r="CG765">
            <v>3.55629403358678</v>
          </cell>
          <cell r="CH765">
            <v>4.06382902012392</v>
          </cell>
          <cell r="CI765">
            <v>3.51074333618046</v>
          </cell>
          <cell r="CJ765">
            <v>3.96711647124231</v>
          </cell>
          <cell r="CK765">
            <v>4.10858359724442</v>
          </cell>
          <cell r="CL765">
            <v>4.64711153876668</v>
          </cell>
          <cell r="CM765">
            <v>4.61362984828348</v>
          </cell>
          <cell r="CN765">
            <v>4.43109039385262</v>
          </cell>
          <cell r="CO765">
            <v>4.27004570608756</v>
          </cell>
          <cell r="CP765">
            <v>4.88802762691473</v>
          </cell>
          <cell r="CQ765">
            <v>4.18436498864908</v>
          </cell>
          <cell r="CR765">
            <v>4.80745212643008</v>
          </cell>
          <cell r="CS765">
            <v>4.6756753628778</v>
          </cell>
          <cell r="CT765">
            <v>4.98146814272344</v>
          </cell>
          <cell r="CU765">
            <v>4.98146814272344</v>
          </cell>
          <cell r="CV765">
            <v>4.98146814272344</v>
          </cell>
          <cell r="CW765">
            <v>1.25316381783876</v>
          </cell>
          <cell r="CX765">
            <v>1.23932505409579</v>
          </cell>
          <cell r="CY765">
            <v>1.2509688844871</v>
          </cell>
          <cell r="CZ765">
            <v>1.27282362654443</v>
          </cell>
          <cell r="DA765">
            <v>1.24410990206786</v>
          </cell>
          <cell r="DB765">
            <v>1.24781815588401</v>
          </cell>
          <cell r="DC765">
            <v>1.242312299466</v>
          </cell>
          <cell r="DD765">
            <v>1.22443688404819</v>
          </cell>
          <cell r="DE765">
            <v>1.28123713038484</v>
          </cell>
          <cell r="DF765">
            <v>1.27095978793655</v>
          </cell>
        </row>
        <row r="766">
          <cell r="BX766">
            <v>2.14783207440563</v>
          </cell>
          <cell r="BY766">
            <v>3.32959717070979</v>
          </cell>
          <cell r="BZ766">
            <v>2.70840991889657</v>
          </cell>
          <cell r="CA766">
            <v>3.46273296313844</v>
          </cell>
          <cell r="CB766">
            <v>2.98453640867644</v>
          </cell>
          <cell r="CC766">
            <v>3.40931047517512</v>
          </cell>
          <cell r="CD766">
            <v>3.91770756998864</v>
          </cell>
          <cell r="CE766">
            <v>4.06573207562584</v>
          </cell>
          <cell r="CF766">
            <v>3.70663362102544</v>
          </cell>
          <cell r="CG766">
            <v>3.8010097287078</v>
          </cell>
          <cell r="CH766">
            <v>3.61617441544189</v>
          </cell>
          <cell r="CI766">
            <v>3.7833519718742</v>
          </cell>
          <cell r="CJ766">
            <v>4.04860216185448</v>
          </cell>
          <cell r="CK766">
            <v>3.85954864119104</v>
          </cell>
          <cell r="CL766">
            <v>4.00715672440201</v>
          </cell>
          <cell r="CM766">
            <v>4.42386711771511</v>
          </cell>
          <cell r="CN766">
            <v>3.82463268300173</v>
          </cell>
          <cell r="CO766">
            <v>4.53094279844746</v>
          </cell>
          <cell r="CP766">
            <v>4.18640250078425</v>
          </cell>
          <cell r="CQ766">
            <v>4.77595959685203</v>
          </cell>
          <cell r="CR766">
            <v>4.75838828723851</v>
          </cell>
          <cell r="CS766">
            <v>5.10249426944317</v>
          </cell>
          <cell r="CT766">
            <v>5.1042437355479</v>
          </cell>
          <cell r="CU766">
            <v>5.1042437355479</v>
          </cell>
          <cell r="CV766">
            <v>5.1042437355479</v>
          </cell>
          <cell r="CW766">
            <v>1.27264622954578</v>
          </cell>
          <cell r="CX766">
            <v>1.24439039686282</v>
          </cell>
          <cell r="CY766">
            <v>1.2694627464391</v>
          </cell>
          <cell r="CZ766">
            <v>1.25371352287374</v>
          </cell>
          <cell r="DA766">
            <v>1.25584835990446</v>
          </cell>
          <cell r="DB766">
            <v>1.24252609719363</v>
          </cell>
          <cell r="DC766">
            <v>1.25140294087353</v>
          </cell>
          <cell r="DD766">
            <v>1.27154252528552</v>
          </cell>
          <cell r="DE766">
            <v>1.26693723767934</v>
          </cell>
          <cell r="DF766">
            <v>1.25084188610505</v>
          </cell>
        </row>
        <row r="767">
          <cell r="BX767">
            <v>3.100126718363</v>
          </cell>
          <cell r="BY767">
            <v>2.71527225424702</v>
          </cell>
          <cell r="BZ767">
            <v>2.80417715714708</v>
          </cell>
          <cell r="CA767">
            <v>3.24767239262772</v>
          </cell>
          <cell r="CB767">
            <v>3.11491232410694</v>
          </cell>
          <cell r="CC767">
            <v>2.7611999932789</v>
          </cell>
          <cell r="CD767">
            <v>3.7329118811407</v>
          </cell>
          <cell r="CE767">
            <v>3.62384643879926</v>
          </cell>
          <cell r="CF767">
            <v>3.79616611350342</v>
          </cell>
          <cell r="CG767">
            <v>3.58137280969454</v>
          </cell>
          <cell r="CH767">
            <v>3.9895260920088</v>
          </cell>
          <cell r="CI767">
            <v>3.97606719926405</v>
          </cell>
          <cell r="CJ767">
            <v>3.86758376004232</v>
          </cell>
          <cell r="CK767">
            <v>3.96455780470223</v>
          </cell>
          <cell r="CL767">
            <v>3.87559219262509</v>
          </cell>
          <cell r="CM767">
            <v>4.28266345157839</v>
          </cell>
          <cell r="CN767">
            <v>5.06608167198985</v>
          </cell>
          <cell r="CO767">
            <v>4.55775348698861</v>
          </cell>
          <cell r="CP767">
            <v>4.97284238843974</v>
          </cell>
          <cell r="CQ767">
            <v>4.87669780026434</v>
          </cell>
          <cell r="CR767">
            <v>5.13813432750688</v>
          </cell>
          <cell r="CS767">
            <v>5.07986061909</v>
          </cell>
          <cell r="CT767">
            <v>5.40878180559099</v>
          </cell>
          <cell r="CU767">
            <v>5.40878180559099</v>
          </cell>
          <cell r="CV767">
            <v>5.40878180559099</v>
          </cell>
          <cell r="CW767">
            <v>1.26571758315856</v>
          </cell>
          <cell r="CX767">
            <v>1.25037236318663</v>
          </cell>
          <cell r="CY767">
            <v>1.23868497979807</v>
          </cell>
          <cell r="CZ767">
            <v>1.2319507302392</v>
          </cell>
          <cell r="DA767">
            <v>1.26215706571248</v>
          </cell>
          <cell r="DB767">
            <v>1.2764200854336</v>
          </cell>
          <cell r="DC767">
            <v>1.26269395197246</v>
          </cell>
          <cell r="DD767">
            <v>1.25684828466696</v>
          </cell>
          <cell r="DE767">
            <v>1.25448370589093</v>
          </cell>
          <cell r="DF767">
            <v>1.24942571945952</v>
          </cell>
        </row>
        <row r="768">
          <cell r="BX768">
            <v>3.20782896150794</v>
          </cell>
          <cell r="BY768">
            <v>2.78250332730374</v>
          </cell>
          <cell r="BZ768">
            <v>3.02511609870199</v>
          </cell>
          <cell r="CA768">
            <v>2.94908245298506</v>
          </cell>
          <cell r="CB768">
            <v>3.22791477972147</v>
          </cell>
          <cell r="CC768">
            <v>3.99966566336032</v>
          </cell>
          <cell r="CD768">
            <v>4.10053238031759</v>
          </cell>
          <cell r="CE768">
            <v>3.30036616475465</v>
          </cell>
          <cell r="CF768">
            <v>3.40003633527711</v>
          </cell>
          <cell r="CG768">
            <v>3.73574925246455</v>
          </cell>
          <cell r="CH768">
            <v>3.73983004080171</v>
          </cell>
          <cell r="CI768">
            <v>3.75566126491801</v>
          </cell>
          <cell r="CJ768">
            <v>4.65118159116668</v>
          </cell>
          <cell r="CK768">
            <v>4.21448412728882</v>
          </cell>
          <cell r="CL768">
            <v>4.11155807373858</v>
          </cell>
          <cell r="CM768">
            <v>4.26317648395585</v>
          </cell>
          <cell r="CN768">
            <v>4.94132755047618</v>
          </cell>
          <cell r="CO768">
            <v>4.90785320581281</v>
          </cell>
          <cell r="CP768">
            <v>4.99292999479306</v>
          </cell>
          <cell r="CQ768">
            <v>4.81217176994414</v>
          </cell>
          <cell r="CR768">
            <v>4.92935021119213</v>
          </cell>
          <cell r="CS768">
            <v>4.74811052076397</v>
          </cell>
          <cell r="CT768">
            <v>5.0048520866475</v>
          </cell>
          <cell r="CU768">
            <v>5.0048520866475</v>
          </cell>
          <cell r="CV768">
            <v>5.0048520866475</v>
          </cell>
          <cell r="CW768">
            <v>1.24991419170288</v>
          </cell>
          <cell r="CX768">
            <v>1.26066321077558</v>
          </cell>
          <cell r="CY768">
            <v>1.25739369762372</v>
          </cell>
          <cell r="CZ768">
            <v>1.25287216648816</v>
          </cell>
          <cell r="DA768">
            <v>1.25682937525008</v>
          </cell>
          <cell r="DB768">
            <v>1.24900856247</v>
          </cell>
          <cell r="DC768">
            <v>1.25122827634403</v>
          </cell>
          <cell r="DD768">
            <v>1.25201356203845</v>
          </cell>
          <cell r="DE768">
            <v>1.2715204297761</v>
          </cell>
          <cell r="DF768">
            <v>1.24518500765718</v>
          </cell>
        </row>
        <row r="769">
          <cell r="BX769">
            <v>2.47482661763005</v>
          </cell>
          <cell r="BY769">
            <v>3.29794467893912</v>
          </cell>
          <cell r="BZ769">
            <v>3.2776115292405</v>
          </cell>
          <cell r="CA769">
            <v>3.17960879524677</v>
          </cell>
          <cell r="CB769">
            <v>3.00422174387887</v>
          </cell>
          <cell r="CC769">
            <v>3.20600333247704</v>
          </cell>
          <cell r="CD769">
            <v>3.05282795520537</v>
          </cell>
          <cell r="CE769">
            <v>3.63076843599921</v>
          </cell>
          <cell r="CF769">
            <v>3.69312717574394</v>
          </cell>
          <cell r="CG769">
            <v>3.8223752771169</v>
          </cell>
          <cell r="CH769">
            <v>4.20425610020443</v>
          </cell>
          <cell r="CI769">
            <v>3.73273641640997</v>
          </cell>
          <cell r="CJ769">
            <v>3.93765669387259</v>
          </cell>
          <cell r="CK769">
            <v>4.32004518753426</v>
          </cell>
          <cell r="CL769">
            <v>4.58470161262887</v>
          </cell>
          <cell r="CM769">
            <v>4.93765111511087</v>
          </cell>
          <cell r="CN769">
            <v>5.32390552328225</v>
          </cell>
          <cell r="CO769">
            <v>4.75866158175565</v>
          </cell>
          <cell r="CP769">
            <v>5.0059885031703</v>
          </cell>
          <cell r="CQ769">
            <v>4.55009822502079</v>
          </cell>
          <cell r="CR769">
            <v>4.97667359940676</v>
          </cell>
          <cell r="CS769">
            <v>5.05234348770414</v>
          </cell>
          <cell r="CT769">
            <v>5.75078858596906</v>
          </cell>
          <cell r="CU769">
            <v>5.75078858596906</v>
          </cell>
          <cell r="CV769">
            <v>5.75078858596906</v>
          </cell>
          <cell r="CW769">
            <v>1.23387291788305</v>
          </cell>
          <cell r="CX769">
            <v>1.24589496339113</v>
          </cell>
          <cell r="CY769">
            <v>1.26149837971963</v>
          </cell>
          <cell r="CZ769">
            <v>1.24709177928915</v>
          </cell>
          <cell r="DA769">
            <v>1.25097224668399</v>
          </cell>
          <cell r="DB769">
            <v>1.26288692586676</v>
          </cell>
          <cell r="DC769">
            <v>1.27165768874628</v>
          </cell>
          <cell r="DD769">
            <v>1.25219812118791</v>
          </cell>
          <cell r="DE769">
            <v>1.25131926901823</v>
          </cell>
          <cell r="DF769">
            <v>1.29490552604771</v>
          </cell>
        </row>
        <row r="770">
          <cell r="BX770">
            <v>2.63875357795905</v>
          </cell>
          <cell r="BY770">
            <v>2.91750624032925</v>
          </cell>
          <cell r="BZ770">
            <v>3.08528286567411</v>
          </cell>
          <cell r="CA770">
            <v>3.05385346488557</v>
          </cell>
          <cell r="CB770">
            <v>3.47627425529051</v>
          </cell>
          <cell r="CC770">
            <v>4.01221451729985</v>
          </cell>
          <cell r="CD770">
            <v>4.02066885709705</v>
          </cell>
          <cell r="CE770">
            <v>3.37466960726154</v>
          </cell>
          <cell r="CF770">
            <v>3.81649436015653</v>
          </cell>
          <cell r="CG770">
            <v>3.47906726326624</v>
          </cell>
          <cell r="CH770">
            <v>3.67230967090885</v>
          </cell>
          <cell r="CI770">
            <v>3.71867938164894</v>
          </cell>
          <cell r="CJ770">
            <v>3.20994611704301</v>
          </cell>
          <cell r="CK770">
            <v>4.14955927552518</v>
          </cell>
          <cell r="CL770">
            <v>4.43486892527903</v>
          </cell>
          <cell r="CM770">
            <v>3.72569753633365</v>
          </cell>
          <cell r="CN770">
            <v>4.41296601965563</v>
          </cell>
          <cell r="CO770">
            <v>4.37415948896028</v>
          </cell>
          <cell r="CP770">
            <v>4.74795406164539</v>
          </cell>
          <cell r="CQ770">
            <v>4.42832587024677</v>
          </cell>
          <cell r="CR770">
            <v>4.79722820181061</v>
          </cell>
          <cell r="CS770">
            <v>5.00032057089488</v>
          </cell>
          <cell r="CT770">
            <v>4.93322604618284</v>
          </cell>
          <cell r="CU770">
            <v>4.93322604618284</v>
          </cell>
          <cell r="CV770">
            <v>4.93322604618284</v>
          </cell>
          <cell r="CW770">
            <v>1.23327827626214</v>
          </cell>
          <cell r="CX770">
            <v>1.25774866134668</v>
          </cell>
          <cell r="CY770">
            <v>1.26400973048625</v>
          </cell>
          <cell r="CZ770">
            <v>1.26420716234305</v>
          </cell>
          <cell r="DA770">
            <v>1.26536753468634</v>
          </cell>
          <cell r="DB770">
            <v>1.24075483907998</v>
          </cell>
          <cell r="DC770">
            <v>1.24977227051204</v>
          </cell>
          <cell r="DD770">
            <v>1.26205796054583</v>
          </cell>
          <cell r="DE770">
            <v>1.26395298737621</v>
          </cell>
          <cell r="DF770">
            <v>1.25127915605842</v>
          </cell>
        </row>
        <row r="771">
          <cell r="BX771">
            <v>2.35098038447721</v>
          </cell>
          <cell r="BY771">
            <v>2.71987740527641</v>
          </cell>
          <cell r="BZ771">
            <v>3.3535686593821</v>
          </cell>
          <cell r="CA771">
            <v>3.06660272499045</v>
          </cell>
          <cell r="CB771">
            <v>3.4110702083183</v>
          </cell>
          <cell r="CC771">
            <v>3.60636864107246</v>
          </cell>
          <cell r="CD771">
            <v>3.44933117466617</v>
          </cell>
          <cell r="CE771">
            <v>3.42713334836977</v>
          </cell>
          <cell r="CF771">
            <v>3.90133209869466</v>
          </cell>
          <cell r="CG771">
            <v>3.40476765789422</v>
          </cell>
          <cell r="CH771">
            <v>3.7410051748811</v>
          </cell>
          <cell r="CI771">
            <v>3.69300281351092</v>
          </cell>
          <cell r="CJ771">
            <v>3.75073244314502</v>
          </cell>
          <cell r="CK771">
            <v>4.07868353404182</v>
          </cell>
          <cell r="CL771">
            <v>4.30346036426367</v>
          </cell>
          <cell r="CM771">
            <v>4.44493331977083</v>
          </cell>
          <cell r="CN771">
            <v>4.22059246735225</v>
          </cell>
          <cell r="CO771">
            <v>4.67580591759687</v>
          </cell>
          <cell r="CP771">
            <v>4.40464472001981</v>
          </cell>
          <cell r="CQ771">
            <v>4.58815496385177</v>
          </cell>
          <cell r="CR771">
            <v>4.50069892458235</v>
          </cell>
          <cell r="CS771">
            <v>5.19230971997377</v>
          </cell>
          <cell r="CT771">
            <v>5.01749157934318</v>
          </cell>
          <cell r="CU771">
            <v>5.01749157934318</v>
          </cell>
          <cell r="CV771">
            <v>5.01749157934318</v>
          </cell>
          <cell r="CW771">
            <v>1.26725916677498</v>
          </cell>
          <cell r="CX771">
            <v>1.25232729219845</v>
          </cell>
          <cell r="CY771">
            <v>1.23269121984237</v>
          </cell>
          <cell r="CZ771">
            <v>1.23779399116661</v>
          </cell>
          <cell r="DA771">
            <v>1.27925635256497</v>
          </cell>
          <cell r="DB771">
            <v>1.25594911992972</v>
          </cell>
          <cell r="DC771">
            <v>1.25617405459189</v>
          </cell>
          <cell r="DD771">
            <v>1.24257001232078</v>
          </cell>
          <cell r="DE771">
            <v>1.24784419921418</v>
          </cell>
          <cell r="DF771">
            <v>1.25517908631211</v>
          </cell>
        </row>
        <row r="772">
          <cell r="BX772">
            <v>3.00897571786883</v>
          </cell>
          <cell r="BY772">
            <v>3.0904866572728</v>
          </cell>
          <cell r="BZ772">
            <v>2.78234178131332</v>
          </cell>
          <cell r="CA772">
            <v>3.00889144650911</v>
          </cell>
          <cell r="CB772">
            <v>3.23176852718042</v>
          </cell>
          <cell r="CC772">
            <v>3.40574651879059</v>
          </cell>
          <cell r="CD772">
            <v>3.56707266619992</v>
          </cell>
          <cell r="CE772">
            <v>2.84540350466872</v>
          </cell>
          <cell r="CF772">
            <v>3.24494696601459</v>
          </cell>
          <cell r="CG772">
            <v>3.24607435930081</v>
          </cell>
          <cell r="CH772">
            <v>3.4646883940777</v>
          </cell>
          <cell r="CI772">
            <v>4.05603809971584</v>
          </cell>
          <cell r="CJ772">
            <v>3.96176023962384</v>
          </cell>
          <cell r="CK772">
            <v>4.40596209351132</v>
          </cell>
          <cell r="CL772">
            <v>4.59080159596092</v>
          </cell>
          <cell r="CM772">
            <v>4.77920910795206</v>
          </cell>
          <cell r="CN772">
            <v>4.75991363305391</v>
          </cell>
          <cell r="CO772">
            <v>4.95620226543416</v>
          </cell>
          <cell r="CP772">
            <v>4.62445280303964</v>
          </cell>
          <cell r="CQ772">
            <v>4.77349872683966</v>
          </cell>
          <cell r="CR772">
            <v>5.13697855283165</v>
          </cell>
          <cell r="CS772">
            <v>4.76743506527354</v>
          </cell>
          <cell r="CT772">
            <v>4.50728998387922</v>
          </cell>
          <cell r="CU772">
            <v>4.50728998387922</v>
          </cell>
          <cell r="CV772">
            <v>4.50728998387922</v>
          </cell>
          <cell r="CW772">
            <v>1.26425428715509</v>
          </cell>
          <cell r="CX772">
            <v>1.27501834481407</v>
          </cell>
          <cell r="CY772">
            <v>1.26163002804623</v>
          </cell>
          <cell r="CZ772">
            <v>1.24460173753983</v>
          </cell>
          <cell r="DA772">
            <v>1.25363291305278</v>
          </cell>
          <cell r="DB772">
            <v>1.26213777080181</v>
          </cell>
          <cell r="DC772">
            <v>1.243582441499</v>
          </cell>
          <cell r="DD772">
            <v>1.25274738856446</v>
          </cell>
          <cell r="DE772">
            <v>1.2524698042681</v>
          </cell>
          <cell r="DF772">
            <v>1.23665637570369</v>
          </cell>
        </row>
        <row r="773">
          <cell r="BX773">
            <v>2.70527432879366</v>
          </cell>
          <cell r="BY773">
            <v>3.02578084789826</v>
          </cell>
          <cell r="BZ773">
            <v>2.51893452835136</v>
          </cell>
          <cell r="CA773">
            <v>3.15534848141967</v>
          </cell>
          <cell r="CB773">
            <v>3.76529811650548</v>
          </cell>
          <cell r="CC773">
            <v>3.19928313572342</v>
          </cell>
          <cell r="CD773">
            <v>3.66703028307653</v>
          </cell>
          <cell r="CE773">
            <v>3.53050174802724</v>
          </cell>
          <cell r="CF773">
            <v>3.09939456561964</v>
          </cell>
          <cell r="CG773">
            <v>3.30999795601119</v>
          </cell>
          <cell r="CH773">
            <v>3.38811350574535</v>
          </cell>
          <cell r="CI773">
            <v>4.24423106235164</v>
          </cell>
          <cell r="CJ773">
            <v>3.92417224278877</v>
          </cell>
          <cell r="CK773">
            <v>3.77250591693367</v>
          </cell>
          <cell r="CL773">
            <v>3.69851809681647</v>
          </cell>
          <cell r="CM773">
            <v>4.69028327456672</v>
          </cell>
          <cell r="CN773">
            <v>5.04717370889162</v>
          </cell>
          <cell r="CO773">
            <v>4.43322291623318</v>
          </cell>
          <cell r="CP773">
            <v>4.53114510124134</v>
          </cell>
          <cell r="CQ773">
            <v>4.20145140743665</v>
          </cell>
          <cell r="CR773">
            <v>4.54163475100803</v>
          </cell>
          <cell r="CS773">
            <v>5.22473834154029</v>
          </cell>
          <cell r="CT773">
            <v>5.28711858974555</v>
          </cell>
          <cell r="CU773">
            <v>5.28711858974555</v>
          </cell>
          <cell r="CV773">
            <v>5.28711858974555</v>
          </cell>
          <cell r="CW773">
            <v>1.25340373523432</v>
          </cell>
          <cell r="CX773">
            <v>1.29882467849589</v>
          </cell>
          <cell r="CY773">
            <v>1.26431657282454</v>
          </cell>
          <cell r="CZ773">
            <v>1.26208209586142</v>
          </cell>
          <cell r="DA773">
            <v>1.2316552972523</v>
          </cell>
          <cell r="DB773">
            <v>1.25532148858087</v>
          </cell>
          <cell r="DC773">
            <v>1.24418385827543</v>
          </cell>
          <cell r="DD773">
            <v>1.27698001667615</v>
          </cell>
          <cell r="DE773">
            <v>1.27276098931854</v>
          </cell>
          <cell r="DF773">
            <v>1.26766469463108</v>
          </cell>
        </row>
        <row r="774">
          <cell r="BX774">
            <v>2.84158574901685</v>
          </cell>
          <cell r="BY774">
            <v>2.99725797211148</v>
          </cell>
          <cell r="BZ774">
            <v>2.51132494135729</v>
          </cell>
          <cell r="CA774">
            <v>2.69945963342147</v>
          </cell>
          <cell r="CB774">
            <v>3.38831484003457</v>
          </cell>
          <cell r="CC774">
            <v>3.60109799517999</v>
          </cell>
          <cell r="CD774">
            <v>3.18654693873197</v>
          </cell>
          <cell r="CE774">
            <v>3.50411746622522</v>
          </cell>
          <cell r="CF774">
            <v>3.59024507816293</v>
          </cell>
          <cell r="CG774">
            <v>3.54718357316154</v>
          </cell>
          <cell r="CH774">
            <v>3.62744817119636</v>
          </cell>
          <cell r="CI774">
            <v>4.43379108677319</v>
          </cell>
          <cell r="CJ774">
            <v>3.95606946899089</v>
          </cell>
          <cell r="CK774">
            <v>3.71690455715459</v>
          </cell>
          <cell r="CL774">
            <v>4.7184269733735</v>
          </cell>
          <cell r="CM774">
            <v>3.99879958922432</v>
          </cell>
          <cell r="CN774">
            <v>4.29346461970464</v>
          </cell>
          <cell r="CO774">
            <v>4.54706907885571</v>
          </cell>
          <cell r="CP774">
            <v>5.15966921788889</v>
          </cell>
          <cell r="CQ774">
            <v>4.93596370523222</v>
          </cell>
          <cell r="CR774">
            <v>4.97918352766646</v>
          </cell>
          <cell r="CS774">
            <v>4.77418054778267</v>
          </cell>
          <cell r="CT774">
            <v>4.89221144521938</v>
          </cell>
          <cell r="CU774">
            <v>4.89221144521938</v>
          </cell>
          <cell r="CV774">
            <v>4.89221144521938</v>
          </cell>
          <cell r="CW774">
            <v>1.24914050770577</v>
          </cell>
          <cell r="CX774">
            <v>1.2559186257936</v>
          </cell>
          <cell r="CY774">
            <v>1.25281821308959</v>
          </cell>
          <cell r="CZ774">
            <v>1.26698257231766</v>
          </cell>
          <cell r="DA774">
            <v>1.23094675639503</v>
          </cell>
          <cell r="DB774">
            <v>1.26043671454168</v>
          </cell>
          <cell r="DC774">
            <v>1.25095571362252</v>
          </cell>
          <cell r="DD774">
            <v>1.24858810352367</v>
          </cell>
          <cell r="DE774">
            <v>1.24284982913078</v>
          </cell>
          <cell r="DF774">
            <v>1.26516100683565</v>
          </cell>
        </row>
        <row r="775">
          <cell r="BX775">
            <v>2.56561788688415</v>
          </cell>
          <cell r="BY775">
            <v>3.00607423730681</v>
          </cell>
          <cell r="BZ775">
            <v>3.29890189834897</v>
          </cell>
          <cell r="CA775">
            <v>3.68026668654535</v>
          </cell>
          <cell r="CB775">
            <v>3.28371628663837</v>
          </cell>
          <cell r="CC775">
            <v>3.81513340202577</v>
          </cell>
          <cell r="CD775">
            <v>3.69191429464161</v>
          </cell>
          <cell r="CE775">
            <v>3.39333237780218</v>
          </cell>
          <cell r="CF775">
            <v>3.52434549330575</v>
          </cell>
          <cell r="CG775">
            <v>3.35933683915976</v>
          </cell>
          <cell r="CH775">
            <v>3.76352441885833</v>
          </cell>
          <cell r="CI775">
            <v>3.88637672322074</v>
          </cell>
          <cell r="CJ775">
            <v>4.09541144069813</v>
          </cell>
          <cell r="CK775">
            <v>4.04264838868922</v>
          </cell>
          <cell r="CL775">
            <v>4.36619351367251</v>
          </cell>
          <cell r="CM775">
            <v>3.90910466734458</v>
          </cell>
          <cell r="CN775">
            <v>5.0042791056693</v>
          </cell>
          <cell r="CO775">
            <v>4.79300580483298</v>
          </cell>
          <cell r="CP775">
            <v>4.87627118416726</v>
          </cell>
          <cell r="CQ775">
            <v>5.09380412323038</v>
          </cell>
          <cell r="CR775">
            <v>5.51630709254792</v>
          </cell>
          <cell r="CS775">
            <v>4.94608770578774</v>
          </cell>
          <cell r="CT775">
            <v>5.77444278419032</v>
          </cell>
          <cell r="CU775">
            <v>5.77444278419032</v>
          </cell>
          <cell r="CV775">
            <v>5.77444278419032</v>
          </cell>
          <cell r="CW775">
            <v>1.25389957617174</v>
          </cell>
          <cell r="CX775">
            <v>1.24348361410237</v>
          </cell>
          <cell r="CY775">
            <v>1.25503088778082</v>
          </cell>
          <cell r="CZ775">
            <v>1.24456052287395</v>
          </cell>
          <cell r="DA775">
            <v>1.24925937259506</v>
          </cell>
          <cell r="DB775">
            <v>1.23902098284763</v>
          </cell>
          <cell r="DC775">
            <v>1.26276400676694</v>
          </cell>
          <cell r="DD775">
            <v>1.251832961718</v>
          </cell>
          <cell r="DE775">
            <v>1.26041298897012</v>
          </cell>
          <cell r="DF775">
            <v>1.26978208782637</v>
          </cell>
        </row>
        <row r="776">
          <cell r="BX776">
            <v>2.65065506013918</v>
          </cell>
          <cell r="BY776">
            <v>2.79339096236376</v>
          </cell>
          <cell r="BZ776">
            <v>2.80265704673248</v>
          </cell>
          <cell r="CA776">
            <v>3.77024530670497</v>
          </cell>
          <cell r="CB776">
            <v>3.29209057829382</v>
          </cell>
          <cell r="CC776">
            <v>3.128831616859</v>
          </cell>
          <cell r="CD776">
            <v>2.90159416647025</v>
          </cell>
          <cell r="CE776">
            <v>3.06727508574392</v>
          </cell>
          <cell r="CF776">
            <v>3.41767858400061</v>
          </cell>
          <cell r="CG776">
            <v>3.60122583638733</v>
          </cell>
          <cell r="CH776">
            <v>3.86476172099555</v>
          </cell>
          <cell r="CI776">
            <v>4.31471825691111</v>
          </cell>
          <cell r="CJ776">
            <v>3.83883563023789</v>
          </cell>
          <cell r="CK776">
            <v>4.19023942683666</v>
          </cell>
          <cell r="CL776">
            <v>3.62590276054838</v>
          </cell>
          <cell r="CM776">
            <v>3.94855326546093</v>
          </cell>
          <cell r="CN776">
            <v>4.62602989487573</v>
          </cell>
          <cell r="CO776">
            <v>4.17892141090946</v>
          </cell>
          <cell r="CP776">
            <v>4.48027788054532</v>
          </cell>
          <cell r="CQ776">
            <v>4.14593655391713</v>
          </cell>
          <cell r="CR776">
            <v>4.51944554692675</v>
          </cell>
          <cell r="CS776">
            <v>4.7153794763216</v>
          </cell>
          <cell r="CT776">
            <v>5.62765698906637</v>
          </cell>
          <cell r="CU776">
            <v>5.62765698906637</v>
          </cell>
          <cell r="CV776">
            <v>5.62765698906637</v>
          </cell>
          <cell r="CW776">
            <v>1.25260045760868</v>
          </cell>
          <cell r="CX776">
            <v>1.27517292623454</v>
          </cell>
          <cell r="CY776">
            <v>1.253567573739</v>
          </cell>
          <cell r="CZ776">
            <v>1.25523086560372</v>
          </cell>
          <cell r="DA776">
            <v>1.26887227082665</v>
          </cell>
          <cell r="DB776">
            <v>1.25105626546662</v>
          </cell>
          <cell r="DC776">
            <v>1.27065035028652</v>
          </cell>
          <cell r="DD776">
            <v>1.23911648807342</v>
          </cell>
          <cell r="DE776">
            <v>1.2700384645151</v>
          </cell>
          <cell r="DF776">
            <v>1.24647510535105</v>
          </cell>
        </row>
        <row r="777">
          <cell r="BX777">
            <v>2.63179543136482</v>
          </cell>
          <cell r="BY777">
            <v>3.45628756363901</v>
          </cell>
          <cell r="BZ777">
            <v>2.9128380821451</v>
          </cell>
          <cell r="CA777">
            <v>3.04102332164868</v>
          </cell>
          <cell r="CB777">
            <v>3.15330983253852</v>
          </cell>
          <cell r="CC777">
            <v>2.9341273289357</v>
          </cell>
          <cell r="CD777">
            <v>3.21595756392157</v>
          </cell>
          <cell r="CE777">
            <v>3.34520368205237</v>
          </cell>
          <cell r="CF777">
            <v>3.72173188307032</v>
          </cell>
          <cell r="CG777">
            <v>3.53903864757091</v>
          </cell>
          <cell r="CH777">
            <v>3.90214705419803</v>
          </cell>
          <cell r="CI777">
            <v>3.56672748684366</v>
          </cell>
          <cell r="CJ777">
            <v>3.65209898010173</v>
          </cell>
          <cell r="CK777">
            <v>3.83009828335921</v>
          </cell>
          <cell r="CL777">
            <v>4.47204404906098</v>
          </cell>
          <cell r="CM777">
            <v>4.32912942965575</v>
          </cell>
          <cell r="CN777">
            <v>4.76319688793031</v>
          </cell>
          <cell r="CO777">
            <v>4.14800566716035</v>
          </cell>
          <cell r="CP777">
            <v>5.01536736130175</v>
          </cell>
          <cell r="CQ777">
            <v>4.46923886713982</v>
          </cell>
          <cell r="CR777">
            <v>4.86970331864398</v>
          </cell>
          <cell r="CS777">
            <v>5.45356010862001</v>
          </cell>
          <cell r="CT777">
            <v>5.58593415758427</v>
          </cell>
          <cell r="CU777">
            <v>5.58593415758427</v>
          </cell>
          <cell r="CV777">
            <v>5.58593415758427</v>
          </cell>
          <cell r="CW777">
            <v>1.24146597623097</v>
          </cell>
          <cell r="CX777">
            <v>1.25668687242236</v>
          </cell>
          <cell r="CY777">
            <v>1.24519063703213</v>
          </cell>
          <cell r="CZ777">
            <v>1.26489568689526</v>
          </cell>
          <cell r="DA777">
            <v>1.25006867503359</v>
          </cell>
          <cell r="DB777">
            <v>1.24169092917337</v>
          </cell>
          <cell r="DC777">
            <v>1.23344674016624</v>
          </cell>
          <cell r="DD777">
            <v>1.24838654661844</v>
          </cell>
          <cell r="DE777">
            <v>1.2256713126552</v>
          </cell>
          <cell r="DF777">
            <v>1.25720936439722</v>
          </cell>
        </row>
        <row r="778">
          <cell r="BX778">
            <v>2.5562052221099</v>
          </cell>
          <cell r="BY778">
            <v>2.9067176080506</v>
          </cell>
          <cell r="BZ778">
            <v>2.86914571505258</v>
          </cell>
          <cell r="CA778">
            <v>2.97219685974042</v>
          </cell>
          <cell r="CB778">
            <v>3.05251346117368</v>
          </cell>
          <cell r="CC778">
            <v>3.74539797889661</v>
          </cell>
          <cell r="CD778">
            <v>3.3788774123577</v>
          </cell>
          <cell r="CE778">
            <v>3.90766874830102</v>
          </cell>
          <cell r="CF778">
            <v>3.33992793344058</v>
          </cell>
          <cell r="CG778">
            <v>3.32414881996428</v>
          </cell>
          <cell r="CH778">
            <v>3.41662544101931</v>
          </cell>
          <cell r="CI778">
            <v>3.56270684044767</v>
          </cell>
          <cell r="CJ778">
            <v>4.36886930646232</v>
          </cell>
          <cell r="CK778">
            <v>3.94915292337322</v>
          </cell>
          <cell r="CL778">
            <v>3.66151552091208</v>
          </cell>
          <cell r="CM778">
            <v>4.12679815575403</v>
          </cell>
          <cell r="CN778">
            <v>4.66638709471961</v>
          </cell>
          <cell r="CO778">
            <v>4.86242679451008</v>
          </cell>
          <cell r="CP778">
            <v>5.22650622149012</v>
          </cell>
          <cell r="CQ778">
            <v>4.45501462028875</v>
          </cell>
          <cell r="CR778">
            <v>5.55754536212596</v>
          </cell>
          <cell r="CS778">
            <v>5.8051695155462</v>
          </cell>
          <cell r="CT778">
            <v>5.6273790808463</v>
          </cell>
          <cell r="CU778">
            <v>5.6273790808463</v>
          </cell>
          <cell r="CV778">
            <v>5.6273790808463</v>
          </cell>
          <cell r="CW778">
            <v>1.2410741328189</v>
          </cell>
          <cell r="CX778">
            <v>1.26099052810325</v>
          </cell>
          <cell r="CY778">
            <v>1.24526502853513</v>
          </cell>
          <cell r="CZ778">
            <v>1.25326598862651</v>
          </cell>
          <cell r="DA778">
            <v>1.25224388935254</v>
          </cell>
          <cell r="DB778">
            <v>1.25607817914178</v>
          </cell>
          <cell r="DC778">
            <v>1.26509923636764</v>
          </cell>
          <cell r="DD778">
            <v>1.26777022418674</v>
          </cell>
          <cell r="DE778">
            <v>1.25623735073125</v>
          </cell>
          <cell r="DF778">
            <v>1.26508923517918</v>
          </cell>
        </row>
        <row r="779">
          <cell r="BX779">
            <v>2.62459572829834</v>
          </cell>
          <cell r="BY779">
            <v>3.13749557558558</v>
          </cell>
          <cell r="BZ779">
            <v>3.52100636055224</v>
          </cell>
          <cell r="CA779">
            <v>3.35446330790853</v>
          </cell>
          <cell r="CB779">
            <v>2.78657474889361</v>
          </cell>
          <cell r="CC779">
            <v>3.04828550872625</v>
          </cell>
          <cell r="CD779">
            <v>3.22822378356927</v>
          </cell>
          <cell r="CE779">
            <v>3.92287597698611</v>
          </cell>
          <cell r="CF779">
            <v>3.46697154541223</v>
          </cell>
          <cell r="CG779">
            <v>3.65956049644598</v>
          </cell>
          <cell r="CH779">
            <v>4.15003816408628</v>
          </cell>
          <cell r="CI779">
            <v>3.94455435439538</v>
          </cell>
          <cell r="CJ779">
            <v>4.01444273017859</v>
          </cell>
          <cell r="CK779">
            <v>3.65237384299384</v>
          </cell>
          <cell r="CL779">
            <v>4.047445666494</v>
          </cell>
          <cell r="CM779">
            <v>3.84280476610477</v>
          </cell>
          <cell r="CN779">
            <v>4.69267068170199</v>
          </cell>
          <cell r="CO779">
            <v>4.8938217323356</v>
          </cell>
          <cell r="CP779">
            <v>4.58303062013729</v>
          </cell>
          <cell r="CQ779">
            <v>4.96542783069327</v>
          </cell>
          <cell r="CR779">
            <v>5.46293156677062</v>
          </cell>
          <cell r="CS779">
            <v>5.46537356893916</v>
          </cell>
          <cell r="CT779">
            <v>5.52840184436637</v>
          </cell>
          <cell r="CU779">
            <v>5.52840184436637</v>
          </cell>
          <cell r="CV779">
            <v>5.52840184436637</v>
          </cell>
          <cell r="CW779">
            <v>1.26605651322563</v>
          </cell>
          <cell r="CX779">
            <v>1.25425423714278</v>
          </cell>
          <cell r="CY779">
            <v>1.26721586382997</v>
          </cell>
          <cell r="CZ779">
            <v>1.25898039374128</v>
          </cell>
          <cell r="DA779">
            <v>1.27018055858857</v>
          </cell>
          <cell r="DB779">
            <v>1.25280426618717</v>
          </cell>
          <cell r="DC779">
            <v>1.27469975924008</v>
          </cell>
          <cell r="DD779">
            <v>1.26045558814234</v>
          </cell>
          <cell r="DE779">
            <v>1.26507205375206</v>
          </cell>
          <cell r="DF779">
            <v>1.24298640111175</v>
          </cell>
        </row>
        <row r="780">
          <cell r="BX780">
            <v>2.54847653883374</v>
          </cell>
          <cell r="BY780">
            <v>3.10532689941298</v>
          </cell>
          <cell r="BZ780">
            <v>2.73975862548776</v>
          </cell>
          <cell r="CA780">
            <v>3.03853758887358</v>
          </cell>
          <cell r="CB780">
            <v>3.0151007767699</v>
          </cell>
          <cell r="CC780">
            <v>3.00691410593252</v>
          </cell>
          <cell r="CD780">
            <v>3.15320436067384</v>
          </cell>
          <cell r="CE780">
            <v>3.43037200641649</v>
          </cell>
          <cell r="CF780">
            <v>4.18196357366299</v>
          </cell>
          <cell r="CG780">
            <v>4.45972348374064</v>
          </cell>
          <cell r="CH780">
            <v>4.33648686180975</v>
          </cell>
          <cell r="CI780">
            <v>4.49072209581074</v>
          </cell>
          <cell r="CJ780">
            <v>3.82949083147295</v>
          </cell>
          <cell r="CK780">
            <v>4.28798802944744</v>
          </cell>
          <cell r="CL780">
            <v>4.0674925215638</v>
          </cell>
          <cell r="CM780">
            <v>4.49456525673541</v>
          </cell>
          <cell r="CN780">
            <v>4.71548059596189</v>
          </cell>
          <cell r="CO780">
            <v>5.20124639007826</v>
          </cell>
          <cell r="CP780">
            <v>5.27719571912975</v>
          </cell>
          <cell r="CQ780">
            <v>5.5136936317535</v>
          </cell>
          <cell r="CR780">
            <v>5.00522364895163</v>
          </cell>
          <cell r="CS780">
            <v>4.71964783479856</v>
          </cell>
          <cell r="CT780">
            <v>4.74518929324365</v>
          </cell>
          <cell r="CU780">
            <v>4.74518929324365</v>
          </cell>
          <cell r="CV780">
            <v>4.74518929324365</v>
          </cell>
          <cell r="CW780">
            <v>1.24857335669172</v>
          </cell>
          <cell r="CX780">
            <v>1.25501010423194</v>
          </cell>
          <cell r="CY780">
            <v>1.26047384478051</v>
          </cell>
          <cell r="CZ780">
            <v>1.27143827376689</v>
          </cell>
          <cell r="DA780">
            <v>1.24499463820089</v>
          </cell>
          <cell r="DB780">
            <v>1.27424631633467</v>
          </cell>
          <cell r="DC780">
            <v>1.25010784921717</v>
          </cell>
          <cell r="DD780">
            <v>1.2685892958907</v>
          </cell>
          <cell r="DE780">
            <v>1.25730277045243</v>
          </cell>
          <cell r="DF780">
            <v>1.26623634876148</v>
          </cell>
        </row>
        <row r="781">
          <cell r="BX781">
            <v>3.1710138481154</v>
          </cell>
          <cell r="BY781">
            <v>3.23839178523758</v>
          </cell>
          <cell r="BZ781">
            <v>2.96432078919855</v>
          </cell>
          <cell r="CA781">
            <v>2.71934754866012</v>
          </cell>
          <cell r="CB781">
            <v>2.93137355145077</v>
          </cell>
          <cell r="CC781">
            <v>2.65441376941705</v>
          </cell>
          <cell r="CD781">
            <v>3.41634135878171</v>
          </cell>
          <cell r="CE781">
            <v>3.0426604483124</v>
          </cell>
          <cell r="CF781">
            <v>3.33123536059589</v>
          </cell>
          <cell r="CG781">
            <v>3.12300832040162</v>
          </cell>
          <cell r="CH781">
            <v>3.75944604197672</v>
          </cell>
          <cell r="CI781">
            <v>4.42621443876979</v>
          </cell>
          <cell r="CJ781">
            <v>4.64081252936527</v>
          </cell>
          <cell r="CK781">
            <v>4.25579495603088</v>
          </cell>
          <cell r="CL781">
            <v>4.04606393810986</v>
          </cell>
          <cell r="CM781">
            <v>4.32795972011466</v>
          </cell>
          <cell r="CN781">
            <v>4.71943244995552</v>
          </cell>
          <cell r="CO781">
            <v>4.23721533363434</v>
          </cell>
          <cell r="CP781">
            <v>4.3651801783589</v>
          </cell>
          <cell r="CQ781">
            <v>4.94838070342659</v>
          </cell>
          <cell r="CR781">
            <v>4.90872143917507</v>
          </cell>
          <cell r="CS781">
            <v>4.44089913829405</v>
          </cell>
          <cell r="CT781">
            <v>5.20384734672689</v>
          </cell>
          <cell r="CU781">
            <v>5.20384734672689</v>
          </cell>
          <cell r="CV781">
            <v>5.20384734672689</v>
          </cell>
          <cell r="CW781">
            <v>1.23301721100812</v>
          </cell>
          <cell r="CX781">
            <v>1.23969707449875</v>
          </cell>
          <cell r="CY781">
            <v>1.25398020543812</v>
          </cell>
          <cell r="CZ781">
            <v>1.26588721106707</v>
          </cell>
          <cell r="DA781">
            <v>1.26746916590424</v>
          </cell>
          <cell r="DB781">
            <v>1.25947764468659</v>
          </cell>
          <cell r="DC781">
            <v>1.25578934551561</v>
          </cell>
          <cell r="DD781">
            <v>1.23899537408913</v>
          </cell>
          <cell r="DE781">
            <v>1.26239038758805</v>
          </cell>
          <cell r="DF781">
            <v>1.24845788472097</v>
          </cell>
        </row>
        <row r="782">
          <cell r="BX782">
            <v>2.66534279168374</v>
          </cell>
          <cell r="BY782">
            <v>2.88104607269497</v>
          </cell>
          <cell r="BZ782">
            <v>2.93679932878957</v>
          </cell>
          <cell r="CA782">
            <v>3.44416958260334</v>
          </cell>
          <cell r="CB782">
            <v>2.82927837345087</v>
          </cell>
          <cell r="CC782">
            <v>3.5212307350337</v>
          </cell>
          <cell r="CD782">
            <v>3.0996924312486</v>
          </cell>
          <cell r="CE782">
            <v>2.94923444538542</v>
          </cell>
          <cell r="CF782">
            <v>3.37484605116692</v>
          </cell>
          <cell r="CG782">
            <v>3.9953965231192</v>
          </cell>
          <cell r="CH782">
            <v>3.61854911058076</v>
          </cell>
          <cell r="CI782">
            <v>3.80051078066545</v>
          </cell>
          <cell r="CJ782">
            <v>3.82989792137505</v>
          </cell>
          <cell r="CK782">
            <v>4.00076627311266</v>
          </cell>
          <cell r="CL782">
            <v>3.75152631028616</v>
          </cell>
          <cell r="CM782">
            <v>4.67753806952563</v>
          </cell>
          <cell r="CN782">
            <v>4.37725282001558</v>
          </cell>
          <cell r="CO782">
            <v>4.49348579516914</v>
          </cell>
          <cell r="CP782">
            <v>5.05055892429272</v>
          </cell>
          <cell r="CQ782">
            <v>4.77885470520703</v>
          </cell>
          <cell r="CR782">
            <v>4.52842281427046</v>
          </cell>
          <cell r="CS782">
            <v>5.32948723461177</v>
          </cell>
          <cell r="CT782">
            <v>5.6585702962327</v>
          </cell>
          <cell r="CU782">
            <v>5.6585702962327</v>
          </cell>
          <cell r="CV782">
            <v>5.6585702962327</v>
          </cell>
          <cell r="CW782">
            <v>1.25910041232853</v>
          </cell>
          <cell r="CX782">
            <v>1.23956646620488</v>
          </cell>
          <cell r="CY782">
            <v>1.25511112978153</v>
          </cell>
          <cell r="CZ782">
            <v>1.23994158142789</v>
          </cell>
          <cell r="DA782">
            <v>1.24027110931948</v>
          </cell>
          <cell r="DB782">
            <v>1.25457832124857</v>
          </cell>
          <cell r="DC782">
            <v>1.2486476099816</v>
          </cell>
          <cell r="DD782">
            <v>1.27049209644714</v>
          </cell>
          <cell r="DE782">
            <v>1.24550226872248</v>
          </cell>
          <cell r="DF782">
            <v>1.24106095682981</v>
          </cell>
        </row>
        <row r="783">
          <cell r="BX783">
            <v>2.60836321179811</v>
          </cell>
          <cell r="BY783">
            <v>2.86141031312431</v>
          </cell>
          <cell r="BZ783">
            <v>2.88953323023159</v>
          </cell>
          <cell r="CA783">
            <v>3.1278858153568</v>
          </cell>
          <cell r="CB783">
            <v>3.0404314617555</v>
          </cell>
          <cell r="CC783">
            <v>3.35142949359159</v>
          </cell>
          <cell r="CD783">
            <v>2.72300069182782</v>
          </cell>
          <cell r="CE783">
            <v>3.2665487118687</v>
          </cell>
          <cell r="CF783">
            <v>3.406021538356</v>
          </cell>
          <cell r="CG783">
            <v>3.95893036928568</v>
          </cell>
          <cell r="CH783">
            <v>3.87278310643953</v>
          </cell>
          <cell r="CI783">
            <v>4.65007565128156</v>
          </cell>
          <cell r="CJ783">
            <v>4.11934579453106</v>
          </cell>
          <cell r="CK783">
            <v>4.0317859352421</v>
          </cell>
          <cell r="CL783">
            <v>4.09022393003661</v>
          </cell>
          <cell r="CM783">
            <v>3.78443952902003</v>
          </cell>
          <cell r="CN783">
            <v>4.30464270060709</v>
          </cell>
          <cell r="CO783">
            <v>3.96733637584209</v>
          </cell>
          <cell r="CP783">
            <v>4.57456210092535</v>
          </cell>
          <cell r="CQ783">
            <v>4.6450585326607</v>
          </cell>
          <cell r="CR783">
            <v>6.13282933965889</v>
          </cell>
          <cell r="CS783">
            <v>5.44768741415533</v>
          </cell>
          <cell r="CT783">
            <v>4.93534118583955</v>
          </cell>
          <cell r="CU783">
            <v>4.93534118583955</v>
          </cell>
          <cell r="CV783">
            <v>4.93534118583955</v>
          </cell>
          <cell r="CW783">
            <v>1.27915601876018</v>
          </cell>
          <cell r="CX783">
            <v>1.26683077909303</v>
          </cell>
          <cell r="CY783">
            <v>1.25689591099066</v>
          </cell>
          <cell r="CZ783">
            <v>1.23364141211068</v>
          </cell>
          <cell r="DA783">
            <v>1.26040776723685</v>
          </cell>
          <cell r="DB783">
            <v>1.2380962199922</v>
          </cell>
          <cell r="DC783">
            <v>1.25399249799697</v>
          </cell>
          <cell r="DD783">
            <v>1.25751952262114</v>
          </cell>
          <cell r="DE783">
            <v>1.2452063745107</v>
          </cell>
          <cell r="DF783">
            <v>1.25909091156092</v>
          </cell>
        </row>
        <row r="784">
          <cell r="BX784">
            <v>2.52320835117407</v>
          </cell>
          <cell r="BY784">
            <v>3.55890461103982</v>
          </cell>
          <cell r="BZ784">
            <v>2.71818384495028</v>
          </cell>
          <cell r="CA784">
            <v>2.92403219814247</v>
          </cell>
          <cell r="CB784">
            <v>2.90327202504532</v>
          </cell>
          <cell r="CC784">
            <v>3.39103799429288</v>
          </cell>
          <cell r="CD784">
            <v>3.19882157076421</v>
          </cell>
          <cell r="CE784">
            <v>3.3581562929705</v>
          </cell>
          <cell r="CF784">
            <v>3.71581855189282</v>
          </cell>
          <cell r="CG784">
            <v>3.35896843374558</v>
          </cell>
          <cell r="CH784">
            <v>3.73657988631079</v>
          </cell>
          <cell r="CI784">
            <v>3.91104437130459</v>
          </cell>
          <cell r="CJ784">
            <v>3.47685360439987</v>
          </cell>
          <cell r="CK784">
            <v>3.59022805732369</v>
          </cell>
          <cell r="CL784">
            <v>3.73811482832596</v>
          </cell>
          <cell r="CM784">
            <v>3.88861830663875</v>
          </cell>
          <cell r="CN784">
            <v>4.24572582874671</v>
          </cell>
          <cell r="CO784">
            <v>4.57036049521475</v>
          </cell>
          <cell r="CP784">
            <v>4.55280499824998</v>
          </cell>
          <cell r="CQ784">
            <v>4.28344164672898</v>
          </cell>
          <cell r="CR784">
            <v>5.05193015592324</v>
          </cell>
          <cell r="CS784">
            <v>4.97197076437041</v>
          </cell>
          <cell r="CT784">
            <v>5.08644364120603</v>
          </cell>
          <cell r="CU784">
            <v>5.08644364120603</v>
          </cell>
          <cell r="CV784">
            <v>5.08644364120603</v>
          </cell>
          <cell r="CW784">
            <v>1.25044665825832</v>
          </cell>
          <cell r="CX784">
            <v>1.24460532259684</v>
          </cell>
          <cell r="CY784">
            <v>1.27596206472386</v>
          </cell>
          <cell r="CZ784">
            <v>1.25316014798707</v>
          </cell>
          <cell r="DA784">
            <v>1.25243905296791</v>
          </cell>
          <cell r="DB784">
            <v>1.25720233066265</v>
          </cell>
          <cell r="DC784">
            <v>1.25600812382218</v>
          </cell>
          <cell r="DD784">
            <v>1.2562924052446</v>
          </cell>
          <cell r="DE784">
            <v>1.25459151017758</v>
          </cell>
          <cell r="DF784">
            <v>1.25978881322759</v>
          </cell>
        </row>
        <row r="785">
          <cell r="BX785">
            <v>2.75879287490121</v>
          </cell>
          <cell r="BY785">
            <v>3.06231796958184</v>
          </cell>
          <cell r="BZ785">
            <v>3.12593578652329</v>
          </cell>
          <cell r="CA785">
            <v>2.95189551124523</v>
          </cell>
          <cell r="CB785">
            <v>3.72335760637646</v>
          </cell>
          <cell r="CC785">
            <v>3.21572152838885</v>
          </cell>
          <cell r="CD785">
            <v>3.075045354711</v>
          </cell>
          <cell r="CE785">
            <v>3.78367725153525</v>
          </cell>
          <cell r="CF785">
            <v>3.38463460449996</v>
          </cell>
          <cell r="CG785">
            <v>4.55783128847182</v>
          </cell>
          <cell r="CH785">
            <v>4.11644909689434</v>
          </cell>
          <cell r="CI785">
            <v>3.73602160432265</v>
          </cell>
          <cell r="CJ785">
            <v>4.25110591084993</v>
          </cell>
          <cell r="CK785">
            <v>4.04657059612617</v>
          </cell>
          <cell r="CL785">
            <v>3.94090705893922</v>
          </cell>
          <cell r="CM785">
            <v>4.61718957071521</v>
          </cell>
          <cell r="CN785">
            <v>4.54706792968992</v>
          </cell>
          <cell r="CO785">
            <v>4.49226045292943</v>
          </cell>
          <cell r="CP785">
            <v>4.63700291035871</v>
          </cell>
          <cell r="CQ785">
            <v>4.89336558100783</v>
          </cell>
          <cell r="CR785">
            <v>4.91268701020416</v>
          </cell>
          <cell r="CS785">
            <v>4.63476396145641</v>
          </cell>
          <cell r="CT785">
            <v>4.96246002455092</v>
          </cell>
          <cell r="CU785">
            <v>4.96246002455092</v>
          </cell>
          <cell r="CV785">
            <v>4.96246002455092</v>
          </cell>
          <cell r="CW785">
            <v>1.23624846604255</v>
          </cell>
          <cell r="CX785">
            <v>1.25248443745196</v>
          </cell>
          <cell r="CY785">
            <v>1.25175253814161</v>
          </cell>
          <cell r="CZ785">
            <v>1.24798959581805</v>
          </cell>
          <cell r="DA785">
            <v>1.24486623560884</v>
          </cell>
          <cell r="DB785">
            <v>1.25350635347998</v>
          </cell>
          <cell r="DC785">
            <v>1.24230726240567</v>
          </cell>
          <cell r="DD785">
            <v>1.25919852955315</v>
          </cell>
          <cell r="DE785">
            <v>1.24199367769894</v>
          </cell>
          <cell r="DF785">
            <v>1.25304668023669</v>
          </cell>
        </row>
        <row r="786">
          <cell r="BX786">
            <v>2.56812139923591</v>
          </cell>
          <cell r="BY786">
            <v>2.81162811287278</v>
          </cell>
          <cell r="BZ786">
            <v>2.76980746459693</v>
          </cell>
          <cell r="CA786">
            <v>2.59924431458494</v>
          </cell>
          <cell r="CB786">
            <v>2.90273499351472</v>
          </cell>
          <cell r="CC786">
            <v>3.02171288921652</v>
          </cell>
          <cell r="CD786">
            <v>4.01553799254349</v>
          </cell>
          <cell r="CE786">
            <v>3.34124422989231</v>
          </cell>
          <cell r="CF786">
            <v>2.96492072794126</v>
          </cell>
          <cell r="CG786">
            <v>3.05789596218871</v>
          </cell>
          <cell r="CH786">
            <v>4.06935429013373</v>
          </cell>
          <cell r="CI786">
            <v>4.01559579898429</v>
          </cell>
          <cell r="CJ786">
            <v>4.62400220000714</v>
          </cell>
          <cell r="CK786">
            <v>4.23526595239388</v>
          </cell>
          <cell r="CL786">
            <v>4.74166360622877</v>
          </cell>
          <cell r="CM786">
            <v>4.31310025942842</v>
          </cell>
          <cell r="CN786">
            <v>4.63882594513493</v>
          </cell>
          <cell r="CO786">
            <v>5.00328759826012</v>
          </cell>
          <cell r="CP786">
            <v>4.47974072844561</v>
          </cell>
          <cell r="CQ786">
            <v>4.89676074961537</v>
          </cell>
          <cell r="CR786">
            <v>4.2019243860595</v>
          </cell>
          <cell r="CS786">
            <v>4.66392358274641</v>
          </cell>
          <cell r="CT786">
            <v>5.47714322447754</v>
          </cell>
          <cell r="CU786">
            <v>5.47714322447754</v>
          </cell>
          <cell r="CV786">
            <v>5.47714322447754</v>
          </cell>
          <cell r="CW786">
            <v>1.25886895030088</v>
          </cell>
          <cell r="CX786">
            <v>1.27946432576582</v>
          </cell>
          <cell r="CY786">
            <v>1.25967875361422</v>
          </cell>
          <cell r="CZ786">
            <v>1.24767191107681</v>
          </cell>
          <cell r="DA786">
            <v>1.26378569440708</v>
          </cell>
          <cell r="DB786">
            <v>1.24675665510471</v>
          </cell>
          <cell r="DC786">
            <v>1.26678940947492</v>
          </cell>
          <cell r="DD786">
            <v>1.2367115511228</v>
          </cell>
          <cell r="DE786">
            <v>1.26319271880541</v>
          </cell>
          <cell r="DF786">
            <v>1.25858160860456</v>
          </cell>
        </row>
        <row r="787">
          <cell r="BX787">
            <v>2.49300266612268</v>
          </cell>
          <cell r="BY787">
            <v>2.91398063633641</v>
          </cell>
          <cell r="BZ787">
            <v>2.96160852552941</v>
          </cell>
          <cell r="CA787">
            <v>3.94107220424244</v>
          </cell>
          <cell r="CB787">
            <v>3.1856154873028</v>
          </cell>
          <cell r="CC787">
            <v>3.20426094369769</v>
          </cell>
          <cell r="CD787">
            <v>3.57605992746365</v>
          </cell>
          <cell r="CE787">
            <v>3.87774753287079</v>
          </cell>
          <cell r="CF787">
            <v>3.50114448891685</v>
          </cell>
          <cell r="CG787">
            <v>3.37117091517477</v>
          </cell>
          <cell r="CH787">
            <v>3.85121425059134</v>
          </cell>
          <cell r="CI787">
            <v>4.47805760025801</v>
          </cell>
          <cell r="CJ787">
            <v>3.38969221563413</v>
          </cell>
          <cell r="CK787">
            <v>4.15397862239785</v>
          </cell>
          <cell r="CL787">
            <v>4.37558791036853</v>
          </cell>
          <cell r="CM787">
            <v>5.05614947887707</v>
          </cell>
          <cell r="CN787">
            <v>4.25683819135774</v>
          </cell>
          <cell r="CO787">
            <v>5.0473233704682</v>
          </cell>
          <cell r="CP787">
            <v>4.22714276124951</v>
          </cell>
          <cell r="CQ787">
            <v>5.34120943257984</v>
          </cell>
          <cell r="CR787">
            <v>4.57165483929383</v>
          </cell>
          <cell r="CS787">
            <v>5.4888913781321</v>
          </cell>
          <cell r="CT787">
            <v>5.13005596723176</v>
          </cell>
          <cell r="CU787">
            <v>5.13005596723176</v>
          </cell>
          <cell r="CV787">
            <v>5.13005596723176</v>
          </cell>
          <cell r="CW787">
            <v>1.24698649845843</v>
          </cell>
          <cell r="CX787">
            <v>1.25670806487176</v>
          </cell>
          <cell r="CY787">
            <v>1.28636548038043</v>
          </cell>
          <cell r="CZ787">
            <v>1.24752724019873</v>
          </cell>
          <cell r="DA787">
            <v>1.25505811572318</v>
          </cell>
          <cell r="DB787">
            <v>1.25092023201333</v>
          </cell>
          <cell r="DC787">
            <v>1.26824161407894</v>
          </cell>
          <cell r="DD787">
            <v>1.25471129085539</v>
          </cell>
          <cell r="DE787">
            <v>1.2314386821703</v>
          </cell>
          <cell r="DF787">
            <v>1.26324657339724</v>
          </cell>
        </row>
        <row r="788">
          <cell r="BX788">
            <v>2.43506895502677</v>
          </cell>
          <cell r="BY788">
            <v>2.748977121089</v>
          </cell>
          <cell r="BZ788">
            <v>4.09696905580716</v>
          </cell>
          <cell r="CA788">
            <v>3.60392619631317</v>
          </cell>
          <cell r="CB788">
            <v>3.05185967870577</v>
          </cell>
          <cell r="CC788">
            <v>3.09990907393063</v>
          </cell>
          <cell r="CD788">
            <v>3.31238674611864</v>
          </cell>
          <cell r="CE788">
            <v>3.51278063481859</v>
          </cell>
          <cell r="CF788">
            <v>3.05910277522283</v>
          </cell>
          <cell r="CG788">
            <v>3.8411304807608</v>
          </cell>
          <cell r="CH788">
            <v>3.37294579738509</v>
          </cell>
          <cell r="CI788">
            <v>3.50379107546879</v>
          </cell>
          <cell r="CJ788">
            <v>4.65323706464295</v>
          </cell>
          <cell r="CK788">
            <v>4.22132228014346</v>
          </cell>
          <cell r="CL788">
            <v>4.02820581596046</v>
          </cell>
          <cell r="CM788">
            <v>4.17080845535193</v>
          </cell>
          <cell r="CN788">
            <v>4.34420988215122</v>
          </cell>
          <cell r="CO788">
            <v>4.62257130072221</v>
          </cell>
          <cell r="CP788">
            <v>4.83376881088498</v>
          </cell>
          <cell r="CQ788">
            <v>4.60376940680913</v>
          </cell>
          <cell r="CR788">
            <v>4.53576608376922</v>
          </cell>
          <cell r="CS788">
            <v>5.13408687794678</v>
          </cell>
          <cell r="CT788">
            <v>5.29254563824033</v>
          </cell>
          <cell r="CU788">
            <v>5.29254563824033</v>
          </cell>
          <cell r="CV788">
            <v>5.29254563824033</v>
          </cell>
          <cell r="CW788">
            <v>1.25604942365285</v>
          </cell>
          <cell r="CX788">
            <v>1.25376546617539</v>
          </cell>
          <cell r="CY788">
            <v>1.27669725372644</v>
          </cell>
          <cell r="CZ788">
            <v>1.25691917691423</v>
          </cell>
          <cell r="DA788">
            <v>1.25062016362622</v>
          </cell>
          <cell r="DB788">
            <v>1.24822372265401</v>
          </cell>
          <cell r="DC788">
            <v>1.25560047663453</v>
          </cell>
          <cell r="DD788">
            <v>1.24043177134378</v>
          </cell>
          <cell r="DE788">
            <v>1.26097149486331</v>
          </cell>
          <cell r="DF788">
            <v>1.24517615814867</v>
          </cell>
        </row>
        <row r="789">
          <cell r="BX789">
            <v>2.55004780901862</v>
          </cell>
          <cell r="BY789">
            <v>2.61556320244585</v>
          </cell>
          <cell r="BZ789">
            <v>2.65318205997039</v>
          </cell>
          <cell r="CA789">
            <v>3.24023330000577</v>
          </cell>
          <cell r="CB789">
            <v>3.24410414759083</v>
          </cell>
          <cell r="CC789">
            <v>2.93715112611216</v>
          </cell>
          <cell r="CD789">
            <v>2.89831861053272</v>
          </cell>
          <cell r="CE789">
            <v>3.54239026442687</v>
          </cell>
          <cell r="CF789">
            <v>3.96815954608604</v>
          </cell>
          <cell r="CG789">
            <v>3.57214367011709</v>
          </cell>
          <cell r="CH789">
            <v>3.97768543404775</v>
          </cell>
          <cell r="CI789">
            <v>4.06645400792532</v>
          </cell>
          <cell r="CJ789">
            <v>4.25623702276757</v>
          </cell>
          <cell r="CK789">
            <v>4.04570951424017</v>
          </cell>
          <cell r="CL789">
            <v>4.30274507299796</v>
          </cell>
          <cell r="CM789">
            <v>4.43594486101329</v>
          </cell>
          <cell r="CN789">
            <v>5.20496750592932</v>
          </cell>
          <cell r="CO789">
            <v>4.81807980075757</v>
          </cell>
          <cell r="CP789">
            <v>5.17319854760901</v>
          </cell>
          <cell r="CQ789">
            <v>4.44975368656213</v>
          </cell>
          <cell r="CR789">
            <v>5.20016084272569</v>
          </cell>
          <cell r="CS789">
            <v>5.12751508864763</v>
          </cell>
          <cell r="CT789">
            <v>5.6341390467668</v>
          </cell>
          <cell r="CU789">
            <v>5.6341390467668</v>
          </cell>
          <cell r="CV789">
            <v>5.6341390467668</v>
          </cell>
          <cell r="CW789">
            <v>1.24818651176679</v>
          </cell>
          <cell r="CX789">
            <v>1.2420527692461</v>
          </cell>
          <cell r="CY789">
            <v>1.26536233980733</v>
          </cell>
          <cell r="CZ789">
            <v>1.24702084377475</v>
          </cell>
          <cell r="DA789">
            <v>1.26732328861059</v>
          </cell>
          <cell r="DB789">
            <v>1.23462926662479</v>
          </cell>
          <cell r="DC789">
            <v>1.24530112067983</v>
          </cell>
          <cell r="DD789">
            <v>1.24654364487865</v>
          </cell>
          <cell r="DE789">
            <v>1.24906384130444</v>
          </cell>
          <cell r="DF789">
            <v>1.27551467730453</v>
          </cell>
        </row>
        <row r="790">
          <cell r="BX790">
            <v>2.54740661574727</v>
          </cell>
          <cell r="BY790">
            <v>2.60569876812839</v>
          </cell>
          <cell r="BZ790">
            <v>2.51540643764223</v>
          </cell>
          <cell r="CA790">
            <v>2.95148846461759</v>
          </cell>
          <cell r="CB790">
            <v>3.56239955793841</v>
          </cell>
          <cell r="CC790">
            <v>3.9900025946966</v>
          </cell>
          <cell r="CD790">
            <v>3.1043355742567</v>
          </cell>
          <cell r="CE790">
            <v>3.18187617430589</v>
          </cell>
          <cell r="CF790">
            <v>3.66722375530453</v>
          </cell>
          <cell r="CG790">
            <v>3.46687768071115</v>
          </cell>
          <cell r="CH790">
            <v>3.68379269343173</v>
          </cell>
          <cell r="CI790">
            <v>4.05001620568285</v>
          </cell>
          <cell r="CJ790">
            <v>3.84843080497448</v>
          </cell>
          <cell r="CK790">
            <v>4.21402352914539</v>
          </cell>
          <cell r="CL790">
            <v>4.35086957429989</v>
          </cell>
          <cell r="CM790">
            <v>4.10953856869203</v>
          </cell>
          <cell r="CN790">
            <v>4.31989485638223</v>
          </cell>
          <cell r="CO790">
            <v>4.35700521822464</v>
          </cell>
          <cell r="CP790">
            <v>4.35343038752775</v>
          </cell>
          <cell r="CQ790">
            <v>4.85571318486794</v>
          </cell>
          <cell r="CR790">
            <v>5.0056358816043</v>
          </cell>
          <cell r="CS790">
            <v>4.69295883994835</v>
          </cell>
          <cell r="CT790">
            <v>4.33196820200859</v>
          </cell>
          <cell r="CU790">
            <v>4.33196820200859</v>
          </cell>
          <cell r="CV790">
            <v>4.33196820200859</v>
          </cell>
          <cell r="CW790">
            <v>1.26914592739811</v>
          </cell>
          <cell r="CX790">
            <v>1.25885664609295</v>
          </cell>
          <cell r="CY790">
            <v>1.24245147527991</v>
          </cell>
          <cell r="CZ790">
            <v>1.26162939552543</v>
          </cell>
          <cell r="DA790">
            <v>1.24831270576353</v>
          </cell>
          <cell r="DB790">
            <v>1.25392102356675</v>
          </cell>
          <cell r="DC790">
            <v>1.2386088191891</v>
          </cell>
          <cell r="DD790">
            <v>1.24711171120095</v>
          </cell>
          <cell r="DE790">
            <v>1.23315924427864</v>
          </cell>
          <cell r="DF790">
            <v>1.27638024506917</v>
          </cell>
        </row>
        <row r="791">
          <cell r="BX791">
            <v>3.11801914098067</v>
          </cell>
          <cell r="BY791">
            <v>3.1837180365766</v>
          </cell>
          <cell r="BZ791">
            <v>2.69573820944377</v>
          </cell>
          <cell r="CA791">
            <v>2.84847513009772</v>
          </cell>
          <cell r="CB791">
            <v>3.18370095416096</v>
          </cell>
          <cell r="CC791">
            <v>3.36870154127844</v>
          </cell>
          <cell r="CD791">
            <v>3.71735930174578</v>
          </cell>
          <cell r="CE791">
            <v>4.19662777890834</v>
          </cell>
          <cell r="CF791">
            <v>3.54561988838875</v>
          </cell>
          <cell r="CG791">
            <v>3.21701114664175</v>
          </cell>
          <cell r="CH791">
            <v>4.65573148459135</v>
          </cell>
          <cell r="CI791">
            <v>4.8174858778484</v>
          </cell>
          <cell r="CJ791">
            <v>4.37385261731385</v>
          </cell>
          <cell r="CK791">
            <v>3.93644924788669</v>
          </cell>
          <cell r="CL791">
            <v>3.75911379776462</v>
          </cell>
          <cell r="CM791">
            <v>3.77533694402408</v>
          </cell>
          <cell r="CN791">
            <v>4.50380455508399</v>
          </cell>
          <cell r="CO791">
            <v>4.41075486989228</v>
          </cell>
          <cell r="CP791">
            <v>4.60537138197087</v>
          </cell>
          <cell r="CQ791">
            <v>5.21891121636925</v>
          </cell>
          <cell r="CR791">
            <v>4.86891753806017</v>
          </cell>
          <cell r="CS791">
            <v>4.82721295292518</v>
          </cell>
          <cell r="CT791">
            <v>4.85607488467769</v>
          </cell>
          <cell r="CU791">
            <v>4.85607488467769</v>
          </cell>
          <cell r="CV791">
            <v>4.85607488467769</v>
          </cell>
          <cell r="CW791">
            <v>1.25518240192515</v>
          </cell>
          <cell r="CX791">
            <v>1.26866583017963</v>
          </cell>
          <cell r="CY791">
            <v>1.25219306277994</v>
          </cell>
          <cell r="CZ791">
            <v>1.25951983278643</v>
          </cell>
          <cell r="DA791">
            <v>1.24720907607761</v>
          </cell>
          <cell r="DB791">
            <v>1.229766117925</v>
          </cell>
          <cell r="DC791">
            <v>1.26090499348079</v>
          </cell>
          <cell r="DD791">
            <v>1.2327322125746</v>
          </cell>
          <cell r="DE791">
            <v>1.22718532154778</v>
          </cell>
          <cell r="DF791">
            <v>1.25264374040176</v>
          </cell>
        </row>
        <row r="792">
          <cell r="BX792">
            <v>3.11093563613691</v>
          </cell>
          <cell r="BY792">
            <v>2.69367251198324</v>
          </cell>
          <cell r="BZ792">
            <v>2.51397129883582</v>
          </cell>
          <cell r="CA792">
            <v>3.05327158828467</v>
          </cell>
          <cell r="CB792">
            <v>3.81396831290885</v>
          </cell>
          <cell r="CC792">
            <v>4.15374803933651</v>
          </cell>
          <cell r="CD792">
            <v>3.20446085775196</v>
          </cell>
          <cell r="CE792">
            <v>3.5142390297138</v>
          </cell>
          <cell r="CF792">
            <v>3.82709956388879</v>
          </cell>
          <cell r="CG792">
            <v>3.92882470743592</v>
          </cell>
          <cell r="CH792">
            <v>2.98178635375655</v>
          </cell>
          <cell r="CI792">
            <v>3.37274967340803</v>
          </cell>
          <cell r="CJ792">
            <v>3.82925283133388</v>
          </cell>
          <cell r="CK792">
            <v>4.19627641880804</v>
          </cell>
          <cell r="CL792">
            <v>4.66479871910405</v>
          </cell>
          <cell r="CM792">
            <v>4.22329375801342</v>
          </cell>
          <cell r="CN792">
            <v>4.32589230963514</v>
          </cell>
          <cell r="CO792">
            <v>4.39995931428583</v>
          </cell>
          <cell r="CP792">
            <v>4.17080487192261</v>
          </cell>
          <cell r="CQ792">
            <v>4.84952266867599</v>
          </cell>
          <cell r="CR792">
            <v>4.61670503520521</v>
          </cell>
          <cell r="CS792">
            <v>4.64048187874285</v>
          </cell>
          <cell r="CT792">
            <v>4.46164213332987</v>
          </cell>
          <cell r="CU792">
            <v>4.46164213332987</v>
          </cell>
          <cell r="CV792">
            <v>4.46164213332987</v>
          </cell>
          <cell r="CW792">
            <v>1.24560788577362</v>
          </cell>
          <cell r="CX792">
            <v>1.25197688068722</v>
          </cell>
          <cell r="CY792">
            <v>1.26961444644031</v>
          </cell>
          <cell r="CZ792">
            <v>1.24001901613931</v>
          </cell>
          <cell r="DA792">
            <v>1.24246677476045</v>
          </cell>
          <cell r="DB792">
            <v>1.27535365069488</v>
          </cell>
          <cell r="DC792">
            <v>1.25946634908164</v>
          </cell>
          <cell r="DD792">
            <v>1.24689797616027</v>
          </cell>
          <cell r="DE792">
            <v>1.25427631756048</v>
          </cell>
          <cell r="DF792">
            <v>1.26748409865541</v>
          </cell>
        </row>
        <row r="793">
          <cell r="BX793">
            <v>2.6942524525964</v>
          </cell>
          <cell r="BY793">
            <v>3.25821303981698</v>
          </cell>
          <cell r="BZ793">
            <v>3.67885904177504</v>
          </cell>
          <cell r="CA793">
            <v>3.31482140246457</v>
          </cell>
          <cell r="CB793">
            <v>3.32802952938731</v>
          </cell>
          <cell r="CC793">
            <v>3.52703757705528</v>
          </cell>
          <cell r="CD793">
            <v>3.58574513462173</v>
          </cell>
          <cell r="CE793">
            <v>3.08071951017897</v>
          </cell>
          <cell r="CF793">
            <v>3.49683142825475</v>
          </cell>
          <cell r="CG793">
            <v>3.59534991325503</v>
          </cell>
          <cell r="CH793">
            <v>3.60673428454421</v>
          </cell>
          <cell r="CI793">
            <v>4.00112964410812</v>
          </cell>
          <cell r="CJ793">
            <v>4.1261923415984</v>
          </cell>
          <cell r="CK793">
            <v>3.72375273498342</v>
          </cell>
          <cell r="CL793">
            <v>4.83428344468693</v>
          </cell>
          <cell r="CM793">
            <v>4.15353973280114</v>
          </cell>
          <cell r="CN793">
            <v>4.19610608787179</v>
          </cell>
          <cell r="CO793">
            <v>4.85882553378013</v>
          </cell>
          <cell r="CP793">
            <v>4.26302409821297</v>
          </cell>
          <cell r="CQ793">
            <v>4.23437873956519</v>
          </cell>
          <cell r="CR793">
            <v>4.79446158112554</v>
          </cell>
          <cell r="CS793">
            <v>5.65397887961697</v>
          </cell>
          <cell r="CT793">
            <v>6.60429235677722</v>
          </cell>
          <cell r="CU793">
            <v>6.60429235677722</v>
          </cell>
          <cell r="CV793">
            <v>6.60429235677722</v>
          </cell>
          <cell r="CW793">
            <v>1.25218660254281</v>
          </cell>
          <cell r="CX793">
            <v>1.26969905887676</v>
          </cell>
          <cell r="CY793">
            <v>1.25464834242326</v>
          </cell>
          <cell r="CZ793">
            <v>1.25456255170487</v>
          </cell>
          <cell r="DA793">
            <v>1.25606950743378</v>
          </cell>
          <cell r="DB793">
            <v>1.26343051817772</v>
          </cell>
          <cell r="DC793">
            <v>1.26007560123392</v>
          </cell>
          <cell r="DD793">
            <v>1.26551394606705</v>
          </cell>
          <cell r="DE793">
            <v>1.25038504334913</v>
          </cell>
          <cell r="DF793">
            <v>1.24439965888951</v>
          </cell>
        </row>
        <row r="794">
          <cell r="BX794">
            <v>2.39513080274426</v>
          </cell>
          <cell r="BY794">
            <v>2.71552586435831</v>
          </cell>
          <cell r="BZ794">
            <v>2.73526816594925</v>
          </cell>
          <cell r="CA794">
            <v>3.01644770223219</v>
          </cell>
          <cell r="CB794">
            <v>3.1616682653575</v>
          </cell>
          <cell r="CC794">
            <v>3.48365301244935</v>
          </cell>
          <cell r="CD794">
            <v>3.43716859567005</v>
          </cell>
          <cell r="CE794">
            <v>3.22472112628882</v>
          </cell>
          <cell r="CF794">
            <v>3.6737545423218</v>
          </cell>
          <cell r="CG794">
            <v>3.7704064680737</v>
          </cell>
          <cell r="CH794">
            <v>4.05697556363776</v>
          </cell>
          <cell r="CI794">
            <v>4.21035764127835</v>
          </cell>
          <cell r="CJ794">
            <v>4.11062931197027</v>
          </cell>
          <cell r="CK794">
            <v>4.17234390363708</v>
          </cell>
          <cell r="CL794">
            <v>5.16565208900567</v>
          </cell>
          <cell r="CM794">
            <v>4.0879741262447</v>
          </cell>
          <cell r="CN794">
            <v>4.50175003982158</v>
          </cell>
          <cell r="CO794">
            <v>5.17635979551203</v>
          </cell>
          <cell r="CP794">
            <v>5.13799443542373</v>
          </cell>
          <cell r="CQ794">
            <v>5.3609165403702</v>
          </cell>
          <cell r="CR794">
            <v>4.9352220240865</v>
          </cell>
          <cell r="CS794">
            <v>5.25108404543773</v>
          </cell>
          <cell r="CT794">
            <v>4.92911135629681</v>
          </cell>
          <cell r="CU794">
            <v>4.92911135629681</v>
          </cell>
          <cell r="CV794">
            <v>4.92911135629681</v>
          </cell>
          <cell r="CW794">
            <v>1.25548344421824</v>
          </cell>
          <cell r="CX794">
            <v>1.26779125320619</v>
          </cell>
          <cell r="CY794">
            <v>1.25199949962457</v>
          </cell>
          <cell r="CZ794">
            <v>1.28909866529668</v>
          </cell>
          <cell r="DA794">
            <v>1.26829869921761</v>
          </cell>
          <cell r="DB794">
            <v>1.26415089656483</v>
          </cell>
          <cell r="DC794">
            <v>1.27585309283782</v>
          </cell>
          <cell r="DD794">
            <v>1.24603164514534</v>
          </cell>
          <cell r="DE794">
            <v>1.25681742579306</v>
          </cell>
          <cell r="DF794">
            <v>1.22302761750337</v>
          </cell>
        </row>
        <row r="795">
          <cell r="BX795">
            <v>2.92449830397847</v>
          </cell>
          <cell r="BY795">
            <v>2.78267955886814</v>
          </cell>
          <cell r="BZ795">
            <v>3.00309359565465</v>
          </cell>
          <cell r="CA795">
            <v>2.91321964715037</v>
          </cell>
          <cell r="CB795">
            <v>3.19963425882199</v>
          </cell>
          <cell r="CC795">
            <v>3.50876271929638</v>
          </cell>
          <cell r="CD795">
            <v>3.71098585294201</v>
          </cell>
          <cell r="CE795">
            <v>3.82012225428134</v>
          </cell>
          <cell r="CF795">
            <v>3.39429279017435</v>
          </cell>
          <cell r="CG795">
            <v>3.72134305916097</v>
          </cell>
          <cell r="CH795">
            <v>4.16957250469517</v>
          </cell>
          <cell r="CI795">
            <v>3.925855332415</v>
          </cell>
          <cell r="CJ795">
            <v>4.31993299188425</v>
          </cell>
          <cell r="CK795">
            <v>4.233378070904</v>
          </cell>
          <cell r="CL795">
            <v>3.71450225318389</v>
          </cell>
          <cell r="CM795">
            <v>4.09327223919766</v>
          </cell>
          <cell r="CN795">
            <v>4.14969383835168</v>
          </cell>
          <cell r="CO795">
            <v>4.60439110199274</v>
          </cell>
          <cell r="CP795">
            <v>4.52472580227102</v>
          </cell>
          <cell r="CQ795">
            <v>5.1070577098951</v>
          </cell>
          <cell r="CR795">
            <v>5.80959493216692</v>
          </cell>
          <cell r="CS795">
            <v>5.5610005530524</v>
          </cell>
          <cell r="CT795">
            <v>4.697053699589</v>
          </cell>
          <cell r="CU795">
            <v>4.697053699589</v>
          </cell>
          <cell r="CV795">
            <v>4.697053699589</v>
          </cell>
          <cell r="CW795">
            <v>1.26288444313197</v>
          </cell>
          <cell r="CX795">
            <v>1.26454732900868</v>
          </cell>
          <cell r="CY795">
            <v>1.24507889778092</v>
          </cell>
          <cell r="CZ795">
            <v>1.25412277361462</v>
          </cell>
          <cell r="DA795">
            <v>1.24554295193539</v>
          </cell>
          <cell r="DB795">
            <v>1.24834250218481</v>
          </cell>
          <cell r="DC795">
            <v>1.26121147337981</v>
          </cell>
          <cell r="DD795">
            <v>1.25829889899421</v>
          </cell>
          <cell r="DE795">
            <v>1.28154584407637</v>
          </cell>
          <cell r="DF795">
            <v>1.27209402418413</v>
          </cell>
        </row>
        <row r="796">
          <cell r="BX796">
            <v>2.93777723234552</v>
          </cell>
          <cell r="BY796">
            <v>2.76760148800559</v>
          </cell>
          <cell r="BZ796">
            <v>3.20251824373475</v>
          </cell>
          <cell r="CA796">
            <v>2.71873755794809</v>
          </cell>
          <cell r="CB796">
            <v>3.15298233894455</v>
          </cell>
          <cell r="CC796">
            <v>3.05405489769392</v>
          </cell>
          <cell r="CD796">
            <v>3.321356935923</v>
          </cell>
          <cell r="CE796">
            <v>3.36240938215456</v>
          </cell>
          <cell r="CF796">
            <v>4.01698012194669</v>
          </cell>
          <cell r="CG796">
            <v>3.71914541048551</v>
          </cell>
          <cell r="CH796">
            <v>3.84350198237218</v>
          </cell>
          <cell r="CI796">
            <v>4.00048613620752</v>
          </cell>
          <cell r="CJ796">
            <v>3.29542206640075</v>
          </cell>
          <cell r="CK796">
            <v>4.66386337354686</v>
          </cell>
          <cell r="CL796">
            <v>4.46670132397777</v>
          </cell>
          <cell r="CM796">
            <v>4.03725413621967</v>
          </cell>
          <cell r="CN796">
            <v>4.83108280320735</v>
          </cell>
          <cell r="CO796">
            <v>4.02968300188107</v>
          </cell>
          <cell r="CP796">
            <v>4.44096335143023</v>
          </cell>
          <cell r="CQ796">
            <v>4.1859110823077</v>
          </cell>
          <cell r="CR796">
            <v>5.27008803391936</v>
          </cell>
          <cell r="CS796">
            <v>5.31959577744502</v>
          </cell>
          <cell r="CT796">
            <v>4.94518051334101</v>
          </cell>
          <cell r="CU796">
            <v>4.94518051334101</v>
          </cell>
          <cell r="CV796">
            <v>4.94518051334101</v>
          </cell>
          <cell r="CW796">
            <v>1.23513680710604</v>
          </cell>
          <cell r="CX796">
            <v>1.27210337847968</v>
          </cell>
          <cell r="CY796">
            <v>1.26896586150789</v>
          </cell>
          <cell r="CZ796">
            <v>1.27427633211768</v>
          </cell>
          <cell r="DA796">
            <v>1.24322567281177</v>
          </cell>
          <cell r="DB796">
            <v>1.25789126314201</v>
          </cell>
          <cell r="DC796">
            <v>1.25157203989816</v>
          </cell>
          <cell r="DD796">
            <v>1.25318498730909</v>
          </cell>
          <cell r="DE796">
            <v>1.26750855748284</v>
          </cell>
          <cell r="DF796">
            <v>1.25173250125875</v>
          </cell>
        </row>
        <row r="797">
          <cell r="BX797">
            <v>2.43828486553082</v>
          </cell>
          <cell r="BY797">
            <v>2.88736966289745</v>
          </cell>
          <cell r="BZ797">
            <v>3.3665801656017</v>
          </cell>
          <cell r="CA797">
            <v>2.80728093621739</v>
          </cell>
          <cell r="CB797">
            <v>2.9265901390234</v>
          </cell>
          <cell r="CC797">
            <v>2.95426947878119</v>
          </cell>
          <cell r="CD797">
            <v>3.03618482950443</v>
          </cell>
          <cell r="CE797">
            <v>2.87852211275959</v>
          </cell>
          <cell r="CF797">
            <v>3.80657853497454</v>
          </cell>
          <cell r="CG797">
            <v>4.55705282399237</v>
          </cell>
          <cell r="CH797">
            <v>3.55287331121806</v>
          </cell>
          <cell r="CI797">
            <v>3.68055481628661</v>
          </cell>
          <cell r="CJ797">
            <v>3.83274432149724</v>
          </cell>
          <cell r="CK797">
            <v>3.61182652617808</v>
          </cell>
          <cell r="CL797">
            <v>4.55665244820353</v>
          </cell>
          <cell r="CM797">
            <v>4.37585276189708</v>
          </cell>
          <cell r="CN797">
            <v>4.90477928060658</v>
          </cell>
          <cell r="CO797">
            <v>4.1903733580696</v>
          </cell>
          <cell r="CP797">
            <v>4.62896999472307</v>
          </cell>
          <cell r="CQ797">
            <v>4.48371395358125</v>
          </cell>
          <cell r="CR797">
            <v>4.94239566755855</v>
          </cell>
          <cell r="CS797">
            <v>5.31077159660342</v>
          </cell>
          <cell r="CT797">
            <v>4.65703279301607</v>
          </cell>
          <cell r="CU797">
            <v>4.65703279301607</v>
          </cell>
          <cell r="CV797">
            <v>4.65703279301607</v>
          </cell>
          <cell r="CW797">
            <v>1.25057909917595</v>
          </cell>
          <cell r="CX797">
            <v>1.23773618849087</v>
          </cell>
          <cell r="CY797">
            <v>1.24944394785792</v>
          </cell>
          <cell r="CZ797">
            <v>1.24966450189307</v>
          </cell>
          <cell r="DA797">
            <v>1.25213087103766</v>
          </cell>
          <cell r="DB797">
            <v>1.26179528845164</v>
          </cell>
          <cell r="DC797">
            <v>1.24237327268292</v>
          </cell>
          <cell r="DD797">
            <v>1.25741638527301</v>
          </cell>
          <cell r="DE797">
            <v>1.2471892204172</v>
          </cell>
          <cell r="DF797">
            <v>1.25456724926039</v>
          </cell>
        </row>
        <row r="798">
          <cell r="BX798">
            <v>2.98199028210559</v>
          </cell>
          <cell r="BY798">
            <v>2.87081325269754</v>
          </cell>
          <cell r="BZ798">
            <v>2.98051776740166</v>
          </cell>
          <cell r="CA798">
            <v>3.48551194022797</v>
          </cell>
          <cell r="CB798">
            <v>2.98490425857787</v>
          </cell>
          <cell r="CC798">
            <v>2.87067578043608</v>
          </cell>
          <cell r="CD798">
            <v>2.964355540738</v>
          </cell>
          <cell r="CE798">
            <v>3.2083851974687</v>
          </cell>
          <cell r="CF798">
            <v>3.41110077209936</v>
          </cell>
          <cell r="CG798">
            <v>4.24140974078744</v>
          </cell>
          <cell r="CH798">
            <v>3.69549919001078</v>
          </cell>
          <cell r="CI798">
            <v>3.83291504148202</v>
          </cell>
          <cell r="CJ798">
            <v>3.93147963497129</v>
          </cell>
          <cell r="CK798">
            <v>4.43282071312506</v>
          </cell>
          <cell r="CL798">
            <v>4.25210369793233</v>
          </cell>
          <cell r="CM798">
            <v>4.43616606368842</v>
          </cell>
          <cell r="CN798">
            <v>4.5739919387621</v>
          </cell>
          <cell r="CO798">
            <v>4.53808784364882</v>
          </cell>
          <cell r="CP798">
            <v>4.80134005594177</v>
          </cell>
          <cell r="CQ798">
            <v>5.10167995223956</v>
          </cell>
          <cell r="CR798">
            <v>4.90609623741874</v>
          </cell>
          <cell r="CS798">
            <v>4.95989566392019</v>
          </cell>
          <cell r="CT798">
            <v>5.95988204853494</v>
          </cell>
          <cell r="CU798">
            <v>5.95988204853494</v>
          </cell>
          <cell r="CV798">
            <v>5.95988204853494</v>
          </cell>
          <cell r="CW798">
            <v>1.25745671221073</v>
          </cell>
          <cell r="CX798">
            <v>1.25285694952472</v>
          </cell>
          <cell r="CY798">
            <v>1.27263364660254</v>
          </cell>
          <cell r="CZ798">
            <v>1.24731136335426</v>
          </cell>
          <cell r="DA798">
            <v>1.26928209689046</v>
          </cell>
          <cell r="DB798">
            <v>1.2690680835698</v>
          </cell>
          <cell r="DC798">
            <v>1.24773641321235</v>
          </cell>
          <cell r="DD798">
            <v>1.2445463276254</v>
          </cell>
          <cell r="DE798">
            <v>1.25624390821768</v>
          </cell>
          <cell r="DF798">
            <v>1.23661565576224</v>
          </cell>
        </row>
        <row r="799">
          <cell r="BX799">
            <v>2.77724336832168</v>
          </cell>
          <cell r="BY799">
            <v>2.70054143782746</v>
          </cell>
          <cell r="BZ799">
            <v>3.27521820511178</v>
          </cell>
          <cell r="CA799">
            <v>3.45160577538068</v>
          </cell>
          <cell r="CB799">
            <v>2.98027628345739</v>
          </cell>
          <cell r="CC799">
            <v>3.35148209166756</v>
          </cell>
          <cell r="CD799">
            <v>3.48451802466485</v>
          </cell>
          <cell r="CE799">
            <v>3.9604981707448</v>
          </cell>
          <cell r="CF799">
            <v>3.11239927618681</v>
          </cell>
          <cell r="CG799">
            <v>3.90836476535955</v>
          </cell>
          <cell r="CH799">
            <v>4.12420067894051</v>
          </cell>
          <cell r="CI799">
            <v>3.93116568219178</v>
          </cell>
          <cell r="CJ799">
            <v>3.65409992750959</v>
          </cell>
          <cell r="CK799">
            <v>3.93711272757475</v>
          </cell>
          <cell r="CL799">
            <v>4.46461586808609</v>
          </cell>
          <cell r="CM799">
            <v>4.58509198268976</v>
          </cell>
          <cell r="CN799">
            <v>4.08154304955568</v>
          </cell>
          <cell r="CO799">
            <v>4.19658920209175</v>
          </cell>
          <cell r="CP799">
            <v>4.35568080502727</v>
          </cell>
          <cell r="CQ799">
            <v>5.43089259012596</v>
          </cell>
          <cell r="CR799">
            <v>5.61816768362506</v>
          </cell>
          <cell r="CS799">
            <v>5.85559246808822</v>
          </cell>
          <cell r="CT799">
            <v>5.1398539952644</v>
          </cell>
          <cell r="CU799">
            <v>5.1398539952644</v>
          </cell>
          <cell r="CV799">
            <v>5.1398539952644</v>
          </cell>
          <cell r="CW799">
            <v>1.25799493584175</v>
          </cell>
          <cell r="CX799">
            <v>1.25380725128635</v>
          </cell>
          <cell r="CY799">
            <v>1.26295759894132</v>
          </cell>
          <cell r="CZ799">
            <v>1.23642124151371</v>
          </cell>
          <cell r="DA799">
            <v>1.26848872504993</v>
          </cell>
          <cell r="DB799">
            <v>1.24989874310549</v>
          </cell>
          <cell r="DC799">
            <v>1.24798757947924</v>
          </cell>
          <cell r="DD799">
            <v>1.2627018313673</v>
          </cell>
          <cell r="DE799">
            <v>1.24313641508792</v>
          </cell>
          <cell r="DF799">
            <v>1.26404742210743</v>
          </cell>
        </row>
        <row r="800">
          <cell r="BX800">
            <v>2.78549375379374</v>
          </cell>
          <cell r="BY800">
            <v>2.5263301170483</v>
          </cell>
          <cell r="BZ800">
            <v>2.84101480689046</v>
          </cell>
          <cell r="CA800">
            <v>2.945888622039</v>
          </cell>
          <cell r="CB800">
            <v>3.23105689793643</v>
          </cell>
          <cell r="CC800">
            <v>3.42418733249753</v>
          </cell>
          <cell r="CD800">
            <v>3.92987568759364</v>
          </cell>
          <cell r="CE800">
            <v>3.94686185755816</v>
          </cell>
          <cell r="CF800">
            <v>3.61957822505155</v>
          </cell>
          <cell r="CG800">
            <v>3.69375344131966</v>
          </cell>
          <cell r="CH800">
            <v>4.13558700748994</v>
          </cell>
          <cell r="CI800">
            <v>4.43660626414255</v>
          </cell>
          <cell r="CJ800">
            <v>4.25356931996466</v>
          </cell>
          <cell r="CK800">
            <v>3.66994549155241</v>
          </cell>
          <cell r="CL800">
            <v>4.17732159818423</v>
          </cell>
          <cell r="CM800">
            <v>4.37335321057075</v>
          </cell>
          <cell r="CN800">
            <v>4.82573200337028</v>
          </cell>
          <cell r="CO800">
            <v>4.13649756148531</v>
          </cell>
          <cell r="CP800">
            <v>4.21667677785197</v>
          </cell>
          <cell r="CQ800">
            <v>4.41779364023073</v>
          </cell>
          <cell r="CR800">
            <v>4.65786282733051</v>
          </cell>
          <cell r="CS800">
            <v>4.78107705607267</v>
          </cell>
          <cell r="CT800">
            <v>5.47498984581003</v>
          </cell>
          <cell r="CU800">
            <v>5.47498984581003</v>
          </cell>
          <cell r="CV800">
            <v>5.47498984581003</v>
          </cell>
          <cell r="CW800">
            <v>1.24155919044726</v>
          </cell>
          <cell r="CX800">
            <v>1.25307224784057</v>
          </cell>
          <cell r="CY800">
            <v>1.2168929979827</v>
          </cell>
          <cell r="CZ800">
            <v>1.2319463359475</v>
          </cell>
          <cell r="DA800">
            <v>1.25361802964658</v>
          </cell>
          <cell r="DB800">
            <v>1.26356468709709</v>
          </cell>
          <cell r="DC800">
            <v>1.24818036145541</v>
          </cell>
          <cell r="DD800">
            <v>1.26170097963296</v>
          </cell>
          <cell r="DE800">
            <v>1.23557832635133</v>
          </cell>
          <cell r="DF800">
            <v>1.26669185064058</v>
          </cell>
        </row>
        <row r="801">
          <cell r="BX801">
            <v>2.82471857281827</v>
          </cell>
          <cell r="BY801">
            <v>2.94931087138591</v>
          </cell>
          <cell r="BZ801">
            <v>2.84204495941631</v>
          </cell>
          <cell r="CA801">
            <v>3.19761176017091</v>
          </cell>
          <cell r="CB801">
            <v>3.00407451543342</v>
          </cell>
          <cell r="CC801">
            <v>3.44019980957713</v>
          </cell>
          <cell r="CD801">
            <v>3.23253604122981</v>
          </cell>
          <cell r="CE801">
            <v>3.11959609967325</v>
          </cell>
          <cell r="CF801">
            <v>3.54410611918891</v>
          </cell>
          <cell r="CG801">
            <v>3.28949276799181</v>
          </cell>
          <cell r="CH801">
            <v>3.06216224729258</v>
          </cell>
          <cell r="CI801">
            <v>3.51979411778189</v>
          </cell>
          <cell r="CJ801">
            <v>3.66007927233495</v>
          </cell>
          <cell r="CK801">
            <v>3.80296074875813</v>
          </cell>
          <cell r="CL801">
            <v>4.16895385995146</v>
          </cell>
          <cell r="CM801">
            <v>4.51136252169162</v>
          </cell>
          <cell r="CN801">
            <v>4.31890232581051</v>
          </cell>
          <cell r="CO801">
            <v>4.93442681452265</v>
          </cell>
          <cell r="CP801">
            <v>4.76237337983694</v>
          </cell>
          <cell r="CQ801">
            <v>4.99439038008817</v>
          </cell>
          <cell r="CR801">
            <v>4.78964859316387</v>
          </cell>
          <cell r="CS801">
            <v>4.6007898635236</v>
          </cell>
          <cell r="CT801">
            <v>4.90267909590689</v>
          </cell>
          <cell r="CU801">
            <v>4.90267909590689</v>
          </cell>
          <cell r="CV801">
            <v>4.90267909590689</v>
          </cell>
          <cell r="CW801">
            <v>1.25708245799931</v>
          </cell>
          <cell r="CX801">
            <v>1.26537448957314</v>
          </cell>
          <cell r="CY801">
            <v>1.25983366796679</v>
          </cell>
          <cell r="CZ801">
            <v>1.23787608287326</v>
          </cell>
          <cell r="DA801">
            <v>1.27152015740677</v>
          </cell>
          <cell r="DB801">
            <v>1.26028666904558</v>
          </cell>
          <cell r="DC801">
            <v>1.2616835456727</v>
          </cell>
          <cell r="DD801">
            <v>1.25177657947691</v>
          </cell>
          <cell r="DE801">
            <v>1.25028043620656</v>
          </cell>
          <cell r="DF801">
            <v>1.23408641197173</v>
          </cell>
        </row>
        <row r="802">
          <cell r="BX802">
            <v>2.96459460010243</v>
          </cell>
          <cell r="BY802">
            <v>3.00514993953093</v>
          </cell>
          <cell r="BZ802">
            <v>2.60978333891468</v>
          </cell>
          <cell r="CA802">
            <v>2.65651315636668</v>
          </cell>
          <cell r="CB802">
            <v>3.3999444606437</v>
          </cell>
          <cell r="CC802">
            <v>3.18716731830037</v>
          </cell>
          <cell r="CD802">
            <v>3.71037398822419</v>
          </cell>
          <cell r="CE802">
            <v>3.7637790185299</v>
          </cell>
          <cell r="CF802">
            <v>4.25341643867807</v>
          </cell>
          <cell r="CG802">
            <v>3.72489897341224</v>
          </cell>
          <cell r="CH802">
            <v>3.65536600387387</v>
          </cell>
          <cell r="CI802">
            <v>3.9321911803515</v>
          </cell>
          <cell r="CJ802">
            <v>3.90326517811356</v>
          </cell>
          <cell r="CK802">
            <v>3.95228611729545</v>
          </cell>
          <cell r="CL802">
            <v>4.02832638295714</v>
          </cell>
          <cell r="CM802">
            <v>4.41891071656788</v>
          </cell>
          <cell r="CN802">
            <v>4.10992214628975</v>
          </cell>
          <cell r="CO802">
            <v>4.30604876643235</v>
          </cell>
          <cell r="CP802">
            <v>5.28361961955056</v>
          </cell>
          <cell r="CQ802">
            <v>4.79364475776778</v>
          </cell>
          <cell r="CR802">
            <v>5.31697314507457</v>
          </cell>
          <cell r="CS802">
            <v>4.95955331508518</v>
          </cell>
          <cell r="CT802">
            <v>4.65263147621817</v>
          </cell>
          <cell r="CU802">
            <v>4.65263147621817</v>
          </cell>
          <cell r="CV802">
            <v>4.65263147621817</v>
          </cell>
          <cell r="CW802">
            <v>1.2459953135187</v>
          </cell>
          <cell r="CX802">
            <v>1.27793477483778</v>
          </cell>
          <cell r="CY802">
            <v>1.25961780412873</v>
          </cell>
          <cell r="CZ802">
            <v>1.25499151814658</v>
          </cell>
          <cell r="DA802">
            <v>1.25284087228936</v>
          </cell>
          <cell r="DB802">
            <v>1.25152225760384</v>
          </cell>
          <cell r="DC802">
            <v>1.26304355112333</v>
          </cell>
          <cell r="DD802">
            <v>1.24184935656085</v>
          </cell>
          <cell r="DE802">
            <v>1.24273855210705</v>
          </cell>
          <cell r="DF802">
            <v>1.26053303417467</v>
          </cell>
        </row>
        <row r="803">
          <cell r="BX803">
            <v>2.27623992762696</v>
          </cell>
          <cell r="BY803">
            <v>2.55324805203161</v>
          </cell>
          <cell r="BZ803">
            <v>3.45062923952529</v>
          </cell>
          <cell r="CA803">
            <v>2.88722609856383</v>
          </cell>
          <cell r="CB803">
            <v>3.4090323187214</v>
          </cell>
          <cell r="CC803">
            <v>2.96155382276065</v>
          </cell>
          <cell r="CD803">
            <v>3.50022152922011</v>
          </cell>
          <cell r="CE803">
            <v>3.50091291691789</v>
          </cell>
          <cell r="CF803">
            <v>3.74201868752872</v>
          </cell>
          <cell r="CG803">
            <v>3.80956660844419</v>
          </cell>
          <cell r="CH803">
            <v>3.72602576007259</v>
          </cell>
          <cell r="CI803">
            <v>3.5319436018159</v>
          </cell>
          <cell r="CJ803">
            <v>3.36545027913276</v>
          </cell>
          <cell r="CK803">
            <v>4.34306416106381</v>
          </cell>
          <cell r="CL803">
            <v>5.30832745744356</v>
          </cell>
          <cell r="CM803">
            <v>4.76996169295919</v>
          </cell>
          <cell r="CN803">
            <v>4.99380149182856</v>
          </cell>
          <cell r="CO803">
            <v>4.40004326233452</v>
          </cell>
          <cell r="CP803">
            <v>4.87569664547989</v>
          </cell>
          <cell r="CQ803">
            <v>5.02869167558102</v>
          </cell>
          <cell r="CR803">
            <v>5.64454620815679</v>
          </cell>
          <cell r="CS803">
            <v>4.65116274224836</v>
          </cell>
          <cell r="CT803">
            <v>5.03548324667527</v>
          </cell>
          <cell r="CU803">
            <v>5.03548324667527</v>
          </cell>
          <cell r="CV803">
            <v>5.03548324667527</v>
          </cell>
          <cell r="CW803">
            <v>1.24879208864587</v>
          </cell>
          <cell r="CX803">
            <v>1.24783603287542</v>
          </cell>
          <cell r="CY803">
            <v>1.25073814062323</v>
          </cell>
          <cell r="CZ803">
            <v>1.26856365215853</v>
          </cell>
          <cell r="DA803">
            <v>1.25065384162038</v>
          </cell>
          <cell r="DB803">
            <v>1.26642449003973</v>
          </cell>
          <cell r="DC803">
            <v>1.2495126536074</v>
          </cell>
          <cell r="DD803">
            <v>1.25524130150035</v>
          </cell>
          <cell r="DE803">
            <v>1.2510856392495</v>
          </cell>
          <cell r="DF803">
            <v>1.25781225150641</v>
          </cell>
        </row>
        <row r="804">
          <cell r="BX804">
            <v>2.80384517829016</v>
          </cell>
          <cell r="BY804">
            <v>2.98844587656895</v>
          </cell>
          <cell r="BZ804">
            <v>3.2901750628076</v>
          </cell>
          <cell r="CA804">
            <v>3.04480896937766</v>
          </cell>
          <cell r="CB804">
            <v>2.83865052071338</v>
          </cell>
          <cell r="CC804">
            <v>3.47956590703934</v>
          </cell>
          <cell r="CD804">
            <v>3.28004317750566</v>
          </cell>
          <cell r="CE804">
            <v>3.22852089054242</v>
          </cell>
          <cell r="CF804">
            <v>4.1198861812421</v>
          </cell>
          <cell r="CG804">
            <v>4.32256022293421</v>
          </cell>
          <cell r="CH804">
            <v>3.93213763712173</v>
          </cell>
          <cell r="CI804">
            <v>3.69927548578141</v>
          </cell>
          <cell r="CJ804">
            <v>3.67508983505033</v>
          </cell>
          <cell r="CK804">
            <v>3.92729309691621</v>
          </cell>
          <cell r="CL804">
            <v>3.7255387406034</v>
          </cell>
          <cell r="CM804">
            <v>4.12182104566704</v>
          </cell>
          <cell r="CN804">
            <v>4.12321712971508</v>
          </cell>
          <cell r="CO804">
            <v>4.39903709378463</v>
          </cell>
          <cell r="CP804">
            <v>4.79016649128374</v>
          </cell>
          <cell r="CQ804">
            <v>4.96166350521075</v>
          </cell>
          <cell r="CR804">
            <v>4.42778729592123</v>
          </cell>
          <cell r="CS804">
            <v>4.38845474870438</v>
          </cell>
          <cell r="CT804">
            <v>4.87676452523929</v>
          </cell>
          <cell r="CU804">
            <v>4.87676452523929</v>
          </cell>
          <cell r="CV804">
            <v>4.87676452523929</v>
          </cell>
          <cell r="CW804">
            <v>1.25089610738944</v>
          </cell>
          <cell r="CX804">
            <v>1.24442195745919</v>
          </cell>
          <cell r="CY804">
            <v>1.25591706092267</v>
          </cell>
          <cell r="CZ804">
            <v>1.23200120306289</v>
          </cell>
          <cell r="DA804">
            <v>1.2596653117761</v>
          </cell>
          <cell r="DB804">
            <v>1.25485285830769</v>
          </cell>
          <cell r="DC804">
            <v>1.25873798672387</v>
          </cell>
          <cell r="DD804">
            <v>1.2235230545329</v>
          </cell>
          <cell r="DE804">
            <v>1.26797364905887</v>
          </cell>
          <cell r="DF804">
            <v>1.26761875896961</v>
          </cell>
        </row>
        <row r="805">
          <cell r="BX805">
            <v>2.3744895264824</v>
          </cell>
          <cell r="BY805">
            <v>3.12927636883083</v>
          </cell>
          <cell r="BZ805">
            <v>3.13130151169466</v>
          </cell>
          <cell r="CA805">
            <v>3.24501796236845</v>
          </cell>
          <cell r="CB805">
            <v>3.47785402249849</v>
          </cell>
          <cell r="CC805">
            <v>3.31316875710043</v>
          </cell>
          <cell r="CD805">
            <v>3.35767800857274</v>
          </cell>
          <cell r="CE805">
            <v>3.61220306782721</v>
          </cell>
          <cell r="CF805">
            <v>4.3146792616529</v>
          </cell>
          <cell r="CG805">
            <v>4.02755715169424</v>
          </cell>
          <cell r="CH805">
            <v>3.6812847969871</v>
          </cell>
          <cell r="CI805">
            <v>4.80263627835586</v>
          </cell>
          <cell r="CJ805">
            <v>4.25126398453251</v>
          </cell>
          <cell r="CK805">
            <v>4.12241154229792</v>
          </cell>
          <cell r="CL805">
            <v>4.08188303105589</v>
          </cell>
          <cell r="CM805">
            <v>4.55257365050834</v>
          </cell>
          <cell r="CN805">
            <v>4.74461555248231</v>
          </cell>
          <cell r="CO805">
            <v>4.70080756789595</v>
          </cell>
          <cell r="CP805">
            <v>4.59889355700307</v>
          </cell>
          <cell r="CQ805">
            <v>5.2759701935426</v>
          </cell>
          <cell r="CR805">
            <v>5.72000883850253</v>
          </cell>
          <cell r="CS805">
            <v>5.58991973192649</v>
          </cell>
          <cell r="CT805">
            <v>5.80025478449492</v>
          </cell>
          <cell r="CU805">
            <v>5.80025478449492</v>
          </cell>
          <cell r="CV805">
            <v>5.80025478449492</v>
          </cell>
          <cell r="CW805">
            <v>1.26258891364655</v>
          </cell>
          <cell r="CX805">
            <v>1.26437232153382</v>
          </cell>
          <cell r="CY805">
            <v>1.26281939024522</v>
          </cell>
          <cell r="CZ805">
            <v>1.25456911547981</v>
          </cell>
          <cell r="DA805">
            <v>1.26071464121992</v>
          </cell>
          <cell r="DB805">
            <v>1.24796292096673</v>
          </cell>
          <cell r="DC805">
            <v>1.26575607425946</v>
          </cell>
          <cell r="DD805">
            <v>1.26905971528101</v>
          </cell>
          <cell r="DE805">
            <v>1.2334597985331</v>
          </cell>
          <cell r="DF805">
            <v>1.2400575636257</v>
          </cell>
        </row>
        <row r="806">
          <cell r="BX806">
            <v>2.80965736435068</v>
          </cell>
          <cell r="BY806">
            <v>2.65224222450699</v>
          </cell>
          <cell r="BZ806">
            <v>2.96481668899875</v>
          </cell>
          <cell r="CA806">
            <v>2.70054313415124</v>
          </cell>
          <cell r="CB806">
            <v>3.60996310158509</v>
          </cell>
          <cell r="CC806">
            <v>3.47082607292761</v>
          </cell>
          <cell r="CD806">
            <v>3.61969450874777</v>
          </cell>
          <cell r="CE806">
            <v>3.49340448991814</v>
          </cell>
          <cell r="CF806">
            <v>3.87187693391374</v>
          </cell>
          <cell r="CG806">
            <v>4.04952666947829</v>
          </cell>
          <cell r="CH806">
            <v>3.92897550597214</v>
          </cell>
          <cell r="CI806">
            <v>4.04407258515239</v>
          </cell>
          <cell r="CJ806">
            <v>4.17391925839426</v>
          </cell>
          <cell r="CK806">
            <v>4.65626172186025</v>
          </cell>
          <cell r="CL806">
            <v>4.88900514952395</v>
          </cell>
          <cell r="CM806">
            <v>4.61122906322664</v>
          </cell>
          <cell r="CN806">
            <v>5.04435160914077</v>
          </cell>
          <cell r="CO806">
            <v>3.91087651347851</v>
          </cell>
          <cell r="CP806">
            <v>5.35162340343368</v>
          </cell>
          <cell r="CQ806">
            <v>4.98761151183442</v>
          </cell>
          <cell r="CR806">
            <v>4.50799012351957</v>
          </cell>
          <cell r="CS806">
            <v>5.35560740440191</v>
          </cell>
          <cell r="CT806">
            <v>5.21734880428512</v>
          </cell>
          <cell r="CU806">
            <v>5.21734880428512</v>
          </cell>
          <cell r="CV806">
            <v>5.21734880428512</v>
          </cell>
          <cell r="CW806">
            <v>1.24407768859456</v>
          </cell>
          <cell r="CX806">
            <v>1.2645433470262</v>
          </cell>
          <cell r="CY806">
            <v>1.2466050374036</v>
          </cell>
          <cell r="CZ806">
            <v>1.25259099871651</v>
          </cell>
          <cell r="DA806">
            <v>1.26271564336311</v>
          </cell>
          <cell r="DB806">
            <v>1.26291284702026</v>
          </cell>
          <cell r="DC806">
            <v>1.28061822523307</v>
          </cell>
          <cell r="DD806">
            <v>1.26615136894895</v>
          </cell>
          <cell r="DE806">
            <v>1.25931337254491</v>
          </cell>
          <cell r="DF806">
            <v>1.25344672973322</v>
          </cell>
        </row>
        <row r="807">
          <cell r="BX807">
            <v>2.8296490341879</v>
          </cell>
          <cell r="BY807">
            <v>2.75204846813387</v>
          </cell>
          <cell r="BZ807">
            <v>2.87359867041964</v>
          </cell>
          <cell r="CA807">
            <v>3.10110631470529</v>
          </cell>
          <cell r="CB807">
            <v>3.18246526726516</v>
          </cell>
          <cell r="CC807">
            <v>3.27417387424822</v>
          </cell>
          <cell r="CD807">
            <v>3.35101472919036</v>
          </cell>
          <cell r="CE807">
            <v>3.8941848902787</v>
          </cell>
          <cell r="CF807">
            <v>3.34580449379859</v>
          </cell>
          <cell r="CG807">
            <v>4.03661563410676</v>
          </cell>
          <cell r="CH807">
            <v>3.81429281450691</v>
          </cell>
          <cell r="CI807">
            <v>3.85961872770339</v>
          </cell>
          <cell r="CJ807">
            <v>4.40232888497542</v>
          </cell>
          <cell r="CK807">
            <v>3.77205174894768</v>
          </cell>
          <cell r="CL807">
            <v>4.43607036975924</v>
          </cell>
          <cell r="CM807">
            <v>4.30262100221922</v>
          </cell>
          <cell r="CN807">
            <v>4.06625805237365</v>
          </cell>
          <cell r="CO807">
            <v>4.80543811853028</v>
          </cell>
          <cell r="CP807">
            <v>4.82345135747657</v>
          </cell>
          <cell r="CQ807">
            <v>4.47520490682893</v>
          </cell>
          <cell r="CR807">
            <v>4.76842428209938</v>
          </cell>
          <cell r="CS807">
            <v>5.68339338526579</v>
          </cell>
          <cell r="CT807">
            <v>5.37669403570844</v>
          </cell>
          <cell r="CU807">
            <v>5.37669403570844</v>
          </cell>
          <cell r="CV807">
            <v>5.37669403570844</v>
          </cell>
          <cell r="CW807">
            <v>1.26807500644162</v>
          </cell>
          <cell r="CX807">
            <v>1.24486138667925</v>
          </cell>
          <cell r="CY807">
            <v>1.25932514866251</v>
          </cell>
          <cell r="CZ807">
            <v>1.25816441414363</v>
          </cell>
          <cell r="DA807">
            <v>1.27834554995329</v>
          </cell>
          <cell r="DB807">
            <v>1.25595159131297</v>
          </cell>
          <cell r="DC807">
            <v>1.24142613793568</v>
          </cell>
          <cell r="DD807">
            <v>1.23845742563933</v>
          </cell>
          <cell r="DE807">
            <v>1.24810000412302</v>
          </cell>
          <cell r="DF807">
            <v>1.26576375506863</v>
          </cell>
        </row>
        <row r="808">
          <cell r="BX808">
            <v>2.70039089997204</v>
          </cell>
          <cell r="BY808">
            <v>2.6026156648545</v>
          </cell>
          <cell r="BZ808">
            <v>2.80088286442502</v>
          </cell>
          <cell r="CA808">
            <v>3.52433650131141</v>
          </cell>
          <cell r="CB808">
            <v>3.04507137719019</v>
          </cell>
          <cell r="CC808">
            <v>3.18457513256492</v>
          </cell>
          <cell r="CD808">
            <v>3.66044177388383</v>
          </cell>
          <cell r="CE808">
            <v>3.74528674220774</v>
          </cell>
          <cell r="CF808">
            <v>3.52795746699176</v>
          </cell>
          <cell r="CG808">
            <v>4.03136411198811</v>
          </cell>
          <cell r="CH808">
            <v>3.6854870655936</v>
          </cell>
          <cell r="CI808">
            <v>3.67514982539929</v>
          </cell>
          <cell r="CJ808">
            <v>3.65142114307502</v>
          </cell>
          <cell r="CK808">
            <v>4.37240602948721</v>
          </cell>
          <cell r="CL808">
            <v>5.0565667618722</v>
          </cell>
          <cell r="CM808">
            <v>4.35600317116703</v>
          </cell>
          <cell r="CN808">
            <v>5.19633852001298</v>
          </cell>
          <cell r="CO808">
            <v>4.29793264754231</v>
          </cell>
          <cell r="CP808">
            <v>4.90134748617844</v>
          </cell>
          <cell r="CQ808">
            <v>5.3788280537566</v>
          </cell>
          <cell r="CR808">
            <v>5.07132067697484</v>
          </cell>
          <cell r="CS808">
            <v>5.41573738271288</v>
          </cell>
          <cell r="CT808">
            <v>5.43926078300793</v>
          </cell>
          <cell r="CU808">
            <v>5.43926078300793</v>
          </cell>
          <cell r="CV808">
            <v>5.43926078300793</v>
          </cell>
          <cell r="CW808">
            <v>1.24002599287512</v>
          </cell>
          <cell r="CX808">
            <v>1.25916492932417</v>
          </cell>
          <cell r="CY808">
            <v>1.25386499454552</v>
          </cell>
          <cell r="CZ808">
            <v>1.23720136425515</v>
          </cell>
          <cell r="DA808">
            <v>1.25369947426789</v>
          </cell>
          <cell r="DB808">
            <v>1.24978980692655</v>
          </cell>
          <cell r="DC808">
            <v>1.25056998356922</v>
          </cell>
          <cell r="DD808">
            <v>1.24338766082673</v>
          </cell>
          <cell r="DE808">
            <v>1.25901247551931</v>
          </cell>
          <cell r="DF808">
            <v>1.25672634809135</v>
          </cell>
        </row>
        <row r="809">
          <cell r="BX809">
            <v>2.98831343454066</v>
          </cell>
          <cell r="BY809">
            <v>2.5132561603746</v>
          </cell>
          <cell r="BZ809">
            <v>3.29292693994331</v>
          </cell>
          <cell r="CA809">
            <v>3.11812647824517</v>
          </cell>
          <cell r="CB809">
            <v>3.24859762530242</v>
          </cell>
          <cell r="CC809">
            <v>3.05277503728471</v>
          </cell>
          <cell r="CD809">
            <v>3.16211637623534</v>
          </cell>
          <cell r="CE809">
            <v>3.64263278155546</v>
          </cell>
          <cell r="CF809">
            <v>3.91783451554278</v>
          </cell>
          <cell r="CG809">
            <v>3.15983210460355</v>
          </cell>
          <cell r="CH809">
            <v>3.14104863284413</v>
          </cell>
          <cell r="CI809">
            <v>3.42923097281344</v>
          </cell>
          <cell r="CJ809">
            <v>4.28556839657172</v>
          </cell>
          <cell r="CK809">
            <v>4.57111359299434</v>
          </cell>
          <cell r="CL809">
            <v>4.4275482388887</v>
          </cell>
          <cell r="CM809">
            <v>4.84704106850135</v>
          </cell>
          <cell r="CN809">
            <v>3.7331763824889</v>
          </cell>
          <cell r="CO809">
            <v>3.81517145055072</v>
          </cell>
          <cell r="CP809">
            <v>4.5323492237205</v>
          </cell>
          <cell r="CQ809">
            <v>4.47617879844443</v>
          </cell>
          <cell r="CR809">
            <v>5.18681651492659</v>
          </cell>
          <cell r="CS809">
            <v>4.88802731785086</v>
          </cell>
          <cell r="CT809">
            <v>5.17744778712923</v>
          </cell>
          <cell r="CU809">
            <v>5.17744778712923</v>
          </cell>
          <cell r="CV809">
            <v>5.17744778712923</v>
          </cell>
          <cell r="CW809">
            <v>1.27359907570687</v>
          </cell>
          <cell r="CX809">
            <v>1.24227837119009</v>
          </cell>
          <cell r="CY809">
            <v>1.24491238627098</v>
          </cell>
          <cell r="CZ809">
            <v>1.26288306585392</v>
          </cell>
          <cell r="DA809">
            <v>1.24752553162109</v>
          </cell>
          <cell r="DB809">
            <v>1.27608714183512</v>
          </cell>
          <cell r="DC809">
            <v>1.2648143753011</v>
          </cell>
          <cell r="DD809">
            <v>1.26541039741012</v>
          </cell>
          <cell r="DE809">
            <v>1.25575770355304</v>
          </cell>
          <cell r="DF809">
            <v>1.27143321769454</v>
          </cell>
        </row>
        <row r="810">
          <cell r="BX810">
            <v>2.88197511134988</v>
          </cell>
          <cell r="BY810">
            <v>3.05766302959298</v>
          </cell>
          <cell r="BZ810">
            <v>2.68075233609774</v>
          </cell>
          <cell r="CA810">
            <v>3.3379321610343</v>
          </cell>
          <cell r="CB810">
            <v>3.05586851306362</v>
          </cell>
          <cell r="CC810">
            <v>3.69774710253713</v>
          </cell>
          <cell r="CD810">
            <v>3.62251155399792</v>
          </cell>
          <cell r="CE810">
            <v>3.47936463612098</v>
          </cell>
          <cell r="CF810">
            <v>3.44049706404845</v>
          </cell>
          <cell r="CG810">
            <v>3.96898119065239</v>
          </cell>
          <cell r="CH810">
            <v>3.51994067697961</v>
          </cell>
          <cell r="CI810">
            <v>4.06927695793756</v>
          </cell>
          <cell r="CJ810">
            <v>4.1444520978191</v>
          </cell>
          <cell r="CK810">
            <v>5.3015224314692</v>
          </cell>
          <cell r="CL810">
            <v>4.58513189115437</v>
          </cell>
          <cell r="CM810">
            <v>3.58808683999029</v>
          </cell>
          <cell r="CN810">
            <v>4.190976003043</v>
          </cell>
          <cell r="CO810">
            <v>4.67804793955254</v>
          </cell>
          <cell r="CP810">
            <v>4.75672179445187</v>
          </cell>
          <cell r="CQ810">
            <v>4.55656070135807</v>
          </cell>
          <cell r="CR810">
            <v>4.7312343822229</v>
          </cell>
          <cell r="CS810">
            <v>5.42763084814842</v>
          </cell>
          <cell r="CT810">
            <v>5.62779374723184</v>
          </cell>
          <cell r="CU810">
            <v>5.62779374723184</v>
          </cell>
          <cell r="CV810">
            <v>5.62779374723184</v>
          </cell>
          <cell r="CW810">
            <v>1.24117082873005</v>
          </cell>
          <cell r="CX810">
            <v>1.24349137055389</v>
          </cell>
          <cell r="CY810">
            <v>1.25376513446076</v>
          </cell>
          <cell r="CZ810">
            <v>1.24479476625993</v>
          </cell>
          <cell r="DA810">
            <v>1.24598571323862</v>
          </cell>
          <cell r="DB810">
            <v>1.2299842964657</v>
          </cell>
          <cell r="DC810">
            <v>1.25663518828887</v>
          </cell>
          <cell r="DD810">
            <v>1.25071603116258</v>
          </cell>
          <cell r="DE810">
            <v>1.26751390809476</v>
          </cell>
          <cell r="DF810">
            <v>1.26330480646603</v>
          </cell>
        </row>
        <row r="811">
          <cell r="BX811">
            <v>3.31159052092592</v>
          </cell>
          <cell r="BY811">
            <v>3.34829307373083</v>
          </cell>
          <cell r="BZ811">
            <v>3.22462555170147</v>
          </cell>
          <cell r="CA811">
            <v>3.417738919903</v>
          </cell>
          <cell r="CB811">
            <v>3.00433442610926</v>
          </cell>
          <cell r="CC811">
            <v>3.73941279826075</v>
          </cell>
          <cell r="CD811">
            <v>3.48523582105706</v>
          </cell>
          <cell r="CE811">
            <v>3.65057315991901</v>
          </cell>
          <cell r="CF811">
            <v>4.16077759977731</v>
          </cell>
          <cell r="CG811">
            <v>3.76336223791484</v>
          </cell>
          <cell r="CH811">
            <v>3.85476574767968</v>
          </cell>
          <cell r="CI811">
            <v>4.75243312324045</v>
          </cell>
          <cell r="CJ811">
            <v>3.79571164563854</v>
          </cell>
          <cell r="CK811">
            <v>4.3916763076497</v>
          </cell>
          <cell r="CL811">
            <v>4.33360166485115</v>
          </cell>
          <cell r="CM811">
            <v>4.85952907202026</v>
          </cell>
          <cell r="CN811">
            <v>4.34677032592711</v>
          </cell>
          <cell r="CO811">
            <v>4.3502379038777</v>
          </cell>
          <cell r="CP811">
            <v>4.71491530600599</v>
          </cell>
          <cell r="CQ811">
            <v>4.68764533830451</v>
          </cell>
          <cell r="CR811">
            <v>5.19868016176896</v>
          </cell>
          <cell r="CS811">
            <v>4.88419023064954</v>
          </cell>
          <cell r="CT811">
            <v>5.11739981913487</v>
          </cell>
          <cell r="CU811">
            <v>5.11739981913487</v>
          </cell>
          <cell r="CV811">
            <v>5.11739981913487</v>
          </cell>
          <cell r="CW811">
            <v>1.23201137762899</v>
          </cell>
          <cell r="CX811">
            <v>1.25759577042291</v>
          </cell>
          <cell r="CY811">
            <v>1.26792640980724</v>
          </cell>
          <cell r="CZ811">
            <v>1.25333933169802</v>
          </cell>
          <cell r="DA811">
            <v>1.27692495149729</v>
          </cell>
          <cell r="DB811">
            <v>1.25115853038319</v>
          </cell>
          <cell r="DC811">
            <v>1.26723564935259</v>
          </cell>
          <cell r="DD811">
            <v>1.25440933184993</v>
          </cell>
          <cell r="DE811">
            <v>1.24485529545386</v>
          </cell>
          <cell r="DF811">
            <v>1.25256320006529</v>
          </cell>
        </row>
        <row r="812">
          <cell r="BX812">
            <v>2.68175644440821</v>
          </cell>
          <cell r="BY812">
            <v>2.84443405580393</v>
          </cell>
          <cell r="BZ812">
            <v>2.92279187255035</v>
          </cell>
          <cell r="CA812">
            <v>3.57408930705121</v>
          </cell>
          <cell r="CB812">
            <v>2.90862005828839</v>
          </cell>
          <cell r="CC812">
            <v>3.16228725083785</v>
          </cell>
          <cell r="CD812">
            <v>2.5770303484434</v>
          </cell>
          <cell r="CE812">
            <v>3.19943975978972</v>
          </cell>
          <cell r="CF812">
            <v>3.61173611577133</v>
          </cell>
          <cell r="CG812">
            <v>3.5229597721514</v>
          </cell>
          <cell r="CH812">
            <v>4.15376815473512</v>
          </cell>
          <cell r="CI812">
            <v>3.88678058998413</v>
          </cell>
          <cell r="CJ812">
            <v>4.44422341051749</v>
          </cell>
          <cell r="CK812">
            <v>4.79791265770546</v>
          </cell>
          <cell r="CL812">
            <v>3.98597181217945</v>
          </cell>
          <cell r="CM812">
            <v>4.65915519012728</v>
          </cell>
          <cell r="CN812">
            <v>4.61375730396615</v>
          </cell>
          <cell r="CO812">
            <v>3.99752076624645</v>
          </cell>
          <cell r="CP812">
            <v>4.93955473765908</v>
          </cell>
          <cell r="CQ812">
            <v>4.95863071048885</v>
          </cell>
          <cell r="CR812">
            <v>4.57251788243509</v>
          </cell>
          <cell r="CS812">
            <v>4.54541791275665</v>
          </cell>
          <cell r="CT812">
            <v>5.20740461206783</v>
          </cell>
          <cell r="CU812">
            <v>5.20740461206783</v>
          </cell>
          <cell r="CV812">
            <v>5.20740461206783</v>
          </cell>
          <cell r="CW812">
            <v>1.24983269638282</v>
          </cell>
          <cell r="CX812">
            <v>1.23442391215952</v>
          </cell>
          <cell r="CY812">
            <v>1.26110107504503</v>
          </cell>
          <cell r="CZ812">
            <v>1.25518007466967</v>
          </cell>
          <cell r="DA812">
            <v>1.25546857985159</v>
          </cell>
          <cell r="DB812">
            <v>1.25169969535543</v>
          </cell>
          <cell r="DC812">
            <v>1.24168547153217</v>
          </cell>
          <cell r="DD812">
            <v>1.26908609779426</v>
          </cell>
          <cell r="DE812">
            <v>1.25536722060541</v>
          </cell>
          <cell r="DF812">
            <v>1.25810109031388</v>
          </cell>
        </row>
        <row r="813">
          <cell r="BX813">
            <v>2.64266135679759</v>
          </cell>
          <cell r="BY813">
            <v>3.03471865451706</v>
          </cell>
          <cell r="BZ813">
            <v>2.57229671017647</v>
          </cell>
          <cell r="CA813">
            <v>2.99227247495098</v>
          </cell>
          <cell r="CB813">
            <v>3.65082076562712</v>
          </cell>
          <cell r="CC813">
            <v>3.60743156226146</v>
          </cell>
          <cell r="CD813">
            <v>3.38581687001783</v>
          </cell>
          <cell r="CE813">
            <v>4.03574869101123</v>
          </cell>
          <cell r="CF813">
            <v>3.35338324602695</v>
          </cell>
          <cell r="CG813">
            <v>4.34442764387398</v>
          </cell>
          <cell r="CH813">
            <v>3.99091631528599</v>
          </cell>
          <cell r="CI813">
            <v>4.27086818171517</v>
          </cell>
          <cell r="CJ813">
            <v>3.68841219108911</v>
          </cell>
          <cell r="CK813">
            <v>3.74936190527802</v>
          </cell>
          <cell r="CL813">
            <v>3.31804727241338</v>
          </cell>
          <cell r="CM813">
            <v>3.87706853293396</v>
          </cell>
          <cell r="CN813">
            <v>4.56121369648774</v>
          </cell>
          <cell r="CO813">
            <v>4.48530878172447</v>
          </cell>
          <cell r="CP813">
            <v>5.11370081901932</v>
          </cell>
          <cell r="CQ813">
            <v>4.34792112284243</v>
          </cell>
          <cell r="CR813">
            <v>4.80634582292869</v>
          </cell>
          <cell r="CS813">
            <v>5.45398987560787</v>
          </cell>
          <cell r="CT813">
            <v>5.15688541670518</v>
          </cell>
          <cell r="CU813">
            <v>5.15688541670518</v>
          </cell>
          <cell r="CV813">
            <v>5.15688541670518</v>
          </cell>
          <cell r="CW813">
            <v>1.24337438403061</v>
          </cell>
          <cell r="CX813">
            <v>1.23820612318314</v>
          </cell>
          <cell r="CY813">
            <v>1.26735467365265</v>
          </cell>
          <cell r="CZ813">
            <v>1.25686348175837</v>
          </cell>
          <cell r="DA813">
            <v>1.26269449991255</v>
          </cell>
          <cell r="DB813">
            <v>1.25346244161271</v>
          </cell>
          <cell r="DC813">
            <v>1.26570457876651</v>
          </cell>
          <cell r="DD813">
            <v>1.27907053678212</v>
          </cell>
          <cell r="DE813">
            <v>1.24491116560893</v>
          </cell>
          <cell r="DF813">
            <v>1.25349936255565</v>
          </cell>
        </row>
        <row r="814">
          <cell r="BX814">
            <v>2.84541025205509</v>
          </cell>
          <cell r="BY814">
            <v>2.84308138908246</v>
          </cell>
          <cell r="BZ814">
            <v>2.80749349337879</v>
          </cell>
          <cell r="CA814">
            <v>2.89103374821105</v>
          </cell>
          <cell r="CB814">
            <v>2.94757401151151</v>
          </cell>
          <cell r="CC814">
            <v>3.14798560731927</v>
          </cell>
          <cell r="CD814">
            <v>3.16531566038425</v>
          </cell>
          <cell r="CE814">
            <v>3.28776720339391</v>
          </cell>
          <cell r="CF814">
            <v>3.16630384012768</v>
          </cell>
          <cell r="CG814">
            <v>3.92349006469141</v>
          </cell>
          <cell r="CH814">
            <v>3.9279834197824</v>
          </cell>
          <cell r="CI814">
            <v>3.76805246070155</v>
          </cell>
          <cell r="CJ814">
            <v>4.00078155917101</v>
          </cell>
          <cell r="CK814">
            <v>4.51799753357646</v>
          </cell>
          <cell r="CL814">
            <v>3.65763804362546</v>
          </cell>
          <cell r="CM814">
            <v>4.44706518226399</v>
          </cell>
          <cell r="CN814">
            <v>4.76157472427684</v>
          </cell>
          <cell r="CO814">
            <v>4.10076317555799</v>
          </cell>
          <cell r="CP814">
            <v>4.95790054833646</v>
          </cell>
          <cell r="CQ814">
            <v>4.94056831607191</v>
          </cell>
          <cell r="CR814">
            <v>4.66922367333212</v>
          </cell>
          <cell r="CS814">
            <v>5.12003477922107</v>
          </cell>
          <cell r="CT814">
            <v>5.57587098924455</v>
          </cell>
          <cell r="CU814">
            <v>5.57587098924455</v>
          </cell>
          <cell r="CV814">
            <v>5.57587098924455</v>
          </cell>
          <cell r="CW814">
            <v>1.25566218545663</v>
          </cell>
          <cell r="CX814">
            <v>1.25184576777926</v>
          </cell>
          <cell r="CY814">
            <v>1.23026249388564</v>
          </cell>
          <cell r="CZ814">
            <v>1.2393134870513</v>
          </cell>
          <cell r="DA814">
            <v>1.27609168304858</v>
          </cell>
          <cell r="DB814">
            <v>1.26162834259012</v>
          </cell>
          <cell r="DC814">
            <v>1.259236583375</v>
          </cell>
          <cell r="DD814">
            <v>1.2565112268457</v>
          </cell>
          <cell r="DE814">
            <v>1.24615031667223</v>
          </cell>
          <cell r="DF814">
            <v>1.26782521843159</v>
          </cell>
        </row>
        <row r="815">
          <cell r="BX815">
            <v>2.68963450999713</v>
          </cell>
          <cell r="BY815">
            <v>2.80250158235517</v>
          </cell>
          <cell r="BZ815">
            <v>2.67121026968776</v>
          </cell>
          <cell r="CA815">
            <v>3.07802198664951</v>
          </cell>
          <cell r="CB815">
            <v>3.12367391761117</v>
          </cell>
          <cell r="CC815">
            <v>3.53548053806164</v>
          </cell>
          <cell r="CD815">
            <v>3.79314606408116</v>
          </cell>
          <cell r="CE815">
            <v>3.79933244364919</v>
          </cell>
          <cell r="CF815">
            <v>3.86306423700412</v>
          </cell>
          <cell r="CG815">
            <v>3.99456413714142</v>
          </cell>
          <cell r="CH815">
            <v>3.80224978874511</v>
          </cell>
          <cell r="CI815">
            <v>3.95045197378826</v>
          </cell>
          <cell r="CJ815">
            <v>4.28295683152964</v>
          </cell>
          <cell r="CK815">
            <v>4.4154079992589</v>
          </cell>
          <cell r="CL815">
            <v>3.61628536205508</v>
          </cell>
          <cell r="CM815">
            <v>4.56237721979995</v>
          </cell>
          <cell r="CN815">
            <v>4.98951703529726</v>
          </cell>
          <cell r="CO815">
            <v>5.44660173460791</v>
          </cell>
          <cell r="CP815">
            <v>4.86035558415337</v>
          </cell>
          <cell r="CQ815">
            <v>4.26581850557825</v>
          </cell>
          <cell r="CR815">
            <v>4.95994162712473</v>
          </cell>
          <cell r="CS815">
            <v>4.93682390460722</v>
          </cell>
          <cell r="CT815">
            <v>5.58762857855237</v>
          </cell>
          <cell r="CU815">
            <v>5.58762857855237</v>
          </cell>
          <cell r="CV815">
            <v>5.58762857855237</v>
          </cell>
          <cell r="CW815">
            <v>1.23004898928091</v>
          </cell>
          <cell r="CX815">
            <v>1.24656178491345</v>
          </cell>
          <cell r="CY815">
            <v>1.23836203613775</v>
          </cell>
          <cell r="CZ815">
            <v>1.24395095729967</v>
          </cell>
          <cell r="DA815">
            <v>1.26438138044333</v>
          </cell>
          <cell r="DB815">
            <v>1.26759938941819</v>
          </cell>
          <cell r="DC815">
            <v>1.25022246490477</v>
          </cell>
          <cell r="DD815">
            <v>1.25230040041596</v>
          </cell>
          <cell r="DE815">
            <v>1.2548853506851</v>
          </cell>
          <cell r="DF815">
            <v>1.26539946603884</v>
          </cell>
        </row>
        <row r="816">
          <cell r="BX816">
            <v>2.7074042225315</v>
          </cell>
          <cell r="BY816">
            <v>2.84480825137668</v>
          </cell>
          <cell r="BZ816">
            <v>3.08765916491857</v>
          </cell>
          <cell r="CA816">
            <v>3.41242511693629</v>
          </cell>
          <cell r="CB816">
            <v>3.03570088347189</v>
          </cell>
          <cell r="CC816">
            <v>3.6540990460359</v>
          </cell>
          <cell r="CD816">
            <v>3.41024205300061</v>
          </cell>
          <cell r="CE816">
            <v>3.3977517513848</v>
          </cell>
          <cell r="CF816">
            <v>3.49363584263413</v>
          </cell>
          <cell r="CG816">
            <v>4.09268664643889</v>
          </cell>
          <cell r="CH816">
            <v>3.99710622916478</v>
          </cell>
          <cell r="CI816">
            <v>3.78679805249922</v>
          </cell>
          <cell r="CJ816">
            <v>3.89909517240184</v>
          </cell>
          <cell r="CK816">
            <v>4.68603319500751</v>
          </cell>
          <cell r="CL816">
            <v>4.98077694994062</v>
          </cell>
          <cell r="CM816">
            <v>4.62698088619086</v>
          </cell>
          <cell r="CN816">
            <v>4.21988927999727</v>
          </cell>
          <cell r="CO816">
            <v>4.28609812671112</v>
          </cell>
          <cell r="CP816">
            <v>5.24329402814352</v>
          </cell>
          <cell r="CQ816">
            <v>5.10422635745683</v>
          </cell>
          <cell r="CR816">
            <v>4.57984789415629</v>
          </cell>
          <cell r="CS816">
            <v>5.09890994995197</v>
          </cell>
          <cell r="CT816">
            <v>5.16850234795436</v>
          </cell>
          <cell r="CU816">
            <v>5.16850234795436</v>
          </cell>
          <cell r="CV816">
            <v>5.16850234795436</v>
          </cell>
          <cell r="CW816">
            <v>1.26025823338412</v>
          </cell>
          <cell r="CX816">
            <v>1.24701872270172</v>
          </cell>
          <cell r="CY816">
            <v>1.26000668566478</v>
          </cell>
          <cell r="CZ816">
            <v>1.26091688851663</v>
          </cell>
          <cell r="DA816">
            <v>1.25347411706918</v>
          </cell>
          <cell r="DB816">
            <v>1.24123538616248</v>
          </cell>
          <cell r="DC816">
            <v>1.26614582157188</v>
          </cell>
          <cell r="DD816">
            <v>1.25642328919666</v>
          </cell>
          <cell r="DE816">
            <v>1.26408458513062</v>
          </cell>
          <cell r="DF816">
            <v>1.23447730758522</v>
          </cell>
        </row>
        <row r="817">
          <cell r="BX817">
            <v>2.86101231117862</v>
          </cell>
          <cell r="BY817">
            <v>3.46715695200927</v>
          </cell>
          <cell r="BZ817">
            <v>3.24157297100803</v>
          </cell>
          <cell r="CA817">
            <v>3.30385380914351</v>
          </cell>
          <cell r="CB817">
            <v>3.79288745099754</v>
          </cell>
          <cell r="CC817">
            <v>3.50067092449341</v>
          </cell>
          <cell r="CD817">
            <v>3.19393255300581</v>
          </cell>
          <cell r="CE817">
            <v>3.21618459969758</v>
          </cell>
          <cell r="CF817">
            <v>3.51898398323643</v>
          </cell>
          <cell r="CG817">
            <v>3.24890055370701</v>
          </cell>
          <cell r="CH817">
            <v>3.2863562943891</v>
          </cell>
          <cell r="CI817">
            <v>3.91346684394556</v>
          </cell>
          <cell r="CJ817">
            <v>4.12273176798462</v>
          </cell>
          <cell r="CK817">
            <v>3.8193476575903</v>
          </cell>
          <cell r="CL817">
            <v>4.37457898660778</v>
          </cell>
          <cell r="CM817">
            <v>4.41403563632438</v>
          </cell>
          <cell r="CN817">
            <v>4.67929144457648</v>
          </cell>
          <cell r="CO817">
            <v>4.49956605597188</v>
          </cell>
          <cell r="CP817">
            <v>4.34764115146761</v>
          </cell>
          <cell r="CQ817">
            <v>4.53220748477416</v>
          </cell>
          <cell r="CR817">
            <v>4.70399678493666</v>
          </cell>
          <cell r="CS817">
            <v>4.50734788477432</v>
          </cell>
          <cell r="CT817">
            <v>5.30873692672691</v>
          </cell>
          <cell r="CU817">
            <v>5.30873692672691</v>
          </cell>
          <cell r="CV817">
            <v>5.30873692672691</v>
          </cell>
          <cell r="CW817">
            <v>1.26700561593215</v>
          </cell>
          <cell r="CX817">
            <v>1.26691581161073</v>
          </cell>
          <cell r="CY817">
            <v>1.23162463800823</v>
          </cell>
          <cell r="CZ817">
            <v>1.26164658615127</v>
          </cell>
          <cell r="DA817">
            <v>1.28684449239952</v>
          </cell>
          <cell r="DB817">
            <v>1.25698432442105</v>
          </cell>
          <cell r="DC817">
            <v>1.26132380839439</v>
          </cell>
          <cell r="DD817">
            <v>1.25193885040204</v>
          </cell>
          <cell r="DE817">
            <v>1.24713641888526</v>
          </cell>
          <cell r="DF817">
            <v>1.25341007060042</v>
          </cell>
        </row>
        <row r="818">
          <cell r="BX818">
            <v>2.26076013038963</v>
          </cell>
          <cell r="BY818">
            <v>3.10585874814121</v>
          </cell>
          <cell r="BZ818">
            <v>2.79813949476012</v>
          </cell>
          <cell r="CA818">
            <v>3.48791904523607</v>
          </cell>
          <cell r="CB818">
            <v>3.6376446411611</v>
          </cell>
          <cell r="CC818">
            <v>3.16319359255884</v>
          </cell>
          <cell r="CD818">
            <v>3.04790998647375</v>
          </cell>
          <cell r="CE818">
            <v>3.53611556340253</v>
          </cell>
          <cell r="CF818">
            <v>4.08214119276337</v>
          </cell>
          <cell r="CG818">
            <v>3.20646993268127</v>
          </cell>
          <cell r="CH818">
            <v>4.12158372087845</v>
          </cell>
          <cell r="CI818">
            <v>3.84647134205238</v>
          </cell>
          <cell r="CJ818">
            <v>4.09147435193787</v>
          </cell>
          <cell r="CK818">
            <v>4.2672971720302</v>
          </cell>
          <cell r="CL818">
            <v>4.1099928769906</v>
          </cell>
          <cell r="CM818">
            <v>4.9144401269833</v>
          </cell>
          <cell r="CN818">
            <v>5.35668032833187</v>
          </cell>
          <cell r="CO818">
            <v>4.35319747771822</v>
          </cell>
          <cell r="CP818">
            <v>4.46730603551525</v>
          </cell>
          <cell r="CQ818">
            <v>4.3797825131558</v>
          </cell>
          <cell r="CR818">
            <v>5.28712689873967</v>
          </cell>
          <cell r="CS818">
            <v>4.91467243725637</v>
          </cell>
          <cell r="CT818">
            <v>5.32140862594189</v>
          </cell>
          <cell r="CU818">
            <v>5.32140862594189</v>
          </cell>
          <cell r="CV818">
            <v>5.32140862594189</v>
          </cell>
          <cell r="CW818">
            <v>1.23089826508987</v>
          </cell>
          <cell r="CX818">
            <v>1.23633993297596</v>
          </cell>
          <cell r="CY818">
            <v>1.27503177968278</v>
          </cell>
          <cell r="CZ818">
            <v>1.25822221599226</v>
          </cell>
          <cell r="DA818">
            <v>1.25690288857903</v>
          </cell>
          <cell r="DB818">
            <v>1.2509461023941</v>
          </cell>
          <cell r="DC818">
            <v>1.23819769498887</v>
          </cell>
          <cell r="DD818">
            <v>1.25868765139007</v>
          </cell>
          <cell r="DE818">
            <v>1.24911822746038</v>
          </cell>
          <cell r="DF818">
            <v>1.25977053678009</v>
          </cell>
        </row>
        <row r="819">
          <cell r="BX819">
            <v>2.27124991959518</v>
          </cell>
          <cell r="BY819">
            <v>2.81713211321871</v>
          </cell>
          <cell r="BZ819">
            <v>3.02743338239298</v>
          </cell>
          <cell r="CA819">
            <v>3.70512592785695</v>
          </cell>
          <cell r="CB819">
            <v>2.94146020773184</v>
          </cell>
          <cell r="CC819">
            <v>2.9686611692933</v>
          </cell>
          <cell r="CD819">
            <v>3.577864826964</v>
          </cell>
          <cell r="CE819">
            <v>3.45303099323178</v>
          </cell>
          <cell r="CF819">
            <v>3.78418786470681</v>
          </cell>
          <cell r="CG819">
            <v>3.86063642601458</v>
          </cell>
          <cell r="CH819">
            <v>3.99832582139821</v>
          </cell>
          <cell r="CI819">
            <v>4.03348343701088</v>
          </cell>
          <cell r="CJ819">
            <v>3.23979375732058</v>
          </cell>
          <cell r="CK819">
            <v>4.11782707376024</v>
          </cell>
          <cell r="CL819">
            <v>4.58589880591123</v>
          </cell>
          <cell r="CM819">
            <v>4.68709106949733</v>
          </cell>
          <cell r="CN819">
            <v>4.37773019289261</v>
          </cell>
          <cell r="CO819">
            <v>4.70792114994848</v>
          </cell>
          <cell r="CP819">
            <v>4.81427763451557</v>
          </cell>
          <cell r="CQ819">
            <v>4.61175234900058</v>
          </cell>
          <cell r="CR819">
            <v>5.25374680656884</v>
          </cell>
          <cell r="CS819">
            <v>5.34017759619237</v>
          </cell>
          <cell r="CT819">
            <v>5.03339484298224</v>
          </cell>
          <cell r="CU819">
            <v>5.03339484298224</v>
          </cell>
          <cell r="CV819">
            <v>5.03339484298224</v>
          </cell>
          <cell r="CW819">
            <v>1.25800052111632</v>
          </cell>
          <cell r="CX819">
            <v>1.28851989163304</v>
          </cell>
          <cell r="CY819">
            <v>1.27075399792065</v>
          </cell>
          <cell r="CZ819">
            <v>1.25178188082612</v>
          </cell>
          <cell r="DA819">
            <v>1.2712197018457</v>
          </cell>
          <cell r="DB819">
            <v>1.23889120427486</v>
          </cell>
          <cell r="DC819">
            <v>1.26545665572585</v>
          </cell>
          <cell r="DD819">
            <v>1.24412023597219</v>
          </cell>
          <cell r="DE819">
            <v>1.24416623879427</v>
          </cell>
          <cell r="DF819">
            <v>1.26220589244956</v>
          </cell>
        </row>
        <row r="820">
          <cell r="BX820">
            <v>2.74024628268361</v>
          </cell>
          <cell r="BY820">
            <v>2.83809729785525</v>
          </cell>
          <cell r="BZ820">
            <v>3.1315378532484</v>
          </cell>
          <cell r="CA820">
            <v>3.09111530223907</v>
          </cell>
          <cell r="CB820">
            <v>3.0295534709917</v>
          </cell>
          <cell r="CC820">
            <v>3.89637309977774</v>
          </cell>
          <cell r="CD820">
            <v>3.3805261838194</v>
          </cell>
          <cell r="CE820">
            <v>3.73510010644364</v>
          </cell>
          <cell r="CF820">
            <v>4.38456865714718</v>
          </cell>
          <cell r="CG820">
            <v>4.15646168330292</v>
          </cell>
          <cell r="CH820">
            <v>3.79365215682307</v>
          </cell>
          <cell r="CI820">
            <v>3.88596847833874</v>
          </cell>
          <cell r="CJ820">
            <v>4.11184683218253</v>
          </cell>
          <cell r="CK820">
            <v>4.34150294510522</v>
          </cell>
          <cell r="CL820">
            <v>4.15425249204612</v>
          </cell>
          <cell r="CM820">
            <v>4.53330571768196</v>
          </cell>
          <cell r="CN820">
            <v>3.88533985611859</v>
          </cell>
          <cell r="CO820">
            <v>5.0935328269772</v>
          </cell>
          <cell r="CP820">
            <v>5.09493530469445</v>
          </cell>
          <cell r="CQ820">
            <v>4.14040655591635</v>
          </cell>
          <cell r="CR820">
            <v>5.02358900793114</v>
          </cell>
          <cell r="CS820">
            <v>4.32350759692907</v>
          </cell>
          <cell r="CT820">
            <v>5.0972363075068</v>
          </cell>
          <cell r="CU820">
            <v>5.0972363075068</v>
          </cell>
          <cell r="CV820">
            <v>5.0972363075068</v>
          </cell>
          <cell r="CW820">
            <v>1.24669250096341</v>
          </cell>
          <cell r="CX820">
            <v>1.25128944813303</v>
          </cell>
          <cell r="CY820">
            <v>1.24805299572654</v>
          </cell>
          <cell r="CZ820">
            <v>1.22418233467948</v>
          </cell>
          <cell r="DA820">
            <v>1.27293045149397</v>
          </cell>
          <cell r="DB820">
            <v>1.2660194947165</v>
          </cell>
          <cell r="DC820">
            <v>1.2441744093775</v>
          </cell>
          <cell r="DD820">
            <v>1.23771190703365</v>
          </cell>
          <cell r="DE820">
            <v>1.25147097190727</v>
          </cell>
          <cell r="DF820">
            <v>1.26282088745106</v>
          </cell>
        </row>
        <row r="821">
          <cell r="BX821">
            <v>2.67570929319222</v>
          </cell>
          <cell r="BY821">
            <v>2.75133344148132</v>
          </cell>
          <cell r="BZ821">
            <v>3.19533067702421</v>
          </cell>
          <cell r="CA821">
            <v>3.36962390116766</v>
          </cell>
          <cell r="CB821">
            <v>3.27862519711057</v>
          </cell>
          <cell r="CC821">
            <v>3.18643185572139</v>
          </cell>
          <cell r="CD821">
            <v>2.97745122205746</v>
          </cell>
          <cell r="CE821">
            <v>3.80938272826978</v>
          </cell>
          <cell r="CF821">
            <v>3.74204920776757</v>
          </cell>
          <cell r="CG821">
            <v>3.18672112312576</v>
          </cell>
          <cell r="CH821">
            <v>4.15874138046303</v>
          </cell>
          <cell r="CI821">
            <v>4.24147445812585</v>
          </cell>
          <cell r="CJ821">
            <v>4.00889825404605</v>
          </cell>
          <cell r="CK821">
            <v>4.10159670736987</v>
          </cell>
          <cell r="CL821">
            <v>4.0623861472054</v>
          </cell>
          <cell r="CM821">
            <v>4.38967013829043</v>
          </cell>
          <cell r="CN821">
            <v>4.22965322647242</v>
          </cell>
          <cell r="CO821">
            <v>4.93289821640498</v>
          </cell>
          <cell r="CP821">
            <v>4.43385215561137</v>
          </cell>
          <cell r="CQ821">
            <v>4.91774691956747</v>
          </cell>
          <cell r="CR821">
            <v>4.69259146743671</v>
          </cell>
          <cell r="CS821">
            <v>4.6376613956109</v>
          </cell>
          <cell r="CT821">
            <v>4.90176174511279</v>
          </cell>
          <cell r="CU821">
            <v>4.90176174511279</v>
          </cell>
          <cell r="CV821">
            <v>4.90176174511279</v>
          </cell>
          <cell r="CW821">
            <v>1.24203746282683</v>
          </cell>
          <cell r="CX821">
            <v>1.25365719098429</v>
          </cell>
          <cell r="CY821">
            <v>1.24837740539336</v>
          </cell>
          <cell r="CZ821">
            <v>1.2586975941919</v>
          </cell>
          <cell r="DA821">
            <v>1.26699223050372</v>
          </cell>
          <cell r="DB821">
            <v>1.25285108756012</v>
          </cell>
          <cell r="DC821">
            <v>1.25664853861913</v>
          </cell>
          <cell r="DD821">
            <v>1.24842494729529</v>
          </cell>
          <cell r="DE821">
            <v>1.25794809669068</v>
          </cell>
          <cell r="DF821">
            <v>1.26249369525397</v>
          </cell>
        </row>
        <row r="822">
          <cell r="BX822">
            <v>2.61167446817081</v>
          </cell>
          <cell r="BY822">
            <v>2.77706020120023</v>
          </cell>
          <cell r="BZ822">
            <v>2.83202976505069</v>
          </cell>
          <cell r="CA822">
            <v>3.3602795589541</v>
          </cell>
          <cell r="CB822">
            <v>3.37733977357726</v>
          </cell>
          <cell r="CC822">
            <v>3.3048996103045</v>
          </cell>
          <cell r="CD822">
            <v>3.163231504868</v>
          </cell>
          <cell r="CE822">
            <v>3.23701493713852</v>
          </cell>
          <cell r="CF822">
            <v>3.09718067196072</v>
          </cell>
          <cell r="CG822">
            <v>3.87307260175853</v>
          </cell>
          <cell r="CH822">
            <v>3.77838128982903</v>
          </cell>
          <cell r="CI822">
            <v>4.14662606911973</v>
          </cell>
          <cell r="CJ822">
            <v>3.62358233874566</v>
          </cell>
          <cell r="CK822">
            <v>4.40447428445169</v>
          </cell>
          <cell r="CL822">
            <v>4.38030129587303</v>
          </cell>
          <cell r="CM822">
            <v>4.1044072904898</v>
          </cell>
          <cell r="CN822">
            <v>4.26574526696606</v>
          </cell>
          <cell r="CO822">
            <v>4.63360720166242</v>
          </cell>
          <cell r="CP822">
            <v>4.79688639611962</v>
          </cell>
          <cell r="CQ822">
            <v>5.04587390359195</v>
          </cell>
          <cell r="CR822">
            <v>4.24958349427205</v>
          </cell>
          <cell r="CS822">
            <v>4.68099636700109</v>
          </cell>
          <cell r="CT822">
            <v>4.17581305993491</v>
          </cell>
          <cell r="CU822">
            <v>4.17581305993491</v>
          </cell>
          <cell r="CV822">
            <v>4.17581305993491</v>
          </cell>
          <cell r="CW822">
            <v>1.23503812200179</v>
          </cell>
          <cell r="CX822">
            <v>1.25035342593632</v>
          </cell>
          <cell r="CY822">
            <v>1.25325456226682</v>
          </cell>
          <cell r="CZ822">
            <v>1.26488365636371</v>
          </cell>
          <cell r="DA822">
            <v>1.24767799463167</v>
          </cell>
          <cell r="DB822">
            <v>1.23615675663951</v>
          </cell>
          <cell r="DC822">
            <v>1.26760387823694</v>
          </cell>
          <cell r="DD822">
            <v>1.23159149485446</v>
          </cell>
          <cell r="DE822">
            <v>1.26199703289468</v>
          </cell>
          <cell r="DF822">
            <v>1.24930997203067</v>
          </cell>
        </row>
        <row r="823">
          <cell r="BX823">
            <v>2.90133821184271</v>
          </cell>
          <cell r="BY823">
            <v>2.93973082780608</v>
          </cell>
          <cell r="BZ823">
            <v>3.38232329606492</v>
          </cell>
          <cell r="CA823">
            <v>3.55450831694677</v>
          </cell>
          <cell r="CB823">
            <v>3.35917648882934</v>
          </cell>
          <cell r="CC823">
            <v>3.81181229638737</v>
          </cell>
          <cell r="CD823">
            <v>3.34236230816658</v>
          </cell>
          <cell r="CE823">
            <v>3.56288147409228</v>
          </cell>
          <cell r="CF823">
            <v>3.71560840513854</v>
          </cell>
          <cell r="CG823">
            <v>4.75780524728456</v>
          </cell>
          <cell r="CH823">
            <v>4.03930177836729</v>
          </cell>
          <cell r="CI823">
            <v>3.90178867992192</v>
          </cell>
          <cell r="CJ823">
            <v>4.37572676358164</v>
          </cell>
          <cell r="CK823">
            <v>4.46261778151117</v>
          </cell>
          <cell r="CL823">
            <v>3.82420539368253</v>
          </cell>
          <cell r="CM823">
            <v>4.15076143400185</v>
          </cell>
          <cell r="CN823">
            <v>4.80354037647027</v>
          </cell>
          <cell r="CO823">
            <v>4.13482762978587</v>
          </cell>
          <cell r="CP823">
            <v>4.69565516940028</v>
          </cell>
          <cell r="CQ823">
            <v>5.21308904598853</v>
          </cell>
          <cell r="CR823">
            <v>5.15568888904906</v>
          </cell>
          <cell r="CS823">
            <v>4.95791203198209</v>
          </cell>
          <cell r="CT823">
            <v>5.07951614999679</v>
          </cell>
          <cell r="CU823">
            <v>5.07951614999679</v>
          </cell>
          <cell r="CV823">
            <v>5.07951614999679</v>
          </cell>
          <cell r="CW823">
            <v>1.27569886127247</v>
          </cell>
          <cell r="CX823">
            <v>1.2507742015508</v>
          </cell>
          <cell r="CY823">
            <v>1.24332466921476</v>
          </cell>
          <cell r="CZ823">
            <v>1.27559775388471</v>
          </cell>
          <cell r="DA823">
            <v>1.25632036803107</v>
          </cell>
          <cell r="DB823">
            <v>1.24682387542331</v>
          </cell>
          <cell r="DC823">
            <v>1.27091296476849</v>
          </cell>
          <cell r="DD823">
            <v>1.25007557896275</v>
          </cell>
          <cell r="DE823">
            <v>1.25664707010801</v>
          </cell>
          <cell r="DF823">
            <v>1.25700800457828</v>
          </cell>
        </row>
        <row r="824">
          <cell r="BX824">
            <v>2.64351789296936</v>
          </cell>
          <cell r="BY824">
            <v>2.66789171230468</v>
          </cell>
          <cell r="BZ824">
            <v>2.92870022515755</v>
          </cell>
          <cell r="CA824">
            <v>3.34989620066439</v>
          </cell>
          <cell r="CB824">
            <v>3.21212243385495</v>
          </cell>
          <cell r="CC824">
            <v>3.0470424585799</v>
          </cell>
          <cell r="CD824">
            <v>3.17758897711001</v>
          </cell>
          <cell r="CE824">
            <v>3.54627138556128</v>
          </cell>
          <cell r="CF824">
            <v>3.18114696051367</v>
          </cell>
          <cell r="CG824">
            <v>3.54721595389173</v>
          </cell>
          <cell r="CH824">
            <v>3.98465609624036</v>
          </cell>
          <cell r="CI824">
            <v>3.89928379083814</v>
          </cell>
          <cell r="CJ824">
            <v>4.15698375482554</v>
          </cell>
          <cell r="CK824">
            <v>3.97263789793028</v>
          </cell>
          <cell r="CL824">
            <v>4.12672446451614</v>
          </cell>
          <cell r="CM824">
            <v>4.45820960376038</v>
          </cell>
          <cell r="CN824">
            <v>4.10447491876824</v>
          </cell>
          <cell r="CO824">
            <v>4.26524451666014</v>
          </cell>
          <cell r="CP824">
            <v>4.40385955876619</v>
          </cell>
          <cell r="CQ824">
            <v>4.4935326388871</v>
          </cell>
          <cell r="CR824">
            <v>4.69997073573211</v>
          </cell>
          <cell r="CS824">
            <v>4.7855292515444</v>
          </cell>
          <cell r="CT824">
            <v>4.64786982650639</v>
          </cell>
          <cell r="CU824">
            <v>4.64786982650639</v>
          </cell>
          <cell r="CV824">
            <v>4.64786982650639</v>
          </cell>
          <cell r="CW824">
            <v>1.24132933079098</v>
          </cell>
          <cell r="CX824">
            <v>1.2499238786708</v>
          </cell>
          <cell r="CY824">
            <v>1.26960142495311</v>
          </cell>
          <cell r="CZ824">
            <v>1.26249131373861</v>
          </cell>
          <cell r="DA824">
            <v>1.27434714551947</v>
          </cell>
          <cell r="DB824">
            <v>1.25400974476578</v>
          </cell>
          <cell r="DC824">
            <v>1.24662930103288</v>
          </cell>
          <cell r="DD824">
            <v>1.25996930660735</v>
          </cell>
          <cell r="DE824">
            <v>1.25650561585847</v>
          </cell>
          <cell r="DF824">
            <v>1.23688058920332</v>
          </cell>
        </row>
        <row r="825">
          <cell r="BX825">
            <v>2.19716346580627</v>
          </cell>
          <cell r="BY825">
            <v>2.45786699589851</v>
          </cell>
          <cell r="BZ825">
            <v>3.01158440821942</v>
          </cell>
          <cell r="CA825">
            <v>3.41414618999624</v>
          </cell>
          <cell r="CB825">
            <v>3.28802401451071</v>
          </cell>
          <cell r="CC825">
            <v>3.09915600889661</v>
          </cell>
          <cell r="CD825">
            <v>3.04188440262063</v>
          </cell>
          <cell r="CE825">
            <v>3.2447015204287</v>
          </cell>
          <cell r="CF825">
            <v>2.87759133657849</v>
          </cell>
          <cell r="CG825">
            <v>3.32037649428926</v>
          </cell>
          <cell r="CH825">
            <v>3.63932836406433</v>
          </cell>
          <cell r="CI825">
            <v>4.08322220657032</v>
          </cell>
          <cell r="CJ825">
            <v>4.6069870662411</v>
          </cell>
          <cell r="CK825">
            <v>3.98464157486098</v>
          </cell>
          <cell r="CL825">
            <v>4.37816627932694</v>
          </cell>
          <cell r="CM825">
            <v>4.17017938652469</v>
          </cell>
          <cell r="CN825">
            <v>4.28708070727898</v>
          </cell>
          <cell r="CO825">
            <v>5.1108621862708</v>
          </cell>
          <cell r="CP825">
            <v>4.37456549240338</v>
          </cell>
          <cell r="CQ825">
            <v>4.7101502291061</v>
          </cell>
          <cell r="CR825">
            <v>4.34389853224277</v>
          </cell>
          <cell r="CS825">
            <v>5.59152059266022</v>
          </cell>
          <cell r="CT825">
            <v>5.23712482134513</v>
          </cell>
          <cell r="CU825">
            <v>5.23712482134513</v>
          </cell>
          <cell r="CV825">
            <v>5.23712482134513</v>
          </cell>
          <cell r="CW825">
            <v>1.25543921936312</v>
          </cell>
          <cell r="CX825">
            <v>1.25770510665617</v>
          </cell>
          <cell r="CY825">
            <v>1.26501062980619</v>
          </cell>
          <cell r="CZ825">
            <v>1.2571187123324</v>
          </cell>
          <cell r="DA825">
            <v>1.2607546896724</v>
          </cell>
          <cell r="DB825">
            <v>1.26322209727633</v>
          </cell>
          <cell r="DC825">
            <v>1.27057192600177</v>
          </cell>
          <cell r="DD825">
            <v>1.25723416648716</v>
          </cell>
          <cell r="DE825">
            <v>1.24412810343219</v>
          </cell>
          <cell r="DF825">
            <v>1.25484771045477</v>
          </cell>
        </row>
        <row r="826">
          <cell r="BX826">
            <v>2.2632947322451</v>
          </cell>
          <cell r="BY826">
            <v>2.99888750179107</v>
          </cell>
          <cell r="BZ826">
            <v>2.6057294195616</v>
          </cell>
          <cell r="CA826">
            <v>3.07151665513873</v>
          </cell>
          <cell r="CB826">
            <v>3.21013902302221</v>
          </cell>
          <cell r="CC826">
            <v>4.08835851303681</v>
          </cell>
          <cell r="CD826">
            <v>3.24098501627141</v>
          </cell>
          <cell r="CE826">
            <v>3.50439657442509</v>
          </cell>
          <cell r="CF826">
            <v>3.57912492918315</v>
          </cell>
          <cell r="CG826">
            <v>2.9149189987093</v>
          </cell>
          <cell r="CH826">
            <v>3.46325582099481</v>
          </cell>
          <cell r="CI826">
            <v>3.29905887083876</v>
          </cell>
          <cell r="CJ826">
            <v>3.53047345807603</v>
          </cell>
          <cell r="CK826">
            <v>3.68791204938179</v>
          </cell>
          <cell r="CL826">
            <v>4.81887184354024</v>
          </cell>
          <cell r="CM826">
            <v>4.5108414913351</v>
          </cell>
          <cell r="CN826">
            <v>4.26617501354258</v>
          </cell>
          <cell r="CO826">
            <v>4.07323877391132</v>
          </cell>
          <cell r="CP826">
            <v>4.20660014262094</v>
          </cell>
          <cell r="CQ826">
            <v>5.25964285591145</v>
          </cell>
          <cell r="CR826">
            <v>5.24160264044238</v>
          </cell>
          <cell r="CS826">
            <v>5.23312087547983</v>
          </cell>
          <cell r="CT826">
            <v>5.17780891909327</v>
          </cell>
          <cell r="CU826">
            <v>5.17780891909327</v>
          </cell>
          <cell r="CV826">
            <v>5.17780891909327</v>
          </cell>
          <cell r="CW826">
            <v>1.24419274232547</v>
          </cell>
          <cell r="CX826">
            <v>1.2636921212452</v>
          </cell>
          <cell r="CY826">
            <v>1.25425879836291</v>
          </cell>
          <cell r="CZ826">
            <v>1.2715985284856</v>
          </cell>
          <cell r="DA826">
            <v>1.27215459507615</v>
          </cell>
          <cell r="DB826">
            <v>1.24868726962998</v>
          </cell>
          <cell r="DC826">
            <v>1.26590362578869</v>
          </cell>
          <cell r="DD826">
            <v>1.24234209299062</v>
          </cell>
          <cell r="DE826">
            <v>1.24711297478743</v>
          </cell>
          <cell r="DF826">
            <v>1.25146281426892</v>
          </cell>
        </row>
        <row r="827">
          <cell r="BX827">
            <v>3.05030467679794</v>
          </cell>
          <cell r="BY827">
            <v>3.27480623109868</v>
          </cell>
          <cell r="BZ827">
            <v>3.03376033705175</v>
          </cell>
          <cell r="CA827">
            <v>3.04653843384119</v>
          </cell>
          <cell r="CB827">
            <v>3.39703581805843</v>
          </cell>
          <cell r="CC827">
            <v>3.19196951806234</v>
          </cell>
          <cell r="CD827">
            <v>3.35313930686153</v>
          </cell>
          <cell r="CE827">
            <v>3.50027553065479</v>
          </cell>
          <cell r="CF827">
            <v>3.05108984601221</v>
          </cell>
          <cell r="CG827">
            <v>3.92161771537463</v>
          </cell>
          <cell r="CH827">
            <v>3.99944077039514</v>
          </cell>
          <cell r="CI827">
            <v>4.31894483770159</v>
          </cell>
          <cell r="CJ827">
            <v>3.95814473574936</v>
          </cell>
          <cell r="CK827">
            <v>3.78567593373583</v>
          </cell>
          <cell r="CL827">
            <v>4.35943493395223</v>
          </cell>
          <cell r="CM827">
            <v>4.22527021291378</v>
          </cell>
          <cell r="CN827">
            <v>4.19365852793614</v>
          </cell>
          <cell r="CO827">
            <v>4.76074267292628</v>
          </cell>
          <cell r="CP827">
            <v>4.863059860944</v>
          </cell>
          <cell r="CQ827">
            <v>4.36847833774843</v>
          </cell>
          <cell r="CR827">
            <v>4.94216486547789</v>
          </cell>
          <cell r="CS827">
            <v>5.31718843346338</v>
          </cell>
          <cell r="CT827">
            <v>5.01134287955854</v>
          </cell>
          <cell r="CU827">
            <v>5.01134287955854</v>
          </cell>
          <cell r="CV827">
            <v>5.01134287955854</v>
          </cell>
          <cell r="CW827">
            <v>1.24480749292693</v>
          </cell>
          <cell r="CX827">
            <v>1.23348033841561</v>
          </cell>
          <cell r="CY827">
            <v>1.26123106354831</v>
          </cell>
          <cell r="CZ827">
            <v>1.25301297614309</v>
          </cell>
          <cell r="DA827">
            <v>1.25890311356407</v>
          </cell>
          <cell r="DB827">
            <v>1.25727655347713</v>
          </cell>
          <cell r="DC827">
            <v>1.22784196095244</v>
          </cell>
          <cell r="DD827">
            <v>1.25448790140275</v>
          </cell>
          <cell r="DE827">
            <v>1.27003135344684</v>
          </cell>
          <cell r="DF827">
            <v>1.24437843832477</v>
          </cell>
        </row>
        <row r="828">
          <cell r="BX828">
            <v>2.75103732398678</v>
          </cell>
          <cell r="BY828">
            <v>3.54893799561245</v>
          </cell>
          <cell r="BZ828">
            <v>2.89597450597532</v>
          </cell>
          <cell r="CA828">
            <v>3.49079117259718</v>
          </cell>
          <cell r="CB828">
            <v>2.82282676760354</v>
          </cell>
          <cell r="CC828">
            <v>3.12978407143499</v>
          </cell>
          <cell r="CD828">
            <v>3.52867974318837</v>
          </cell>
          <cell r="CE828">
            <v>3.76904195887091</v>
          </cell>
          <cell r="CF828">
            <v>3.95200338038117</v>
          </cell>
          <cell r="CG828">
            <v>3.87124152122273</v>
          </cell>
          <cell r="CH828">
            <v>3.23607367173804</v>
          </cell>
          <cell r="CI828">
            <v>3.23642883319373</v>
          </cell>
          <cell r="CJ828">
            <v>4.30169003346231</v>
          </cell>
          <cell r="CK828">
            <v>4.63212613695745</v>
          </cell>
          <cell r="CL828">
            <v>4.17987077082244</v>
          </cell>
          <cell r="CM828">
            <v>3.70840197289742</v>
          </cell>
          <cell r="CN828">
            <v>3.9961206494833</v>
          </cell>
          <cell r="CO828">
            <v>4.09261023318286</v>
          </cell>
          <cell r="CP828">
            <v>4.60073007871608</v>
          </cell>
          <cell r="CQ828">
            <v>5.74327481199699</v>
          </cell>
          <cell r="CR828">
            <v>4.8914890869606</v>
          </cell>
          <cell r="CS828">
            <v>4.9262646981572</v>
          </cell>
          <cell r="CT828">
            <v>4.99943894983363</v>
          </cell>
          <cell r="CU828">
            <v>4.99943894983363</v>
          </cell>
          <cell r="CV828">
            <v>4.99943894983363</v>
          </cell>
          <cell r="CW828">
            <v>1.24489068703031</v>
          </cell>
          <cell r="CX828">
            <v>1.26425242518321</v>
          </cell>
          <cell r="CY828">
            <v>1.25552218477391</v>
          </cell>
          <cell r="CZ828">
            <v>1.26912628918485</v>
          </cell>
          <cell r="DA828">
            <v>1.25380935461229</v>
          </cell>
          <cell r="DB828">
            <v>1.2517406971594</v>
          </cell>
          <cell r="DC828">
            <v>1.26803171566681</v>
          </cell>
          <cell r="DD828">
            <v>1.26292410672548</v>
          </cell>
          <cell r="DE828">
            <v>1.24172198546039</v>
          </cell>
          <cell r="DF828">
            <v>1.253045297003</v>
          </cell>
        </row>
        <row r="829">
          <cell r="BX829">
            <v>2.48554359385779</v>
          </cell>
          <cell r="BY829">
            <v>3.59136211686705</v>
          </cell>
          <cell r="BZ829">
            <v>3.56250096547925</v>
          </cell>
          <cell r="CA829">
            <v>3.2125176965522</v>
          </cell>
          <cell r="CB829">
            <v>3.32870340880496</v>
          </cell>
          <cell r="CC829">
            <v>3.76825607719733</v>
          </cell>
          <cell r="CD829">
            <v>2.95036913355493</v>
          </cell>
          <cell r="CE829">
            <v>2.84760927074741</v>
          </cell>
          <cell r="CF829">
            <v>3.05259534371047</v>
          </cell>
          <cell r="CG829">
            <v>3.16876978933937</v>
          </cell>
          <cell r="CH829">
            <v>4.3768080309148</v>
          </cell>
          <cell r="CI829">
            <v>3.77807144067349</v>
          </cell>
          <cell r="CJ829">
            <v>3.56594887811461</v>
          </cell>
          <cell r="CK829">
            <v>4.40919468190612</v>
          </cell>
          <cell r="CL829">
            <v>4.09578059702279</v>
          </cell>
          <cell r="CM829">
            <v>4.40521835988688</v>
          </cell>
          <cell r="CN829">
            <v>4.47469602968769</v>
          </cell>
          <cell r="CO829">
            <v>4.11937066980584</v>
          </cell>
          <cell r="CP829">
            <v>4.29339583327096</v>
          </cell>
          <cell r="CQ829">
            <v>4.93627921468422</v>
          </cell>
          <cell r="CR829">
            <v>5.19260233431504</v>
          </cell>
          <cell r="CS829">
            <v>6.23620231922791</v>
          </cell>
          <cell r="CT829">
            <v>5.34924029844497</v>
          </cell>
          <cell r="CU829">
            <v>5.34924029844497</v>
          </cell>
          <cell r="CV829">
            <v>5.34924029844497</v>
          </cell>
          <cell r="CW829">
            <v>1.27725939902844</v>
          </cell>
          <cell r="CX829">
            <v>1.27583935496175</v>
          </cell>
          <cell r="CY829">
            <v>1.26268652852048</v>
          </cell>
          <cell r="CZ829">
            <v>1.23904914471337</v>
          </cell>
          <cell r="DA829">
            <v>1.25791338834181</v>
          </cell>
          <cell r="DB829">
            <v>1.25221270380066</v>
          </cell>
          <cell r="DC829">
            <v>1.26616747585713</v>
          </cell>
          <cell r="DD829">
            <v>1.22427227535566</v>
          </cell>
          <cell r="DE829">
            <v>1.24406531282123</v>
          </cell>
          <cell r="DF829">
            <v>1.26491600579604</v>
          </cell>
        </row>
        <row r="830">
          <cell r="BX830">
            <v>2.36725477896877</v>
          </cell>
          <cell r="BY830">
            <v>2.88211737329074</v>
          </cell>
          <cell r="BZ830">
            <v>3.3607620334355</v>
          </cell>
          <cell r="CA830">
            <v>2.84285800077437</v>
          </cell>
          <cell r="CB830">
            <v>2.73081364883093</v>
          </cell>
          <cell r="CC830">
            <v>3.17055879879039</v>
          </cell>
          <cell r="CD830">
            <v>3.59116888671821</v>
          </cell>
          <cell r="CE830">
            <v>3.29698732512501</v>
          </cell>
          <cell r="CF830">
            <v>3.66992519814533</v>
          </cell>
          <cell r="CG830">
            <v>4.05401698936484</v>
          </cell>
          <cell r="CH830">
            <v>3.68708230065731</v>
          </cell>
          <cell r="CI830">
            <v>3.97815862851273</v>
          </cell>
          <cell r="CJ830">
            <v>4.0980790329944</v>
          </cell>
          <cell r="CK830">
            <v>4.11427919364028</v>
          </cell>
          <cell r="CL830">
            <v>3.73552960188474</v>
          </cell>
          <cell r="CM830">
            <v>4.68090602940356</v>
          </cell>
          <cell r="CN830">
            <v>4.51685056125878</v>
          </cell>
          <cell r="CO830">
            <v>4.78272809846243</v>
          </cell>
          <cell r="CP830">
            <v>4.2697141788065</v>
          </cell>
          <cell r="CQ830">
            <v>4.83750636784895</v>
          </cell>
          <cell r="CR830">
            <v>4.88142722587179</v>
          </cell>
          <cell r="CS830">
            <v>4.49996255225376</v>
          </cell>
          <cell r="CT830">
            <v>5.29592775439786</v>
          </cell>
          <cell r="CU830">
            <v>5.29592775439786</v>
          </cell>
          <cell r="CV830">
            <v>5.29592775439786</v>
          </cell>
          <cell r="CW830">
            <v>1.23068851162976</v>
          </cell>
          <cell r="CX830">
            <v>1.2567930824001</v>
          </cell>
          <cell r="CY830">
            <v>1.22891100002683</v>
          </cell>
          <cell r="CZ830">
            <v>1.24905051659972</v>
          </cell>
          <cell r="DA830">
            <v>1.25741393205081</v>
          </cell>
          <cell r="DB830">
            <v>1.25807811535816</v>
          </cell>
          <cell r="DC830">
            <v>1.25433310902619</v>
          </cell>
          <cell r="DD830">
            <v>1.27397158630164</v>
          </cell>
          <cell r="DE830">
            <v>1.26678131774428</v>
          </cell>
          <cell r="DF830">
            <v>1.23799187339498</v>
          </cell>
        </row>
        <row r="831">
          <cell r="BX831">
            <v>2.70486303235797</v>
          </cell>
          <cell r="BY831">
            <v>2.68345233076358</v>
          </cell>
          <cell r="BZ831">
            <v>2.91066750702558</v>
          </cell>
          <cell r="CA831">
            <v>3.56748150204124</v>
          </cell>
          <cell r="CB831">
            <v>3.37782935592113</v>
          </cell>
          <cell r="CC831">
            <v>3.10961257399796</v>
          </cell>
          <cell r="CD831">
            <v>3.59618317589105</v>
          </cell>
          <cell r="CE831">
            <v>3.39493572051238</v>
          </cell>
          <cell r="CF831">
            <v>3.31765049106913</v>
          </cell>
          <cell r="CG831">
            <v>3.75033610707008</v>
          </cell>
          <cell r="CH831">
            <v>4.00594444004897</v>
          </cell>
          <cell r="CI831">
            <v>3.28290822853809</v>
          </cell>
          <cell r="CJ831">
            <v>3.90712557980697</v>
          </cell>
          <cell r="CK831">
            <v>4.42326349867663</v>
          </cell>
          <cell r="CL831">
            <v>4.03512309929149</v>
          </cell>
          <cell r="CM831">
            <v>3.95082926130292</v>
          </cell>
          <cell r="CN831">
            <v>4.25653628256746</v>
          </cell>
          <cell r="CO831">
            <v>4.60024305591298</v>
          </cell>
          <cell r="CP831">
            <v>4.85382459868448</v>
          </cell>
          <cell r="CQ831">
            <v>4.98574495831682</v>
          </cell>
          <cell r="CR831">
            <v>4.52325063154508</v>
          </cell>
          <cell r="CS831">
            <v>6.11013879641108</v>
          </cell>
          <cell r="CT831">
            <v>5.02280846439393</v>
          </cell>
          <cell r="CU831">
            <v>5.02280846439393</v>
          </cell>
          <cell r="CV831">
            <v>5.02280846439393</v>
          </cell>
          <cell r="CW831">
            <v>1.24913657119793</v>
          </cell>
          <cell r="CX831">
            <v>1.25698547570197</v>
          </cell>
          <cell r="CY831">
            <v>1.27175368188552</v>
          </cell>
          <cell r="CZ831">
            <v>1.26678436677181</v>
          </cell>
          <cell r="DA831">
            <v>1.26036800687729</v>
          </cell>
          <cell r="DB831">
            <v>1.25633438480069</v>
          </cell>
          <cell r="DC831">
            <v>1.26023710360045</v>
          </cell>
          <cell r="DD831">
            <v>1.23602827347913</v>
          </cell>
          <cell r="DE831">
            <v>1.2456347084997</v>
          </cell>
          <cell r="DF831">
            <v>1.23860013443812</v>
          </cell>
        </row>
        <row r="832">
          <cell r="BX832">
            <v>2.90270864761784</v>
          </cell>
          <cell r="BY832">
            <v>2.93786860881424</v>
          </cell>
          <cell r="BZ832">
            <v>3.1313003686834</v>
          </cell>
          <cell r="CA832">
            <v>3.03265520429246</v>
          </cell>
          <cell r="CB832">
            <v>2.80114357568279</v>
          </cell>
          <cell r="CC832">
            <v>3.19957203861441</v>
          </cell>
          <cell r="CD832">
            <v>4.25622095807423</v>
          </cell>
          <cell r="CE832">
            <v>3.25313867011038</v>
          </cell>
          <cell r="CF832">
            <v>3.3620598148455</v>
          </cell>
          <cell r="CG832">
            <v>4.05464216873185</v>
          </cell>
          <cell r="CH832">
            <v>3.84721804432726</v>
          </cell>
          <cell r="CI832">
            <v>3.93960498947926</v>
          </cell>
          <cell r="CJ832">
            <v>3.48308454642749</v>
          </cell>
          <cell r="CK832">
            <v>3.83112299120331</v>
          </cell>
          <cell r="CL832">
            <v>4.83881660719269</v>
          </cell>
          <cell r="CM832">
            <v>4.18414057076408</v>
          </cell>
          <cell r="CN832">
            <v>4.56182725094459</v>
          </cell>
          <cell r="CO832">
            <v>4.8810378085012</v>
          </cell>
          <cell r="CP832">
            <v>4.5932870058562</v>
          </cell>
          <cell r="CQ832">
            <v>4.30911633060908</v>
          </cell>
          <cell r="CR832">
            <v>4.72003400172956</v>
          </cell>
          <cell r="CS832">
            <v>4.6891723634597</v>
          </cell>
          <cell r="CT832">
            <v>4.92497222437985</v>
          </cell>
          <cell r="CU832">
            <v>4.92497222437985</v>
          </cell>
          <cell r="CV832">
            <v>4.92497222437985</v>
          </cell>
          <cell r="CW832">
            <v>1.2852021192417</v>
          </cell>
          <cell r="CX832">
            <v>1.28479481756072</v>
          </cell>
          <cell r="CY832">
            <v>1.25693767729232</v>
          </cell>
          <cell r="CZ832">
            <v>1.25543182868469</v>
          </cell>
          <cell r="DA832">
            <v>1.25230285652491</v>
          </cell>
          <cell r="DB832">
            <v>1.23819518877837</v>
          </cell>
          <cell r="DC832">
            <v>1.24983610321189</v>
          </cell>
          <cell r="DD832">
            <v>1.25992805434943</v>
          </cell>
          <cell r="DE832">
            <v>1.24105455227414</v>
          </cell>
          <cell r="DF832">
            <v>1.26742338197756</v>
          </cell>
        </row>
        <row r="833">
          <cell r="BX833">
            <v>2.47466563827171</v>
          </cell>
          <cell r="BY833">
            <v>2.47329567211435</v>
          </cell>
          <cell r="BZ833">
            <v>2.92855862596105</v>
          </cell>
          <cell r="CA833">
            <v>2.69097337335104</v>
          </cell>
          <cell r="CB833">
            <v>3.21305689228396</v>
          </cell>
          <cell r="CC833">
            <v>3.10668209508093</v>
          </cell>
          <cell r="CD833">
            <v>3.6564043572514</v>
          </cell>
          <cell r="CE833">
            <v>3.41844377807615</v>
          </cell>
          <cell r="CF833">
            <v>3.91051499818637</v>
          </cell>
          <cell r="CG833">
            <v>4.0648681063108</v>
          </cell>
          <cell r="CH833">
            <v>3.84720727601702</v>
          </cell>
          <cell r="CI833">
            <v>4.04113267468533</v>
          </cell>
          <cell r="CJ833">
            <v>3.73838906411272</v>
          </cell>
          <cell r="CK833">
            <v>4.17942393912765</v>
          </cell>
          <cell r="CL833">
            <v>4.23568044706124</v>
          </cell>
          <cell r="CM833">
            <v>4.41418677214327</v>
          </cell>
          <cell r="CN833">
            <v>4.35897021353782</v>
          </cell>
          <cell r="CO833">
            <v>4.96592248217699</v>
          </cell>
          <cell r="CP833">
            <v>4.74737322862232</v>
          </cell>
          <cell r="CQ833">
            <v>4.98218556304624</v>
          </cell>
          <cell r="CR833">
            <v>5.27084969586649</v>
          </cell>
          <cell r="CS833">
            <v>5.21874745481428</v>
          </cell>
          <cell r="CT833">
            <v>4.76461399319631</v>
          </cell>
          <cell r="CU833">
            <v>4.76461399319631</v>
          </cell>
          <cell r="CV833">
            <v>4.76461399319631</v>
          </cell>
          <cell r="CW833">
            <v>1.25901234516839</v>
          </cell>
          <cell r="CX833">
            <v>1.26491857340544</v>
          </cell>
          <cell r="CY833">
            <v>1.25097363054128</v>
          </cell>
          <cell r="CZ833">
            <v>1.2564471884543</v>
          </cell>
          <cell r="DA833">
            <v>1.24203612010523</v>
          </cell>
          <cell r="DB833">
            <v>1.25587865015571</v>
          </cell>
          <cell r="DC833">
            <v>1.25705372850698</v>
          </cell>
          <cell r="DD833">
            <v>1.24321843444805</v>
          </cell>
          <cell r="DE833">
            <v>1.23356628258992</v>
          </cell>
          <cell r="DF833">
            <v>1.27038246225561</v>
          </cell>
        </row>
        <row r="834">
          <cell r="BX834">
            <v>2.66315454741902</v>
          </cell>
          <cell r="BY834">
            <v>2.80049545620571</v>
          </cell>
          <cell r="BZ834">
            <v>2.8970807338613</v>
          </cell>
          <cell r="CA834">
            <v>2.82860318154025</v>
          </cell>
          <cell r="CB834">
            <v>3.3080328888535</v>
          </cell>
          <cell r="CC834">
            <v>3.47572164430554</v>
          </cell>
          <cell r="CD834">
            <v>3.51663866685235</v>
          </cell>
          <cell r="CE834">
            <v>3.34735745945587</v>
          </cell>
          <cell r="CF834">
            <v>3.4670015250225</v>
          </cell>
          <cell r="CG834">
            <v>3.36636883387888</v>
          </cell>
          <cell r="CH834">
            <v>3.66382994330836</v>
          </cell>
          <cell r="CI834">
            <v>3.6744641585358</v>
          </cell>
          <cell r="CJ834">
            <v>4.22911810189061</v>
          </cell>
          <cell r="CK834">
            <v>4.12005461242173</v>
          </cell>
          <cell r="CL834">
            <v>3.44644787645086</v>
          </cell>
          <cell r="CM834">
            <v>3.96142466182691</v>
          </cell>
          <cell r="CN834">
            <v>4.22362148972205</v>
          </cell>
          <cell r="CO834">
            <v>4.23569488831605</v>
          </cell>
          <cell r="CP834">
            <v>4.52023648921852</v>
          </cell>
          <cell r="CQ834">
            <v>4.60693633780531</v>
          </cell>
          <cell r="CR834">
            <v>4.98126682973629</v>
          </cell>
          <cell r="CS834">
            <v>4.86805462764849</v>
          </cell>
          <cell r="CT834">
            <v>5.32263271691795</v>
          </cell>
          <cell r="CU834">
            <v>5.32263271691795</v>
          </cell>
          <cell r="CV834">
            <v>5.32263271691795</v>
          </cell>
          <cell r="CW834">
            <v>1.26383603933163</v>
          </cell>
          <cell r="CX834">
            <v>1.25916674914628</v>
          </cell>
          <cell r="CY834">
            <v>1.26175271157985</v>
          </cell>
          <cell r="CZ834">
            <v>1.25252916090646</v>
          </cell>
          <cell r="DA834">
            <v>1.25791771745942</v>
          </cell>
          <cell r="DB834">
            <v>1.27636767391194</v>
          </cell>
          <cell r="DC834">
            <v>1.26173550837992</v>
          </cell>
          <cell r="DD834">
            <v>1.24906714960383</v>
          </cell>
          <cell r="DE834">
            <v>1.26551981140641</v>
          </cell>
          <cell r="DF834">
            <v>1.26398945451936</v>
          </cell>
        </row>
        <row r="835">
          <cell r="BX835">
            <v>2.19617834544649</v>
          </cell>
          <cell r="BY835">
            <v>2.76337230697033</v>
          </cell>
          <cell r="BZ835">
            <v>2.71380993169976</v>
          </cell>
          <cell r="CA835">
            <v>2.7458803046381</v>
          </cell>
          <cell r="CB835">
            <v>3.19599523010597</v>
          </cell>
          <cell r="CC835">
            <v>3.37406108594527</v>
          </cell>
          <cell r="CD835">
            <v>4.17724084913842</v>
          </cell>
          <cell r="CE835">
            <v>2.96521153972817</v>
          </cell>
          <cell r="CF835">
            <v>4.25034701331946</v>
          </cell>
          <cell r="CG835">
            <v>3.99869985721714</v>
          </cell>
          <cell r="CH835">
            <v>4.31455534909801</v>
          </cell>
          <cell r="CI835">
            <v>3.70040013249563</v>
          </cell>
          <cell r="CJ835">
            <v>3.77962802119544</v>
          </cell>
          <cell r="CK835">
            <v>4.49837575243716</v>
          </cell>
          <cell r="CL835">
            <v>4.47957605890129</v>
          </cell>
          <cell r="CM835">
            <v>4.66101432876227</v>
          </cell>
          <cell r="CN835">
            <v>4.46181565657247</v>
          </cell>
          <cell r="CO835">
            <v>5.02544665464904</v>
          </cell>
          <cell r="CP835">
            <v>4.44445143433156</v>
          </cell>
          <cell r="CQ835">
            <v>4.78343726109924</v>
          </cell>
          <cell r="CR835">
            <v>5.42384541144655</v>
          </cell>
          <cell r="CS835">
            <v>5.00226530297503</v>
          </cell>
          <cell r="CT835">
            <v>4.79272962141626</v>
          </cell>
          <cell r="CU835">
            <v>4.79272962141626</v>
          </cell>
          <cell r="CV835">
            <v>4.79272962141626</v>
          </cell>
          <cell r="CW835">
            <v>1.24223675567147</v>
          </cell>
          <cell r="CX835">
            <v>1.23695125406694</v>
          </cell>
          <cell r="CY835">
            <v>1.26497765619463</v>
          </cell>
          <cell r="CZ835">
            <v>1.26023507410334</v>
          </cell>
          <cell r="DA835">
            <v>1.26947351230384</v>
          </cell>
          <cell r="DB835">
            <v>1.25546132718052</v>
          </cell>
          <cell r="DC835">
            <v>1.26178519979182</v>
          </cell>
          <cell r="DD835">
            <v>1.24426086113557</v>
          </cell>
          <cell r="DE835">
            <v>1.26564939409829</v>
          </cell>
          <cell r="DF835">
            <v>1.2557904726383</v>
          </cell>
        </row>
        <row r="836">
          <cell r="BX836">
            <v>2.38960253670101</v>
          </cell>
          <cell r="BY836">
            <v>3.62631391545467</v>
          </cell>
          <cell r="BZ836">
            <v>3.18071683879329</v>
          </cell>
          <cell r="CA836">
            <v>2.99942885519236</v>
          </cell>
          <cell r="CB836">
            <v>2.94362056582604</v>
          </cell>
          <cell r="CC836">
            <v>3.33651897910021</v>
          </cell>
          <cell r="CD836">
            <v>3.73459534260059</v>
          </cell>
          <cell r="CE836">
            <v>3.1808745401719</v>
          </cell>
          <cell r="CF836">
            <v>3.70277764034263</v>
          </cell>
          <cell r="CG836">
            <v>4.04325306860572</v>
          </cell>
          <cell r="CH836">
            <v>3.2195386784295</v>
          </cell>
          <cell r="CI836">
            <v>3.51952781451165</v>
          </cell>
          <cell r="CJ836">
            <v>3.88799758665753</v>
          </cell>
          <cell r="CK836">
            <v>3.70222495245455</v>
          </cell>
          <cell r="CL836">
            <v>4.55948995682447</v>
          </cell>
          <cell r="CM836">
            <v>3.6508292583715</v>
          </cell>
          <cell r="CN836">
            <v>4.52827018158249</v>
          </cell>
          <cell r="CO836">
            <v>4.45310918534552</v>
          </cell>
          <cell r="CP836">
            <v>4.96604389843519</v>
          </cell>
          <cell r="CQ836">
            <v>4.61381348456693</v>
          </cell>
          <cell r="CR836">
            <v>4.65993116636568</v>
          </cell>
          <cell r="CS836">
            <v>4.36245856771481</v>
          </cell>
          <cell r="CT836">
            <v>5.32845168630895</v>
          </cell>
          <cell r="CU836">
            <v>5.32845168630895</v>
          </cell>
          <cell r="CV836">
            <v>5.32845168630895</v>
          </cell>
          <cell r="CW836">
            <v>1.25883821088715</v>
          </cell>
          <cell r="CX836">
            <v>1.25644906780077</v>
          </cell>
          <cell r="CY836">
            <v>1.24994782643902</v>
          </cell>
          <cell r="CZ836">
            <v>1.26452236165917</v>
          </cell>
          <cell r="DA836">
            <v>1.27211701163748</v>
          </cell>
          <cell r="DB836">
            <v>1.24711911516044</v>
          </cell>
          <cell r="DC836">
            <v>1.25229718389208</v>
          </cell>
          <cell r="DD836">
            <v>1.25708355791602</v>
          </cell>
          <cell r="DE836">
            <v>1.24263850445932</v>
          </cell>
          <cell r="DF836">
            <v>1.26843787254574</v>
          </cell>
        </row>
        <row r="837">
          <cell r="BX837">
            <v>2.73291674818521</v>
          </cell>
          <cell r="BY837">
            <v>2.94468792612642</v>
          </cell>
          <cell r="BZ837">
            <v>3.08898858706457</v>
          </cell>
          <cell r="CA837">
            <v>2.86776770458253</v>
          </cell>
          <cell r="CB837">
            <v>2.80970111634282</v>
          </cell>
          <cell r="CC837">
            <v>2.63895576352733</v>
          </cell>
          <cell r="CD837">
            <v>3.85244052205109</v>
          </cell>
          <cell r="CE837">
            <v>4.10591430602738</v>
          </cell>
          <cell r="CF837">
            <v>2.97225890817609</v>
          </cell>
          <cell r="CG837">
            <v>3.47460191555939</v>
          </cell>
          <cell r="CH837">
            <v>3.733222103784</v>
          </cell>
          <cell r="CI837">
            <v>3.81517642856083</v>
          </cell>
          <cell r="CJ837">
            <v>4.28767351315865</v>
          </cell>
          <cell r="CK837">
            <v>3.52151424799211</v>
          </cell>
          <cell r="CL837">
            <v>4.44512401357176</v>
          </cell>
          <cell r="CM837">
            <v>3.58449415303879</v>
          </cell>
          <cell r="CN837">
            <v>3.75559105290955</v>
          </cell>
          <cell r="CO837">
            <v>4.54406829483502</v>
          </cell>
          <cell r="CP837">
            <v>4.03587512071871</v>
          </cell>
          <cell r="CQ837">
            <v>4.83008242678297</v>
          </cell>
          <cell r="CR837">
            <v>5.07158063491118</v>
          </cell>
          <cell r="CS837">
            <v>4.25047792236591</v>
          </cell>
          <cell r="CT837">
            <v>5.08092172875045</v>
          </cell>
          <cell r="CU837">
            <v>5.08092172875045</v>
          </cell>
          <cell r="CV837">
            <v>5.08092172875045</v>
          </cell>
          <cell r="CW837">
            <v>1.2619971983103</v>
          </cell>
          <cell r="CX837">
            <v>1.23809812342582</v>
          </cell>
          <cell r="CY837">
            <v>1.26114746927055</v>
          </cell>
          <cell r="CZ837">
            <v>1.2514720443951</v>
          </cell>
          <cell r="DA837">
            <v>1.26056543914623</v>
          </cell>
          <cell r="DB837">
            <v>1.25259365300281</v>
          </cell>
          <cell r="DC837">
            <v>1.26698013241389</v>
          </cell>
          <cell r="DD837">
            <v>1.25399198558237</v>
          </cell>
          <cell r="DE837">
            <v>1.24920116816521</v>
          </cell>
          <cell r="DF837">
            <v>1.24475435326013</v>
          </cell>
        </row>
        <row r="838">
          <cell r="BX838">
            <v>2.26393020709247</v>
          </cell>
          <cell r="BY838">
            <v>2.66667482319997</v>
          </cell>
          <cell r="BZ838">
            <v>2.89205442224653</v>
          </cell>
          <cell r="CA838">
            <v>3.31508995864284</v>
          </cell>
          <cell r="CB838">
            <v>3.1281239017409</v>
          </cell>
          <cell r="CC838">
            <v>3.88277937243725</v>
          </cell>
          <cell r="CD838">
            <v>3.59105587704426</v>
          </cell>
          <cell r="CE838">
            <v>3.98403082746893</v>
          </cell>
          <cell r="CF838">
            <v>3.80143279442437</v>
          </cell>
          <cell r="CG838">
            <v>3.80444019877143</v>
          </cell>
          <cell r="CH838">
            <v>3.89420393206558</v>
          </cell>
          <cell r="CI838">
            <v>3.9444793870554</v>
          </cell>
          <cell r="CJ838">
            <v>3.70209300173328</v>
          </cell>
          <cell r="CK838">
            <v>3.97213554701791</v>
          </cell>
          <cell r="CL838">
            <v>4.75221463959111</v>
          </cell>
          <cell r="CM838">
            <v>4.01696986029678</v>
          </cell>
          <cell r="CN838">
            <v>4.36307265819401</v>
          </cell>
          <cell r="CO838">
            <v>4.79259662542205</v>
          </cell>
          <cell r="CP838">
            <v>4.48667543733288</v>
          </cell>
          <cell r="CQ838">
            <v>5.35275410696815</v>
          </cell>
          <cell r="CR838">
            <v>4.93360112036537</v>
          </cell>
          <cell r="CS838">
            <v>4.6549254681925</v>
          </cell>
          <cell r="CT838">
            <v>5.23254843048149</v>
          </cell>
          <cell r="CU838">
            <v>5.23254843048149</v>
          </cell>
          <cell r="CV838">
            <v>5.23254843048149</v>
          </cell>
          <cell r="CW838">
            <v>1.25857479212325</v>
          </cell>
          <cell r="CX838">
            <v>1.25929379932962</v>
          </cell>
          <cell r="CY838">
            <v>1.27546909315085</v>
          </cell>
          <cell r="CZ838">
            <v>1.26995447617272</v>
          </cell>
          <cell r="DA838">
            <v>1.26764703664996</v>
          </cell>
          <cell r="DB838">
            <v>1.27870387787824</v>
          </cell>
          <cell r="DC838">
            <v>1.2472377518881</v>
          </cell>
          <cell r="DD838">
            <v>1.2490482506041</v>
          </cell>
          <cell r="DE838">
            <v>1.25702216803783</v>
          </cell>
          <cell r="DF838">
            <v>1.27004143927351</v>
          </cell>
        </row>
        <row r="839">
          <cell r="BX839">
            <v>2.35441704214337</v>
          </cell>
          <cell r="BY839">
            <v>2.81672608152293</v>
          </cell>
          <cell r="BZ839">
            <v>2.86461528905196</v>
          </cell>
          <cell r="CA839">
            <v>3.08092803397729</v>
          </cell>
          <cell r="CB839">
            <v>2.52930658773036</v>
          </cell>
          <cell r="CC839">
            <v>3.29837585259555</v>
          </cell>
          <cell r="CD839">
            <v>3.084448144653</v>
          </cell>
          <cell r="CE839">
            <v>3.02035733328286</v>
          </cell>
          <cell r="CF839">
            <v>4.12501248277636</v>
          </cell>
          <cell r="CG839">
            <v>4.4807112468617</v>
          </cell>
          <cell r="CH839">
            <v>4.0002646924687</v>
          </cell>
          <cell r="CI839">
            <v>4.40978986619566</v>
          </cell>
          <cell r="CJ839">
            <v>4.92151843122235</v>
          </cell>
          <cell r="CK839">
            <v>4.20021727033683</v>
          </cell>
          <cell r="CL839">
            <v>4.33492489547828</v>
          </cell>
          <cell r="CM839">
            <v>4.55689803901819</v>
          </cell>
          <cell r="CN839">
            <v>4.56577703811448</v>
          </cell>
          <cell r="CO839">
            <v>4.83867487156726</v>
          </cell>
          <cell r="CP839">
            <v>4.44190689214056</v>
          </cell>
          <cell r="CQ839">
            <v>4.93249062298608</v>
          </cell>
          <cell r="CR839">
            <v>4.77254376822853</v>
          </cell>
          <cell r="CS839">
            <v>4.77700840121706</v>
          </cell>
          <cell r="CT839">
            <v>5.27643787997869</v>
          </cell>
          <cell r="CU839">
            <v>5.27643787997869</v>
          </cell>
          <cell r="CV839">
            <v>5.27643787997869</v>
          </cell>
          <cell r="CW839">
            <v>1.26346628110385</v>
          </cell>
          <cell r="CX839">
            <v>1.26119609177012</v>
          </cell>
          <cell r="CY839">
            <v>1.27103827617667</v>
          </cell>
          <cell r="CZ839">
            <v>1.25405226189941</v>
          </cell>
          <cell r="DA839">
            <v>1.26531058206297</v>
          </cell>
          <cell r="DB839">
            <v>1.27506189077888</v>
          </cell>
          <cell r="DC839">
            <v>1.26107767415785</v>
          </cell>
          <cell r="DD839">
            <v>1.23733813142127</v>
          </cell>
          <cell r="DE839">
            <v>1.24262603373355</v>
          </cell>
          <cell r="DF839">
            <v>1.25242032555283</v>
          </cell>
        </row>
        <row r="840">
          <cell r="BX840">
            <v>2.06329754271324</v>
          </cell>
          <cell r="BY840">
            <v>2.88817089981124</v>
          </cell>
          <cell r="BZ840">
            <v>2.87127854051441</v>
          </cell>
          <cell r="CA840">
            <v>3.5908360630281</v>
          </cell>
          <cell r="CB840">
            <v>3.16075657736902</v>
          </cell>
          <cell r="CC840">
            <v>3.32755322946197</v>
          </cell>
          <cell r="CD840">
            <v>3.42247681416124</v>
          </cell>
          <cell r="CE840">
            <v>3.11561039806465</v>
          </cell>
          <cell r="CF840">
            <v>3.90402937510759</v>
          </cell>
          <cell r="CG840">
            <v>3.23364305161079</v>
          </cell>
          <cell r="CH840">
            <v>4.83486071968651</v>
          </cell>
          <cell r="CI840">
            <v>3.99715123726789</v>
          </cell>
          <cell r="CJ840">
            <v>3.57522838316664</v>
          </cell>
          <cell r="CK840">
            <v>4.17849502926211</v>
          </cell>
          <cell r="CL840">
            <v>3.29550058194057</v>
          </cell>
          <cell r="CM840">
            <v>3.78280639195937</v>
          </cell>
          <cell r="CN840">
            <v>4.48383257226404</v>
          </cell>
          <cell r="CO840">
            <v>4.53868060917549</v>
          </cell>
          <cell r="CP840">
            <v>4.15914375414857</v>
          </cell>
          <cell r="CQ840">
            <v>5.03939190037464</v>
          </cell>
          <cell r="CR840">
            <v>5.0761425099103</v>
          </cell>
          <cell r="CS840">
            <v>4.86761729547496</v>
          </cell>
          <cell r="CT840">
            <v>5.15138506094813</v>
          </cell>
          <cell r="CU840">
            <v>5.15138506094813</v>
          </cell>
          <cell r="CV840">
            <v>5.15138506094813</v>
          </cell>
          <cell r="CW840">
            <v>1.24674903324507</v>
          </cell>
          <cell r="CX840">
            <v>1.25661812164354</v>
          </cell>
          <cell r="CY840">
            <v>1.25701295920222</v>
          </cell>
          <cell r="CZ840">
            <v>1.25351486950047</v>
          </cell>
          <cell r="DA840">
            <v>1.23063704256898</v>
          </cell>
          <cell r="DB840">
            <v>1.27653929076569</v>
          </cell>
          <cell r="DC840">
            <v>1.27347725909896</v>
          </cell>
          <cell r="DD840">
            <v>1.27584086709583</v>
          </cell>
          <cell r="DE840">
            <v>1.23595376706944</v>
          </cell>
          <cell r="DF840">
            <v>1.26597916969245</v>
          </cell>
        </row>
        <row r="841">
          <cell r="BX841">
            <v>2.5509422108541</v>
          </cell>
          <cell r="BY841">
            <v>3.18438568520267</v>
          </cell>
          <cell r="BZ841">
            <v>3.68994605239971</v>
          </cell>
          <cell r="CA841">
            <v>3.07907908351674</v>
          </cell>
          <cell r="CB841">
            <v>3.50376386616063</v>
          </cell>
          <cell r="CC841">
            <v>3.27744910774738</v>
          </cell>
          <cell r="CD841">
            <v>3.57977767816111</v>
          </cell>
          <cell r="CE841">
            <v>3.5873682940437</v>
          </cell>
          <cell r="CF841">
            <v>2.7830253768583</v>
          </cell>
          <cell r="CG841">
            <v>3.46802274312478</v>
          </cell>
          <cell r="CH841">
            <v>3.7750153779292</v>
          </cell>
          <cell r="CI841">
            <v>3.60490608484565</v>
          </cell>
          <cell r="CJ841">
            <v>3.40712573195431</v>
          </cell>
          <cell r="CK841">
            <v>3.84385328505778</v>
          </cell>
          <cell r="CL841">
            <v>4.09184792797829</v>
          </cell>
          <cell r="CM841">
            <v>4.36784804495857</v>
          </cell>
          <cell r="CN841">
            <v>4.63735469818513</v>
          </cell>
          <cell r="CO841">
            <v>4.86275224846374</v>
          </cell>
          <cell r="CP841">
            <v>4.63704185406863</v>
          </cell>
          <cell r="CQ841">
            <v>4.61012856553651</v>
          </cell>
          <cell r="CR841">
            <v>4.52813652759609</v>
          </cell>
          <cell r="CS841">
            <v>5.19407855232053</v>
          </cell>
          <cell r="CT841">
            <v>5.11982824576263</v>
          </cell>
          <cell r="CU841">
            <v>5.11982824576263</v>
          </cell>
          <cell r="CV841">
            <v>5.11982824576263</v>
          </cell>
          <cell r="CW841">
            <v>1.24611431582977</v>
          </cell>
          <cell r="CX841">
            <v>1.26679323879559</v>
          </cell>
          <cell r="CY841">
            <v>1.25146614122173</v>
          </cell>
          <cell r="CZ841">
            <v>1.2559420328789</v>
          </cell>
          <cell r="DA841">
            <v>1.25734804553099</v>
          </cell>
          <cell r="DB841">
            <v>1.26052283285043</v>
          </cell>
          <cell r="DC841">
            <v>1.25491893087247</v>
          </cell>
          <cell r="DD841">
            <v>1.25309908479457</v>
          </cell>
          <cell r="DE841">
            <v>1.28235687338649</v>
          </cell>
          <cell r="DF841">
            <v>1.27476437907928</v>
          </cell>
        </row>
        <row r="842">
          <cell r="BX842">
            <v>2.59908768562687</v>
          </cell>
          <cell r="BY842">
            <v>2.90585660033449</v>
          </cell>
          <cell r="BZ842">
            <v>3.20693828323354</v>
          </cell>
          <cell r="CA842">
            <v>2.71515005475611</v>
          </cell>
          <cell r="CB842">
            <v>2.72456241424392</v>
          </cell>
          <cell r="CC842">
            <v>3.59238008765739</v>
          </cell>
          <cell r="CD842">
            <v>3.30561378724904</v>
          </cell>
          <cell r="CE842">
            <v>3.23905303631636</v>
          </cell>
          <cell r="CF842">
            <v>3.81612458051463</v>
          </cell>
          <cell r="CG842">
            <v>3.39963502147125</v>
          </cell>
          <cell r="CH842">
            <v>4.11845591895255</v>
          </cell>
          <cell r="CI842">
            <v>3.91130094468272</v>
          </cell>
          <cell r="CJ842">
            <v>3.4266558694037</v>
          </cell>
          <cell r="CK842">
            <v>4.59608949764282</v>
          </cell>
          <cell r="CL842">
            <v>4.75762483302283</v>
          </cell>
          <cell r="CM842">
            <v>4.0431801226638</v>
          </cell>
          <cell r="CN842">
            <v>4.03682772082378</v>
          </cell>
          <cell r="CO842">
            <v>4.38258730196594</v>
          </cell>
          <cell r="CP842">
            <v>4.02076384467703</v>
          </cell>
          <cell r="CQ842">
            <v>4.90877700821298</v>
          </cell>
          <cell r="CR842">
            <v>5.08982029264914</v>
          </cell>
          <cell r="CS842">
            <v>4.87629632231666</v>
          </cell>
          <cell r="CT842">
            <v>4.72783147063428</v>
          </cell>
          <cell r="CU842">
            <v>4.72783147063428</v>
          </cell>
          <cell r="CV842">
            <v>4.72783147063428</v>
          </cell>
          <cell r="CW842">
            <v>1.27285939368547</v>
          </cell>
          <cell r="CX842">
            <v>1.24911531813575</v>
          </cell>
          <cell r="CY842">
            <v>1.26559337233486</v>
          </cell>
          <cell r="CZ842">
            <v>1.2554894424613</v>
          </cell>
          <cell r="DA842">
            <v>1.23074674667261</v>
          </cell>
          <cell r="DB842">
            <v>1.25028306668855</v>
          </cell>
          <cell r="DC842">
            <v>1.25539260355569</v>
          </cell>
          <cell r="DD842">
            <v>1.25029389125866</v>
          </cell>
          <cell r="DE842">
            <v>1.25851131041805</v>
          </cell>
          <cell r="DF842">
            <v>1.2507119259111</v>
          </cell>
        </row>
        <row r="843">
          <cell r="BX843">
            <v>2.24693248639147</v>
          </cell>
          <cell r="BY843">
            <v>2.62816548431853</v>
          </cell>
          <cell r="BZ843">
            <v>3.26998568677094</v>
          </cell>
          <cell r="CA843">
            <v>3.36640052727121</v>
          </cell>
          <cell r="CB843">
            <v>3.03071723533949</v>
          </cell>
          <cell r="CC843">
            <v>3.09539744958043</v>
          </cell>
          <cell r="CD843">
            <v>3.16382105082802</v>
          </cell>
          <cell r="CE843">
            <v>3.3263197085896</v>
          </cell>
          <cell r="CF843">
            <v>4.04757057339134</v>
          </cell>
          <cell r="CG843">
            <v>3.22141831845383</v>
          </cell>
          <cell r="CH843">
            <v>3.3366512900555</v>
          </cell>
          <cell r="CI843">
            <v>2.89534564722633</v>
          </cell>
          <cell r="CJ843">
            <v>4.44786680426339</v>
          </cell>
          <cell r="CK843">
            <v>3.82363925111379</v>
          </cell>
          <cell r="CL843">
            <v>3.9451981763911</v>
          </cell>
          <cell r="CM843">
            <v>4.23362472795631</v>
          </cell>
          <cell r="CN843">
            <v>3.87515652279734</v>
          </cell>
          <cell r="CO843">
            <v>4.24485478877544</v>
          </cell>
          <cell r="CP843">
            <v>4.95916928974472</v>
          </cell>
          <cell r="CQ843">
            <v>4.77435968000205</v>
          </cell>
          <cell r="CR843">
            <v>4.75106913350736</v>
          </cell>
          <cell r="CS843">
            <v>4.66465322937527</v>
          </cell>
          <cell r="CT843">
            <v>4.78477930507993</v>
          </cell>
          <cell r="CU843">
            <v>4.78477930507993</v>
          </cell>
          <cell r="CV843">
            <v>4.78477930507993</v>
          </cell>
          <cell r="CW843">
            <v>1.2539015003897</v>
          </cell>
          <cell r="CX843">
            <v>1.2507729027842</v>
          </cell>
          <cell r="CY843">
            <v>1.27132173195996</v>
          </cell>
          <cell r="CZ843">
            <v>1.26341746142873</v>
          </cell>
          <cell r="DA843">
            <v>1.23268722708328</v>
          </cell>
          <cell r="DB843">
            <v>1.23617023231104</v>
          </cell>
          <cell r="DC843">
            <v>1.25549215015996</v>
          </cell>
          <cell r="DD843">
            <v>1.26691485267344</v>
          </cell>
          <cell r="DE843">
            <v>1.25649063040399</v>
          </cell>
          <cell r="DF843">
            <v>1.26671931786875</v>
          </cell>
        </row>
        <row r="844">
          <cell r="BX844">
            <v>2.47178711305175</v>
          </cell>
          <cell r="BY844">
            <v>3.05991635057132</v>
          </cell>
          <cell r="BZ844">
            <v>2.8535101360977</v>
          </cell>
          <cell r="CA844">
            <v>3.4759871651519</v>
          </cell>
          <cell r="CB844">
            <v>3.35487634630432</v>
          </cell>
          <cell r="CC844">
            <v>3.41748621754511</v>
          </cell>
          <cell r="CD844">
            <v>3.91148737804076</v>
          </cell>
          <cell r="CE844">
            <v>3.0730226149043</v>
          </cell>
          <cell r="CF844">
            <v>3.76571161559046</v>
          </cell>
          <cell r="CG844">
            <v>2.96850261270666</v>
          </cell>
          <cell r="CH844">
            <v>3.74042905707016</v>
          </cell>
          <cell r="CI844">
            <v>3.67235117706302</v>
          </cell>
          <cell r="CJ844">
            <v>4.46425472696647</v>
          </cell>
          <cell r="CK844">
            <v>3.47668252333749</v>
          </cell>
          <cell r="CL844">
            <v>4.46311769342703</v>
          </cell>
          <cell r="CM844">
            <v>4.22459897225656</v>
          </cell>
          <cell r="CN844">
            <v>5.59972331623717</v>
          </cell>
          <cell r="CO844">
            <v>4.45341160659152</v>
          </cell>
          <cell r="CP844">
            <v>4.93660969959633</v>
          </cell>
          <cell r="CQ844">
            <v>5.34263863642249</v>
          </cell>
          <cell r="CR844">
            <v>4.65396951589487</v>
          </cell>
          <cell r="CS844">
            <v>5.74627630399763</v>
          </cell>
          <cell r="CT844">
            <v>4.82871651567923</v>
          </cell>
          <cell r="CU844">
            <v>4.82871651567923</v>
          </cell>
          <cell r="CV844">
            <v>4.82871651567923</v>
          </cell>
          <cell r="CW844">
            <v>1.25301356216466</v>
          </cell>
          <cell r="CX844">
            <v>1.24595897701628</v>
          </cell>
          <cell r="CY844">
            <v>1.25893526531069</v>
          </cell>
          <cell r="CZ844">
            <v>1.24790317295779</v>
          </cell>
          <cell r="DA844">
            <v>1.27118456296972</v>
          </cell>
          <cell r="DB844">
            <v>1.25107730422267</v>
          </cell>
          <cell r="DC844">
            <v>1.24269677567541</v>
          </cell>
          <cell r="DD844">
            <v>1.25771105081965</v>
          </cell>
          <cell r="DE844">
            <v>1.24555356333896</v>
          </cell>
          <cell r="DF844">
            <v>1.24824522450639</v>
          </cell>
        </row>
        <row r="845">
          <cell r="BX845">
            <v>2.51759725029556</v>
          </cell>
          <cell r="BY845">
            <v>2.80418054474392</v>
          </cell>
          <cell r="BZ845">
            <v>2.62521217878444</v>
          </cell>
          <cell r="CA845">
            <v>3.04288778635687</v>
          </cell>
          <cell r="CB845">
            <v>3.67546761113552</v>
          </cell>
          <cell r="CC845">
            <v>3.31419458366408</v>
          </cell>
          <cell r="CD845">
            <v>3.20682506350268</v>
          </cell>
          <cell r="CE845">
            <v>3.32359865148531</v>
          </cell>
          <cell r="CF845">
            <v>3.82924876161831</v>
          </cell>
          <cell r="CG845">
            <v>3.85461152654228</v>
          </cell>
          <cell r="CH845">
            <v>3.56869715228559</v>
          </cell>
          <cell r="CI845">
            <v>3.58864175374625</v>
          </cell>
          <cell r="CJ845">
            <v>3.90888350844571</v>
          </cell>
          <cell r="CK845">
            <v>3.82293620395095</v>
          </cell>
          <cell r="CL845">
            <v>4.32257679218484</v>
          </cell>
          <cell r="CM845">
            <v>4.29875599673626</v>
          </cell>
          <cell r="CN845">
            <v>4.74066296561544</v>
          </cell>
          <cell r="CO845">
            <v>4.97227038497918</v>
          </cell>
          <cell r="CP845">
            <v>4.29255212343105</v>
          </cell>
          <cell r="CQ845">
            <v>5.34525605212722</v>
          </cell>
          <cell r="CR845">
            <v>5.03166518255883</v>
          </cell>
          <cell r="CS845">
            <v>5.3141622216027</v>
          </cell>
          <cell r="CT845">
            <v>5.49808578771692</v>
          </cell>
          <cell r="CU845">
            <v>5.49808578771692</v>
          </cell>
          <cell r="CV845">
            <v>5.49808578771692</v>
          </cell>
          <cell r="CW845">
            <v>1.26402040219768</v>
          </cell>
          <cell r="CX845">
            <v>1.27068652778702</v>
          </cell>
          <cell r="CY845">
            <v>1.24997283764561</v>
          </cell>
          <cell r="CZ845">
            <v>1.25020071116289</v>
          </cell>
          <cell r="DA845">
            <v>1.2244992488947</v>
          </cell>
          <cell r="DB845">
            <v>1.26161690152591</v>
          </cell>
          <cell r="DC845">
            <v>1.24795299951215</v>
          </cell>
          <cell r="DD845">
            <v>1.23562433413644</v>
          </cell>
          <cell r="DE845">
            <v>1.26043379414026</v>
          </cell>
          <cell r="DF845">
            <v>1.26431994780327</v>
          </cell>
        </row>
        <row r="846">
          <cell r="BX846">
            <v>2.54113471209155</v>
          </cell>
          <cell r="BY846">
            <v>2.47169409831951</v>
          </cell>
          <cell r="BZ846">
            <v>3.19775907416209</v>
          </cell>
          <cell r="CA846">
            <v>3.35682328050288</v>
          </cell>
          <cell r="CB846">
            <v>3.31131515588033</v>
          </cell>
          <cell r="CC846">
            <v>3.16149809338677</v>
          </cell>
          <cell r="CD846">
            <v>3.5490071119537</v>
          </cell>
          <cell r="CE846">
            <v>3.33545736827609</v>
          </cell>
          <cell r="CF846">
            <v>3.64396693910112</v>
          </cell>
          <cell r="CG846">
            <v>3.47973901665812</v>
          </cell>
          <cell r="CH846">
            <v>3.69148707946591</v>
          </cell>
          <cell r="CI846">
            <v>4.18716809859434</v>
          </cell>
          <cell r="CJ846">
            <v>3.96708913841029</v>
          </cell>
          <cell r="CK846">
            <v>4.24854932231541</v>
          </cell>
          <cell r="CL846">
            <v>3.93438937418479</v>
          </cell>
          <cell r="CM846">
            <v>4.27770830765366</v>
          </cell>
          <cell r="CN846">
            <v>3.92295607471062</v>
          </cell>
          <cell r="CO846">
            <v>3.81909387746258</v>
          </cell>
          <cell r="CP846">
            <v>4.42629355202715</v>
          </cell>
          <cell r="CQ846">
            <v>4.33332976831276</v>
          </cell>
          <cell r="CR846">
            <v>5.11732825178119</v>
          </cell>
          <cell r="CS846">
            <v>4.85030537169358</v>
          </cell>
          <cell r="CT846">
            <v>5.13831048423407</v>
          </cell>
          <cell r="CU846">
            <v>5.13831048423407</v>
          </cell>
          <cell r="CV846">
            <v>5.13831048423407</v>
          </cell>
          <cell r="CW846">
            <v>1.24932321268202</v>
          </cell>
          <cell r="CX846">
            <v>1.25056372356034</v>
          </cell>
          <cell r="CY846">
            <v>1.27423509608805</v>
          </cell>
          <cell r="CZ846">
            <v>1.25003539145328</v>
          </cell>
          <cell r="DA846">
            <v>1.26549646668481</v>
          </cell>
          <cell r="DB846">
            <v>1.25140796629275</v>
          </cell>
          <cell r="DC846">
            <v>1.26608563187401</v>
          </cell>
          <cell r="DD846">
            <v>1.2606514653447</v>
          </cell>
          <cell r="DE846">
            <v>1.26588036448784</v>
          </cell>
          <cell r="DF846">
            <v>1.24647541958784</v>
          </cell>
        </row>
        <row r="847">
          <cell r="BX847">
            <v>2.38466505996351</v>
          </cell>
          <cell r="BY847">
            <v>2.83693269881886</v>
          </cell>
          <cell r="BZ847">
            <v>3.08499480380876</v>
          </cell>
          <cell r="CA847">
            <v>3.52651559995689</v>
          </cell>
          <cell r="CB847">
            <v>3.21995256709301</v>
          </cell>
          <cell r="CC847">
            <v>3.0863993136846</v>
          </cell>
          <cell r="CD847">
            <v>3.53362468551025</v>
          </cell>
          <cell r="CE847">
            <v>3.83709648446331</v>
          </cell>
          <cell r="CF847">
            <v>3.35071364481047</v>
          </cell>
          <cell r="CG847">
            <v>3.63936683833294</v>
          </cell>
          <cell r="CH847">
            <v>4.153638282161</v>
          </cell>
          <cell r="CI847">
            <v>3.12119787858792</v>
          </cell>
          <cell r="CJ847">
            <v>3.80732701799524</v>
          </cell>
          <cell r="CK847">
            <v>3.91272186761021</v>
          </cell>
          <cell r="CL847">
            <v>4.22271227694455</v>
          </cell>
          <cell r="CM847">
            <v>4.29325399915307</v>
          </cell>
          <cell r="CN847">
            <v>4.24921062477468</v>
          </cell>
          <cell r="CO847">
            <v>4.3729668654227</v>
          </cell>
          <cell r="CP847">
            <v>4.85218977913778</v>
          </cell>
          <cell r="CQ847">
            <v>4.76372995554904</v>
          </cell>
          <cell r="CR847">
            <v>5.78597926580199</v>
          </cell>
          <cell r="CS847">
            <v>5.47910073879436</v>
          </cell>
          <cell r="CT847">
            <v>5.33964982518806</v>
          </cell>
          <cell r="CU847">
            <v>5.33964982518806</v>
          </cell>
          <cell r="CV847">
            <v>5.33964982518806</v>
          </cell>
          <cell r="CW847">
            <v>1.25294902599565</v>
          </cell>
          <cell r="CX847">
            <v>1.26534135875709</v>
          </cell>
          <cell r="CY847">
            <v>1.26668903102817</v>
          </cell>
          <cell r="CZ847">
            <v>1.23382838484622</v>
          </cell>
          <cell r="DA847">
            <v>1.28084989041701</v>
          </cell>
          <cell r="DB847">
            <v>1.27112141586125</v>
          </cell>
          <cell r="DC847">
            <v>1.25590106127966</v>
          </cell>
          <cell r="DD847">
            <v>1.24379290256927</v>
          </cell>
          <cell r="DE847">
            <v>1.26834227716603</v>
          </cell>
          <cell r="DF847">
            <v>1.27040066561819</v>
          </cell>
        </row>
        <row r="848">
          <cell r="BX848">
            <v>3.16232819319988</v>
          </cell>
          <cell r="BY848">
            <v>3.26395202725886</v>
          </cell>
          <cell r="BZ848">
            <v>2.43149767257249</v>
          </cell>
          <cell r="CA848">
            <v>3.07837797349924</v>
          </cell>
          <cell r="CB848">
            <v>2.94135435509531</v>
          </cell>
          <cell r="CC848">
            <v>3.11616077323729</v>
          </cell>
          <cell r="CD848">
            <v>3.38012253805214</v>
          </cell>
          <cell r="CE848">
            <v>3.03025315223773</v>
          </cell>
          <cell r="CF848">
            <v>3.34953408425759</v>
          </cell>
          <cell r="CG848">
            <v>4.48496698297332</v>
          </cell>
          <cell r="CH848">
            <v>3.74363945913136</v>
          </cell>
          <cell r="CI848">
            <v>3.43601937630889</v>
          </cell>
          <cell r="CJ848">
            <v>3.55565717146827</v>
          </cell>
          <cell r="CK848">
            <v>3.7688196011956</v>
          </cell>
          <cell r="CL848">
            <v>3.43235939846108</v>
          </cell>
          <cell r="CM848">
            <v>3.85667736855929</v>
          </cell>
          <cell r="CN848">
            <v>4.01270911719047</v>
          </cell>
          <cell r="CO848">
            <v>4.2659066295871</v>
          </cell>
          <cell r="CP848">
            <v>4.44936386771034</v>
          </cell>
          <cell r="CQ848">
            <v>4.48386042735083</v>
          </cell>
          <cell r="CR848">
            <v>5.71941178514291</v>
          </cell>
          <cell r="CS848">
            <v>5.26246326823581</v>
          </cell>
          <cell r="CT848">
            <v>5.11008715611535</v>
          </cell>
          <cell r="CU848">
            <v>5.11008715611535</v>
          </cell>
          <cell r="CV848">
            <v>5.11008715611535</v>
          </cell>
          <cell r="CW848">
            <v>1.28446389334364</v>
          </cell>
          <cell r="CX848">
            <v>1.26139191745592</v>
          </cell>
          <cell r="CY848">
            <v>1.24837091088489</v>
          </cell>
          <cell r="CZ848">
            <v>1.24288007698296</v>
          </cell>
          <cell r="DA848">
            <v>1.26287021382262</v>
          </cell>
          <cell r="DB848">
            <v>1.2558931813077</v>
          </cell>
          <cell r="DC848">
            <v>1.24780693967974</v>
          </cell>
          <cell r="DD848">
            <v>1.27248796184132</v>
          </cell>
          <cell r="DE848">
            <v>1.25395636224072</v>
          </cell>
          <cell r="DF848">
            <v>1.2386514300446</v>
          </cell>
        </row>
        <row r="849">
          <cell r="BX849">
            <v>2.76171881959082</v>
          </cell>
          <cell r="BY849">
            <v>2.703426541726</v>
          </cell>
          <cell r="BZ849">
            <v>3.0601002197214</v>
          </cell>
          <cell r="CA849">
            <v>3.25106466821461</v>
          </cell>
          <cell r="CB849">
            <v>3.60037883244345</v>
          </cell>
          <cell r="CC849">
            <v>3.47690757913859</v>
          </cell>
          <cell r="CD849">
            <v>3.6029337346337</v>
          </cell>
          <cell r="CE849">
            <v>3.12605577246732</v>
          </cell>
          <cell r="CF849">
            <v>3.34904618628682</v>
          </cell>
          <cell r="CG849">
            <v>3.4812628204694</v>
          </cell>
          <cell r="CH849">
            <v>4.34954891045519</v>
          </cell>
          <cell r="CI849">
            <v>3.83270915583961</v>
          </cell>
          <cell r="CJ849">
            <v>4.60434149282403</v>
          </cell>
          <cell r="CK849">
            <v>4.79876869531378</v>
          </cell>
          <cell r="CL849">
            <v>4.20125259058744</v>
          </cell>
          <cell r="CM849">
            <v>4.50608861595204</v>
          </cell>
          <cell r="CN849">
            <v>4.23049353353369</v>
          </cell>
          <cell r="CO849">
            <v>4.08122830045895</v>
          </cell>
          <cell r="CP849">
            <v>5.34080351703369</v>
          </cell>
          <cell r="CQ849">
            <v>4.38969507274143</v>
          </cell>
          <cell r="CR849">
            <v>5.66984640983946</v>
          </cell>
          <cell r="CS849">
            <v>4.8887100499392</v>
          </cell>
          <cell r="CT849">
            <v>5.1023376729053</v>
          </cell>
          <cell r="CU849">
            <v>5.1023376729053</v>
          </cell>
          <cell r="CV849">
            <v>5.1023376729053</v>
          </cell>
          <cell r="CW849">
            <v>1.25048263137405</v>
          </cell>
          <cell r="CX849">
            <v>1.24245636287572</v>
          </cell>
          <cell r="CY849">
            <v>1.2595799136608</v>
          </cell>
          <cell r="CZ849">
            <v>1.23852762017126</v>
          </cell>
          <cell r="DA849">
            <v>1.27415943554838</v>
          </cell>
          <cell r="DB849">
            <v>1.25338698296545</v>
          </cell>
          <cell r="DC849">
            <v>1.26969765803813</v>
          </cell>
          <cell r="DD849">
            <v>1.27397716024418</v>
          </cell>
          <cell r="DE849">
            <v>1.24810622370312</v>
          </cell>
          <cell r="DF849">
            <v>1.25505247922139</v>
          </cell>
        </row>
        <row r="850">
          <cell r="BX850">
            <v>2.37965482803272</v>
          </cell>
          <cell r="BY850">
            <v>2.5021428077307</v>
          </cell>
          <cell r="BZ850">
            <v>2.77992349081482</v>
          </cell>
          <cell r="CA850">
            <v>3.45246792223273</v>
          </cell>
          <cell r="CB850">
            <v>3.08491186979579</v>
          </cell>
          <cell r="CC850">
            <v>3.78038879914736</v>
          </cell>
          <cell r="CD850">
            <v>3.05740585822812</v>
          </cell>
          <cell r="CE850">
            <v>3.47937494152625</v>
          </cell>
          <cell r="CF850">
            <v>3.07280263643474</v>
          </cell>
          <cell r="CG850">
            <v>3.31998973419971</v>
          </cell>
          <cell r="CH850">
            <v>3.81103464117933</v>
          </cell>
          <cell r="CI850">
            <v>3.6869352436495</v>
          </cell>
          <cell r="CJ850">
            <v>4.02629921974634</v>
          </cell>
          <cell r="CK850">
            <v>3.94713768635494</v>
          </cell>
          <cell r="CL850">
            <v>4.78636757748033</v>
          </cell>
          <cell r="CM850">
            <v>4.55424729523295</v>
          </cell>
          <cell r="CN850">
            <v>4.38847828803461</v>
          </cell>
          <cell r="CO850">
            <v>4.90729963278384</v>
          </cell>
          <cell r="CP850">
            <v>4.08714476358622</v>
          </cell>
          <cell r="CQ850">
            <v>4.93533356788729</v>
          </cell>
          <cell r="CR850">
            <v>4.93908283340668</v>
          </cell>
          <cell r="CS850">
            <v>4.72407633330859</v>
          </cell>
          <cell r="CT850">
            <v>5.31306010849299</v>
          </cell>
          <cell r="CU850">
            <v>5.31306010849299</v>
          </cell>
          <cell r="CV850">
            <v>5.31306010849299</v>
          </cell>
          <cell r="CW850">
            <v>1.24274660496518</v>
          </cell>
          <cell r="CX850">
            <v>1.24716134364143</v>
          </cell>
          <cell r="CY850">
            <v>1.27041864598947</v>
          </cell>
          <cell r="CZ850">
            <v>1.23902411456674</v>
          </cell>
          <cell r="DA850">
            <v>1.24714520246117</v>
          </cell>
          <cell r="DB850">
            <v>1.24251688129525</v>
          </cell>
          <cell r="DC850">
            <v>1.24413874220153</v>
          </cell>
          <cell r="DD850">
            <v>1.25346821987532</v>
          </cell>
          <cell r="DE850">
            <v>1.25592184770241</v>
          </cell>
          <cell r="DF850">
            <v>1.26193180084388</v>
          </cell>
        </row>
        <row r="851">
          <cell r="BX851">
            <v>2.41481101449239</v>
          </cell>
          <cell r="BY851">
            <v>3.28707973699399</v>
          </cell>
          <cell r="BZ851">
            <v>3.08278626071324</v>
          </cell>
          <cell r="CA851">
            <v>3.30392672758284</v>
          </cell>
          <cell r="CB851">
            <v>3.12776005676486</v>
          </cell>
          <cell r="CC851">
            <v>3.86387239526398</v>
          </cell>
          <cell r="CD851">
            <v>3.77011066810259</v>
          </cell>
          <cell r="CE851">
            <v>3.20871355283465</v>
          </cell>
          <cell r="CF851">
            <v>3.68592492869127</v>
          </cell>
          <cell r="CG851">
            <v>3.69526451457544</v>
          </cell>
          <cell r="CH851">
            <v>4.22625924482618</v>
          </cell>
          <cell r="CI851">
            <v>4.55604583895532</v>
          </cell>
          <cell r="CJ851">
            <v>4.27420385988003</v>
          </cell>
          <cell r="CK851">
            <v>4.17590940860293</v>
          </cell>
          <cell r="CL851">
            <v>4.35668335000833</v>
          </cell>
          <cell r="CM851">
            <v>4.32650089325519</v>
          </cell>
          <cell r="CN851">
            <v>5.39467990559295</v>
          </cell>
          <cell r="CO851">
            <v>4.51385136966741</v>
          </cell>
          <cell r="CP851">
            <v>4.97390902386321</v>
          </cell>
          <cell r="CQ851">
            <v>4.88131585827703</v>
          </cell>
          <cell r="CR851">
            <v>5.12218737856028</v>
          </cell>
          <cell r="CS851">
            <v>5.08605931619004</v>
          </cell>
          <cell r="CT851">
            <v>5.67334272140318</v>
          </cell>
          <cell r="CU851">
            <v>5.67334272140318</v>
          </cell>
          <cell r="CV851">
            <v>5.67334272140318</v>
          </cell>
          <cell r="CW851">
            <v>1.24439425669012</v>
          </cell>
          <cell r="CX851">
            <v>1.26030934829996</v>
          </cell>
          <cell r="CY851">
            <v>1.25802786015016</v>
          </cell>
          <cell r="CZ851">
            <v>1.28602946065157</v>
          </cell>
          <cell r="DA851">
            <v>1.26184344562874</v>
          </cell>
          <cell r="DB851">
            <v>1.26854761721218</v>
          </cell>
          <cell r="DC851">
            <v>1.25547332493853</v>
          </cell>
          <cell r="DD851">
            <v>1.26096868271937</v>
          </cell>
          <cell r="DE851">
            <v>1.26528879587896</v>
          </cell>
          <cell r="DF851">
            <v>1.25487924056523</v>
          </cell>
        </row>
        <row r="852">
          <cell r="BX852">
            <v>2.14752765563218</v>
          </cell>
          <cell r="BY852">
            <v>2.52082611013752</v>
          </cell>
          <cell r="BZ852">
            <v>2.63737392618411</v>
          </cell>
          <cell r="CA852">
            <v>3.08158374679347</v>
          </cell>
          <cell r="CB852">
            <v>2.93874376056518</v>
          </cell>
          <cell r="CC852">
            <v>3.68570226830674</v>
          </cell>
          <cell r="CD852">
            <v>3.52654871663638</v>
          </cell>
          <cell r="CE852">
            <v>3.3552091282054</v>
          </cell>
          <cell r="CF852">
            <v>3.93250947178517</v>
          </cell>
          <cell r="CG852">
            <v>3.7619394519627</v>
          </cell>
          <cell r="CH852">
            <v>3.65096170744164</v>
          </cell>
          <cell r="CI852">
            <v>3.81009655525916</v>
          </cell>
          <cell r="CJ852">
            <v>4.01978161763029</v>
          </cell>
          <cell r="CK852">
            <v>4.70047184497362</v>
          </cell>
          <cell r="CL852">
            <v>3.84766897268213</v>
          </cell>
          <cell r="CM852">
            <v>4.58459813765096</v>
          </cell>
          <cell r="CN852">
            <v>4.53467708050234</v>
          </cell>
          <cell r="CO852">
            <v>4.37064128921443</v>
          </cell>
          <cell r="CP852">
            <v>4.43207322840312</v>
          </cell>
          <cell r="CQ852">
            <v>4.47368786214328</v>
          </cell>
          <cell r="CR852">
            <v>5.50505133206501</v>
          </cell>
          <cell r="CS852">
            <v>5.25420919010868</v>
          </cell>
          <cell r="CT852">
            <v>4.92133516841398</v>
          </cell>
          <cell r="CU852">
            <v>4.92133516841398</v>
          </cell>
          <cell r="CV852">
            <v>4.92133516841398</v>
          </cell>
          <cell r="CW852">
            <v>1.24958026838764</v>
          </cell>
          <cell r="CX852">
            <v>1.27047002332227</v>
          </cell>
          <cell r="CY852">
            <v>1.24986401326098</v>
          </cell>
          <cell r="CZ852">
            <v>1.24998810525595</v>
          </cell>
          <cell r="DA852">
            <v>1.25099725322609</v>
          </cell>
          <cell r="DB852">
            <v>1.27011929080984</v>
          </cell>
          <cell r="DC852">
            <v>1.26435962308463</v>
          </cell>
          <cell r="DD852">
            <v>1.23554350209791</v>
          </cell>
          <cell r="DE852">
            <v>1.24916088675731</v>
          </cell>
          <cell r="DF852">
            <v>1.27080987269339</v>
          </cell>
        </row>
        <row r="853">
          <cell r="BX853">
            <v>2.47945196259602</v>
          </cell>
          <cell r="BY853">
            <v>3.25781122223071</v>
          </cell>
          <cell r="BZ853">
            <v>2.71786515719304</v>
          </cell>
          <cell r="CA853">
            <v>3.23027970613176</v>
          </cell>
          <cell r="CB853">
            <v>3.04588157625852</v>
          </cell>
          <cell r="CC853">
            <v>2.98871137615973</v>
          </cell>
          <cell r="CD853">
            <v>3.19001918620804</v>
          </cell>
          <cell r="CE853">
            <v>3.29623649362517</v>
          </cell>
          <cell r="CF853">
            <v>4.01284258321869</v>
          </cell>
          <cell r="CG853">
            <v>3.90218349255956</v>
          </cell>
          <cell r="CH853">
            <v>3.52483055025912</v>
          </cell>
          <cell r="CI853">
            <v>3.53938485259659</v>
          </cell>
          <cell r="CJ853">
            <v>3.79164247088755</v>
          </cell>
          <cell r="CK853">
            <v>4.49307296698236</v>
          </cell>
          <cell r="CL853">
            <v>3.67584528344464</v>
          </cell>
          <cell r="CM853">
            <v>4.60626053603068</v>
          </cell>
          <cell r="CN853">
            <v>4.9910854562679</v>
          </cell>
          <cell r="CO853">
            <v>4.48520456152371</v>
          </cell>
          <cell r="CP853">
            <v>4.59220605536639</v>
          </cell>
          <cell r="CQ853">
            <v>4.34744079185789</v>
          </cell>
          <cell r="CR853">
            <v>4.949551174667</v>
          </cell>
          <cell r="CS853">
            <v>5.59409418323586</v>
          </cell>
          <cell r="CT853">
            <v>5.16374205588542</v>
          </cell>
          <cell r="CU853">
            <v>5.16374205588542</v>
          </cell>
          <cell r="CV853">
            <v>5.16374205588542</v>
          </cell>
          <cell r="CW853">
            <v>1.26600502394482</v>
          </cell>
          <cell r="CX853">
            <v>1.26192435484399</v>
          </cell>
          <cell r="CY853">
            <v>1.25904553386434</v>
          </cell>
          <cell r="CZ853">
            <v>1.25619859246399</v>
          </cell>
          <cell r="DA853">
            <v>1.24713462170051</v>
          </cell>
          <cell r="DB853">
            <v>1.25357646719703</v>
          </cell>
          <cell r="DC853">
            <v>1.23945283788603</v>
          </cell>
          <cell r="DD853">
            <v>1.27792661373335</v>
          </cell>
          <cell r="DE853">
            <v>1.2548619266483</v>
          </cell>
          <cell r="DF853">
            <v>1.24665337289863</v>
          </cell>
        </row>
        <row r="854">
          <cell r="BX854">
            <v>1.90691234908579</v>
          </cell>
          <cell r="BY854">
            <v>2.3718244484917</v>
          </cell>
          <cell r="BZ854">
            <v>3.03876770687794</v>
          </cell>
          <cell r="CA854">
            <v>3.11382309281082</v>
          </cell>
          <cell r="CB854">
            <v>2.63459613855503</v>
          </cell>
          <cell r="CC854">
            <v>3.18283492464084</v>
          </cell>
          <cell r="CD854">
            <v>3.24489448732677</v>
          </cell>
          <cell r="CE854">
            <v>3.16751277650046</v>
          </cell>
          <cell r="CF854">
            <v>3.77458307574555</v>
          </cell>
          <cell r="CG854">
            <v>4.03620337533253</v>
          </cell>
          <cell r="CH854">
            <v>3.70183073720459</v>
          </cell>
          <cell r="CI854">
            <v>3.91289027828189</v>
          </cell>
          <cell r="CJ854">
            <v>4.05044296281241</v>
          </cell>
          <cell r="CK854">
            <v>4.53380075165557</v>
          </cell>
          <cell r="CL854">
            <v>4.04192905345503</v>
          </cell>
          <cell r="CM854">
            <v>4.07847597628687</v>
          </cell>
          <cell r="CN854">
            <v>4.92977141869249</v>
          </cell>
          <cell r="CO854">
            <v>4.34920501014193</v>
          </cell>
          <cell r="CP854">
            <v>4.51444565122323</v>
          </cell>
          <cell r="CQ854">
            <v>4.46873247179581</v>
          </cell>
          <cell r="CR854">
            <v>4.96347385817728</v>
          </cell>
          <cell r="CS854">
            <v>4.5802484078456</v>
          </cell>
          <cell r="CT854">
            <v>4.8005138240169</v>
          </cell>
          <cell r="CU854">
            <v>4.8005138240169</v>
          </cell>
          <cell r="CV854">
            <v>4.8005138240169</v>
          </cell>
          <cell r="CW854">
            <v>1.26913707510522</v>
          </cell>
          <cell r="CX854">
            <v>1.25387171982757</v>
          </cell>
          <cell r="CY854">
            <v>1.25581520451644</v>
          </cell>
          <cell r="CZ854">
            <v>1.24505266082636</v>
          </cell>
          <cell r="DA854">
            <v>1.26833813785076</v>
          </cell>
          <cell r="DB854">
            <v>1.28258294944331</v>
          </cell>
          <cell r="DC854">
            <v>1.25560622093599</v>
          </cell>
          <cell r="DD854">
            <v>1.26369438776508</v>
          </cell>
          <cell r="DE854">
            <v>1.25419325736723</v>
          </cell>
          <cell r="DF854">
            <v>1.27578686800276</v>
          </cell>
        </row>
        <row r="855">
          <cell r="BX855">
            <v>2.58354579170213</v>
          </cell>
          <cell r="BY855">
            <v>3.1234005634886</v>
          </cell>
          <cell r="BZ855">
            <v>4.22221460210271</v>
          </cell>
          <cell r="CA855">
            <v>3.61793896605019</v>
          </cell>
          <cell r="CB855">
            <v>3.56618035717907</v>
          </cell>
          <cell r="CC855">
            <v>3.03318621192758</v>
          </cell>
          <cell r="CD855">
            <v>3.44119945266352</v>
          </cell>
          <cell r="CE855">
            <v>3.65220847393993</v>
          </cell>
          <cell r="CF855">
            <v>3.39876119561532</v>
          </cell>
          <cell r="CG855">
            <v>3.82250556309301</v>
          </cell>
          <cell r="CH855">
            <v>3.84735453901803</v>
          </cell>
          <cell r="CI855">
            <v>3.62934834977582</v>
          </cell>
          <cell r="CJ855">
            <v>4.20865971567696</v>
          </cell>
          <cell r="CK855">
            <v>4.45162165138195</v>
          </cell>
          <cell r="CL855">
            <v>4.43653355202293</v>
          </cell>
          <cell r="CM855">
            <v>4.0673092442276</v>
          </cell>
          <cell r="CN855">
            <v>4.61992181352448</v>
          </cell>
          <cell r="CO855">
            <v>4.00130583428727</v>
          </cell>
          <cell r="CP855">
            <v>4.94231984550965</v>
          </cell>
          <cell r="CQ855">
            <v>4.90459637898342</v>
          </cell>
          <cell r="CR855">
            <v>4.60197078120101</v>
          </cell>
          <cell r="CS855">
            <v>5.30006409519693</v>
          </cell>
          <cell r="CT855">
            <v>5.19288508980119</v>
          </cell>
          <cell r="CU855">
            <v>5.19288508980119</v>
          </cell>
          <cell r="CV855">
            <v>5.19288508980119</v>
          </cell>
          <cell r="CW855">
            <v>1.24762455530103</v>
          </cell>
          <cell r="CX855">
            <v>1.22608030974497</v>
          </cell>
          <cell r="CY855">
            <v>1.27109504747301</v>
          </cell>
          <cell r="CZ855">
            <v>1.26493289038275</v>
          </cell>
          <cell r="DA855">
            <v>1.2456480147305</v>
          </cell>
          <cell r="DB855">
            <v>1.26155336611493</v>
          </cell>
          <cell r="DC855">
            <v>1.25065698592676</v>
          </cell>
          <cell r="DD855">
            <v>1.26915678711767</v>
          </cell>
          <cell r="DE855">
            <v>1.23766938561805</v>
          </cell>
          <cell r="DF855">
            <v>1.27245859893161</v>
          </cell>
        </row>
        <row r="856">
          <cell r="BX856">
            <v>2.72881501382265</v>
          </cell>
          <cell r="BY856">
            <v>3.32493025996275</v>
          </cell>
          <cell r="BZ856">
            <v>2.92995140339891</v>
          </cell>
          <cell r="CA856">
            <v>3.43563883384834</v>
          </cell>
          <cell r="CB856">
            <v>3.33063530391462</v>
          </cell>
          <cell r="CC856">
            <v>3.71774359364151</v>
          </cell>
          <cell r="CD856">
            <v>3.23198101479084</v>
          </cell>
          <cell r="CE856">
            <v>3.54853577055365</v>
          </cell>
          <cell r="CF856">
            <v>4.31891154911472</v>
          </cell>
          <cell r="CG856">
            <v>3.9358266171716</v>
          </cell>
          <cell r="CH856">
            <v>3.75349597706916</v>
          </cell>
          <cell r="CI856">
            <v>3.71688070127194</v>
          </cell>
          <cell r="CJ856">
            <v>3.91883336907053</v>
          </cell>
          <cell r="CK856">
            <v>4.38200816128394</v>
          </cell>
          <cell r="CL856">
            <v>4.60424685828049</v>
          </cell>
          <cell r="CM856">
            <v>4.64304593627212</v>
          </cell>
          <cell r="CN856">
            <v>5.15780682333701</v>
          </cell>
          <cell r="CO856">
            <v>4.43782437400168</v>
          </cell>
          <cell r="CP856">
            <v>4.589599571378</v>
          </cell>
          <cell r="CQ856">
            <v>5.40427916779175</v>
          </cell>
          <cell r="CR856">
            <v>5.69436987126233</v>
          </cell>
          <cell r="CS856">
            <v>4.96051312328022</v>
          </cell>
          <cell r="CT856">
            <v>5.43734112913788</v>
          </cell>
          <cell r="CU856">
            <v>5.43734112913788</v>
          </cell>
          <cell r="CV856">
            <v>5.43734112913788</v>
          </cell>
          <cell r="CW856">
            <v>1.24755143951614</v>
          </cell>
          <cell r="CX856">
            <v>1.26200930849745</v>
          </cell>
          <cell r="CY856">
            <v>1.2465497660633</v>
          </cell>
          <cell r="CZ856">
            <v>1.25312373365252</v>
          </cell>
          <cell r="DA856">
            <v>1.24509644416226</v>
          </cell>
          <cell r="DB856">
            <v>1.26201237898018</v>
          </cell>
          <cell r="DC856">
            <v>1.25559134006564</v>
          </cell>
          <cell r="DD856">
            <v>1.25354363761259</v>
          </cell>
          <cell r="DE856">
            <v>1.24216073561761</v>
          </cell>
          <cell r="DF856">
            <v>1.23840981028198</v>
          </cell>
        </row>
        <row r="857">
          <cell r="BX857">
            <v>2.90100051559373</v>
          </cell>
          <cell r="BY857">
            <v>2.84684133093436</v>
          </cell>
          <cell r="BZ857">
            <v>2.43588387254647</v>
          </cell>
          <cell r="CA857">
            <v>3.23587532026581</v>
          </cell>
          <cell r="CB857">
            <v>3.61262263369909</v>
          </cell>
          <cell r="CC857">
            <v>3.21678841312402</v>
          </cell>
          <cell r="CD857">
            <v>3.16319981138269</v>
          </cell>
          <cell r="CE857">
            <v>4.05124308558653</v>
          </cell>
          <cell r="CF857">
            <v>3.57999369733979</v>
          </cell>
          <cell r="CG857">
            <v>3.50304193031072</v>
          </cell>
          <cell r="CH857">
            <v>3.80509792852605</v>
          </cell>
          <cell r="CI857">
            <v>3.9511450259519</v>
          </cell>
          <cell r="CJ857">
            <v>4.40718235766447</v>
          </cell>
          <cell r="CK857">
            <v>4.19314076405745</v>
          </cell>
          <cell r="CL857">
            <v>4.45422220830117</v>
          </cell>
          <cell r="CM857">
            <v>4.2254115610915</v>
          </cell>
          <cell r="CN857">
            <v>4.47397815356278</v>
          </cell>
          <cell r="CO857">
            <v>4.76759768538737</v>
          </cell>
          <cell r="CP857">
            <v>4.84944075636508</v>
          </cell>
          <cell r="CQ857">
            <v>4.42287633429161</v>
          </cell>
          <cell r="CR857">
            <v>4.88990056702967</v>
          </cell>
          <cell r="CS857">
            <v>4.43434244324583</v>
          </cell>
          <cell r="CT857">
            <v>5.32810469582632</v>
          </cell>
          <cell r="CU857">
            <v>5.32810469582632</v>
          </cell>
          <cell r="CV857">
            <v>5.32810469582632</v>
          </cell>
          <cell r="CW857">
            <v>1.23938588468226</v>
          </cell>
          <cell r="CX857">
            <v>1.25268104010773</v>
          </cell>
          <cell r="CY857">
            <v>1.25744637062184</v>
          </cell>
          <cell r="CZ857">
            <v>1.25771994831708</v>
          </cell>
          <cell r="DA857">
            <v>1.24248829863809</v>
          </cell>
          <cell r="DB857">
            <v>1.27034694731445</v>
          </cell>
          <cell r="DC857">
            <v>1.24719933288146</v>
          </cell>
          <cell r="DD857">
            <v>1.27108632053268</v>
          </cell>
          <cell r="DE857">
            <v>1.28361976813895</v>
          </cell>
          <cell r="DF857">
            <v>1.26180776583887</v>
          </cell>
        </row>
        <row r="858">
          <cell r="BX858">
            <v>2.18139609111347</v>
          </cell>
          <cell r="BY858">
            <v>2.73358198822481</v>
          </cell>
          <cell r="BZ858">
            <v>3.247967321862</v>
          </cell>
          <cell r="CA858">
            <v>3.28697731321164</v>
          </cell>
          <cell r="CB858">
            <v>3.2382990407445</v>
          </cell>
          <cell r="CC858">
            <v>3.21717011370057</v>
          </cell>
          <cell r="CD858">
            <v>2.98968263139398</v>
          </cell>
          <cell r="CE858">
            <v>3.08903917584384</v>
          </cell>
          <cell r="CF858">
            <v>3.34065841306782</v>
          </cell>
          <cell r="CG858">
            <v>3.25572382378783</v>
          </cell>
          <cell r="CH858">
            <v>4.23031157810983</v>
          </cell>
          <cell r="CI858">
            <v>3.8353000541479</v>
          </cell>
          <cell r="CJ858">
            <v>3.95141742504237</v>
          </cell>
          <cell r="CK858">
            <v>4.66725313177817</v>
          </cell>
          <cell r="CL858">
            <v>4.28521658543271</v>
          </cell>
          <cell r="CM858">
            <v>4.27851658098929</v>
          </cell>
          <cell r="CN858">
            <v>4.7114222434078</v>
          </cell>
          <cell r="CO858">
            <v>4.65724138025451</v>
          </cell>
          <cell r="CP858">
            <v>4.85922216325366</v>
          </cell>
          <cell r="CQ858">
            <v>4.83518242139994</v>
          </cell>
          <cell r="CR858">
            <v>5.27274362128943</v>
          </cell>
          <cell r="CS858">
            <v>5.18887865319155</v>
          </cell>
          <cell r="CT858">
            <v>4.45041723055857</v>
          </cell>
          <cell r="CU858">
            <v>4.45041723055857</v>
          </cell>
          <cell r="CV858">
            <v>4.45041723055857</v>
          </cell>
          <cell r="CW858">
            <v>1.24063361173014</v>
          </cell>
          <cell r="CX858">
            <v>1.25743897767828</v>
          </cell>
          <cell r="CY858">
            <v>1.26724912557615</v>
          </cell>
          <cell r="CZ858">
            <v>1.25261262958141</v>
          </cell>
          <cell r="DA858">
            <v>1.25225034364024</v>
          </cell>
          <cell r="DB858">
            <v>1.26141866184195</v>
          </cell>
          <cell r="DC858">
            <v>1.27401226163895</v>
          </cell>
          <cell r="DD858">
            <v>1.26372274104633</v>
          </cell>
          <cell r="DE858">
            <v>1.26125907102305</v>
          </cell>
          <cell r="DF858">
            <v>1.22194688644374</v>
          </cell>
        </row>
        <row r="859">
          <cell r="BX859">
            <v>2.95451349480092</v>
          </cell>
          <cell r="BY859">
            <v>3.28839277352081</v>
          </cell>
          <cell r="BZ859">
            <v>2.59975608622517</v>
          </cell>
          <cell r="CA859">
            <v>3.15915521871927</v>
          </cell>
          <cell r="CB859">
            <v>3.49163304189508</v>
          </cell>
          <cell r="CC859">
            <v>2.93420931558589</v>
          </cell>
          <cell r="CD859">
            <v>3.34643727400719</v>
          </cell>
          <cell r="CE859">
            <v>3.73905135697805</v>
          </cell>
          <cell r="CF859">
            <v>4.02707448915637</v>
          </cell>
          <cell r="CG859">
            <v>3.43663365991752</v>
          </cell>
          <cell r="CH859">
            <v>4.18545976409211</v>
          </cell>
          <cell r="CI859">
            <v>3.48204994825032</v>
          </cell>
          <cell r="CJ859">
            <v>4.09058288742248</v>
          </cell>
          <cell r="CK859">
            <v>4.21560527966549</v>
          </cell>
          <cell r="CL859">
            <v>3.93098774167222</v>
          </cell>
          <cell r="CM859">
            <v>3.7102558968571</v>
          </cell>
          <cell r="CN859">
            <v>4.29969819442528</v>
          </cell>
          <cell r="CO859">
            <v>4.83443467968991</v>
          </cell>
          <cell r="CP859">
            <v>4.63041226978375</v>
          </cell>
          <cell r="CQ859">
            <v>4.83037788108046</v>
          </cell>
          <cell r="CR859">
            <v>4.43544677256036</v>
          </cell>
          <cell r="CS859">
            <v>5.25953708551212</v>
          </cell>
          <cell r="CT859">
            <v>5.00092483730561</v>
          </cell>
          <cell r="CU859">
            <v>5.00092483730561</v>
          </cell>
          <cell r="CV859">
            <v>5.00092483730561</v>
          </cell>
          <cell r="CW859">
            <v>1.25467392988034</v>
          </cell>
          <cell r="CX859">
            <v>1.25922826480239</v>
          </cell>
          <cell r="CY859">
            <v>1.28413260953245</v>
          </cell>
          <cell r="CZ859">
            <v>1.28162506128799</v>
          </cell>
          <cell r="DA859">
            <v>1.24730322848021</v>
          </cell>
          <cell r="DB859">
            <v>1.24873475699984</v>
          </cell>
          <cell r="DC859">
            <v>1.26654773050932</v>
          </cell>
          <cell r="DD859">
            <v>1.24704824203139</v>
          </cell>
          <cell r="DE859">
            <v>1.26700267352197</v>
          </cell>
          <cell r="DF859">
            <v>1.24105422958621</v>
          </cell>
        </row>
        <row r="860">
          <cell r="BX860">
            <v>2.53486253162438</v>
          </cell>
          <cell r="BY860">
            <v>2.92774062081872</v>
          </cell>
          <cell r="BZ860">
            <v>2.98376356006693</v>
          </cell>
          <cell r="CA860">
            <v>3.03675587145839</v>
          </cell>
          <cell r="CB860">
            <v>3.04073046437163</v>
          </cell>
          <cell r="CC860">
            <v>2.91671882646993</v>
          </cell>
          <cell r="CD860">
            <v>3.80733585289502</v>
          </cell>
          <cell r="CE860">
            <v>3.41634780698905</v>
          </cell>
          <cell r="CF860">
            <v>3.99938230330424</v>
          </cell>
          <cell r="CG860">
            <v>3.66366214360331</v>
          </cell>
          <cell r="CH860">
            <v>4.0756351287036</v>
          </cell>
          <cell r="CI860">
            <v>3.95059449341262</v>
          </cell>
          <cell r="CJ860">
            <v>3.96159386213857</v>
          </cell>
          <cell r="CK860">
            <v>4.86591471892679</v>
          </cell>
          <cell r="CL860">
            <v>4.20203849198345</v>
          </cell>
          <cell r="CM860">
            <v>4.2768765883122</v>
          </cell>
          <cell r="CN860">
            <v>3.94080193884891</v>
          </cell>
          <cell r="CO860">
            <v>4.48383454928956</v>
          </cell>
          <cell r="CP860">
            <v>3.88170985850668</v>
          </cell>
          <cell r="CQ860">
            <v>5.19276712288967</v>
          </cell>
          <cell r="CR860">
            <v>4.71153127594049</v>
          </cell>
          <cell r="CS860">
            <v>5.00626515863061</v>
          </cell>
          <cell r="CT860">
            <v>4.54567704075478</v>
          </cell>
          <cell r="CU860">
            <v>4.54567704075478</v>
          </cell>
          <cell r="CV860">
            <v>4.54567704075478</v>
          </cell>
          <cell r="CW860">
            <v>1.25009247408226</v>
          </cell>
          <cell r="CX860">
            <v>1.26552839468193</v>
          </cell>
          <cell r="CY860">
            <v>1.24220085154138</v>
          </cell>
          <cell r="CZ860">
            <v>1.24904693534574</v>
          </cell>
          <cell r="DA860">
            <v>1.26961249403228</v>
          </cell>
          <cell r="DB860">
            <v>1.26951426826345</v>
          </cell>
          <cell r="DC860">
            <v>1.252727772058</v>
          </cell>
          <cell r="DD860">
            <v>1.24621623696468</v>
          </cell>
          <cell r="DE860">
            <v>1.26700181043553</v>
          </cell>
          <cell r="DF860">
            <v>1.25165603756365</v>
          </cell>
        </row>
        <row r="861">
          <cell r="BX861">
            <v>2.56228980389936</v>
          </cell>
          <cell r="BY861">
            <v>2.8546226083527</v>
          </cell>
          <cell r="BZ861">
            <v>2.68965371795465</v>
          </cell>
          <cell r="CA861">
            <v>2.896233590752</v>
          </cell>
          <cell r="CB861">
            <v>2.70914678271045</v>
          </cell>
          <cell r="CC861">
            <v>3.1714046414457</v>
          </cell>
          <cell r="CD861">
            <v>3.60378225502366</v>
          </cell>
          <cell r="CE861">
            <v>3.64514033587435</v>
          </cell>
          <cell r="CF861">
            <v>3.6361763044</v>
          </cell>
          <cell r="CG861">
            <v>3.9714903757867</v>
          </cell>
          <cell r="CH861">
            <v>3.74072007888093</v>
          </cell>
          <cell r="CI861">
            <v>3.78270843959749</v>
          </cell>
          <cell r="CJ861">
            <v>3.73131643604305</v>
          </cell>
          <cell r="CK861">
            <v>4.07258425599348</v>
          </cell>
          <cell r="CL861">
            <v>3.92580118625103</v>
          </cell>
          <cell r="CM861">
            <v>4.28723226195929</v>
          </cell>
          <cell r="CN861">
            <v>4.9706274046267</v>
          </cell>
          <cell r="CO861">
            <v>5.13308468903681</v>
          </cell>
          <cell r="CP861">
            <v>5.89890602879642</v>
          </cell>
          <cell r="CQ861">
            <v>5.68371341359019</v>
          </cell>
          <cell r="CR861">
            <v>6.41543686843586</v>
          </cell>
          <cell r="CS861">
            <v>4.93437697040746</v>
          </cell>
          <cell r="CT861">
            <v>5.03881611453985</v>
          </cell>
          <cell r="CU861">
            <v>5.03881611453985</v>
          </cell>
          <cell r="CV861">
            <v>5.03881611453985</v>
          </cell>
          <cell r="CW861">
            <v>1.2587564919953</v>
          </cell>
          <cell r="CX861">
            <v>1.25253833074021</v>
          </cell>
          <cell r="CY861">
            <v>1.26806673369529</v>
          </cell>
          <cell r="CZ861">
            <v>1.24695707180438</v>
          </cell>
          <cell r="DA861">
            <v>1.25324006977968</v>
          </cell>
          <cell r="DB861">
            <v>1.25025942240901</v>
          </cell>
          <cell r="DC861">
            <v>1.25797624788013</v>
          </cell>
          <cell r="DD861">
            <v>1.22918218322196</v>
          </cell>
          <cell r="DE861">
            <v>1.25635007819796</v>
          </cell>
          <cell r="DF861">
            <v>1.24822997293884</v>
          </cell>
        </row>
        <row r="862">
          <cell r="BX862">
            <v>2.69496963365153</v>
          </cell>
          <cell r="BY862">
            <v>2.69282309091846</v>
          </cell>
          <cell r="BZ862">
            <v>3.49023579005847</v>
          </cell>
          <cell r="CA862">
            <v>3.2200125035756</v>
          </cell>
          <cell r="CB862">
            <v>3.52400276897869</v>
          </cell>
          <cell r="CC862">
            <v>3.76895249206816</v>
          </cell>
          <cell r="CD862">
            <v>3.10554481230405</v>
          </cell>
          <cell r="CE862">
            <v>3.01483299345323</v>
          </cell>
          <cell r="CF862">
            <v>3.40571655070866</v>
          </cell>
          <cell r="CG862">
            <v>4.24629175162626</v>
          </cell>
          <cell r="CH862">
            <v>3.34520364812699</v>
          </cell>
          <cell r="CI862">
            <v>3.59168360503489</v>
          </cell>
          <cell r="CJ862">
            <v>3.7917064234281</v>
          </cell>
          <cell r="CK862">
            <v>4.48468975955146</v>
          </cell>
          <cell r="CL862">
            <v>3.89502434006386</v>
          </cell>
          <cell r="CM862">
            <v>4.00874532614444</v>
          </cell>
          <cell r="CN862">
            <v>4.4853766759621</v>
          </cell>
          <cell r="CO862">
            <v>4.71523818925717</v>
          </cell>
          <cell r="CP862">
            <v>4.946320037915</v>
          </cell>
          <cell r="CQ862">
            <v>5.31777503282864</v>
          </cell>
          <cell r="CR862">
            <v>5.19858711475382</v>
          </cell>
          <cell r="CS862">
            <v>5.29541454894337</v>
          </cell>
          <cell r="CT862">
            <v>5.4415165271583</v>
          </cell>
          <cell r="CU862">
            <v>5.4415165271583</v>
          </cell>
          <cell r="CV862">
            <v>5.4415165271583</v>
          </cell>
          <cell r="CW862">
            <v>1.26270287720135</v>
          </cell>
          <cell r="CX862">
            <v>1.25304115080424</v>
          </cell>
          <cell r="CY862">
            <v>1.26295875670621</v>
          </cell>
          <cell r="CZ862">
            <v>1.26846288999125</v>
          </cell>
          <cell r="DA862">
            <v>1.24307763135832</v>
          </cell>
          <cell r="DB862">
            <v>1.24511741315482</v>
          </cell>
          <cell r="DC862">
            <v>1.25614789616092</v>
          </cell>
          <cell r="DD862">
            <v>1.28422720228576</v>
          </cell>
          <cell r="DE862">
            <v>1.25241746613248</v>
          </cell>
          <cell r="DF862">
            <v>1.26362437277499</v>
          </cell>
        </row>
        <row r="863">
          <cell r="BX863">
            <v>2.40707464429677</v>
          </cell>
          <cell r="BY863">
            <v>2.80599808247214</v>
          </cell>
          <cell r="BZ863">
            <v>3.15462077648448</v>
          </cell>
          <cell r="CA863">
            <v>3.28270156678831</v>
          </cell>
          <cell r="CB863">
            <v>3.04393547599757</v>
          </cell>
          <cell r="CC863">
            <v>3.62785371018105</v>
          </cell>
          <cell r="CD863">
            <v>2.82943583302143</v>
          </cell>
          <cell r="CE863">
            <v>3.71057290587087</v>
          </cell>
          <cell r="CF863">
            <v>3.11483948992512</v>
          </cell>
          <cell r="CG863">
            <v>3.01148919843993</v>
          </cell>
          <cell r="CH863">
            <v>3.70673189541162</v>
          </cell>
          <cell r="CI863">
            <v>3.64446322477299</v>
          </cell>
          <cell r="CJ863">
            <v>4.02750216475649</v>
          </cell>
          <cell r="CK863">
            <v>4.22633497502008</v>
          </cell>
          <cell r="CL863">
            <v>4.27635317398119</v>
          </cell>
          <cell r="CM863">
            <v>4.44995847276992</v>
          </cell>
          <cell r="CN863">
            <v>4.88268189547372</v>
          </cell>
          <cell r="CO863">
            <v>5.54943394673992</v>
          </cell>
          <cell r="CP863">
            <v>4.78955255337266</v>
          </cell>
          <cell r="CQ863">
            <v>4.92727255924278</v>
          </cell>
          <cell r="CR863">
            <v>4.90451921948818</v>
          </cell>
          <cell r="CS863">
            <v>4.76435261828253</v>
          </cell>
          <cell r="CT863">
            <v>4.60964847532067</v>
          </cell>
          <cell r="CU863">
            <v>4.60964847532067</v>
          </cell>
          <cell r="CV863">
            <v>4.60964847532067</v>
          </cell>
          <cell r="CW863">
            <v>1.24986509750427</v>
          </cell>
          <cell r="CX863">
            <v>1.261416356221</v>
          </cell>
          <cell r="CY863">
            <v>1.2595660031914</v>
          </cell>
          <cell r="CZ863">
            <v>1.25194954187846</v>
          </cell>
          <cell r="DA863">
            <v>1.25302830852258</v>
          </cell>
          <cell r="DB863">
            <v>1.27969779553799</v>
          </cell>
          <cell r="DC863">
            <v>1.25397995823269</v>
          </cell>
          <cell r="DD863">
            <v>1.24337085779654</v>
          </cell>
          <cell r="DE863">
            <v>1.26698976067461</v>
          </cell>
          <cell r="DF863">
            <v>1.23865911654822</v>
          </cell>
        </row>
        <row r="864">
          <cell r="BX864">
            <v>2.28958695659627</v>
          </cell>
          <cell r="BY864">
            <v>2.40838445796648</v>
          </cell>
          <cell r="BZ864">
            <v>2.58708893586835</v>
          </cell>
          <cell r="CA864">
            <v>2.75453514326838</v>
          </cell>
          <cell r="CB864">
            <v>3.27532873394197</v>
          </cell>
          <cell r="CC864">
            <v>3.114017756421</v>
          </cell>
          <cell r="CD864">
            <v>3.75778727628256</v>
          </cell>
          <cell r="CE864">
            <v>3.60556486738514</v>
          </cell>
          <cell r="CF864">
            <v>3.79550113354434</v>
          </cell>
          <cell r="CG864">
            <v>3.31334851023651</v>
          </cell>
          <cell r="CH864">
            <v>3.95644604123679</v>
          </cell>
          <cell r="CI864">
            <v>3.69202019296662</v>
          </cell>
          <cell r="CJ864">
            <v>4.28300025858954</v>
          </cell>
          <cell r="CK864">
            <v>3.95415551536907</v>
          </cell>
          <cell r="CL864">
            <v>4.61891559661103</v>
          </cell>
          <cell r="CM864">
            <v>4.75950083901334</v>
          </cell>
          <cell r="CN864">
            <v>4.53050035520429</v>
          </cell>
          <cell r="CO864">
            <v>5.25874074825419</v>
          </cell>
          <cell r="CP864">
            <v>5.34911192652142</v>
          </cell>
          <cell r="CQ864">
            <v>5.04105935919144</v>
          </cell>
          <cell r="CR864">
            <v>5.01824303197371</v>
          </cell>
          <cell r="CS864">
            <v>5.65694580137071</v>
          </cell>
          <cell r="CT864">
            <v>5.36003511518428</v>
          </cell>
          <cell r="CU864">
            <v>5.36003511518428</v>
          </cell>
          <cell r="CV864">
            <v>5.36003511518428</v>
          </cell>
          <cell r="CW864">
            <v>1.25861269780669</v>
          </cell>
          <cell r="CX864">
            <v>1.26118790784233</v>
          </cell>
          <cell r="CY864">
            <v>1.23990618577429</v>
          </cell>
          <cell r="CZ864">
            <v>1.23904865128501</v>
          </cell>
          <cell r="DA864">
            <v>1.24866895926793</v>
          </cell>
          <cell r="DB864">
            <v>1.23790548105856</v>
          </cell>
          <cell r="DC864">
            <v>1.2525147833609</v>
          </cell>
          <cell r="DD864">
            <v>1.25805237282584</v>
          </cell>
          <cell r="DE864">
            <v>1.24026254887692</v>
          </cell>
          <cell r="DF864">
            <v>1.26908469754823</v>
          </cell>
        </row>
        <row r="865">
          <cell r="BX865">
            <v>3.25988067353814</v>
          </cell>
          <cell r="BY865">
            <v>3.02514704505688</v>
          </cell>
          <cell r="BZ865">
            <v>2.94203795236679</v>
          </cell>
          <cell r="CA865">
            <v>3.33852075101583</v>
          </cell>
          <cell r="CB865">
            <v>3.32704157410813</v>
          </cell>
          <cell r="CC865">
            <v>3.8370809323916</v>
          </cell>
          <cell r="CD865">
            <v>3.54069252194094</v>
          </cell>
          <cell r="CE865">
            <v>3.54321781325104</v>
          </cell>
          <cell r="CF865">
            <v>3.84966395790771</v>
          </cell>
          <cell r="CG865">
            <v>3.51498790823294</v>
          </cell>
          <cell r="CH865">
            <v>3.67761091974543</v>
          </cell>
          <cell r="CI865">
            <v>3.37628869530012</v>
          </cell>
          <cell r="CJ865">
            <v>4.24751079136645</v>
          </cell>
          <cell r="CK865">
            <v>4.26290323106207</v>
          </cell>
          <cell r="CL865">
            <v>3.56540195989918</v>
          </cell>
          <cell r="CM865">
            <v>4.04300740300672</v>
          </cell>
          <cell r="CN865">
            <v>5.07999006047151</v>
          </cell>
          <cell r="CO865">
            <v>5.34129299255158</v>
          </cell>
          <cell r="CP865">
            <v>4.58181511249235</v>
          </cell>
          <cell r="CQ865">
            <v>4.98431425274348</v>
          </cell>
          <cell r="CR865">
            <v>4.71287008414885</v>
          </cell>
          <cell r="CS865">
            <v>4.68406834681835</v>
          </cell>
          <cell r="CT865">
            <v>5.3577040954968</v>
          </cell>
          <cell r="CU865">
            <v>5.3577040954968</v>
          </cell>
          <cell r="CV865">
            <v>5.3577040954968</v>
          </cell>
          <cell r="CW865">
            <v>1.25747508167179</v>
          </cell>
          <cell r="CX865">
            <v>1.25090332386935</v>
          </cell>
          <cell r="CY865">
            <v>1.27220905233813</v>
          </cell>
          <cell r="CZ865">
            <v>1.26892548144923</v>
          </cell>
          <cell r="DA865">
            <v>1.26476053111965</v>
          </cell>
          <cell r="DB865">
            <v>1.24295006430061</v>
          </cell>
          <cell r="DC865">
            <v>1.25930822162063</v>
          </cell>
          <cell r="DD865">
            <v>1.25342635672296</v>
          </cell>
          <cell r="DE865">
            <v>1.25834263002793</v>
          </cell>
          <cell r="DF865">
            <v>1.26855925934402</v>
          </cell>
        </row>
        <row r="866">
          <cell r="BX866">
            <v>2.95822905056613</v>
          </cell>
          <cell r="BY866">
            <v>3.34809812372517</v>
          </cell>
          <cell r="BZ866">
            <v>3.99378952675898</v>
          </cell>
          <cell r="CA866">
            <v>3.28561050474492</v>
          </cell>
          <cell r="CB866">
            <v>3.32021305928399</v>
          </cell>
          <cell r="CC866">
            <v>3.28423679653737</v>
          </cell>
          <cell r="CD866">
            <v>3.36434953422575</v>
          </cell>
          <cell r="CE866">
            <v>3.19846373642362</v>
          </cell>
          <cell r="CF866">
            <v>3.52983741082301</v>
          </cell>
          <cell r="CG866">
            <v>3.87423593108834</v>
          </cell>
          <cell r="CH866">
            <v>3.76389541716065</v>
          </cell>
          <cell r="CI866">
            <v>3.86084635216639</v>
          </cell>
          <cell r="CJ866">
            <v>4.09002097632321</v>
          </cell>
          <cell r="CK866">
            <v>4.20088832606497</v>
          </cell>
          <cell r="CL866">
            <v>4.32730135328488</v>
          </cell>
          <cell r="CM866">
            <v>4.79348138482113</v>
          </cell>
          <cell r="CN866">
            <v>5.0831158281488</v>
          </cell>
          <cell r="CO866">
            <v>4.72087440987531</v>
          </cell>
          <cell r="CP866">
            <v>5.32103987164696</v>
          </cell>
          <cell r="CQ866">
            <v>4.7620080381434</v>
          </cell>
          <cell r="CR866">
            <v>4.73053592149242</v>
          </cell>
          <cell r="CS866">
            <v>4.55002043685061</v>
          </cell>
          <cell r="CT866">
            <v>5.52312616929158</v>
          </cell>
          <cell r="CU866">
            <v>5.52312616929158</v>
          </cell>
          <cell r="CV866">
            <v>5.52312616929158</v>
          </cell>
          <cell r="CW866">
            <v>1.25133246304122</v>
          </cell>
          <cell r="CX866">
            <v>1.27691770194154</v>
          </cell>
          <cell r="CY866">
            <v>1.24582901026063</v>
          </cell>
          <cell r="CZ866">
            <v>1.2612767390395</v>
          </cell>
          <cell r="DA866">
            <v>1.25067555436371</v>
          </cell>
          <cell r="DB866">
            <v>1.24492580744326</v>
          </cell>
          <cell r="DC866">
            <v>1.27658917051968</v>
          </cell>
          <cell r="DD866">
            <v>1.26079068384141</v>
          </cell>
          <cell r="DE866">
            <v>1.26589674560484</v>
          </cell>
          <cell r="DF866">
            <v>1.26128841620447</v>
          </cell>
        </row>
        <row r="867">
          <cell r="BX867">
            <v>3.12377621161419</v>
          </cell>
          <cell r="BY867">
            <v>3.27105116120982</v>
          </cell>
          <cell r="BZ867">
            <v>2.97825252838772</v>
          </cell>
          <cell r="CA867">
            <v>3.22989299153069</v>
          </cell>
          <cell r="CB867">
            <v>3.38796597393639</v>
          </cell>
          <cell r="CC867">
            <v>2.98009492734712</v>
          </cell>
          <cell r="CD867">
            <v>3.59679359136054</v>
          </cell>
          <cell r="CE867">
            <v>3.26574800835464</v>
          </cell>
          <cell r="CF867">
            <v>3.08927591982917</v>
          </cell>
          <cell r="CG867">
            <v>4.21530081977167</v>
          </cell>
          <cell r="CH867">
            <v>4.53282253441838</v>
          </cell>
          <cell r="CI867">
            <v>3.98871182069105</v>
          </cell>
          <cell r="CJ867">
            <v>3.7746210981348</v>
          </cell>
          <cell r="CK867">
            <v>3.83214329051375</v>
          </cell>
          <cell r="CL867">
            <v>4.34468094061559</v>
          </cell>
          <cell r="CM867">
            <v>4.28916699250875</v>
          </cell>
          <cell r="CN867">
            <v>4.45530244308336</v>
          </cell>
          <cell r="CO867">
            <v>4.40214389948369</v>
          </cell>
          <cell r="CP867">
            <v>4.84982926488464</v>
          </cell>
          <cell r="CQ867">
            <v>4.99544178106208</v>
          </cell>
          <cell r="CR867">
            <v>4.91129905872628</v>
          </cell>
          <cell r="CS867">
            <v>5.42038151259417</v>
          </cell>
          <cell r="CT867">
            <v>5.71279645500819</v>
          </cell>
          <cell r="CU867">
            <v>5.71279645500819</v>
          </cell>
          <cell r="CV867">
            <v>5.71279645500819</v>
          </cell>
          <cell r="CW867">
            <v>1.25977071988736</v>
          </cell>
          <cell r="CX867">
            <v>1.25650344895398</v>
          </cell>
          <cell r="CY867">
            <v>1.25673741097278</v>
          </cell>
          <cell r="CZ867">
            <v>1.26957550311941</v>
          </cell>
          <cell r="DA867">
            <v>1.25311428326054</v>
          </cell>
          <cell r="DB867">
            <v>1.26427623131457</v>
          </cell>
          <cell r="DC867">
            <v>1.24179027183502</v>
          </cell>
          <cell r="DD867">
            <v>1.24901219247164</v>
          </cell>
          <cell r="DE867">
            <v>1.23948760280448</v>
          </cell>
          <cell r="DF867">
            <v>1.2337178483032</v>
          </cell>
        </row>
        <row r="868">
          <cell r="BX868">
            <v>2.46140134035648</v>
          </cell>
          <cell r="BY868">
            <v>3.58386650339785</v>
          </cell>
          <cell r="BZ868">
            <v>2.77664649548285</v>
          </cell>
          <cell r="CA868">
            <v>2.87446553829251</v>
          </cell>
          <cell r="CB868">
            <v>3.54052198378684</v>
          </cell>
          <cell r="CC868">
            <v>3.18782270502549</v>
          </cell>
          <cell r="CD868">
            <v>3.41606995050056</v>
          </cell>
          <cell r="CE868">
            <v>4.0113145243425</v>
          </cell>
          <cell r="CF868">
            <v>3.77751545496544</v>
          </cell>
          <cell r="CG868">
            <v>3.59971937121838</v>
          </cell>
          <cell r="CH868">
            <v>3.65955270066318</v>
          </cell>
          <cell r="CI868">
            <v>3.28570162622628</v>
          </cell>
          <cell r="CJ868">
            <v>3.59615714529934</v>
          </cell>
          <cell r="CK868">
            <v>4.07808736887633</v>
          </cell>
          <cell r="CL868">
            <v>3.83948561774423</v>
          </cell>
          <cell r="CM868">
            <v>3.97710964039747</v>
          </cell>
          <cell r="CN868">
            <v>4.78821116804683</v>
          </cell>
          <cell r="CO868">
            <v>4.87290283584721</v>
          </cell>
          <cell r="CP868">
            <v>4.78980028273652</v>
          </cell>
          <cell r="CQ868">
            <v>4.79635247727177</v>
          </cell>
          <cell r="CR868">
            <v>4.608082372472</v>
          </cell>
          <cell r="CS868">
            <v>4.79261574028789</v>
          </cell>
          <cell r="CT868">
            <v>5.33867755862905</v>
          </cell>
          <cell r="CU868">
            <v>5.33867755862905</v>
          </cell>
          <cell r="CV868">
            <v>5.33867755862905</v>
          </cell>
          <cell r="CW868">
            <v>1.25632652852264</v>
          </cell>
          <cell r="CX868">
            <v>1.23254443245402</v>
          </cell>
          <cell r="CY868">
            <v>1.26920054897348</v>
          </cell>
          <cell r="CZ868">
            <v>1.25014000479366</v>
          </cell>
          <cell r="DA868">
            <v>1.25131974986305</v>
          </cell>
          <cell r="DB868">
            <v>1.25421245946891</v>
          </cell>
          <cell r="DC868">
            <v>1.2412607709187</v>
          </cell>
          <cell r="DD868">
            <v>1.26678645443133</v>
          </cell>
          <cell r="DE868">
            <v>1.25585854575024</v>
          </cell>
          <cell r="DF868">
            <v>1.26211158703133</v>
          </cell>
        </row>
        <row r="869">
          <cell r="BX869">
            <v>2.56880500659756</v>
          </cell>
          <cell r="BY869">
            <v>3.20806623160255</v>
          </cell>
          <cell r="BZ869">
            <v>3.1502174139832</v>
          </cell>
          <cell r="CA869">
            <v>3.06125709067228</v>
          </cell>
          <cell r="CB869">
            <v>2.98458272962324</v>
          </cell>
          <cell r="CC869">
            <v>3.75123435682119</v>
          </cell>
          <cell r="CD869">
            <v>3.31257650607345</v>
          </cell>
          <cell r="CE869">
            <v>3.23929661125247</v>
          </cell>
          <cell r="CF869">
            <v>3.66311274821736</v>
          </cell>
          <cell r="CG869">
            <v>3.68646423994549</v>
          </cell>
          <cell r="CH869">
            <v>3.8136891338767</v>
          </cell>
          <cell r="CI869">
            <v>3.93382816754419</v>
          </cell>
          <cell r="CJ869">
            <v>3.62137794072012</v>
          </cell>
          <cell r="CK869">
            <v>3.49247153168814</v>
          </cell>
          <cell r="CL869">
            <v>4.20274299247752</v>
          </cell>
          <cell r="CM869">
            <v>4.15981037462166</v>
          </cell>
          <cell r="CN869">
            <v>4.5456324119769</v>
          </cell>
          <cell r="CO869">
            <v>4.78267117224948</v>
          </cell>
          <cell r="CP869">
            <v>4.14585400548829</v>
          </cell>
          <cell r="CQ869">
            <v>4.9086460143042</v>
          </cell>
          <cell r="CR869">
            <v>4.74997640355713</v>
          </cell>
          <cell r="CS869">
            <v>4.81564144509896</v>
          </cell>
          <cell r="CT869">
            <v>5.72027653572584</v>
          </cell>
          <cell r="CU869">
            <v>5.72027653572584</v>
          </cell>
          <cell r="CV869">
            <v>5.72027653572584</v>
          </cell>
          <cell r="CW869">
            <v>1.24787637629578</v>
          </cell>
          <cell r="CX869">
            <v>1.24535490098739</v>
          </cell>
          <cell r="CY869">
            <v>1.25513106187169</v>
          </cell>
          <cell r="CZ869">
            <v>1.24845146008744</v>
          </cell>
          <cell r="DA869">
            <v>1.25577222417295</v>
          </cell>
          <cell r="DB869">
            <v>1.25121087199725</v>
          </cell>
          <cell r="DC869">
            <v>1.26769775379951</v>
          </cell>
          <cell r="DD869">
            <v>1.24064151160059</v>
          </cell>
          <cell r="DE869">
            <v>1.26897958180118</v>
          </cell>
          <cell r="DF869">
            <v>1.26818135048916</v>
          </cell>
        </row>
        <row r="870">
          <cell r="BX870">
            <v>2.66252986648819</v>
          </cell>
          <cell r="BY870">
            <v>2.67574022846675</v>
          </cell>
          <cell r="BZ870">
            <v>2.69684249473267</v>
          </cell>
          <cell r="CA870">
            <v>2.83578079478864</v>
          </cell>
          <cell r="CB870">
            <v>3.61339573740379</v>
          </cell>
          <cell r="CC870">
            <v>3.82931268911293</v>
          </cell>
          <cell r="CD870">
            <v>3.76562408196825</v>
          </cell>
          <cell r="CE870">
            <v>3.18658247795772</v>
          </cell>
          <cell r="CF870">
            <v>3.76430539387764</v>
          </cell>
          <cell r="CG870">
            <v>4.11562887941437</v>
          </cell>
          <cell r="CH870">
            <v>3.94713581902337</v>
          </cell>
          <cell r="CI870">
            <v>3.47288003703394</v>
          </cell>
          <cell r="CJ870">
            <v>4.12985859831986</v>
          </cell>
          <cell r="CK870">
            <v>4.07357810667945</v>
          </cell>
          <cell r="CL870">
            <v>3.81993672728747</v>
          </cell>
          <cell r="CM870">
            <v>4.13229359656226</v>
          </cell>
          <cell r="CN870">
            <v>4.66009149552523</v>
          </cell>
          <cell r="CO870">
            <v>4.72991149818385</v>
          </cell>
          <cell r="CP870">
            <v>4.90114974350738</v>
          </cell>
          <cell r="CQ870">
            <v>4.90214847991802</v>
          </cell>
          <cell r="CR870">
            <v>4.52343279058726</v>
          </cell>
          <cell r="CS870">
            <v>5.11748036943295</v>
          </cell>
          <cell r="CT870">
            <v>4.79564807198244</v>
          </cell>
          <cell r="CU870">
            <v>4.79564807198244</v>
          </cell>
          <cell r="CV870">
            <v>4.79564807198244</v>
          </cell>
          <cell r="CW870">
            <v>1.26385487637818</v>
          </cell>
          <cell r="CX870">
            <v>1.24498495939823</v>
          </cell>
          <cell r="CY870">
            <v>1.25440718235379</v>
          </cell>
          <cell r="CZ870">
            <v>1.24112707054083</v>
          </cell>
          <cell r="DA870">
            <v>1.25395806770622</v>
          </cell>
          <cell r="DB870">
            <v>1.2537579439265</v>
          </cell>
          <cell r="DC870">
            <v>1.25598782432651</v>
          </cell>
          <cell r="DD870">
            <v>1.23853916988901</v>
          </cell>
          <cell r="DE870">
            <v>1.25498526639857</v>
          </cell>
          <cell r="DF870">
            <v>1.27494783727408</v>
          </cell>
        </row>
        <row r="871">
          <cell r="BX871">
            <v>2.25817055065647</v>
          </cell>
          <cell r="BY871">
            <v>2.88621938830401</v>
          </cell>
          <cell r="BZ871">
            <v>3.13392178667634</v>
          </cell>
          <cell r="CA871">
            <v>2.84947405206318</v>
          </cell>
          <cell r="CB871">
            <v>3.17704970809736</v>
          </cell>
          <cell r="CC871">
            <v>3.28160710817561</v>
          </cell>
          <cell r="CD871">
            <v>3.18921037947341</v>
          </cell>
          <cell r="CE871">
            <v>3.38526837901613</v>
          </cell>
          <cell r="CF871">
            <v>3.69866293330985</v>
          </cell>
          <cell r="CG871">
            <v>3.50693762302605</v>
          </cell>
          <cell r="CH871">
            <v>4.02460555029871</v>
          </cell>
          <cell r="CI871">
            <v>4.78110430424197</v>
          </cell>
          <cell r="CJ871">
            <v>3.95865535338603</v>
          </cell>
          <cell r="CK871">
            <v>4.09169941217155</v>
          </cell>
          <cell r="CL871">
            <v>4.68108612108936</v>
          </cell>
          <cell r="CM871">
            <v>4.81350337058261</v>
          </cell>
          <cell r="CN871">
            <v>4.41663961191757</v>
          </cell>
          <cell r="CO871">
            <v>4.33977295463153</v>
          </cell>
          <cell r="CP871">
            <v>4.2923548379425</v>
          </cell>
          <cell r="CQ871">
            <v>4.5166560029313</v>
          </cell>
          <cell r="CR871">
            <v>4.97517204784317</v>
          </cell>
          <cell r="CS871">
            <v>4.71026228988726</v>
          </cell>
          <cell r="CT871">
            <v>5.7575445647209</v>
          </cell>
          <cell r="CU871">
            <v>5.7575445647209</v>
          </cell>
          <cell r="CV871">
            <v>5.7575445647209</v>
          </cell>
          <cell r="CW871">
            <v>1.24941684817587</v>
          </cell>
          <cell r="CX871">
            <v>1.24389109784479</v>
          </cell>
          <cell r="CY871">
            <v>1.26094454820485</v>
          </cell>
          <cell r="CZ871">
            <v>1.25714247786239</v>
          </cell>
          <cell r="DA871">
            <v>1.2427133615385</v>
          </cell>
          <cell r="DB871">
            <v>1.2441701924078</v>
          </cell>
          <cell r="DC871">
            <v>1.26994679850401</v>
          </cell>
          <cell r="DD871">
            <v>1.2537800479163</v>
          </cell>
          <cell r="DE871">
            <v>1.25842944265239</v>
          </cell>
          <cell r="DF871">
            <v>1.2742099393211</v>
          </cell>
        </row>
        <row r="872">
          <cell r="BX872">
            <v>2.74293574584526</v>
          </cell>
          <cell r="BY872">
            <v>2.97235594364704</v>
          </cell>
          <cell r="BZ872">
            <v>2.5470651326363</v>
          </cell>
          <cell r="CA872">
            <v>2.97990174277654</v>
          </cell>
          <cell r="CB872">
            <v>2.69953945507087</v>
          </cell>
          <cell r="CC872">
            <v>3.2759703280375</v>
          </cell>
          <cell r="CD872">
            <v>4.0301971091268</v>
          </cell>
          <cell r="CE872">
            <v>3.94827341107072</v>
          </cell>
          <cell r="CF872">
            <v>3.30077175318641</v>
          </cell>
          <cell r="CG872">
            <v>3.71222849693564</v>
          </cell>
          <cell r="CH872">
            <v>3.97705237821499</v>
          </cell>
          <cell r="CI872">
            <v>3.83349046921741</v>
          </cell>
          <cell r="CJ872">
            <v>3.98041979145231</v>
          </cell>
          <cell r="CK872">
            <v>4.52304783315596</v>
          </cell>
          <cell r="CL872">
            <v>4.52000452539241</v>
          </cell>
          <cell r="CM872">
            <v>4.4812601444435</v>
          </cell>
          <cell r="CN872">
            <v>4.30223756577126</v>
          </cell>
          <cell r="CO872">
            <v>5.04860974703948</v>
          </cell>
          <cell r="CP872">
            <v>4.39996126342866</v>
          </cell>
          <cell r="CQ872">
            <v>5.05083766926073</v>
          </cell>
          <cell r="CR872">
            <v>4.63237309819471</v>
          </cell>
          <cell r="CS872">
            <v>4.27968210576237</v>
          </cell>
          <cell r="CT872">
            <v>4.94118175657372</v>
          </cell>
          <cell r="CU872">
            <v>4.94118175657372</v>
          </cell>
          <cell r="CV872">
            <v>4.94118175657372</v>
          </cell>
          <cell r="CW872">
            <v>1.25460339452887</v>
          </cell>
          <cell r="CX872">
            <v>1.26540411762829</v>
          </cell>
          <cell r="CY872">
            <v>1.26177631302889</v>
          </cell>
          <cell r="CZ872">
            <v>1.25886593866289</v>
          </cell>
          <cell r="DA872">
            <v>1.26308264466778</v>
          </cell>
          <cell r="DB872">
            <v>1.25991293698282</v>
          </cell>
          <cell r="DC872">
            <v>1.25187542888752</v>
          </cell>
          <cell r="DD872">
            <v>1.27061439329145</v>
          </cell>
          <cell r="DE872">
            <v>1.26992213939674</v>
          </cell>
          <cell r="DF872">
            <v>1.24224758695976</v>
          </cell>
        </row>
        <row r="873">
          <cell r="BX873">
            <v>2.45248218688154</v>
          </cell>
          <cell r="BY873">
            <v>2.82652657560314</v>
          </cell>
          <cell r="BZ873">
            <v>3.05364175339859</v>
          </cell>
          <cell r="CA873">
            <v>3.09260242945704</v>
          </cell>
          <cell r="CB873">
            <v>3.27321525965778</v>
          </cell>
          <cell r="CC873">
            <v>3.03886610953088</v>
          </cell>
          <cell r="CD873">
            <v>3.48616480683992</v>
          </cell>
          <cell r="CE873">
            <v>3.14442192370659</v>
          </cell>
          <cell r="CF873">
            <v>4.10911118778732</v>
          </cell>
          <cell r="CG873">
            <v>4.57560381284223</v>
          </cell>
          <cell r="CH873">
            <v>4.40793811069211</v>
          </cell>
          <cell r="CI873">
            <v>3.65421741966945</v>
          </cell>
          <cell r="CJ873">
            <v>4.2108162155179</v>
          </cell>
          <cell r="CK873">
            <v>4.02274467430238</v>
          </cell>
          <cell r="CL873">
            <v>4.23556621567756</v>
          </cell>
          <cell r="CM873">
            <v>4.23332828202538</v>
          </cell>
          <cell r="CN873">
            <v>4.60778792649094</v>
          </cell>
          <cell r="CO873">
            <v>4.72544001100943</v>
          </cell>
          <cell r="CP873">
            <v>4.66115713328241</v>
          </cell>
          <cell r="CQ873">
            <v>4.69277576275902</v>
          </cell>
          <cell r="CR873">
            <v>5.36396545020424</v>
          </cell>
          <cell r="CS873">
            <v>4.90140413474731</v>
          </cell>
          <cell r="CT873">
            <v>5.57635674828125</v>
          </cell>
          <cell r="CU873">
            <v>5.57635674828125</v>
          </cell>
          <cell r="CV873">
            <v>5.57635674828125</v>
          </cell>
          <cell r="CW873">
            <v>1.24192751769505</v>
          </cell>
          <cell r="CX873">
            <v>1.24785333556349</v>
          </cell>
          <cell r="CY873">
            <v>1.25208038796708</v>
          </cell>
          <cell r="CZ873">
            <v>1.26648315479463</v>
          </cell>
          <cell r="DA873">
            <v>1.25303829401451</v>
          </cell>
          <cell r="DB873">
            <v>1.26423688338617</v>
          </cell>
          <cell r="DC873">
            <v>1.26979081117633</v>
          </cell>
          <cell r="DD873">
            <v>1.25396847652495</v>
          </cell>
          <cell r="DE873">
            <v>1.25494024933457</v>
          </cell>
          <cell r="DF873">
            <v>1.24604041625303</v>
          </cell>
        </row>
        <row r="874">
          <cell r="BX874">
            <v>2.37404131525696</v>
          </cell>
          <cell r="BY874">
            <v>2.69812450539129</v>
          </cell>
          <cell r="BZ874">
            <v>3.05314262459606</v>
          </cell>
          <cell r="CA874">
            <v>2.9647880661441</v>
          </cell>
          <cell r="CB874">
            <v>3.36387834740269</v>
          </cell>
          <cell r="CC874">
            <v>3.98529001285712</v>
          </cell>
          <cell r="CD874">
            <v>2.95341297911753</v>
          </cell>
          <cell r="CE874">
            <v>3.54970072418696</v>
          </cell>
          <cell r="CF874">
            <v>3.80949439482895</v>
          </cell>
          <cell r="CG874">
            <v>3.31458899249377</v>
          </cell>
          <cell r="CH874">
            <v>4.08695842566912</v>
          </cell>
          <cell r="CI874">
            <v>4.27099528638183</v>
          </cell>
          <cell r="CJ874">
            <v>4.21657786882777</v>
          </cell>
          <cell r="CK874">
            <v>4.64913800877542</v>
          </cell>
          <cell r="CL874">
            <v>3.71737702979053</v>
          </cell>
          <cell r="CM874">
            <v>4.32317696069662</v>
          </cell>
          <cell r="CN874">
            <v>4.36367517374543</v>
          </cell>
          <cell r="CO874">
            <v>4.32357055061259</v>
          </cell>
          <cell r="CP874">
            <v>4.66005643464294</v>
          </cell>
          <cell r="CQ874">
            <v>4.73582925380137</v>
          </cell>
          <cell r="CR874">
            <v>5.07150386494155</v>
          </cell>
          <cell r="CS874">
            <v>5.10850258569631</v>
          </cell>
          <cell r="CT874">
            <v>5.74582888100559</v>
          </cell>
          <cell r="CU874">
            <v>5.74582888100559</v>
          </cell>
          <cell r="CV874">
            <v>5.74582888100559</v>
          </cell>
          <cell r="CW874">
            <v>1.26201752741882</v>
          </cell>
          <cell r="CX874">
            <v>1.25555416313153</v>
          </cell>
          <cell r="CY874">
            <v>1.25046856609584</v>
          </cell>
          <cell r="CZ874">
            <v>1.25941661757525</v>
          </cell>
          <cell r="DA874">
            <v>1.2504451189128</v>
          </cell>
          <cell r="DB874">
            <v>1.26943967210693</v>
          </cell>
          <cell r="DC874">
            <v>1.23281190120798</v>
          </cell>
          <cell r="DD874">
            <v>1.22981789975719</v>
          </cell>
          <cell r="DE874">
            <v>1.24994414140333</v>
          </cell>
          <cell r="DF874">
            <v>1.25221130606674</v>
          </cell>
        </row>
        <row r="875">
          <cell r="BX875">
            <v>2.60585174838363</v>
          </cell>
          <cell r="BY875">
            <v>3.01600143141978</v>
          </cell>
          <cell r="BZ875">
            <v>3.6232811247786</v>
          </cell>
          <cell r="CA875">
            <v>2.74055039922819</v>
          </cell>
          <cell r="CB875">
            <v>2.69967518385573</v>
          </cell>
          <cell r="CC875">
            <v>2.92222810631956</v>
          </cell>
          <cell r="CD875">
            <v>3.0750373632827</v>
          </cell>
          <cell r="CE875">
            <v>3.70020611046431</v>
          </cell>
          <cell r="CF875">
            <v>4.09619492088957</v>
          </cell>
          <cell r="CG875">
            <v>3.80597321015099</v>
          </cell>
          <cell r="CH875">
            <v>3.24000709426654</v>
          </cell>
          <cell r="CI875">
            <v>3.61450742702838</v>
          </cell>
          <cell r="CJ875">
            <v>4.07344609105454</v>
          </cell>
          <cell r="CK875">
            <v>4.27070268407183</v>
          </cell>
          <cell r="CL875">
            <v>4.44361424604072</v>
          </cell>
          <cell r="CM875">
            <v>3.72829461482243</v>
          </cell>
          <cell r="CN875">
            <v>4.10218932155274</v>
          </cell>
          <cell r="CO875">
            <v>4.18752752540233</v>
          </cell>
          <cell r="CP875">
            <v>4.15557451587757</v>
          </cell>
          <cell r="CQ875">
            <v>4.61960017487797</v>
          </cell>
          <cell r="CR875">
            <v>5.61120550986821</v>
          </cell>
          <cell r="CS875">
            <v>5.13148202266835</v>
          </cell>
          <cell r="CT875">
            <v>5.05056918843935</v>
          </cell>
          <cell r="CU875">
            <v>5.05056918843935</v>
          </cell>
          <cell r="CV875">
            <v>5.05056918843935</v>
          </cell>
          <cell r="CW875">
            <v>1.27153000359854</v>
          </cell>
          <cell r="CX875">
            <v>1.2633227818547</v>
          </cell>
          <cell r="CY875">
            <v>1.25438710111413</v>
          </cell>
          <cell r="CZ875">
            <v>1.25962188027284</v>
          </cell>
          <cell r="DA875">
            <v>1.28077294717875</v>
          </cell>
          <cell r="DB875">
            <v>1.26997321622533</v>
          </cell>
          <cell r="DC875">
            <v>1.26906001205052</v>
          </cell>
          <cell r="DD875">
            <v>1.24758975923912</v>
          </cell>
          <cell r="DE875">
            <v>1.2549953734899</v>
          </cell>
          <cell r="DF875">
            <v>1.24970060581419</v>
          </cell>
        </row>
        <row r="876">
          <cell r="BX876">
            <v>2.50890528831808</v>
          </cell>
          <cell r="BY876">
            <v>3.3273384956307</v>
          </cell>
          <cell r="BZ876">
            <v>2.73523518147632</v>
          </cell>
          <cell r="CA876">
            <v>3.23746767990367</v>
          </cell>
          <cell r="CB876">
            <v>3.25556344261519</v>
          </cell>
          <cell r="CC876">
            <v>3.45162493012292</v>
          </cell>
          <cell r="CD876">
            <v>4.00352380474411</v>
          </cell>
          <cell r="CE876">
            <v>3.76263668479447</v>
          </cell>
          <cell r="CF876">
            <v>3.7380703819646</v>
          </cell>
          <cell r="CG876">
            <v>3.32403334655251</v>
          </cell>
          <cell r="CH876">
            <v>3.8814259735521</v>
          </cell>
          <cell r="CI876">
            <v>3.94355148984431</v>
          </cell>
          <cell r="CJ876">
            <v>4.13067465277036</v>
          </cell>
          <cell r="CK876">
            <v>3.93946292004798</v>
          </cell>
          <cell r="CL876">
            <v>4.46990415617869</v>
          </cell>
          <cell r="CM876">
            <v>4.63882841437958</v>
          </cell>
          <cell r="CN876">
            <v>4.54204561120928</v>
          </cell>
          <cell r="CO876">
            <v>5.11835252426408</v>
          </cell>
          <cell r="CP876">
            <v>4.39792634527128</v>
          </cell>
          <cell r="CQ876">
            <v>4.38034778305051</v>
          </cell>
          <cell r="CR876">
            <v>4.91042592781066</v>
          </cell>
          <cell r="CS876">
            <v>5.24429040720678</v>
          </cell>
          <cell r="CT876">
            <v>5.49923470875012</v>
          </cell>
          <cell r="CU876">
            <v>5.49923470875012</v>
          </cell>
          <cell r="CV876">
            <v>5.49923470875012</v>
          </cell>
          <cell r="CW876">
            <v>1.2405810002766</v>
          </cell>
          <cell r="CX876">
            <v>1.24920501548885</v>
          </cell>
          <cell r="CY876">
            <v>1.26312385478888</v>
          </cell>
          <cell r="CZ876">
            <v>1.24856849158866</v>
          </cell>
          <cell r="DA876">
            <v>1.25023876090204</v>
          </cell>
          <cell r="DB876">
            <v>1.28438935365457</v>
          </cell>
          <cell r="DC876">
            <v>1.26330829627306</v>
          </cell>
          <cell r="DD876">
            <v>1.25179690006288</v>
          </cell>
          <cell r="DE876">
            <v>1.2580306441922</v>
          </cell>
          <cell r="DF876">
            <v>1.24776723480736</v>
          </cell>
        </row>
        <row r="877">
          <cell r="BX877">
            <v>2.64017312902216</v>
          </cell>
          <cell r="BY877">
            <v>2.9327524100132</v>
          </cell>
          <cell r="BZ877">
            <v>3.10884245971575</v>
          </cell>
          <cell r="CA877">
            <v>2.42070150651215</v>
          </cell>
          <cell r="CB877">
            <v>3.12798802023325</v>
          </cell>
          <cell r="CC877">
            <v>3.35076300374986</v>
          </cell>
          <cell r="CD877">
            <v>3.14632062288694</v>
          </cell>
          <cell r="CE877">
            <v>3.0712031408777</v>
          </cell>
          <cell r="CF877">
            <v>3.35982503206696</v>
          </cell>
          <cell r="CG877">
            <v>4.108465999633</v>
          </cell>
          <cell r="CH877">
            <v>3.80254264857739</v>
          </cell>
          <cell r="CI877">
            <v>4.04148693154944</v>
          </cell>
          <cell r="CJ877">
            <v>4.04658110869391</v>
          </cell>
          <cell r="CK877">
            <v>3.75511926241318</v>
          </cell>
          <cell r="CL877">
            <v>4.14429287032791</v>
          </cell>
          <cell r="CM877">
            <v>3.70698256049974</v>
          </cell>
          <cell r="CN877">
            <v>4.04850867407991</v>
          </cell>
          <cell r="CO877">
            <v>4.20419515009986</v>
          </cell>
          <cell r="CP877">
            <v>4.95197572031549</v>
          </cell>
          <cell r="CQ877">
            <v>4.47471763934869</v>
          </cell>
          <cell r="CR877">
            <v>5.38797612848299</v>
          </cell>
          <cell r="CS877">
            <v>5.01971158520647</v>
          </cell>
          <cell r="CT877">
            <v>5.78568729994954</v>
          </cell>
          <cell r="CU877">
            <v>5.78568729994954</v>
          </cell>
          <cell r="CV877">
            <v>5.78568729994954</v>
          </cell>
          <cell r="CW877">
            <v>1.25651042296578</v>
          </cell>
          <cell r="CX877">
            <v>1.25629502617558</v>
          </cell>
          <cell r="CY877">
            <v>1.25894685107757</v>
          </cell>
          <cell r="CZ877">
            <v>1.24944084090318</v>
          </cell>
          <cell r="DA877">
            <v>1.25270260486482</v>
          </cell>
          <cell r="DB877">
            <v>1.24764222182863</v>
          </cell>
          <cell r="DC877">
            <v>1.24083461154687</v>
          </cell>
          <cell r="DD877">
            <v>1.25921755270497</v>
          </cell>
          <cell r="DE877">
            <v>1.2335070706095</v>
          </cell>
          <cell r="DF877">
            <v>1.26058378876713</v>
          </cell>
        </row>
        <row r="878">
          <cell r="BX878">
            <v>2.24688941772584</v>
          </cell>
          <cell r="BY878">
            <v>3.15288017742849</v>
          </cell>
          <cell r="BZ878">
            <v>3.41568840542819</v>
          </cell>
          <cell r="CA878">
            <v>2.87946764302391</v>
          </cell>
          <cell r="CB878">
            <v>2.97162867688195</v>
          </cell>
          <cell r="CC878">
            <v>3.14632952473423</v>
          </cell>
          <cell r="CD878">
            <v>4.13865586788669</v>
          </cell>
          <cell r="CE878">
            <v>3.29338780643289</v>
          </cell>
          <cell r="CF878">
            <v>3.76980049653777</v>
          </cell>
          <cell r="CG878">
            <v>4.02090392260626</v>
          </cell>
          <cell r="CH878">
            <v>3.28799155981847</v>
          </cell>
          <cell r="CI878">
            <v>4.06628440472031</v>
          </cell>
          <cell r="CJ878">
            <v>4.10271506772188</v>
          </cell>
          <cell r="CK878">
            <v>4.01124450767106</v>
          </cell>
          <cell r="CL878">
            <v>3.69819065342334</v>
          </cell>
          <cell r="CM878">
            <v>4.29482874141472</v>
          </cell>
          <cell r="CN878">
            <v>4.10526899006228</v>
          </cell>
          <cell r="CO878">
            <v>4.55005641235231</v>
          </cell>
          <cell r="CP878">
            <v>5.22253816761552</v>
          </cell>
          <cell r="CQ878">
            <v>5.18432043054184</v>
          </cell>
          <cell r="CR878">
            <v>5.09618398666304</v>
          </cell>
          <cell r="CS878">
            <v>5.28140341897878</v>
          </cell>
          <cell r="CT878">
            <v>5.41140199171026</v>
          </cell>
          <cell r="CU878">
            <v>5.41140199171026</v>
          </cell>
          <cell r="CV878">
            <v>5.41140199171026</v>
          </cell>
          <cell r="CW878">
            <v>1.25508755944796</v>
          </cell>
          <cell r="CX878">
            <v>1.26459339874596</v>
          </cell>
          <cell r="CY878">
            <v>1.25613533703564</v>
          </cell>
          <cell r="CZ878">
            <v>1.25564682457314</v>
          </cell>
          <cell r="DA878">
            <v>1.26504766775338</v>
          </cell>
          <cell r="DB878">
            <v>1.25460717824697</v>
          </cell>
          <cell r="DC878">
            <v>1.25086164640216</v>
          </cell>
          <cell r="DD878">
            <v>1.26450755267946</v>
          </cell>
          <cell r="DE878">
            <v>1.26815190249718</v>
          </cell>
          <cell r="DF878">
            <v>1.26051369132423</v>
          </cell>
        </row>
        <row r="879">
          <cell r="BX879">
            <v>2.60480359813047</v>
          </cell>
          <cell r="BY879">
            <v>3.3613307661203</v>
          </cell>
          <cell r="BZ879">
            <v>3.16520406852768</v>
          </cell>
          <cell r="CA879">
            <v>3.19580428325966</v>
          </cell>
          <cell r="CB879">
            <v>2.90676106187732</v>
          </cell>
          <cell r="CC879">
            <v>2.95894095306669</v>
          </cell>
          <cell r="CD879">
            <v>2.99274157133233</v>
          </cell>
          <cell r="CE879">
            <v>3.60561826164672</v>
          </cell>
          <cell r="CF879">
            <v>4.13160622284387</v>
          </cell>
          <cell r="CG879">
            <v>3.95638084413754</v>
          </cell>
          <cell r="CH879">
            <v>3.77462699729913</v>
          </cell>
          <cell r="CI879">
            <v>3.94600087311629</v>
          </cell>
          <cell r="CJ879">
            <v>3.50454585493849</v>
          </cell>
          <cell r="CK879">
            <v>3.74860183072697</v>
          </cell>
          <cell r="CL879">
            <v>5.38805682044375</v>
          </cell>
          <cell r="CM879">
            <v>4.44225349116849</v>
          </cell>
          <cell r="CN879">
            <v>4.14213829564703</v>
          </cell>
          <cell r="CO879">
            <v>4.24957570476725</v>
          </cell>
          <cell r="CP879">
            <v>4.78540010627895</v>
          </cell>
          <cell r="CQ879">
            <v>4.62975814994533</v>
          </cell>
          <cell r="CR879">
            <v>4.8805024978495</v>
          </cell>
          <cell r="CS879">
            <v>5.12901361425846</v>
          </cell>
          <cell r="CT879">
            <v>5.18338246286173</v>
          </cell>
          <cell r="CU879">
            <v>5.18338246286173</v>
          </cell>
          <cell r="CV879">
            <v>5.18338246286173</v>
          </cell>
          <cell r="CW879">
            <v>1.24492182226196</v>
          </cell>
          <cell r="CX879">
            <v>1.26282337373869</v>
          </cell>
          <cell r="CY879">
            <v>1.26082900519811</v>
          </cell>
          <cell r="CZ879">
            <v>1.2625907532194</v>
          </cell>
          <cell r="DA879">
            <v>1.25986121275847</v>
          </cell>
          <cell r="DB879">
            <v>1.25269589631306</v>
          </cell>
          <cell r="DC879">
            <v>1.26583381817869</v>
          </cell>
          <cell r="DD879">
            <v>1.26099665766109</v>
          </cell>
          <cell r="DE879">
            <v>1.28022928817948</v>
          </cell>
          <cell r="DF879">
            <v>1.25945108171895</v>
          </cell>
        </row>
        <row r="880">
          <cell r="BX880">
            <v>2.65979840629115</v>
          </cell>
          <cell r="BY880">
            <v>3.24994001091748</v>
          </cell>
          <cell r="BZ880">
            <v>3.34382336759992</v>
          </cell>
          <cell r="CA880">
            <v>3.22329990158278</v>
          </cell>
          <cell r="CB880">
            <v>3.05079612058915</v>
          </cell>
          <cell r="CC880">
            <v>3.52201728756257</v>
          </cell>
          <cell r="CD880">
            <v>3.27380331362906</v>
          </cell>
          <cell r="CE880">
            <v>3.98934864003284</v>
          </cell>
          <cell r="CF880">
            <v>3.58677469679632</v>
          </cell>
          <cell r="CG880">
            <v>3.32693555344573</v>
          </cell>
          <cell r="CH880">
            <v>3.8801042848252</v>
          </cell>
          <cell r="CI880">
            <v>4.06295274337261</v>
          </cell>
          <cell r="CJ880">
            <v>3.69436532565855</v>
          </cell>
          <cell r="CK880">
            <v>3.76928758333998</v>
          </cell>
          <cell r="CL880">
            <v>4.6769072450804</v>
          </cell>
          <cell r="CM880">
            <v>4.42778446776964</v>
          </cell>
          <cell r="CN880">
            <v>4.07439979565808</v>
          </cell>
          <cell r="CO880">
            <v>4.28278742112574</v>
          </cell>
          <cell r="CP880">
            <v>5.02198808871471</v>
          </cell>
          <cell r="CQ880">
            <v>4.9877905200253</v>
          </cell>
          <cell r="CR880">
            <v>5.21311700665655</v>
          </cell>
          <cell r="CS880">
            <v>5.72364223833211</v>
          </cell>
          <cell r="CT880">
            <v>5.2651043132408</v>
          </cell>
          <cell r="CU880">
            <v>5.2651043132408</v>
          </cell>
          <cell r="CV880">
            <v>5.2651043132408</v>
          </cell>
          <cell r="CW880">
            <v>1.26340237255408</v>
          </cell>
          <cell r="CX880">
            <v>1.26425650443718</v>
          </cell>
          <cell r="CY880">
            <v>1.26441819793121</v>
          </cell>
          <cell r="CZ880">
            <v>1.24336254663548</v>
          </cell>
          <cell r="DA880">
            <v>1.23864972874913</v>
          </cell>
          <cell r="DB880">
            <v>1.25746170706134</v>
          </cell>
          <cell r="DC880">
            <v>1.26043340092017</v>
          </cell>
          <cell r="DD880">
            <v>1.28203079477034</v>
          </cell>
          <cell r="DE880">
            <v>1.25516677364333</v>
          </cell>
          <cell r="DF880">
            <v>1.25533222071601</v>
          </cell>
        </row>
        <row r="881">
          <cell r="BX881">
            <v>2.77445471278054</v>
          </cell>
          <cell r="BY881">
            <v>2.63554538692391</v>
          </cell>
          <cell r="BZ881">
            <v>2.74220632841577</v>
          </cell>
          <cell r="CA881">
            <v>3.27438789953243</v>
          </cell>
          <cell r="CB881">
            <v>3.00840973655229</v>
          </cell>
          <cell r="CC881">
            <v>3.49305618489029</v>
          </cell>
          <cell r="CD881">
            <v>3.44959334313412</v>
          </cell>
          <cell r="CE881">
            <v>3.75841345725637</v>
          </cell>
          <cell r="CF881">
            <v>3.52442511067553</v>
          </cell>
          <cell r="CG881">
            <v>3.8403218773353</v>
          </cell>
          <cell r="CH881">
            <v>3.85874724107467</v>
          </cell>
          <cell r="CI881">
            <v>3.22787324309514</v>
          </cell>
          <cell r="CJ881">
            <v>4.23099461032806</v>
          </cell>
          <cell r="CK881">
            <v>4.01219094493465</v>
          </cell>
          <cell r="CL881">
            <v>4.39853712242164</v>
          </cell>
          <cell r="CM881">
            <v>4.54719849801477</v>
          </cell>
          <cell r="CN881">
            <v>4.31772009625149</v>
          </cell>
          <cell r="CO881">
            <v>4.31182363596641</v>
          </cell>
          <cell r="CP881">
            <v>5.28519182385247</v>
          </cell>
          <cell r="CQ881">
            <v>4.74823060576028</v>
          </cell>
          <cell r="CR881">
            <v>5.43482224113035</v>
          </cell>
          <cell r="CS881">
            <v>5.43323462722935</v>
          </cell>
          <cell r="CT881">
            <v>5.34678612870705</v>
          </cell>
          <cell r="CU881">
            <v>5.34678612870705</v>
          </cell>
          <cell r="CV881">
            <v>5.34678612870705</v>
          </cell>
          <cell r="CW881">
            <v>1.26116977538247</v>
          </cell>
          <cell r="CX881">
            <v>1.24101413366682</v>
          </cell>
          <cell r="CY881">
            <v>1.24946996825385</v>
          </cell>
          <cell r="CZ881">
            <v>1.25081875712536</v>
          </cell>
          <cell r="DA881">
            <v>1.25486976151659</v>
          </cell>
          <cell r="DB881">
            <v>1.26755475710727</v>
          </cell>
          <cell r="DC881">
            <v>1.26621481000824</v>
          </cell>
          <cell r="DD881">
            <v>1.25844175250958</v>
          </cell>
          <cell r="DE881">
            <v>1.25198924080222</v>
          </cell>
          <cell r="DF881">
            <v>1.26477738038919</v>
          </cell>
        </row>
        <row r="882">
          <cell r="BX882">
            <v>2.39141170116511</v>
          </cell>
          <cell r="BY882">
            <v>2.9043572554842</v>
          </cell>
          <cell r="BZ882">
            <v>3.09352330663545</v>
          </cell>
          <cell r="CA882">
            <v>3.17336785593329</v>
          </cell>
          <cell r="CB882">
            <v>3.25253114277598</v>
          </cell>
          <cell r="CC882">
            <v>3.04491561601301</v>
          </cell>
          <cell r="CD882">
            <v>3.50246425056521</v>
          </cell>
          <cell r="CE882">
            <v>2.84436021891162</v>
          </cell>
          <cell r="CF882">
            <v>3.55805235697078</v>
          </cell>
          <cell r="CG882">
            <v>3.7219481159287</v>
          </cell>
          <cell r="CH882">
            <v>4.0638179373322</v>
          </cell>
          <cell r="CI882">
            <v>3.77484148045821</v>
          </cell>
          <cell r="CJ882">
            <v>3.7097609945087</v>
          </cell>
          <cell r="CK882">
            <v>4.41139396923685</v>
          </cell>
          <cell r="CL882">
            <v>4.0176474485826</v>
          </cell>
          <cell r="CM882">
            <v>4.1236655192011</v>
          </cell>
          <cell r="CN882">
            <v>5.05789430565963</v>
          </cell>
          <cell r="CO882">
            <v>4.5392569025342</v>
          </cell>
          <cell r="CP882">
            <v>4.56235705786951</v>
          </cell>
          <cell r="CQ882">
            <v>4.08821399007495</v>
          </cell>
          <cell r="CR882">
            <v>4.77275510120618</v>
          </cell>
          <cell r="CS882">
            <v>4.76975406569151</v>
          </cell>
          <cell r="CT882">
            <v>5.99768779913642</v>
          </cell>
          <cell r="CU882">
            <v>5.99768779913642</v>
          </cell>
          <cell r="CV882">
            <v>5.99768779913642</v>
          </cell>
          <cell r="CW882">
            <v>1.27372488407718</v>
          </cell>
          <cell r="CX882">
            <v>1.27037661647621</v>
          </cell>
          <cell r="CY882">
            <v>1.2512414228751</v>
          </cell>
          <cell r="CZ882">
            <v>1.25106074684822</v>
          </cell>
          <cell r="DA882">
            <v>1.26788571427356</v>
          </cell>
          <cell r="DB882">
            <v>1.25351257021281</v>
          </cell>
          <cell r="DC882">
            <v>1.23408319417479</v>
          </cell>
          <cell r="DD882">
            <v>1.2242474057513</v>
          </cell>
          <cell r="DE882">
            <v>1.23843373641111</v>
          </cell>
          <cell r="DF882">
            <v>1.26021071504326</v>
          </cell>
        </row>
        <row r="883">
          <cell r="BX883">
            <v>2.21172344871392</v>
          </cell>
          <cell r="BY883">
            <v>2.89135158601097</v>
          </cell>
          <cell r="BZ883">
            <v>3.03325966761134</v>
          </cell>
          <cell r="CA883">
            <v>3.55711770621296</v>
          </cell>
          <cell r="CB883">
            <v>3.33564797261677</v>
          </cell>
          <cell r="CC883">
            <v>2.8009287565747</v>
          </cell>
          <cell r="CD883">
            <v>3.26553420037962</v>
          </cell>
          <cell r="CE883">
            <v>4.21809927389058</v>
          </cell>
          <cell r="CF883">
            <v>3.32997577305944</v>
          </cell>
          <cell r="CG883">
            <v>3.52510107355773</v>
          </cell>
          <cell r="CH883">
            <v>3.61365762588661</v>
          </cell>
          <cell r="CI883">
            <v>4.19354668078231</v>
          </cell>
          <cell r="CJ883">
            <v>3.96697693206824</v>
          </cell>
          <cell r="CK883">
            <v>4.62506611842904</v>
          </cell>
          <cell r="CL883">
            <v>4.61209746420512</v>
          </cell>
          <cell r="CM883">
            <v>4.41157067945209</v>
          </cell>
          <cell r="CN883">
            <v>4.54561374045529</v>
          </cell>
          <cell r="CO883">
            <v>4.57835010190069</v>
          </cell>
          <cell r="CP883">
            <v>4.83619384749179</v>
          </cell>
          <cell r="CQ883">
            <v>4.64530085126264</v>
          </cell>
          <cell r="CR883">
            <v>5.38553605596131</v>
          </cell>
          <cell r="CS883">
            <v>5.34223028854489</v>
          </cell>
          <cell r="CT883">
            <v>4.73768518435214</v>
          </cell>
          <cell r="CU883">
            <v>4.73768518435214</v>
          </cell>
          <cell r="CV883">
            <v>4.73768518435214</v>
          </cell>
          <cell r="CW883">
            <v>1.27511742826846</v>
          </cell>
          <cell r="CX883">
            <v>1.23371126591072</v>
          </cell>
          <cell r="CY883">
            <v>1.25925305969673</v>
          </cell>
          <cell r="CZ883">
            <v>1.26998283704402</v>
          </cell>
          <cell r="DA883">
            <v>1.24696276072732</v>
          </cell>
          <cell r="DB883">
            <v>1.27455366820168</v>
          </cell>
          <cell r="DC883">
            <v>1.27311210810121</v>
          </cell>
          <cell r="DD883">
            <v>1.26706911234239</v>
          </cell>
          <cell r="DE883">
            <v>1.23534402204488</v>
          </cell>
          <cell r="DF883">
            <v>1.25293212312351</v>
          </cell>
        </row>
        <row r="884">
          <cell r="BX884">
            <v>2.33381894680788</v>
          </cell>
          <cell r="BY884">
            <v>3.36344635082454</v>
          </cell>
          <cell r="BZ884">
            <v>3.36536988013205</v>
          </cell>
          <cell r="CA884">
            <v>3.41992446459192</v>
          </cell>
          <cell r="CB884">
            <v>3.79889632236206</v>
          </cell>
          <cell r="CC884">
            <v>3.08923206976199</v>
          </cell>
          <cell r="CD884">
            <v>3.21757748917031</v>
          </cell>
          <cell r="CE884">
            <v>3.80029671803643</v>
          </cell>
          <cell r="CF884">
            <v>3.77453614742417</v>
          </cell>
          <cell r="CG884">
            <v>3.49575568381368</v>
          </cell>
          <cell r="CH884">
            <v>3.36950183060458</v>
          </cell>
          <cell r="CI884">
            <v>3.80644869618047</v>
          </cell>
          <cell r="CJ884">
            <v>3.54263679348265</v>
          </cell>
          <cell r="CK884">
            <v>4.21635707188149</v>
          </cell>
          <cell r="CL884">
            <v>4.69578033177193</v>
          </cell>
          <cell r="CM884">
            <v>4.52159357556859</v>
          </cell>
          <cell r="CN884">
            <v>4.22279860787327</v>
          </cell>
          <cell r="CO884">
            <v>4.48892124493075</v>
          </cell>
          <cell r="CP884">
            <v>4.06760247010369</v>
          </cell>
          <cell r="CQ884">
            <v>4.85652910203054</v>
          </cell>
          <cell r="CR884">
            <v>5.18977993050922</v>
          </cell>
          <cell r="CS884">
            <v>4.5739889005173</v>
          </cell>
          <cell r="CT884">
            <v>5.08484295365142</v>
          </cell>
          <cell r="CU884">
            <v>5.08484295365142</v>
          </cell>
          <cell r="CV884">
            <v>5.08484295365142</v>
          </cell>
          <cell r="CW884">
            <v>1.25786502202062</v>
          </cell>
          <cell r="CX884">
            <v>1.28025040138695</v>
          </cell>
          <cell r="CY884">
            <v>1.26110285320142</v>
          </cell>
          <cell r="CZ884">
            <v>1.24451634778506</v>
          </cell>
          <cell r="DA884">
            <v>1.25319142143032</v>
          </cell>
          <cell r="DB884">
            <v>1.25313380318155</v>
          </cell>
          <cell r="DC884">
            <v>1.25012063399468</v>
          </cell>
          <cell r="DD884">
            <v>1.24905302755845</v>
          </cell>
          <cell r="DE884">
            <v>1.25127582208955</v>
          </cell>
          <cell r="DF884">
            <v>1.24738814197463</v>
          </cell>
        </row>
        <row r="885">
          <cell r="BX885">
            <v>2.90816495443836</v>
          </cell>
          <cell r="BY885">
            <v>3.46026017575286</v>
          </cell>
          <cell r="BZ885">
            <v>2.91053090923012</v>
          </cell>
          <cell r="CA885">
            <v>3.1842451232779</v>
          </cell>
          <cell r="CB885">
            <v>2.9483524877485</v>
          </cell>
          <cell r="CC885">
            <v>3.42278599224154</v>
          </cell>
          <cell r="CD885">
            <v>4.121498343276</v>
          </cell>
          <cell r="CE885">
            <v>3.74404436722436</v>
          </cell>
          <cell r="CF885">
            <v>3.68010381436595</v>
          </cell>
          <cell r="CG885">
            <v>3.72603359191555</v>
          </cell>
          <cell r="CH885">
            <v>3.71811534116899</v>
          </cell>
          <cell r="CI885">
            <v>4.01723879777693</v>
          </cell>
          <cell r="CJ885">
            <v>4.11256414591403</v>
          </cell>
          <cell r="CK885">
            <v>4.16108103461552</v>
          </cell>
          <cell r="CL885">
            <v>4.17188606845976</v>
          </cell>
          <cell r="CM885">
            <v>4.2473006918454</v>
          </cell>
          <cell r="CN885">
            <v>3.56819519498334</v>
          </cell>
          <cell r="CO885">
            <v>4.30000570357452</v>
          </cell>
          <cell r="CP885">
            <v>5.40690429623733</v>
          </cell>
          <cell r="CQ885">
            <v>4.80163696710344</v>
          </cell>
          <cell r="CR885">
            <v>4.56419144446828</v>
          </cell>
          <cell r="CS885">
            <v>5.42965263880102</v>
          </cell>
          <cell r="CT885">
            <v>5.53621464594816</v>
          </cell>
          <cell r="CU885">
            <v>5.53621464594816</v>
          </cell>
          <cell r="CV885">
            <v>5.53621464594816</v>
          </cell>
          <cell r="CW885">
            <v>1.27844141123683</v>
          </cell>
          <cell r="CX885">
            <v>1.25180254989288</v>
          </cell>
          <cell r="CY885">
            <v>1.25909448800509</v>
          </cell>
          <cell r="CZ885">
            <v>1.25256543533579</v>
          </cell>
          <cell r="DA885">
            <v>1.24704368791452</v>
          </cell>
          <cell r="DB885">
            <v>1.24561601007732</v>
          </cell>
          <cell r="DC885">
            <v>1.24519161578218</v>
          </cell>
          <cell r="DD885">
            <v>1.24575413187154</v>
          </cell>
          <cell r="DE885">
            <v>1.23932029572642</v>
          </cell>
          <cell r="DF885">
            <v>1.25109492011583</v>
          </cell>
        </row>
        <row r="886">
          <cell r="BX886">
            <v>3.10655211524578</v>
          </cell>
          <cell r="BY886">
            <v>2.30568291033782</v>
          </cell>
          <cell r="BZ886">
            <v>3.11354372737955</v>
          </cell>
          <cell r="CA886">
            <v>2.762082008533</v>
          </cell>
          <cell r="CB886">
            <v>3.10846470150967</v>
          </cell>
          <cell r="CC886">
            <v>3.3057369436598</v>
          </cell>
          <cell r="CD886">
            <v>3.36362228783144</v>
          </cell>
          <cell r="CE886">
            <v>3.43511171072618</v>
          </cell>
          <cell r="CF886">
            <v>4.27708420573318</v>
          </cell>
          <cell r="CG886">
            <v>3.47985271583641</v>
          </cell>
          <cell r="CH886">
            <v>3.51160159493504</v>
          </cell>
          <cell r="CI886">
            <v>3.55697114853453</v>
          </cell>
          <cell r="CJ886">
            <v>3.78648208269306</v>
          </cell>
          <cell r="CK886">
            <v>3.92027596016254</v>
          </cell>
          <cell r="CL886">
            <v>3.62756539818712</v>
          </cell>
          <cell r="CM886">
            <v>4.28012105212314</v>
          </cell>
          <cell r="CN886">
            <v>4.96739029038491</v>
          </cell>
          <cell r="CO886">
            <v>4.46719170176291</v>
          </cell>
          <cell r="CP886">
            <v>5.09955214471729</v>
          </cell>
          <cell r="CQ886">
            <v>5.07863847208848</v>
          </cell>
          <cell r="CR886">
            <v>4.69916014942677</v>
          </cell>
          <cell r="CS886">
            <v>4.9397553945648</v>
          </cell>
          <cell r="CT886">
            <v>5.03543282927682</v>
          </cell>
          <cell r="CU886">
            <v>5.03543282927682</v>
          </cell>
          <cell r="CV886">
            <v>5.03543282927682</v>
          </cell>
          <cell r="CW886">
            <v>1.2499350749153</v>
          </cell>
          <cell r="CX886">
            <v>1.24672926451746</v>
          </cell>
          <cell r="CY886">
            <v>1.26471328651509</v>
          </cell>
          <cell r="CZ886">
            <v>1.26192317010435</v>
          </cell>
          <cell r="DA886">
            <v>1.27516307660085</v>
          </cell>
          <cell r="DB886">
            <v>1.24795899672625</v>
          </cell>
          <cell r="DC886">
            <v>1.26175689656611</v>
          </cell>
          <cell r="DD886">
            <v>1.23733078330504</v>
          </cell>
          <cell r="DE886">
            <v>1.23510718081391</v>
          </cell>
          <cell r="DF886">
            <v>1.2634146656989</v>
          </cell>
        </row>
        <row r="887">
          <cell r="BX887">
            <v>2.34267030609037</v>
          </cell>
          <cell r="BY887">
            <v>2.46885250799517</v>
          </cell>
          <cell r="BZ887">
            <v>3.27270523651379</v>
          </cell>
          <cell r="CA887">
            <v>2.91203836845112</v>
          </cell>
          <cell r="CB887">
            <v>3.20189606878219</v>
          </cell>
          <cell r="CC887">
            <v>3.44394150800868</v>
          </cell>
          <cell r="CD887">
            <v>3.58222393212184</v>
          </cell>
          <cell r="CE887">
            <v>3.23629427188587</v>
          </cell>
          <cell r="CF887">
            <v>3.66984395358587</v>
          </cell>
          <cell r="CG887">
            <v>3.8959843827596</v>
          </cell>
          <cell r="CH887">
            <v>3.68885417477408</v>
          </cell>
          <cell r="CI887">
            <v>4.0279468879001</v>
          </cell>
          <cell r="CJ887">
            <v>3.6574394987632</v>
          </cell>
          <cell r="CK887">
            <v>3.7003696656969</v>
          </cell>
          <cell r="CL887">
            <v>4.22745440484478</v>
          </cell>
          <cell r="CM887">
            <v>4.29172448926167</v>
          </cell>
          <cell r="CN887">
            <v>4.19236808592337</v>
          </cell>
          <cell r="CO887">
            <v>4.91682041783219</v>
          </cell>
          <cell r="CP887">
            <v>4.97472888603659</v>
          </cell>
          <cell r="CQ887">
            <v>4.67942720327918</v>
          </cell>
          <cell r="CR887">
            <v>4.65685844770952</v>
          </cell>
          <cell r="CS887">
            <v>4.63235082171988</v>
          </cell>
          <cell r="CT887">
            <v>5.48486599659114</v>
          </cell>
          <cell r="CU887">
            <v>5.48486599659114</v>
          </cell>
          <cell r="CV887">
            <v>5.48486599659114</v>
          </cell>
          <cell r="CW887">
            <v>1.2601082635638</v>
          </cell>
          <cell r="CX887">
            <v>1.25579499014426</v>
          </cell>
          <cell r="CY887">
            <v>1.27914994578357</v>
          </cell>
          <cell r="CZ887">
            <v>1.2715841054435</v>
          </cell>
          <cell r="DA887">
            <v>1.25692206651634</v>
          </cell>
          <cell r="DB887">
            <v>1.24555942243113</v>
          </cell>
          <cell r="DC887">
            <v>1.24526835426351</v>
          </cell>
          <cell r="DD887">
            <v>1.25583632327041</v>
          </cell>
          <cell r="DE887">
            <v>1.27029931952245</v>
          </cell>
          <cell r="DF887">
            <v>1.23655353978533</v>
          </cell>
        </row>
        <row r="888">
          <cell r="BX888">
            <v>2.50162872349271</v>
          </cell>
          <cell r="BY888">
            <v>3.54192536116057</v>
          </cell>
          <cell r="BZ888">
            <v>3.47441837796454</v>
          </cell>
          <cell r="CA888">
            <v>3.14719916617345</v>
          </cell>
          <cell r="CB888">
            <v>3.1554365566261</v>
          </cell>
          <cell r="CC888">
            <v>3.50965152569422</v>
          </cell>
          <cell r="CD888">
            <v>3.63169941708679</v>
          </cell>
          <cell r="CE888">
            <v>3.74201543544407</v>
          </cell>
          <cell r="CF888">
            <v>4.11835644888166</v>
          </cell>
          <cell r="CG888">
            <v>3.80747750297976</v>
          </cell>
          <cell r="CH888">
            <v>4.11458854121363</v>
          </cell>
          <cell r="CI888">
            <v>3.77578879692294</v>
          </cell>
          <cell r="CJ888">
            <v>4.04074881701353</v>
          </cell>
          <cell r="CK888">
            <v>4.68384576010396</v>
          </cell>
          <cell r="CL888">
            <v>3.82375927714462</v>
          </cell>
          <cell r="CM888">
            <v>3.90160212889812</v>
          </cell>
          <cell r="CN888">
            <v>4.45331234748227</v>
          </cell>
          <cell r="CO888">
            <v>4.70353976755536</v>
          </cell>
          <cell r="CP888">
            <v>4.37984550713207</v>
          </cell>
          <cell r="CQ888">
            <v>4.69965867281827</v>
          </cell>
          <cell r="CR888">
            <v>5.57431715808928</v>
          </cell>
          <cell r="CS888">
            <v>5.32394792732789</v>
          </cell>
          <cell r="CT888">
            <v>5.10829600793236</v>
          </cell>
          <cell r="CU888">
            <v>5.10829600793236</v>
          </cell>
          <cell r="CV888">
            <v>5.10829600793236</v>
          </cell>
          <cell r="CW888">
            <v>1.26184915192056</v>
          </cell>
          <cell r="CX888">
            <v>1.26809404126013</v>
          </cell>
          <cell r="CY888">
            <v>1.24991707670316</v>
          </cell>
          <cell r="CZ888">
            <v>1.25944258245042</v>
          </cell>
          <cell r="DA888">
            <v>1.22168354539291</v>
          </cell>
          <cell r="DB888">
            <v>1.26030990722103</v>
          </cell>
          <cell r="DC888">
            <v>1.25382895980187</v>
          </cell>
          <cell r="DD888">
            <v>1.23010849485197</v>
          </cell>
          <cell r="DE888">
            <v>1.27792075732933</v>
          </cell>
          <cell r="DF888">
            <v>1.25544097652563</v>
          </cell>
        </row>
        <row r="889">
          <cell r="BX889">
            <v>2.73242196471482</v>
          </cell>
          <cell r="BY889">
            <v>2.98789716131853</v>
          </cell>
          <cell r="BZ889">
            <v>3.47546852000903</v>
          </cell>
          <cell r="CA889">
            <v>3.2150379197463</v>
          </cell>
          <cell r="CB889">
            <v>2.9342418445265</v>
          </cell>
          <cell r="CC889">
            <v>3.33198897878916</v>
          </cell>
          <cell r="CD889">
            <v>3.08270983242482</v>
          </cell>
          <cell r="CE889">
            <v>3.6581727175269</v>
          </cell>
          <cell r="CF889">
            <v>3.62691062699155</v>
          </cell>
          <cell r="CG889">
            <v>4.21473659788262</v>
          </cell>
          <cell r="CH889">
            <v>3.56658401516775</v>
          </cell>
          <cell r="CI889">
            <v>4.02442207484227</v>
          </cell>
          <cell r="CJ889">
            <v>3.46620648022492</v>
          </cell>
          <cell r="CK889">
            <v>3.90140958965227</v>
          </cell>
          <cell r="CL889">
            <v>3.67444524835801</v>
          </cell>
          <cell r="CM889">
            <v>4.66215160141665</v>
          </cell>
          <cell r="CN889">
            <v>4.66515139562703</v>
          </cell>
          <cell r="CO889">
            <v>5.20173412586106</v>
          </cell>
          <cell r="CP889">
            <v>4.70668312007511</v>
          </cell>
          <cell r="CQ889">
            <v>4.6898751633767</v>
          </cell>
          <cell r="CR889">
            <v>4.53314812541572</v>
          </cell>
          <cell r="CS889">
            <v>4.60734094245777</v>
          </cell>
          <cell r="CT889">
            <v>5.63397079058019</v>
          </cell>
          <cell r="CU889">
            <v>5.63397079058019</v>
          </cell>
          <cell r="CV889">
            <v>5.63397079058019</v>
          </cell>
          <cell r="CW889">
            <v>1.26074574261027</v>
          </cell>
          <cell r="CX889">
            <v>1.23984232611678</v>
          </cell>
          <cell r="CY889">
            <v>1.24319018234776</v>
          </cell>
          <cell r="CZ889">
            <v>1.2631534612988</v>
          </cell>
          <cell r="DA889">
            <v>1.26412764815706</v>
          </cell>
          <cell r="DB889">
            <v>1.26171600931056</v>
          </cell>
          <cell r="DC889">
            <v>1.25350350090093</v>
          </cell>
          <cell r="DD889">
            <v>1.26214164708743</v>
          </cell>
          <cell r="DE889">
            <v>1.25965763343381</v>
          </cell>
          <cell r="DF889">
            <v>1.24789435526188</v>
          </cell>
        </row>
        <row r="890">
          <cell r="BX890">
            <v>2.61674277322315</v>
          </cell>
          <cell r="BY890">
            <v>3.00278258891088</v>
          </cell>
          <cell r="BZ890">
            <v>3.16833362319566</v>
          </cell>
          <cell r="CA890">
            <v>2.79796925297646</v>
          </cell>
          <cell r="CB890">
            <v>3.4406895763554</v>
          </cell>
          <cell r="CC890">
            <v>3.71369873464569</v>
          </cell>
          <cell r="CD890">
            <v>2.91318394319747</v>
          </cell>
          <cell r="CE890">
            <v>3.34447846832826</v>
          </cell>
          <cell r="CF890">
            <v>3.27745973073559</v>
          </cell>
          <cell r="CG890">
            <v>3.32326534044074</v>
          </cell>
          <cell r="CH890">
            <v>3.44061643842676</v>
          </cell>
          <cell r="CI890">
            <v>3.91484147669265</v>
          </cell>
          <cell r="CJ890">
            <v>4.60378893668032</v>
          </cell>
          <cell r="CK890">
            <v>4.50369926348709</v>
          </cell>
          <cell r="CL890">
            <v>4.68296486719863</v>
          </cell>
          <cell r="CM890">
            <v>4.23574758211544</v>
          </cell>
          <cell r="CN890">
            <v>4.9161823801909</v>
          </cell>
          <cell r="CO890">
            <v>5.0490263678021</v>
          </cell>
          <cell r="CP890">
            <v>5.03894319592328</v>
          </cell>
          <cell r="CQ890">
            <v>4.91489148324743</v>
          </cell>
          <cell r="CR890">
            <v>5.04823774473242</v>
          </cell>
          <cell r="CS890">
            <v>4.79618782472182</v>
          </cell>
          <cell r="CT890">
            <v>5.33300029213868</v>
          </cell>
          <cell r="CU890">
            <v>5.33300029213868</v>
          </cell>
          <cell r="CV890">
            <v>5.33300029213868</v>
          </cell>
          <cell r="CW890">
            <v>1.25661978746396</v>
          </cell>
          <cell r="CX890">
            <v>1.26757258127685</v>
          </cell>
          <cell r="CY890">
            <v>1.24032853844299</v>
          </cell>
          <cell r="CZ890">
            <v>1.24150134393042</v>
          </cell>
          <cell r="DA890">
            <v>1.26484009418453</v>
          </cell>
          <cell r="DB890">
            <v>1.25806202707877</v>
          </cell>
          <cell r="DC890">
            <v>1.22988294337275</v>
          </cell>
          <cell r="DD890">
            <v>1.26465480880808</v>
          </cell>
          <cell r="DE890">
            <v>1.26417918479544</v>
          </cell>
          <cell r="DF890">
            <v>1.25371652244885</v>
          </cell>
        </row>
        <row r="891">
          <cell r="BX891">
            <v>2.98153716125853</v>
          </cell>
          <cell r="BY891">
            <v>3.04267461906627</v>
          </cell>
          <cell r="BZ891">
            <v>2.90836467737802</v>
          </cell>
          <cell r="CA891">
            <v>3.79669771794981</v>
          </cell>
          <cell r="CB891">
            <v>3.18920157153032</v>
          </cell>
          <cell r="CC891">
            <v>3.33219840450712</v>
          </cell>
          <cell r="CD891">
            <v>3.41660170326103</v>
          </cell>
          <cell r="CE891">
            <v>3.74168095883939</v>
          </cell>
          <cell r="CF891">
            <v>3.1224525817489</v>
          </cell>
          <cell r="CG891">
            <v>3.98732680535062</v>
          </cell>
          <cell r="CH891">
            <v>3.76391295748508</v>
          </cell>
          <cell r="CI891">
            <v>3.735318364848</v>
          </cell>
          <cell r="CJ891">
            <v>4.31342975381864</v>
          </cell>
          <cell r="CK891">
            <v>4.48489557451115</v>
          </cell>
          <cell r="CL891">
            <v>3.7742105562905</v>
          </cell>
          <cell r="CM891">
            <v>4.38680678282333</v>
          </cell>
          <cell r="CN891">
            <v>3.35758062338431</v>
          </cell>
          <cell r="CO891">
            <v>4.55024845736199</v>
          </cell>
          <cell r="CP891">
            <v>5.34915209458965</v>
          </cell>
          <cell r="CQ891">
            <v>4.27720468569994</v>
          </cell>
          <cell r="CR891">
            <v>4.99621230272785</v>
          </cell>
          <cell r="CS891">
            <v>4.95091107725325</v>
          </cell>
          <cell r="CT891">
            <v>5.31368152185269</v>
          </cell>
          <cell r="CU891">
            <v>5.31368152185269</v>
          </cell>
          <cell r="CV891">
            <v>5.31368152185269</v>
          </cell>
          <cell r="CW891">
            <v>1.24174957768617</v>
          </cell>
          <cell r="CX891">
            <v>1.25446453864778</v>
          </cell>
          <cell r="CY891">
            <v>1.27305766760683</v>
          </cell>
          <cell r="CZ891">
            <v>1.28170426598248</v>
          </cell>
          <cell r="DA891">
            <v>1.25754279487636</v>
          </cell>
          <cell r="DB891">
            <v>1.26120971397756</v>
          </cell>
          <cell r="DC891">
            <v>1.23227251064709</v>
          </cell>
          <cell r="DD891">
            <v>1.24819315000147</v>
          </cell>
          <cell r="DE891">
            <v>1.24660847721188</v>
          </cell>
          <cell r="DF891">
            <v>1.26938587814691</v>
          </cell>
        </row>
        <row r="892">
          <cell r="BX892">
            <v>2.49078748419863</v>
          </cell>
          <cell r="BY892">
            <v>2.90439908442271</v>
          </cell>
          <cell r="BZ892">
            <v>3.23588584433697</v>
          </cell>
          <cell r="CA892">
            <v>3.2016842500417</v>
          </cell>
          <cell r="CB892">
            <v>2.81008729924499</v>
          </cell>
          <cell r="CC892">
            <v>2.91458537728703</v>
          </cell>
          <cell r="CD892">
            <v>3.93062765851354</v>
          </cell>
          <cell r="CE892">
            <v>3.68023829331364</v>
          </cell>
          <cell r="CF892">
            <v>3.47179577862257</v>
          </cell>
          <cell r="CG892">
            <v>3.49953956637438</v>
          </cell>
          <cell r="CH892">
            <v>3.85482340021035</v>
          </cell>
          <cell r="CI892">
            <v>4.24520675572413</v>
          </cell>
          <cell r="CJ892">
            <v>3.97845665743222</v>
          </cell>
          <cell r="CK892">
            <v>3.98151175009422</v>
          </cell>
          <cell r="CL892">
            <v>4.70834478940613</v>
          </cell>
          <cell r="CM892">
            <v>5.06170143796924</v>
          </cell>
          <cell r="CN892">
            <v>3.98030477122472</v>
          </cell>
          <cell r="CO892">
            <v>4.69462781745157</v>
          </cell>
          <cell r="CP892">
            <v>4.59692381218191</v>
          </cell>
          <cell r="CQ892">
            <v>4.2607114758609</v>
          </cell>
          <cell r="CR892">
            <v>5.00366946507458</v>
          </cell>
          <cell r="CS892">
            <v>5.23956234865915</v>
          </cell>
          <cell r="CT892">
            <v>5.25889135870398</v>
          </cell>
          <cell r="CU892">
            <v>5.25889135870398</v>
          </cell>
          <cell r="CV892">
            <v>5.25889135870398</v>
          </cell>
          <cell r="CW892">
            <v>1.22090640688223</v>
          </cell>
          <cell r="CX892">
            <v>1.23689078468438</v>
          </cell>
          <cell r="CY892">
            <v>1.27881722311529</v>
          </cell>
          <cell r="CZ892">
            <v>1.23510280039193</v>
          </cell>
          <cell r="DA892">
            <v>1.26156608411892</v>
          </cell>
          <cell r="DB892">
            <v>1.2574201647156</v>
          </cell>
          <cell r="DC892">
            <v>1.24268877464973</v>
          </cell>
          <cell r="DD892">
            <v>1.24199281588369</v>
          </cell>
          <cell r="DE892">
            <v>1.25370241386293</v>
          </cell>
          <cell r="DF892">
            <v>1.24699426907652</v>
          </cell>
        </row>
        <row r="893">
          <cell r="BX893">
            <v>2.4874754982669</v>
          </cell>
          <cell r="BY893">
            <v>2.39268399259283</v>
          </cell>
          <cell r="BZ893">
            <v>2.90375815519962</v>
          </cell>
          <cell r="CA893">
            <v>3.24001234165873</v>
          </cell>
          <cell r="CB893">
            <v>3.31363014814112</v>
          </cell>
          <cell r="CC893">
            <v>3.1028305478607</v>
          </cell>
          <cell r="CD893">
            <v>3.48242298441969</v>
          </cell>
          <cell r="CE893">
            <v>3.8182723795984</v>
          </cell>
          <cell r="CF893">
            <v>3.62446177961157</v>
          </cell>
          <cell r="CG893">
            <v>3.50881395273587</v>
          </cell>
          <cell r="CH893">
            <v>3.99896353920919</v>
          </cell>
          <cell r="CI893">
            <v>3.70920528963567</v>
          </cell>
          <cell r="CJ893">
            <v>4.06001844718991</v>
          </cell>
          <cell r="CK893">
            <v>4.20138384468828</v>
          </cell>
          <cell r="CL893">
            <v>4.12450973075544</v>
          </cell>
          <cell r="CM893">
            <v>4.01140449323172</v>
          </cell>
          <cell r="CN893">
            <v>3.8954291063824</v>
          </cell>
          <cell r="CO893">
            <v>4.69895237538157</v>
          </cell>
          <cell r="CP893">
            <v>4.64193213775654</v>
          </cell>
          <cell r="CQ893">
            <v>4.61814171071458</v>
          </cell>
          <cell r="CR893">
            <v>4.94387927810663</v>
          </cell>
          <cell r="CS893">
            <v>4.87944008617658</v>
          </cell>
          <cell r="CT893">
            <v>4.98691057391471</v>
          </cell>
          <cell r="CU893">
            <v>4.98691057391471</v>
          </cell>
          <cell r="CV893">
            <v>4.98691057391471</v>
          </cell>
          <cell r="CW893">
            <v>1.25662651198722</v>
          </cell>
          <cell r="CX893">
            <v>1.24425977058671</v>
          </cell>
          <cell r="CY893">
            <v>1.26955254678839</v>
          </cell>
          <cell r="CZ893">
            <v>1.2626900212618</v>
          </cell>
          <cell r="DA893">
            <v>1.24988985952971</v>
          </cell>
          <cell r="DB893">
            <v>1.26675966555118</v>
          </cell>
          <cell r="DC893">
            <v>1.25711433621165</v>
          </cell>
          <cell r="DD893">
            <v>1.25103370102405</v>
          </cell>
          <cell r="DE893">
            <v>1.22314486433876</v>
          </cell>
          <cell r="DF893">
            <v>1.26373158021437</v>
          </cell>
        </row>
        <row r="894">
          <cell r="BX894">
            <v>2.29931844948368</v>
          </cell>
          <cell r="BY894">
            <v>3.15256986592636</v>
          </cell>
          <cell r="BZ894">
            <v>3.50484107649764</v>
          </cell>
          <cell r="CA894">
            <v>2.69790436818118</v>
          </cell>
          <cell r="CB894">
            <v>3.10430942744277</v>
          </cell>
          <cell r="CC894">
            <v>2.87724753372263</v>
          </cell>
          <cell r="CD894">
            <v>3.3562588236163</v>
          </cell>
          <cell r="CE894">
            <v>4.26793057370972</v>
          </cell>
          <cell r="CF894">
            <v>3.57931229501536</v>
          </cell>
          <cell r="CG894">
            <v>3.8723049257112</v>
          </cell>
          <cell r="CH894">
            <v>3.9787439675406</v>
          </cell>
          <cell r="CI894">
            <v>4.24341367897516</v>
          </cell>
          <cell r="CJ894">
            <v>4.09376204081412</v>
          </cell>
          <cell r="CK894">
            <v>3.64460762110052</v>
          </cell>
          <cell r="CL894">
            <v>3.97365489480988</v>
          </cell>
          <cell r="CM894">
            <v>4.49162007504989</v>
          </cell>
          <cell r="CN894">
            <v>4.22159456210612</v>
          </cell>
          <cell r="CO894">
            <v>4.41811085344278</v>
          </cell>
          <cell r="CP894">
            <v>4.55383510709967</v>
          </cell>
          <cell r="CQ894">
            <v>5.01135973601741</v>
          </cell>
          <cell r="CR894">
            <v>5.41842457799078</v>
          </cell>
          <cell r="CS894">
            <v>5.15820233187314</v>
          </cell>
          <cell r="CT894">
            <v>4.98530949600866</v>
          </cell>
          <cell r="CU894">
            <v>4.98530949600866</v>
          </cell>
          <cell r="CV894">
            <v>4.98530949600866</v>
          </cell>
          <cell r="CW894">
            <v>1.26640152777139</v>
          </cell>
          <cell r="CX894">
            <v>1.25894710673113</v>
          </cell>
          <cell r="CY894">
            <v>1.24974071035491</v>
          </cell>
          <cell r="CZ894">
            <v>1.27020481806079</v>
          </cell>
          <cell r="DA894">
            <v>1.24925977014344</v>
          </cell>
          <cell r="DB894">
            <v>1.24503561832979</v>
          </cell>
          <cell r="DC894">
            <v>1.26730676978609</v>
          </cell>
          <cell r="DD894">
            <v>1.272804170889</v>
          </cell>
          <cell r="DE894">
            <v>1.22865028258794</v>
          </cell>
          <cell r="DF894">
            <v>1.26029630146855</v>
          </cell>
        </row>
        <row r="895">
          <cell r="BX895">
            <v>2.11490909168107</v>
          </cell>
          <cell r="BY895">
            <v>2.68320533193836</v>
          </cell>
          <cell r="BZ895">
            <v>3.10561166670187</v>
          </cell>
          <cell r="CA895">
            <v>3.22522316363566</v>
          </cell>
          <cell r="CB895">
            <v>3.22500163483326</v>
          </cell>
          <cell r="CC895">
            <v>3.15314925156324</v>
          </cell>
          <cell r="CD895">
            <v>3.93752027045822</v>
          </cell>
          <cell r="CE895">
            <v>3.5570213655784</v>
          </cell>
          <cell r="CF895">
            <v>4.56812054041299</v>
          </cell>
          <cell r="CG895">
            <v>3.54748284575789</v>
          </cell>
          <cell r="CH895">
            <v>3.03660577208796</v>
          </cell>
          <cell r="CI895">
            <v>3.92361194571738</v>
          </cell>
          <cell r="CJ895">
            <v>4.23339350229879</v>
          </cell>
          <cell r="CK895">
            <v>4.02021859977813</v>
          </cell>
          <cell r="CL895">
            <v>4.665710184945</v>
          </cell>
          <cell r="CM895">
            <v>4.46829179299655</v>
          </cell>
          <cell r="CN895">
            <v>4.46909433082933</v>
          </cell>
          <cell r="CO895">
            <v>3.97484756754533</v>
          </cell>
          <cell r="CP895">
            <v>4.76880889101785</v>
          </cell>
          <cell r="CQ895">
            <v>4.77028955224026</v>
          </cell>
          <cell r="CR895">
            <v>4.03708776983084</v>
          </cell>
          <cell r="CS895">
            <v>4.67095113264783</v>
          </cell>
          <cell r="CT895">
            <v>5.06603264865291</v>
          </cell>
          <cell r="CU895">
            <v>5.06603264865291</v>
          </cell>
          <cell r="CV895">
            <v>5.06603264865291</v>
          </cell>
          <cell r="CW895">
            <v>1.2427251613884</v>
          </cell>
          <cell r="CX895">
            <v>1.24500153197814</v>
          </cell>
          <cell r="CY895">
            <v>1.24575524299201</v>
          </cell>
          <cell r="CZ895">
            <v>1.25715516080137</v>
          </cell>
          <cell r="DA895">
            <v>1.25715955395026</v>
          </cell>
          <cell r="DB895">
            <v>1.25775353158207</v>
          </cell>
          <cell r="DC895">
            <v>1.25419693111125</v>
          </cell>
          <cell r="DD895">
            <v>1.2711658528045</v>
          </cell>
          <cell r="DE895">
            <v>1.25636344946852</v>
          </cell>
          <cell r="DF895">
            <v>1.24054587876661</v>
          </cell>
        </row>
        <row r="896">
          <cell r="BX896">
            <v>2.14375325803505</v>
          </cell>
          <cell r="BY896">
            <v>2.77433722959875</v>
          </cell>
          <cell r="BZ896">
            <v>2.8983152477899</v>
          </cell>
          <cell r="CA896">
            <v>3.10614518175485</v>
          </cell>
          <cell r="CB896">
            <v>2.74043100249461</v>
          </cell>
          <cell r="CC896">
            <v>3.15821463888344</v>
          </cell>
          <cell r="CD896">
            <v>3.4095552302701</v>
          </cell>
          <cell r="CE896">
            <v>3.30792031324292</v>
          </cell>
          <cell r="CF896">
            <v>3.35227010906572</v>
          </cell>
          <cell r="CG896">
            <v>3.52191354781544</v>
          </cell>
          <cell r="CH896">
            <v>4.01438408875156</v>
          </cell>
          <cell r="CI896">
            <v>3.6905086410497</v>
          </cell>
          <cell r="CJ896">
            <v>4.31662795563594</v>
          </cell>
          <cell r="CK896">
            <v>3.98970481022364</v>
          </cell>
          <cell r="CL896">
            <v>3.65736581119502</v>
          </cell>
          <cell r="CM896">
            <v>4.33890498046509</v>
          </cell>
          <cell r="CN896">
            <v>4.59278810385958</v>
          </cell>
          <cell r="CO896">
            <v>4.9418090099035</v>
          </cell>
          <cell r="CP896">
            <v>3.79213066883752</v>
          </cell>
          <cell r="CQ896">
            <v>4.7325757450475</v>
          </cell>
          <cell r="CR896">
            <v>4.59145917335131</v>
          </cell>
          <cell r="CS896">
            <v>5.14202566022922</v>
          </cell>
          <cell r="CT896">
            <v>4.88965797633765</v>
          </cell>
          <cell r="CU896">
            <v>4.88965797633765</v>
          </cell>
          <cell r="CV896">
            <v>4.88965797633765</v>
          </cell>
          <cell r="CW896">
            <v>1.2545295938115</v>
          </cell>
          <cell r="CX896">
            <v>1.2396625424315</v>
          </cell>
          <cell r="CY896">
            <v>1.25715683971864</v>
          </cell>
          <cell r="CZ896">
            <v>1.26452719897121</v>
          </cell>
          <cell r="DA896">
            <v>1.24516644046362</v>
          </cell>
          <cell r="DB896">
            <v>1.26185099889381</v>
          </cell>
          <cell r="DC896">
            <v>1.24369262051308</v>
          </cell>
          <cell r="DD896">
            <v>1.26469114868013</v>
          </cell>
          <cell r="DE896">
            <v>1.28046988396191</v>
          </cell>
          <cell r="DF896">
            <v>1.24385704266625</v>
          </cell>
        </row>
        <row r="897">
          <cell r="BX897">
            <v>2.60597919991021</v>
          </cell>
          <cell r="BY897">
            <v>2.64996245058971</v>
          </cell>
          <cell r="BZ897">
            <v>2.80540747712406</v>
          </cell>
          <cell r="CA897">
            <v>3.32788514483404</v>
          </cell>
          <cell r="CB897">
            <v>3.19856120849934</v>
          </cell>
          <cell r="CC897">
            <v>2.85693083553847</v>
          </cell>
          <cell r="CD897">
            <v>3.29066936653891</v>
          </cell>
          <cell r="CE897">
            <v>3.6180603624208</v>
          </cell>
          <cell r="CF897">
            <v>3.51697938604015</v>
          </cell>
          <cell r="CG897">
            <v>3.32490116153979</v>
          </cell>
          <cell r="CH897">
            <v>3.5016916280879</v>
          </cell>
          <cell r="CI897">
            <v>4.06043290509356</v>
          </cell>
          <cell r="CJ897">
            <v>4.55882845098687</v>
          </cell>
          <cell r="CK897">
            <v>4.11321829574257</v>
          </cell>
          <cell r="CL897">
            <v>4.10822354927275</v>
          </cell>
          <cell r="CM897">
            <v>4.23307772543155</v>
          </cell>
          <cell r="CN897">
            <v>4.7806843776592</v>
          </cell>
          <cell r="CO897">
            <v>4.37066558242252</v>
          </cell>
          <cell r="CP897">
            <v>4.73224527202399</v>
          </cell>
          <cell r="CQ897">
            <v>4.72353432639566</v>
          </cell>
          <cell r="CR897">
            <v>4.44423865058434</v>
          </cell>
          <cell r="CS897">
            <v>4.98172432762747</v>
          </cell>
          <cell r="CT897">
            <v>5.03400248976556</v>
          </cell>
          <cell r="CU897">
            <v>5.03400248976556</v>
          </cell>
          <cell r="CV897">
            <v>5.03400248976556</v>
          </cell>
          <cell r="CW897">
            <v>1.25098924130498</v>
          </cell>
          <cell r="CX897">
            <v>1.26130541586961</v>
          </cell>
          <cell r="CY897">
            <v>1.26811477398661</v>
          </cell>
          <cell r="CZ897">
            <v>1.23996136382795</v>
          </cell>
          <cell r="DA897">
            <v>1.26722971426089</v>
          </cell>
          <cell r="DB897">
            <v>1.26388123969062</v>
          </cell>
          <cell r="DC897">
            <v>1.26044435976194</v>
          </cell>
          <cell r="DD897">
            <v>1.24462967876773</v>
          </cell>
          <cell r="DE897">
            <v>1.27380780427116</v>
          </cell>
          <cell r="DF897">
            <v>1.24394493818837</v>
          </cell>
        </row>
        <row r="898">
          <cell r="BX898">
            <v>2.64823055712336</v>
          </cell>
          <cell r="BY898">
            <v>3.53920114489479</v>
          </cell>
          <cell r="BZ898">
            <v>3.02879091560399</v>
          </cell>
          <cell r="CA898">
            <v>2.91499918045526</v>
          </cell>
          <cell r="CB898">
            <v>3.52656894134535</v>
          </cell>
          <cell r="CC898">
            <v>3.19470055533065</v>
          </cell>
          <cell r="CD898">
            <v>3.12907057777166</v>
          </cell>
          <cell r="CE898">
            <v>3.39979613314225</v>
          </cell>
          <cell r="CF898">
            <v>3.21497087774348</v>
          </cell>
          <cell r="CG898">
            <v>3.3744985825572</v>
          </cell>
          <cell r="CH898">
            <v>3.79350543931687</v>
          </cell>
          <cell r="CI898">
            <v>4.38386420150549</v>
          </cell>
          <cell r="CJ898">
            <v>3.90138747135054</v>
          </cell>
          <cell r="CK898">
            <v>4.13212619643358</v>
          </cell>
          <cell r="CL898">
            <v>4.65920264216618</v>
          </cell>
          <cell r="CM898">
            <v>4.79678391374255</v>
          </cell>
          <cell r="CN898">
            <v>4.2661503726185</v>
          </cell>
          <cell r="CO898">
            <v>4.5366785287796</v>
          </cell>
          <cell r="CP898">
            <v>4.11023204974273</v>
          </cell>
          <cell r="CQ898">
            <v>4.60044861128985</v>
          </cell>
          <cell r="CR898">
            <v>5.59204987950571</v>
          </cell>
          <cell r="CS898">
            <v>5.39511298320193</v>
          </cell>
          <cell r="CT898">
            <v>5.11658558944391</v>
          </cell>
          <cell r="CU898">
            <v>5.11658558944391</v>
          </cell>
          <cell r="CV898">
            <v>5.11658558944391</v>
          </cell>
          <cell r="CW898">
            <v>1.26357192976803</v>
          </cell>
          <cell r="CX898">
            <v>1.24382840064745</v>
          </cell>
          <cell r="CY898">
            <v>1.26800889144988</v>
          </cell>
          <cell r="CZ898">
            <v>1.26109486227759</v>
          </cell>
          <cell r="DA898">
            <v>1.27255408433514</v>
          </cell>
          <cell r="DB898">
            <v>1.25712382872384</v>
          </cell>
          <cell r="DC898">
            <v>1.23661821624789</v>
          </cell>
          <cell r="DD898">
            <v>1.25745597791644</v>
          </cell>
          <cell r="DE898">
            <v>1.23870776720525</v>
          </cell>
          <cell r="DF898">
            <v>1.25458143684359</v>
          </cell>
        </row>
        <row r="899">
          <cell r="BX899">
            <v>2.57273600782708</v>
          </cell>
          <cell r="BY899">
            <v>3.04539248656081</v>
          </cell>
          <cell r="BZ899">
            <v>2.71694910193288</v>
          </cell>
          <cell r="CA899">
            <v>2.76462870970975</v>
          </cell>
          <cell r="CB899">
            <v>4.03812794972217</v>
          </cell>
          <cell r="CC899">
            <v>3.13182519630239</v>
          </cell>
          <cell r="CD899">
            <v>3.51604510355584</v>
          </cell>
          <cell r="CE899">
            <v>2.96817584555247</v>
          </cell>
          <cell r="CF899">
            <v>3.03222106688233</v>
          </cell>
          <cell r="CG899">
            <v>3.15872315187578</v>
          </cell>
          <cell r="CH899">
            <v>3.78808308988732</v>
          </cell>
          <cell r="CI899">
            <v>4.02461696925963</v>
          </cell>
          <cell r="CJ899">
            <v>3.86880849825609</v>
          </cell>
          <cell r="CK899">
            <v>3.92431018618355</v>
          </cell>
          <cell r="CL899">
            <v>4.11969198079277</v>
          </cell>
          <cell r="CM899">
            <v>5.02107313161466</v>
          </cell>
          <cell r="CN899">
            <v>4.68664079935559</v>
          </cell>
          <cell r="CO899">
            <v>4.77393318838743</v>
          </cell>
          <cell r="CP899">
            <v>4.60811462578531</v>
          </cell>
          <cell r="CQ899">
            <v>4.62828319005919</v>
          </cell>
          <cell r="CR899">
            <v>4.86555696932829</v>
          </cell>
          <cell r="CS899">
            <v>4.84886177006427</v>
          </cell>
          <cell r="CT899">
            <v>5.01771515882011</v>
          </cell>
          <cell r="CU899">
            <v>5.01771515882011</v>
          </cell>
          <cell r="CV899">
            <v>5.01771515882011</v>
          </cell>
          <cell r="CW899">
            <v>1.26776925529255</v>
          </cell>
          <cell r="CX899">
            <v>1.2597233542118</v>
          </cell>
          <cell r="CY899">
            <v>1.24805233225379</v>
          </cell>
          <cell r="CZ899">
            <v>1.25304088040456</v>
          </cell>
          <cell r="DA899">
            <v>1.26657405322997</v>
          </cell>
          <cell r="DB899">
            <v>1.2648279712778</v>
          </cell>
          <cell r="DC899">
            <v>1.24782285667716</v>
          </cell>
          <cell r="DD899">
            <v>1.24921867017195</v>
          </cell>
          <cell r="DE899">
            <v>1.24833144943065</v>
          </cell>
          <cell r="DF899">
            <v>1.27364577857818</v>
          </cell>
        </row>
        <row r="900">
          <cell r="BX900">
            <v>2.64034563954676</v>
          </cell>
          <cell r="BY900">
            <v>3.05667541303691</v>
          </cell>
          <cell r="BZ900">
            <v>2.94425193892249</v>
          </cell>
          <cell r="CA900">
            <v>3.32768335262372</v>
          </cell>
          <cell r="CB900">
            <v>2.49713886084631</v>
          </cell>
          <cell r="CC900">
            <v>3.83292105504646</v>
          </cell>
          <cell r="CD900">
            <v>3.52989746392396</v>
          </cell>
          <cell r="CE900">
            <v>3.00903207064785</v>
          </cell>
          <cell r="CF900">
            <v>3.56297930586303</v>
          </cell>
          <cell r="CG900">
            <v>3.4543053298575</v>
          </cell>
          <cell r="CH900">
            <v>3.8538137019719</v>
          </cell>
          <cell r="CI900">
            <v>3.88343078192973</v>
          </cell>
          <cell r="CJ900">
            <v>3.73057712068945</v>
          </cell>
          <cell r="CK900">
            <v>4.32763525748299</v>
          </cell>
          <cell r="CL900">
            <v>3.86591182851918</v>
          </cell>
          <cell r="CM900">
            <v>4.56908295797771</v>
          </cell>
          <cell r="CN900">
            <v>3.71276735402315</v>
          </cell>
          <cell r="CO900">
            <v>4.25293652194615</v>
          </cell>
          <cell r="CP900">
            <v>4.65235478803745</v>
          </cell>
          <cell r="CQ900">
            <v>5.43160393067651</v>
          </cell>
          <cell r="CR900">
            <v>4.90731930229476</v>
          </cell>
          <cell r="CS900">
            <v>5.09474359143011</v>
          </cell>
          <cell r="CT900">
            <v>4.77943286112762</v>
          </cell>
          <cell r="CU900">
            <v>4.77943286112762</v>
          </cell>
          <cell r="CV900">
            <v>4.77943286112762</v>
          </cell>
          <cell r="CW900">
            <v>1.28314968955174</v>
          </cell>
          <cell r="CX900">
            <v>1.26480693049256</v>
          </cell>
          <cell r="CY900">
            <v>1.26298403501188</v>
          </cell>
          <cell r="CZ900">
            <v>1.24937364929546</v>
          </cell>
          <cell r="DA900">
            <v>1.23892245723843</v>
          </cell>
          <cell r="DB900">
            <v>1.2579796530422</v>
          </cell>
          <cell r="DC900">
            <v>1.25611062652327</v>
          </cell>
          <cell r="DD900">
            <v>1.23625392497706</v>
          </cell>
          <cell r="DE900">
            <v>1.24866271985095</v>
          </cell>
          <cell r="DF900">
            <v>1.24869084749266</v>
          </cell>
        </row>
        <row r="901">
          <cell r="BX901">
            <v>2.66575064958479</v>
          </cell>
          <cell r="BY901">
            <v>2.68841538349934</v>
          </cell>
          <cell r="BZ901">
            <v>2.81978313542405</v>
          </cell>
          <cell r="CA901">
            <v>4.12095685569315</v>
          </cell>
          <cell r="CB901">
            <v>2.98401991691214</v>
          </cell>
          <cell r="CC901">
            <v>3.96784134572263</v>
          </cell>
          <cell r="CD901">
            <v>3.04672646291957</v>
          </cell>
          <cell r="CE901">
            <v>3.17239448621157</v>
          </cell>
          <cell r="CF901">
            <v>3.75967227104825</v>
          </cell>
          <cell r="CG901">
            <v>3.30340150790045</v>
          </cell>
          <cell r="CH901">
            <v>3.4491510007426</v>
          </cell>
          <cell r="CI901">
            <v>4.40899205122422</v>
          </cell>
          <cell r="CJ901">
            <v>4.11785040485569</v>
          </cell>
          <cell r="CK901">
            <v>4.52155536705702</v>
          </cell>
          <cell r="CL901">
            <v>4.72418719226267</v>
          </cell>
          <cell r="CM901">
            <v>4.38511032022098</v>
          </cell>
          <cell r="CN901">
            <v>4.14925621809316</v>
          </cell>
          <cell r="CO901">
            <v>4.71741224360918</v>
          </cell>
          <cell r="CP901">
            <v>4.44637907967633</v>
          </cell>
          <cell r="CQ901">
            <v>4.9672212987357</v>
          </cell>
          <cell r="CR901">
            <v>4.64147010162965</v>
          </cell>
          <cell r="CS901">
            <v>4.57117018197006</v>
          </cell>
          <cell r="CT901">
            <v>4.80861095938592</v>
          </cell>
          <cell r="CU901">
            <v>4.80861095938592</v>
          </cell>
          <cell r="CV901">
            <v>4.80861095938592</v>
          </cell>
          <cell r="CW901">
            <v>1.25304166546748</v>
          </cell>
          <cell r="CX901">
            <v>1.26690275294271</v>
          </cell>
          <cell r="CY901">
            <v>1.24437015046893</v>
          </cell>
          <cell r="CZ901">
            <v>1.25224801793169</v>
          </cell>
          <cell r="DA901">
            <v>1.2415157096763</v>
          </cell>
          <cell r="DB901">
            <v>1.26209953854232</v>
          </cell>
          <cell r="DC901">
            <v>1.2584150174513</v>
          </cell>
          <cell r="DD901">
            <v>1.23892940019207</v>
          </cell>
          <cell r="DE901">
            <v>1.23996728946709</v>
          </cell>
          <cell r="DF901">
            <v>1.24956711383806</v>
          </cell>
        </row>
        <row r="902">
          <cell r="BX902">
            <v>2.58091884496261</v>
          </cell>
          <cell r="BY902">
            <v>2.77426869986322</v>
          </cell>
          <cell r="BZ902">
            <v>2.85342598951058</v>
          </cell>
          <cell r="CA902">
            <v>3.56275102739685</v>
          </cell>
          <cell r="CB902">
            <v>3.26038163304888</v>
          </cell>
          <cell r="CC902">
            <v>3.44548795521257</v>
          </cell>
          <cell r="CD902">
            <v>3.91707401052401</v>
          </cell>
          <cell r="CE902">
            <v>3.47105393213853</v>
          </cell>
          <cell r="CF902">
            <v>3.67576079202708</v>
          </cell>
          <cell r="CG902">
            <v>3.68337018768821</v>
          </cell>
          <cell r="CH902">
            <v>3.22682174329545</v>
          </cell>
          <cell r="CI902">
            <v>3.55641124894989</v>
          </cell>
          <cell r="CJ902">
            <v>3.69746422610661</v>
          </cell>
          <cell r="CK902">
            <v>4.13559082948652</v>
          </cell>
          <cell r="CL902">
            <v>4.06631789246974</v>
          </cell>
          <cell r="CM902">
            <v>4.19081050014027</v>
          </cell>
          <cell r="CN902">
            <v>4.56816468152361</v>
          </cell>
          <cell r="CO902">
            <v>4.29357793343966</v>
          </cell>
          <cell r="CP902">
            <v>4.27894581879544</v>
          </cell>
          <cell r="CQ902">
            <v>4.98444097050265</v>
          </cell>
          <cell r="CR902">
            <v>4.70780061557599</v>
          </cell>
          <cell r="CS902">
            <v>4.54788227001683</v>
          </cell>
          <cell r="CT902">
            <v>4.89928742463236</v>
          </cell>
          <cell r="CU902">
            <v>4.89928742463236</v>
          </cell>
          <cell r="CV902">
            <v>4.89928742463236</v>
          </cell>
          <cell r="CW902">
            <v>1.24847049574093</v>
          </cell>
          <cell r="CX902">
            <v>1.24822466997243</v>
          </cell>
          <cell r="CY902">
            <v>1.25415663443367</v>
          </cell>
          <cell r="CZ902">
            <v>1.24055601558481</v>
          </cell>
          <cell r="DA902">
            <v>1.26144779549577</v>
          </cell>
          <cell r="DB902">
            <v>1.26234475641364</v>
          </cell>
          <cell r="DC902">
            <v>1.26226827972071</v>
          </cell>
          <cell r="DD902">
            <v>1.26247103185115</v>
          </cell>
          <cell r="DE902">
            <v>1.21704967181859</v>
          </cell>
          <cell r="DF902">
            <v>1.27913529851521</v>
          </cell>
        </row>
        <row r="903">
          <cell r="BX903">
            <v>2.55255170183556</v>
          </cell>
          <cell r="BY903">
            <v>2.72768313467031</v>
          </cell>
          <cell r="BZ903">
            <v>2.63907723313698</v>
          </cell>
          <cell r="CA903">
            <v>2.62237509093665</v>
          </cell>
          <cell r="CB903">
            <v>3.42019689909717</v>
          </cell>
          <cell r="CC903">
            <v>3.16764471362117</v>
          </cell>
          <cell r="CD903">
            <v>2.85673607708645</v>
          </cell>
          <cell r="CE903">
            <v>4.02306982551235</v>
          </cell>
          <cell r="CF903">
            <v>3.5400222325836</v>
          </cell>
          <cell r="CG903">
            <v>3.41719309907145</v>
          </cell>
          <cell r="CH903">
            <v>3.44156775416641</v>
          </cell>
          <cell r="CI903">
            <v>3.14913764111466</v>
          </cell>
          <cell r="CJ903">
            <v>3.78114482199745</v>
          </cell>
          <cell r="CK903">
            <v>4.38274147961663</v>
          </cell>
          <cell r="CL903">
            <v>4.32585442321831</v>
          </cell>
          <cell r="CM903">
            <v>4.69332246013718</v>
          </cell>
          <cell r="CN903">
            <v>4.68281035307887</v>
          </cell>
          <cell r="CO903">
            <v>4.21171132761896</v>
          </cell>
          <cell r="CP903">
            <v>4.8037279683503</v>
          </cell>
          <cell r="CQ903">
            <v>4.68143334130581</v>
          </cell>
          <cell r="CR903">
            <v>5.13237187179167</v>
          </cell>
          <cell r="CS903">
            <v>5.39032433714082</v>
          </cell>
          <cell r="CT903">
            <v>5.58037228373731</v>
          </cell>
          <cell r="CU903">
            <v>5.58037228373731</v>
          </cell>
          <cell r="CV903">
            <v>5.58037228373731</v>
          </cell>
          <cell r="CW903">
            <v>1.26656386284571</v>
          </cell>
          <cell r="CX903">
            <v>1.24436405224097</v>
          </cell>
          <cell r="CY903">
            <v>1.2462591611218</v>
          </cell>
          <cell r="CZ903">
            <v>1.27493631452292</v>
          </cell>
          <cell r="DA903">
            <v>1.24167340142552</v>
          </cell>
          <cell r="DB903">
            <v>1.25310119565951</v>
          </cell>
          <cell r="DC903">
            <v>1.2586540391761</v>
          </cell>
          <cell r="DD903">
            <v>1.25780264590059</v>
          </cell>
          <cell r="DE903">
            <v>1.26460425668717</v>
          </cell>
          <cell r="DF903">
            <v>1.25603281086637</v>
          </cell>
        </row>
        <row r="904">
          <cell r="BX904">
            <v>2.66251428358778</v>
          </cell>
          <cell r="BY904">
            <v>2.86291336232336</v>
          </cell>
          <cell r="BZ904">
            <v>2.97594195794261</v>
          </cell>
          <cell r="CA904">
            <v>2.91728867352831</v>
          </cell>
          <cell r="CB904">
            <v>2.9193911070552</v>
          </cell>
          <cell r="CC904">
            <v>2.91675921093229</v>
          </cell>
          <cell r="CD904">
            <v>2.96538768758721</v>
          </cell>
          <cell r="CE904">
            <v>3.36604188216425</v>
          </cell>
          <cell r="CF904">
            <v>4.14138859030595</v>
          </cell>
          <cell r="CG904">
            <v>4.16521734073278</v>
          </cell>
          <cell r="CH904">
            <v>3.50043469730985</v>
          </cell>
          <cell r="CI904">
            <v>3.84453987560482</v>
          </cell>
          <cell r="CJ904">
            <v>4.34817697004607</v>
          </cell>
          <cell r="CK904">
            <v>3.70076480502842</v>
          </cell>
          <cell r="CL904">
            <v>3.87308807462474</v>
          </cell>
          <cell r="CM904">
            <v>4.48565076434435</v>
          </cell>
          <cell r="CN904">
            <v>4.31278250528444</v>
          </cell>
          <cell r="CO904">
            <v>4.3149807969066</v>
          </cell>
          <cell r="CP904">
            <v>5.19131465803038</v>
          </cell>
          <cell r="CQ904">
            <v>4.30457961992043</v>
          </cell>
          <cell r="CR904">
            <v>5.71706041432287</v>
          </cell>
          <cell r="CS904">
            <v>4.59337540839825</v>
          </cell>
          <cell r="CT904">
            <v>5.30769109453421</v>
          </cell>
          <cell r="CU904">
            <v>5.30769109453421</v>
          </cell>
          <cell r="CV904">
            <v>5.30769109453421</v>
          </cell>
          <cell r="CW904">
            <v>1.25207803690101</v>
          </cell>
          <cell r="CX904">
            <v>1.24812217130879</v>
          </cell>
          <cell r="CY904">
            <v>1.2563149622585</v>
          </cell>
          <cell r="CZ904">
            <v>1.24386020175044</v>
          </cell>
          <cell r="DA904">
            <v>1.27196472926391</v>
          </cell>
          <cell r="DB904">
            <v>1.24429909535338</v>
          </cell>
          <cell r="DC904">
            <v>1.26280914289626</v>
          </cell>
          <cell r="DD904">
            <v>1.24340350977047</v>
          </cell>
          <cell r="DE904">
            <v>1.25988678982269</v>
          </cell>
          <cell r="DF904">
            <v>1.26925629725459</v>
          </cell>
        </row>
        <row r="905">
          <cell r="BX905">
            <v>2.45847699618099</v>
          </cell>
          <cell r="BY905">
            <v>2.94090240771734</v>
          </cell>
          <cell r="BZ905">
            <v>2.87191857024568</v>
          </cell>
          <cell r="CA905">
            <v>3.51451291456628</v>
          </cell>
          <cell r="CB905">
            <v>3.81313748505612</v>
          </cell>
          <cell r="CC905">
            <v>3.58487658052254</v>
          </cell>
          <cell r="CD905">
            <v>2.99496606730844</v>
          </cell>
          <cell r="CE905">
            <v>3.0179272331083</v>
          </cell>
          <cell r="CF905">
            <v>3.57068141885709</v>
          </cell>
          <cell r="CG905">
            <v>3.40164139337467</v>
          </cell>
          <cell r="CH905">
            <v>3.64947748746847</v>
          </cell>
          <cell r="CI905">
            <v>3.45980047108751</v>
          </cell>
          <cell r="CJ905">
            <v>3.48852868915755</v>
          </cell>
          <cell r="CK905">
            <v>3.92051824257201</v>
          </cell>
          <cell r="CL905">
            <v>4.38449666834595</v>
          </cell>
          <cell r="CM905">
            <v>4.21784923056734</v>
          </cell>
          <cell r="CN905">
            <v>3.96141979973218</v>
          </cell>
          <cell r="CO905">
            <v>5.25622109110932</v>
          </cell>
          <cell r="CP905">
            <v>4.58131469385739</v>
          </cell>
          <cell r="CQ905">
            <v>4.21428536385296</v>
          </cell>
          <cell r="CR905">
            <v>5.21828855929141</v>
          </cell>
          <cell r="CS905">
            <v>4.61147131327224</v>
          </cell>
          <cell r="CT905">
            <v>5.69789447286451</v>
          </cell>
          <cell r="CU905">
            <v>5.69789447286451</v>
          </cell>
          <cell r="CV905">
            <v>5.69789447286451</v>
          </cell>
          <cell r="CW905">
            <v>1.25367926969829</v>
          </cell>
          <cell r="CX905">
            <v>1.25160670539117</v>
          </cell>
          <cell r="CY905">
            <v>1.25329125691296</v>
          </cell>
          <cell r="CZ905">
            <v>1.24518411032145</v>
          </cell>
          <cell r="DA905">
            <v>1.28686611601943</v>
          </cell>
          <cell r="DB905">
            <v>1.26984807220063</v>
          </cell>
          <cell r="DC905">
            <v>1.24757835589033</v>
          </cell>
          <cell r="DD905">
            <v>1.2590522371408</v>
          </cell>
          <cell r="DE905">
            <v>1.25972886245771</v>
          </cell>
          <cell r="DF905">
            <v>1.24594927360607</v>
          </cell>
        </row>
        <row r="906">
          <cell r="BX906">
            <v>2.45690338277512</v>
          </cell>
          <cell r="BY906">
            <v>3.23407789462153</v>
          </cell>
          <cell r="BZ906">
            <v>2.89355408136041</v>
          </cell>
          <cell r="CA906">
            <v>3.0320600024612</v>
          </cell>
          <cell r="CB906">
            <v>3.26699557299846</v>
          </cell>
          <cell r="CC906">
            <v>3.54967042688348</v>
          </cell>
          <cell r="CD906">
            <v>3.57741830248014</v>
          </cell>
          <cell r="CE906">
            <v>3.21594572676037</v>
          </cell>
          <cell r="CF906">
            <v>3.1940903310854</v>
          </cell>
          <cell r="CG906">
            <v>3.44354224124558</v>
          </cell>
          <cell r="CH906">
            <v>3.97817401181527</v>
          </cell>
          <cell r="CI906">
            <v>4.1214688506769</v>
          </cell>
          <cell r="CJ906">
            <v>3.74005092482787</v>
          </cell>
          <cell r="CK906">
            <v>4.14489500338626</v>
          </cell>
          <cell r="CL906">
            <v>4.30635501787409</v>
          </cell>
          <cell r="CM906">
            <v>5.11467943884696</v>
          </cell>
          <cell r="CN906">
            <v>4.83729809510376</v>
          </cell>
          <cell r="CO906">
            <v>4.41231334624834</v>
          </cell>
          <cell r="CP906">
            <v>4.78414176012394</v>
          </cell>
          <cell r="CQ906">
            <v>4.84076743928838</v>
          </cell>
          <cell r="CR906">
            <v>5.10530091775955</v>
          </cell>
          <cell r="CS906">
            <v>4.51173943653545</v>
          </cell>
          <cell r="CT906">
            <v>4.62531162912717</v>
          </cell>
          <cell r="CU906">
            <v>4.62531162912717</v>
          </cell>
          <cell r="CV906">
            <v>4.62531162912717</v>
          </cell>
          <cell r="CW906">
            <v>1.26385529336048</v>
          </cell>
          <cell r="CX906">
            <v>1.27400445684546</v>
          </cell>
          <cell r="CY906">
            <v>1.24869486589489</v>
          </cell>
          <cell r="CZ906">
            <v>1.22805960976665</v>
          </cell>
          <cell r="DA906">
            <v>1.24856402584368</v>
          </cell>
          <cell r="DB906">
            <v>1.25507192395919</v>
          </cell>
          <cell r="DC906">
            <v>1.24770159391591</v>
          </cell>
          <cell r="DD906">
            <v>1.25423092221669</v>
          </cell>
          <cell r="DE906">
            <v>1.25529865769253</v>
          </cell>
          <cell r="DF906">
            <v>1.261298170975</v>
          </cell>
        </row>
        <row r="907">
          <cell r="BX907">
            <v>2.56628178063975</v>
          </cell>
          <cell r="BY907">
            <v>3.29329527899719</v>
          </cell>
          <cell r="BZ907">
            <v>3.1006049307808</v>
          </cell>
          <cell r="CA907">
            <v>3.21664607314302</v>
          </cell>
          <cell r="CB907">
            <v>3.37264848143505</v>
          </cell>
          <cell r="CC907">
            <v>3.12708483190938</v>
          </cell>
          <cell r="CD907">
            <v>3.11012643954969</v>
          </cell>
          <cell r="CE907">
            <v>3.37175498070673</v>
          </cell>
          <cell r="CF907">
            <v>3.35711056982297</v>
          </cell>
          <cell r="CG907">
            <v>4.17999462266747</v>
          </cell>
          <cell r="CH907">
            <v>3.99379182993457</v>
          </cell>
          <cell r="CI907">
            <v>4.07644513078529</v>
          </cell>
          <cell r="CJ907">
            <v>4.09670969816201</v>
          </cell>
          <cell r="CK907">
            <v>4.39991999925703</v>
          </cell>
          <cell r="CL907">
            <v>4.05013494433366</v>
          </cell>
          <cell r="CM907">
            <v>3.29187894089677</v>
          </cell>
          <cell r="CN907">
            <v>4.7185806295406</v>
          </cell>
          <cell r="CO907">
            <v>4.67188244891162</v>
          </cell>
          <cell r="CP907">
            <v>4.85983632024365</v>
          </cell>
          <cell r="CQ907">
            <v>5.21969258312599</v>
          </cell>
          <cell r="CR907">
            <v>4.37948318986835</v>
          </cell>
          <cell r="CS907">
            <v>4.765316975658</v>
          </cell>
          <cell r="CT907">
            <v>5.10707310035733</v>
          </cell>
          <cell r="CU907">
            <v>5.10707310035733</v>
          </cell>
          <cell r="CV907">
            <v>5.10707310035733</v>
          </cell>
          <cell r="CW907">
            <v>1.24555902808118</v>
          </cell>
          <cell r="CX907">
            <v>1.24973406993004</v>
          </cell>
          <cell r="CY907">
            <v>1.25221516226184</v>
          </cell>
          <cell r="CZ907">
            <v>1.24516988894403</v>
          </cell>
          <cell r="DA907">
            <v>1.25566980172756</v>
          </cell>
          <cell r="DB907">
            <v>1.26136301972185</v>
          </cell>
          <cell r="DC907">
            <v>1.25559738630274</v>
          </cell>
          <cell r="DD907">
            <v>1.26294851842595</v>
          </cell>
          <cell r="DE907">
            <v>1.25024669405094</v>
          </cell>
          <cell r="DF907">
            <v>1.25675401286133</v>
          </cell>
        </row>
        <row r="908">
          <cell r="BX908">
            <v>2.57707753224025</v>
          </cell>
          <cell r="BY908">
            <v>2.82813925434344</v>
          </cell>
          <cell r="BZ908">
            <v>3.00374709255438</v>
          </cell>
          <cell r="CA908">
            <v>2.84226739627128</v>
          </cell>
          <cell r="CB908">
            <v>3.73422140787018</v>
          </cell>
          <cell r="CC908">
            <v>2.95322142981046</v>
          </cell>
          <cell r="CD908">
            <v>2.99251809546952</v>
          </cell>
          <cell r="CE908">
            <v>3.52793977906225</v>
          </cell>
          <cell r="CF908">
            <v>3.91952041680147</v>
          </cell>
          <cell r="CG908">
            <v>3.40211446372664</v>
          </cell>
          <cell r="CH908">
            <v>3.44040627599134</v>
          </cell>
          <cell r="CI908">
            <v>3.19443336978676</v>
          </cell>
          <cell r="CJ908">
            <v>3.62728605994897</v>
          </cell>
          <cell r="CK908">
            <v>3.61394417646421</v>
          </cell>
          <cell r="CL908">
            <v>3.94319510002583</v>
          </cell>
          <cell r="CM908">
            <v>4.28836034940178</v>
          </cell>
          <cell r="CN908">
            <v>3.89278196692353</v>
          </cell>
          <cell r="CO908">
            <v>4.63220045548764</v>
          </cell>
          <cell r="CP908">
            <v>4.51742847505105</v>
          </cell>
          <cell r="CQ908">
            <v>4.90394642984877</v>
          </cell>
          <cell r="CR908">
            <v>4.64760398961487</v>
          </cell>
          <cell r="CS908">
            <v>4.90543892886779</v>
          </cell>
          <cell r="CT908">
            <v>5.85933559079553</v>
          </cell>
          <cell r="CU908">
            <v>5.85933559079553</v>
          </cell>
          <cell r="CV908">
            <v>5.85933559079553</v>
          </cell>
          <cell r="CW908">
            <v>1.25633229248106</v>
          </cell>
          <cell r="CX908">
            <v>1.25853894609162</v>
          </cell>
          <cell r="CY908">
            <v>1.26025486513573</v>
          </cell>
          <cell r="CZ908">
            <v>1.25802408831462</v>
          </cell>
          <cell r="DA908">
            <v>1.2543278338051</v>
          </cell>
          <cell r="DB908">
            <v>1.26400389373348</v>
          </cell>
          <cell r="DC908">
            <v>1.23853225470231</v>
          </cell>
          <cell r="DD908">
            <v>1.24621058648388</v>
          </cell>
          <cell r="DE908">
            <v>1.24529692849071</v>
          </cell>
          <cell r="DF908">
            <v>1.25180021526027</v>
          </cell>
        </row>
        <row r="909">
          <cell r="BX909">
            <v>2.57571940656587</v>
          </cell>
          <cell r="BY909">
            <v>2.82645676558796</v>
          </cell>
          <cell r="BZ909">
            <v>3.82497094496728</v>
          </cell>
          <cell r="CA909">
            <v>2.69670859683897</v>
          </cell>
          <cell r="CB909">
            <v>3.07970875950504</v>
          </cell>
          <cell r="CC909">
            <v>3.2934194863075</v>
          </cell>
          <cell r="CD909">
            <v>3.16921005605909</v>
          </cell>
          <cell r="CE909">
            <v>3.45988787928787</v>
          </cell>
          <cell r="CF909">
            <v>4.01282265709884</v>
          </cell>
          <cell r="CG909">
            <v>3.93147364478649</v>
          </cell>
          <cell r="CH909">
            <v>3.76287729995048</v>
          </cell>
          <cell r="CI909">
            <v>4.00239842485023</v>
          </cell>
          <cell r="CJ909">
            <v>4.43667299321477</v>
          </cell>
          <cell r="CK909">
            <v>3.91622834877693</v>
          </cell>
          <cell r="CL909">
            <v>3.86985114872794</v>
          </cell>
          <cell r="CM909">
            <v>3.7558015425915</v>
          </cell>
          <cell r="CN909">
            <v>3.99666561152654</v>
          </cell>
          <cell r="CO909">
            <v>4.73195045778879</v>
          </cell>
          <cell r="CP909">
            <v>5.1159675780502</v>
          </cell>
          <cell r="CQ909">
            <v>5.25326247257741</v>
          </cell>
          <cell r="CR909">
            <v>5.73686662829216</v>
          </cell>
          <cell r="CS909">
            <v>5.29152900969968</v>
          </cell>
          <cell r="CT909">
            <v>4.76565895592014</v>
          </cell>
          <cell r="CU909">
            <v>4.76565895592014</v>
          </cell>
          <cell r="CV909">
            <v>4.76565895592014</v>
          </cell>
          <cell r="CW909">
            <v>1.24221751781386</v>
          </cell>
          <cell r="CX909">
            <v>1.26377684344767</v>
          </cell>
          <cell r="CY909">
            <v>1.24591797775893</v>
          </cell>
          <cell r="CZ909">
            <v>1.24709040556429</v>
          </cell>
          <cell r="DA909">
            <v>1.26324956127166</v>
          </cell>
          <cell r="DB909">
            <v>1.24439203899395</v>
          </cell>
          <cell r="DC909">
            <v>1.26312802860608</v>
          </cell>
          <cell r="DD909">
            <v>1.24980738791767</v>
          </cell>
          <cell r="DE909">
            <v>1.24737239649119</v>
          </cell>
          <cell r="DF909">
            <v>1.27534101127367</v>
          </cell>
        </row>
        <row r="910">
          <cell r="BX910">
            <v>2.68651977695448</v>
          </cell>
          <cell r="BY910">
            <v>2.80943133578592</v>
          </cell>
          <cell r="BZ910">
            <v>3.12434443519626</v>
          </cell>
          <cell r="CA910">
            <v>2.98849505356235</v>
          </cell>
          <cell r="CB910">
            <v>2.687972237944</v>
          </cell>
          <cell r="CC910">
            <v>3.63552654743281</v>
          </cell>
          <cell r="CD910">
            <v>3.6813044294571</v>
          </cell>
          <cell r="CE910">
            <v>4.07657591311521</v>
          </cell>
          <cell r="CF910">
            <v>3.60469827214107</v>
          </cell>
          <cell r="CG910">
            <v>3.43316316550095</v>
          </cell>
          <cell r="CH910">
            <v>4.12972986992949</v>
          </cell>
          <cell r="CI910">
            <v>3.88676468583513</v>
          </cell>
          <cell r="CJ910">
            <v>3.51382578854221</v>
          </cell>
          <cell r="CK910">
            <v>4.99848418350117</v>
          </cell>
          <cell r="CL910">
            <v>4.26064078405643</v>
          </cell>
          <cell r="CM910">
            <v>4.86173430831629</v>
          </cell>
          <cell r="CN910">
            <v>4.39735145906427</v>
          </cell>
          <cell r="CO910">
            <v>4.23345316737402</v>
          </cell>
          <cell r="CP910">
            <v>4.50363003695214</v>
          </cell>
          <cell r="CQ910">
            <v>4.7393504979066</v>
          </cell>
          <cell r="CR910">
            <v>5.52207603464992</v>
          </cell>
          <cell r="CS910">
            <v>5.25513921382806</v>
          </cell>
          <cell r="CT910">
            <v>5.7575547748798</v>
          </cell>
          <cell r="CU910">
            <v>5.7575547748798</v>
          </cell>
          <cell r="CV910">
            <v>5.7575547748798</v>
          </cell>
          <cell r="CW910">
            <v>1.25587667598534</v>
          </cell>
          <cell r="CX910">
            <v>1.25176999569074</v>
          </cell>
          <cell r="CY910">
            <v>1.26761518802581</v>
          </cell>
          <cell r="CZ910">
            <v>1.24003548834374</v>
          </cell>
          <cell r="DA910">
            <v>1.27261199632433</v>
          </cell>
          <cell r="DB910">
            <v>1.23456758163794</v>
          </cell>
          <cell r="DC910">
            <v>1.25350116600306</v>
          </cell>
          <cell r="DD910">
            <v>1.25287363088481</v>
          </cell>
          <cell r="DE910">
            <v>1.24937455533672</v>
          </cell>
          <cell r="DF910">
            <v>1.25898013181438</v>
          </cell>
        </row>
        <row r="911">
          <cell r="BX911">
            <v>2.90474384238053</v>
          </cell>
          <cell r="BY911">
            <v>3.10029894863796</v>
          </cell>
          <cell r="BZ911">
            <v>3.23977582405484</v>
          </cell>
          <cell r="CA911">
            <v>3.20322426824801</v>
          </cell>
          <cell r="CB911">
            <v>3.01860974657097</v>
          </cell>
          <cell r="CC911">
            <v>3.58789273483778</v>
          </cell>
          <cell r="CD911">
            <v>4.25067295817945</v>
          </cell>
          <cell r="CE911">
            <v>3.95726366020231</v>
          </cell>
          <cell r="CF911">
            <v>3.90043297998131</v>
          </cell>
          <cell r="CG911">
            <v>3.90899976916214</v>
          </cell>
          <cell r="CH911">
            <v>3.8910267758904</v>
          </cell>
          <cell r="CI911">
            <v>3.74304341134255</v>
          </cell>
          <cell r="CJ911">
            <v>4.52807883828832</v>
          </cell>
          <cell r="CK911">
            <v>4.25584684256766</v>
          </cell>
          <cell r="CL911">
            <v>4.22521816721197</v>
          </cell>
          <cell r="CM911">
            <v>4.01369011863843</v>
          </cell>
          <cell r="CN911">
            <v>4.7639743364741</v>
          </cell>
          <cell r="CO911">
            <v>4.36524874926637</v>
          </cell>
          <cell r="CP911">
            <v>5.34403695640891</v>
          </cell>
          <cell r="CQ911">
            <v>5.02602230400694</v>
          </cell>
          <cell r="CR911">
            <v>5.51986397225452</v>
          </cell>
          <cell r="CS911">
            <v>4.90379358939996</v>
          </cell>
          <cell r="CT911">
            <v>5.482437370542</v>
          </cell>
          <cell r="CU911">
            <v>5.482437370542</v>
          </cell>
          <cell r="CV911">
            <v>5.482437370542</v>
          </cell>
          <cell r="CW911">
            <v>1.23685669801921</v>
          </cell>
          <cell r="CX911">
            <v>1.23204497189022</v>
          </cell>
          <cell r="CY911">
            <v>1.26569387978718</v>
          </cell>
          <cell r="CZ911">
            <v>1.27575181791243</v>
          </cell>
          <cell r="DA911">
            <v>1.25787459314497</v>
          </cell>
          <cell r="DB911">
            <v>1.24877352566505</v>
          </cell>
          <cell r="DC911">
            <v>1.2387901032358</v>
          </cell>
          <cell r="DD911">
            <v>1.27294215130637</v>
          </cell>
          <cell r="DE911">
            <v>1.26411679666202</v>
          </cell>
          <cell r="DF911">
            <v>1.24538714389418</v>
          </cell>
        </row>
        <row r="912">
          <cell r="BX912">
            <v>3.10111907000377</v>
          </cell>
          <cell r="BY912">
            <v>3.42695692129551</v>
          </cell>
          <cell r="BZ912">
            <v>2.89055123677399</v>
          </cell>
          <cell r="CA912">
            <v>3.08635682241627</v>
          </cell>
          <cell r="CB912">
            <v>3.08884484268377</v>
          </cell>
          <cell r="CC912">
            <v>3.01279257834933</v>
          </cell>
          <cell r="CD912">
            <v>3.94061072645778</v>
          </cell>
          <cell r="CE912">
            <v>3.18061607171623</v>
          </cell>
          <cell r="CF912">
            <v>3.75098716223587</v>
          </cell>
          <cell r="CG912">
            <v>3.85991393667505</v>
          </cell>
          <cell r="CH912">
            <v>3.16973923670279</v>
          </cell>
          <cell r="CI912">
            <v>3.69253583685758</v>
          </cell>
          <cell r="CJ912">
            <v>3.95617047554934</v>
          </cell>
          <cell r="CK912">
            <v>4.15071799509669</v>
          </cell>
          <cell r="CL912">
            <v>3.84394844980167</v>
          </cell>
          <cell r="CM912">
            <v>4.39427305087385</v>
          </cell>
          <cell r="CN912">
            <v>3.76814792657189</v>
          </cell>
          <cell r="CO912">
            <v>4.71229843786276</v>
          </cell>
          <cell r="CP912">
            <v>4.71516763804393</v>
          </cell>
          <cell r="CQ912">
            <v>4.67279058012055</v>
          </cell>
          <cell r="CR912">
            <v>5.51481384933646</v>
          </cell>
          <cell r="CS912">
            <v>5.40914868850271</v>
          </cell>
          <cell r="CT912">
            <v>4.88401598459232</v>
          </cell>
          <cell r="CU912">
            <v>4.88401598459232</v>
          </cell>
          <cell r="CV912">
            <v>4.88401598459232</v>
          </cell>
          <cell r="CW912">
            <v>1.26055616717256</v>
          </cell>
          <cell r="CX912">
            <v>1.26299166535866</v>
          </cell>
          <cell r="CY912">
            <v>1.25048592340194</v>
          </cell>
          <cell r="CZ912">
            <v>1.26767995655364</v>
          </cell>
          <cell r="DA912">
            <v>1.23007964153313</v>
          </cell>
          <cell r="DB912">
            <v>1.23954649188556</v>
          </cell>
          <cell r="DC912">
            <v>1.23926520510506</v>
          </cell>
          <cell r="DD912">
            <v>1.25272532726145</v>
          </cell>
          <cell r="DE912">
            <v>1.24439435017156</v>
          </cell>
          <cell r="DF912">
            <v>1.27313071869239</v>
          </cell>
        </row>
        <row r="913">
          <cell r="BX913">
            <v>2.78708710256524</v>
          </cell>
          <cell r="BY913">
            <v>2.82248378772355</v>
          </cell>
          <cell r="BZ913">
            <v>2.95113878725582</v>
          </cell>
          <cell r="CA913">
            <v>3.1586783189585</v>
          </cell>
          <cell r="CB913">
            <v>2.7656614046617</v>
          </cell>
          <cell r="CC913">
            <v>2.94965038960845</v>
          </cell>
          <cell r="CD913">
            <v>2.92566797608207</v>
          </cell>
          <cell r="CE913">
            <v>2.98747262473951</v>
          </cell>
          <cell r="CF913">
            <v>3.68116496792835</v>
          </cell>
          <cell r="CG913">
            <v>4.55356482436762</v>
          </cell>
          <cell r="CH913">
            <v>3.51399956291039</v>
          </cell>
          <cell r="CI913">
            <v>3.39909917704066</v>
          </cell>
          <cell r="CJ913">
            <v>4.07279274723357</v>
          </cell>
          <cell r="CK913">
            <v>4.44395629916114</v>
          </cell>
          <cell r="CL913">
            <v>4.54745967897895</v>
          </cell>
          <cell r="CM913">
            <v>4.22715964813518</v>
          </cell>
          <cell r="CN913">
            <v>4.8146014531812</v>
          </cell>
          <cell r="CO913">
            <v>4.86959845472644</v>
          </cell>
          <cell r="CP913">
            <v>4.78293646301277</v>
          </cell>
          <cell r="CQ913">
            <v>4.53186971574243</v>
          </cell>
          <cell r="CR913">
            <v>5.20593447578487</v>
          </cell>
          <cell r="CS913">
            <v>5.17972156464677</v>
          </cell>
          <cell r="CT913">
            <v>5.14237974846485</v>
          </cell>
          <cell r="CU913">
            <v>5.14237974846485</v>
          </cell>
          <cell r="CV913">
            <v>5.14237974846485</v>
          </cell>
          <cell r="CW913">
            <v>1.25570870033539</v>
          </cell>
          <cell r="CX913">
            <v>1.24033222900098</v>
          </cell>
          <cell r="CY913">
            <v>1.24205598815582</v>
          </cell>
          <cell r="CZ913">
            <v>1.26873025492985</v>
          </cell>
          <cell r="DA913">
            <v>1.27973657185048</v>
          </cell>
          <cell r="DB913">
            <v>1.25021671489589</v>
          </cell>
          <cell r="DC913">
            <v>1.26256020108968</v>
          </cell>
          <cell r="DD913">
            <v>1.27518833038396</v>
          </cell>
          <cell r="DE913">
            <v>1.26793511916718</v>
          </cell>
          <cell r="DF913">
            <v>1.24536395543347</v>
          </cell>
        </row>
        <row r="914">
          <cell r="BX914">
            <v>2.5774203884016</v>
          </cell>
          <cell r="BY914">
            <v>2.96927404167059</v>
          </cell>
          <cell r="BZ914">
            <v>2.83415129051374</v>
          </cell>
          <cell r="CA914">
            <v>2.77177403356409</v>
          </cell>
          <cell r="CB914">
            <v>3.62482266065175</v>
          </cell>
          <cell r="CC914">
            <v>3.28996897559166</v>
          </cell>
          <cell r="CD914">
            <v>3.64278695785219</v>
          </cell>
          <cell r="CE914">
            <v>4.002130229696</v>
          </cell>
          <cell r="CF914">
            <v>2.85635242125295</v>
          </cell>
          <cell r="CG914">
            <v>4.25397822613994</v>
          </cell>
          <cell r="CH914">
            <v>3.74520138343904</v>
          </cell>
          <cell r="CI914">
            <v>3.33624229912021</v>
          </cell>
          <cell r="CJ914">
            <v>3.80781159898743</v>
          </cell>
          <cell r="CK914">
            <v>4.22679732885274</v>
          </cell>
          <cell r="CL914">
            <v>4.14163125283661</v>
          </cell>
          <cell r="CM914">
            <v>4.10757884611999</v>
          </cell>
          <cell r="CN914">
            <v>4.01843380113926</v>
          </cell>
          <cell r="CO914">
            <v>5.02183456715797</v>
          </cell>
          <cell r="CP914">
            <v>4.42192474723599</v>
          </cell>
          <cell r="CQ914">
            <v>4.95433049216999</v>
          </cell>
          <cell r="CR914">
            <v>4.77247134958476</v>
          </cell>
          <cell r="CS914">
            <v>5.0938671560542</v>
          </cell>
          <cell r="CT914">
            <v>4.78877369040683</v>
          </cell>
          <cell r="CU914">
            <v>4.78877369040683</v>
          </cell>
          <cell r="CV914">
            <v>4.78877369040683</v>
          </cell>
          <cell r="CW914">
            <v>1.248709806812</v>
          </cell>
          <cell r="CX914">
            <v>1.26609378850534</v>
          </cell>
          <cell r="CY914">
            <v>1.26437803512957</v>
          </cell>
          <cell r="CZ914">
            <v>1.26261579591882</v>
          </cell>
          <cell r="DA914">
            <v>1.24047376813293</v>
          </cell>
          <cell r="DB914">
            <v>1.24979308719308</v>
          </cell>
          <cell r="DC914">
            <v>1.2599867823591</v>
          </cell>
          <cell r="DD914">
            <v>1.25670379439531</v>
          </cell>
          <cell r="DE914">
            <v>1.24525202180257</v>
          </cell>
          <cell r="DF914">
            <v>1.25559274387564</v>
          </cell>
        </row>
        <row r="915">
          <cell r="BX915">
            <v>3.23286961503135</v>
          </cell>
          <cell r="BY915">
            <v>2.47134108227671</v>
          </cell>
          <cell r="BZ915">
            <v>3.1973510625215</v>
          </cell>
          <cell r="CA915">
            <v>3.24884980548085</v>
          </cell>
          <cell r="CB915">
            <v>3.27718956465963</v>
          </cell>
          <cell r="CC915">
            <v>3.56653138596283</v>
          </cell>
          <cell r="CD915">
            <v>3.9886229646993</v>
          </cell>
          <cell r="CE915">
            <v>3.56295383708437</v>
          </cell>
          <cell r="CF915">
            <v>3.28486106938494</v>
          </cell>
          <cell r="CG915">
            <v>3.31036435976843</v>
          </cell>
          <cell r="CH915">
            <v>3.96204926740337</v>
          </cell>
          <cell r="CI915">
            <v>4.28994435252779</v>
          </cell>
          <cell r="CJ915">
            <v>4.0052764189792</v>
          </cell>
          <cell r="CK915">
            <v>4.23324251636521</v>
          </cell>
          <cell r="CL915">
            <v>4.592535227791</v>
          </cell>
          <cell r="CM915">
            <v>4.245312670384</v>
          </cell>
          <cell r="CN915">
            <v>4.0436163991381</v>
          </cell>
          <cell r="CO915">
            <v>3.97473857440366</v>
          </cell>
          <cell r="CP915">
            <v>4.8627627657871</v>
          </cell>
          <cell r="CQ915">
            <v>5.27213437538002</v>
          </cell>
          <cell r="CR915">
            <v>4.88130290971342</v>
          </cell>
          <cell r="CS915">
            <v>5.27417736168419</v>
          </cell>
          <cell r="CT915">
            <v>4.93999595364358</v>
          </cell>
          <cell r="CU915">
            <v>4.93999595364358</v>
          </cell>
          <cell r="CV915">
            <v>4.93999595364358</v>
          </cell>
          <cell r="CW915">
            <v>1.27831828258375</v>
          </cell>
          <cell r="CX915">
            <v>1.23435131652614</v>
          </cell>
          <cell r="CY915">
            <v>1.27211075432348</v>
          </cell>
          <cell r="CZ915">
            <v>1.25059346166965</v>
          </cell>
          <cell r="DA915">
            <v>1.25921477424395</v>
          </cell>
          <cell r="DB915">
            <v>1.25514056791014</v>
          </cell>
          <cell r="DC915">
            <v>1.24747769578642</v>
          </cell>
          <cell r="DD915">
            <v>1.24856659822727</v>
          </cell>
          <cell r="DE915">
            <v>1.24526876962272</v>
          </cell>
          <cell r="DF915">
            <v>1.23347434395639</v>
          </cell>
        </row>
        <row r="916">
          <cell r="BX916">
            <v>2.8364596414711</v>
          </cell>
          <cell r="BY916">
            <v>2.76230590226757</v>
          </cell>
          <cell r="BZ916">
            <v>2.5854056997068</v>
          </cell>
          <cell r="CA916">
            <v>3.2307399580021</v>
          </cell>
          <cell r="CB916">
            <v>3.33880867312692</v>
          </cell>
          <cell r="CC916">
            <v>3.51003523099556</v>
          </cell>
          <cell r="CD916">
            <v>3.07523845458606</v>
          </cell>
          <cell r="CE916">
            <v>3.12042583434453</v>
          </cell>
          <cell r="CF916">
            <v>3.26670177810889</v>
          </cell>
          <cell r="CG916">
            <v>2.96917284283239</v>
          </cell>
          <cell r="CH916">
            <v>3.69200316272568</v>
          </cell>
          <cell r="CI916">
            <v>3.50783302165601</v>
          </cell>
          <cell r="CJ916">
            <v>4.09101711568867</v>
          </cell>
          <cell r="CK916">
            <v>3.70863715311181</v>
          </cell>
          <cell r="CL916">
            <v>4.36494482487991</v>
          </cell>
          <cell r="CM916">
            <v>4.2500543518917</v>
          </cell>
          <cell r="CN916">
            <v>4.30626507570346</v>
          </cell>
          <cell r="CO916">
            <v>4.3493611379917</v>
          </cell>
          <cell r="CP916">
            <v>4.59595603700111</v>
          </cell>
          <cell r="CQ916">
            <v>4.81701156729379</v>
          </cell>
          <cell r="CR916">
            <v>5.31878022285228</v>
          </cell>
          <cell r="CS916">
            <v>5.33856002413195</v>
          </cell>
          <cell r="CT916">
            <v>5.62058959747973</v>
          </cell>
          <cell r="CU916">
            <v>5.62058959747973</v>
          </cell>
          <cell r="CV916">
            <v>5.62058959747973</v>
          </cell>
          <cell r="CW916">
            <v>1.25902232868576</v>
          </cell>
          <cell r="CX916">
            <v>1.26091743908595</v>
          </cell>
          <cell r="CY916">
            <v>1.26428703975482</v>
          </cell>
          <cell r="CZ916">
            <v>1.27152541523382</v>
          </cell>
          <cell r="DA916">
            <v>1.23927228785849</v>
          </cell>
          <cell r="DB916">
            <v>1.24363660360065</v>
          </cell>
          <cell r="DC916">
            <v>1.25448533046944</v>
          </cell>
          <cell r="DD916">
            <v>1.23540709871378</v>
          </cell>
          <cell r="DE916">
            <v>1.27002161297336</v>
          </cell>
          <cell r="DF916">
            <v>1.27164046791595</v>
          </cell>
        </row>
        <row r="917">
          <cell r="BX917">
            <v>2.31163406928272</v>
          </cell>
          <cell r="BY917">
            <v>3.05835922377851</v>
          </cell>
          <cell r="BZ917">
            <v>3.16116797259525</v>
          </cell>
          <cell r="CA917">
            <v>3.25652839224024</v>
          </cell>
          <cell r="CB917">
            <v>3.86285329121399</v>
          </cell>
          <cell r="CC917">
            <v>3.17051431343658</v>
          </cell>
          <cell r="CD917">
            <v>3.25484532592219</v>
          </cell>
          <cell r="CE917">
            <v>3.49549183754145</v>
          </cell>
          <cell r="CF917">
            <v>2.82818143900434</v>
          </cell>
          <cell r="CG917">
            <v>3.59093711722645</v>
          </cell>
          <cell r="CH917">
            <v>3.80944327476221</v>
          </cell>
          <cell r="CI917">
            <v>3.61439969775791</v>
          </cell>
          <cell r="CJ917">
            <v>3.99141625009171</v>
          </cell>
          <cell r="CK917">
            <v>4.10706016905097</v>
          </cell>
          <cell r="CL917">
            <v>3.98983423482088</v>
          </cell>
          <cell r="CM917">
            <v>4.12432270580566</v>
          </cell>
          <cell r="CN917">
            <v>4.85419939766546</v>
          </cell>
          <cell r="CO917">
            <v>4.6529568991045</v>
          </cell>
          <cell r="CP917">
            <v>4.61296684051232</v>
          </cell>
          <cell r="CQ917">
            <v>4.87694943804381</v>
          </cell>
          <cell r="CR917">
            <v>5.0576626655349</v>
          </cell>
          <cell r="CS917">
            <v>5.30487411208145</v>
          </cell>
          <cell r="CT917">
            <v>4.89787166883893</v>
          </cell>
          <cell r="CU917">
            <v>4.89787166883893</v>
          </cell>
          <cell r="CV917">
            <v>4.89787166883893</v>
          </cell>
          <cell r="CW917">
            <v>1.25430793129752</v>
          </cell>
          <cell r="CX917">
            <v>1.24965938112012</v>
          </cell>
          <cell r="CY917">
            <v>1.22655464073466</v>
          </cell>
          <cell r="CZ917">
            <v>1.24243457332918</v>
          </cell>
          <cell r="DA917">
            <v>1.25523858202764</v>
          </cell>
          <cell r="DB917">
            <v>1.25720983704313</v>
          </cell>
          <cell r="DC917">
            <v>1.26357509344851</v>
          </cell>
          <cell r="DD917">
            <v>1.28648522559185</v>
          </cell>
          <cell r="DE917">
            <v>1.26117397258437</v>
          </cell>
          <cell r="DF917">
            <v>1.24401411130135</v>
          </cell>
        </row>
        <row r="918">
          <cell r="BX918">
            <v>2.57572376186937</v>
          </cell>
          <cell r="BY918">
            <v>2.93541463179979</v>
          </cell>
          <cell r="BZ918">
            <v>3.15092179353592</v>
          </cell>
          <cell r="CA918">
            <v>3.1268626596583</v>
          </cell>
          <cell r="CB918">
            <v>3.29886870784737</v>
          </cell>
          <cell r="CC918">
            <v>3.8738987726396</v>
          </cell>
          <cell r="CD918">
            <v>3.316348345917</v>
          </cell>
          <cell r="CE918">
            <v>3.45571317174261</v>
          </cell>
          <cell r="CF918">
            <v>3.50357787299639</v>
          </cell>
          <cell r="CG918">
            <v>3.04360542380783</v>
          </cell>
          <cell r="CH918">
            <v>3.24951974544562</v>
          </cell>
          <cell r="CI918">
            <v>3.7783324414595</v>
          </cell>
          <cell r="CJ918">
            <v>3.82664963966535</v>
          </cell>
          <cell r="CK918">
            <v>3.93594379347297</v>
          </cell>
          <cell r="CL918">
            <v>4.06733731178389</v>
          </cell>
          <cell r="CM918">
            <v>4.3364220780767</v>
          </cell>
          <cell r="CN918">
            <v>4.4225072332706</v>
          </cell>
          <cell r="CO918">
            <v>4.65177649307181</v>
          </cell>
          <cell r="CP918">
            <v>5.44993418997324</v>
          </cell>
          <cell r="CQ918">
            <v>5.36373220795375</v>
          </cell>
          <cell r="CR918">
            <v>4.74750930199667</v>
          </cell>
          <cell r="CS918">
            <v>4.71941776919595</v>
          </cell>
          <cell r="CT918">
            <v>4.4225675728671</v>
          </cell>
          <cell r="CU918">
            <v>4.4225675728671</v>
          </cell>
          <cell r="CV918">
            <v>4.4225675728671</v>
          </cell>
          <cell r="CW918">
            <v>1.26072428293092</v>
          </cell>
          <cell r="CX918">
            <v>1.26522365115003</v>
          </cell>
          <cell r="CY918">
            <v>1.2702088689027</v>
          </cell>
          <cell r="CZ918">
            <v>1.23920998137936</v>
          </cell>
          <cell r="DA918">
            <v>1.24841872046985</v>
          </cell>
          <cell r="DB918">
            <v>1.28475535401075</v>
          </cell>
          <cell r="DC918">
            <v>1.25651122603525</v>
          </cell>
          <cell r="DD918">
            <v>1.24979916509429</v>
          </cell>
          <cell r="DE918">
            <v>1.23491912065791</v>
          </cell>
          <cell r="DF918">
            <v>1.23801962012327</v>
          </cell>
        </row>
        <row r="919">
          <cell r="BX919">
            <v>2.62990894340877</v>
          </cell>
          <cell r="BY919">
            <v>2.91530970190756</v>
          </cell>
          <cell r="BZ919">
            <v>2.43851504359401</v>
          </cell>
          <cell r="CA919">
            <v>2.98718584324129</v>
          </cell>
          <cell r="CB919">
            <v>3.62262255610234</v>
          </cell>
          <cell r="CC919">
            <v>3.1101209353791</v>
          </cell>
          <cell r="CD919">
            <v>3.5303294251852</v>
          </cell>
          <cell r="CE919">
            <v>3.55859637698882</v>
          </cell>
          <cell r="CF919">
            <v>3.36160224593416</v>
          </cell>
          <cell r="CG919">
            <v>3.6983346387996</v>
          </cell>
          <cell r="CH919">
            <v>3.99281600245225</v>
          </cell>
          <cell r="CI919">
            <v>3.56098012794557</v>
          </cell>
          <cell r="CJ919">
            <v>4.92139202536339</v>
          </cell>
          <cell r="CK919">
            <v>4.24914656024705</v>
          </cell>
          <cell r="CL919">
            <v>3.82992090253625</v>
          </cell>
          <cell r="CM919">
            <v>3.95690756767623</v>
          </cell>
          <cell r="CN919">
            <v>4.52784131001331</v>
          </cell>
          <cell r="CO919">
            <v>4.16877476733931</v>
          </cell>
          <cell r="CP919">
            <v>4.34621297473724</v>
          </cell>
          <cell r="CQ919">
            <v>4.73912053649068</v>
          </cell>
          <cell r="CR919">
            <v>4.79612386550127</v>
          </cell>
          <cell r="CS919">
            <v>4.83832416700861</v>
          </cell>
          <cell r="CT919">
            <v>5.14519781364792</v>
          </cell>
          <cell r="CU919">
            <v>5.14519781364792</v>
          </cell>
          <cell r="CV919">
            <v>5.14519781364792</v>
          </cell>
          <cell r="CW919">
            <v>1.25806833483729</v>
          </cell>
          <cell r="CX919">
            <v>1.24885897576175</v>
          </cell>
          <cell r="CY919">
            <v>1.24366257912652</v>
          </cell>
          <cell r="CZ919">
            <v>1.2723300655574</v>
          </cell>
          <cell r="DA919">
            <v>1.28018481896728</v>
          </cell>
          <cell r="DB919">
            <v>1.25049757534692</v>
          </cell>
          <cell r="DC919">
            <v>1.27602741102823</v>
          </cell>
          <cell r="DD919">
            <v>1.23935637268294</v>
          </cell>
          <cell r="DE919">
            <v>1.23557357659048</v>
          </cell>
          <cell r="DF919">
            <v>1.2481861841188</v>
          </cell>
        </row>
        <row r="920">
          <cell r="BX920">
            <v>2.80061644754793</v>
          </cell>
          <cell r="BY920">
            <v>2.90996472541051</v>
          </cell>
          <cell r="BZ920">
            <v>3.04882313926136</v>
          </cell>
          <cell r="CA920">
            <v>3.31871324334271</v>
          </cell>
          <cell r="CB920">
            <v>3.14980808856527</v>
          </cell>
          <cell r="CC920">
            <v>3.70797602016742</v>
          </cell>
          <cell r="CD920">
            <v>3.73385580445578</v>
          </cell>
          <cell r="CE920">
            <v>3.42386764905359</v>
          </cell>
          <cell r="CF920">
            <v>3.5900796022561</v>
          </cell>
          <cell r="CG920">
            <v>3.59110470245917</v>
          </cell>
          <cell r="CH920">
            <v>3.46403807338792</v>
          </cell>
          <cell r="CI920">
            <v>3.79636081082984</v>
          </cell>
          <cell r="CJ920">
            <v>4.22213472008432</v>
          </cell>
          <cell r="CK920">
            <v>3.57853915830024</v>
          </cell>
          <cell r="CL920">
            <v>4.7786033893885</v>
          </cell>
          <cell r="CM920">
            <v>4.46394583966703</v>
          </cell>
          <cell r="CN920">
            <v>4.78296208014249</v>
          </cell>
          <cell r="CO920">
            <v>4.05095235072211</v>
          </cell>
          <cell r="CP920">
            <v>4.25249789473498</v>
          </cell>
          <cell r="CQ920">
            <v>4.97055838411677</v>
          </cell>
          <cell r="CR920">
            <v>4.94476695791847</v>
          </cell>
          <cell r="CS920">
            <v>5.20879030897255</v>
          </cell>
          <cell r="CT920">
            <v>5.00593448864223</v>
          </cell>
          <cell r="CU920">
            <v>5.00593448864223</v>
          </cell>
          <cell r="CV920">
            <v>5.00593448864223</v>
          </cell>
          <cell r="CW920">
            <v>1.24732574765128</v>
          </cell>
          <cell r="CX920">
            <v>1.26937783000865</v>
          </cell>
          <cell r="CY920">
            <v>1.26272117720113</v>
          </cell>
          <cell r="CZ920">
            <v>1.24167461226718</v>
          </cell>
          <cell r="DA920">
            <v>1.25500726333625</v>
          </cell>
          <cell r="DB920">
            <v>1.2621636524162</v>
          </cell>
          <cell r="DC920">
            <v>1.24570287503972</v>
          </cell>
          <cell r="DD920">
            <v>1.25700794244994</v>
          </cell>
          <cell r="DE920">
            <v>1.24904198112235</v>
          </cell>
          <cell r="DF920">
            <v>1.26303738354859</v>
          </cell>
        </row>
        <row r="921">
          <cell r="BX921">
            <v>2.55464942359075</v>
          </cell>
          <cell r="BY921">
            <v>2.92045360168991</v>
          </cell>
          <cell r="BZ921">
            <v>3.16846313456133</v>
          </cell>
          <cell r="CA921">
            <v>3.26152559057549</v>
          </cell>
          <cell r="CB921">
            <v>3.72902510837649</v>
          </cell>
          <cell r="CC921">
            <v>4.21917156006614</v>
          </cell>
          <cell r="CD921">
            <v>3.42103825081652</v>
          </cell>
          <cell r="CE921">
            <v>3.72802134774506</v>
          </cell>
          <cell r="CF921">
            <v>3.62928242118437</v>
          </cell>
          <cell r="CG921">
            <v>3.37929948312596</v>
          </cell>
          <cell r="CH921">
            <v>3.08721049022006</v>
          </cell>
          <cell r="CI921">
            <v>4.14070688980142</v>
          </cell>
          <cell r="CJ921">
            <v>3.71101940547967</v>
          </cell>
          <cell r="CK921">
            <v>3.87470142153449</v>
          </cell>
          <cell r="CL921">
            <v>3.71502094569346</v>
          </cell>
          <cell r="CM921">
            <v>4.0238460152697</v>
          </cell>
          <cell r="CN921">
            <v>3.87698158123921</v>
          </cell>
          <cell r="CO921">
            <v>4.70754633938483</v>
          </cell>
          <cell r="CP921">
            <v>5.42222306012415</v>
          </cell>
          <cell r="CQ921">
            <v>5.39621787455327</v>
          </cell>
          <cell r="CR921">
            <v>4.45734755226484</v>
          </cell>
          <cell r="CS921">
            <v>5.12069942754263</v>
          </cell>
          <cell r="CT921">
            <v>5.46323851100955</v>
          </cell>
          <cell r="CU921">
            <v>5.46323851100955</v>
          </cell>
          <cell r="CV921">
            <v>5.46323851100955</v>
          </cell>
          <cell r="CW921">
            <v>1.24360285134969</v>
          </cell>
          <cell r="CX921">
            <v>1.24991562808322</v>
          </cell>
          <cell r="CY921">
            <v>1.26515273003287</v>
          </cell>
          <cell r="CZ921">
            <v>1.2483582383798</v>
          </cell>
          <cell r="DA921">
            <v>1.22715513640259</v>
          </cell>
          <cell r="DB921">
            <v>1.25927660466715</v>
          </cell>
          <cell r="DC921">
            <v>1.2467023797377</v>
          </cell>
          <cell r="DD921">
            <v>1.26731229658589</v>
          </cell>
          <cell r="DE921">
            <v>1.25849418907731</v>
          </cell>
          <cell r="DF921">
            <v>1.25781611033316</v>
          </cell>
        </row>
        <row r="922">
          <cell r="BX922">
            <v>2.37136961674693</v>
          </cell>
          <cell r="BY922">
            <v>2.66259057603897</v>
          </cell>
          <cell r="BZ922">
            <v>2.76189445408501</v>
          </cell>
          <cell r="CA922">
            <v>2.88815272697819</v>
          </cell>
          <cell r="CB922">
            <v>3.35917431809222</v>
          </cell>
          <cell r="CC922">
            <v>3.24820927395638</v>
          </cell>
          <cell r="CD922">
            <v>3.37167396568892</v>
          </cell>
          <cell r="CE922">
            <v>2.94518241131699</v>
          </cell>
          <cell r="CF922">
            <v>3.64186780441659</v>
          </cell>
          <cell r="CG922">
            <v>3.47041454927292</v>
          </cell>
          <cell r="CH922">
            <v>4.47557184646308</v>
          </cell>
          <cell r="CI922">
            <v>3.82140785416722</v>
          </cell>
          <cell r="CJ922">
            <v>4.17296446889649</v>
          </cell>
          <cell r="CK922">
            <v>4.06721322798805</v>
          </cell>
          <cell r="CL922">
            <v>3.80372621159771</v>
          </cell>
          <cell r="CM922">
            <v>4.594928893149</v>
          </cell>
          <cell r="CN922">
            <v>4.23254958604203</v>
          </cell>
          <cell r="CO922">
            <v>4.04533427393571</v>
          </cell>
          <cell r="CP922">
            <v>4.63969592668108</v>
          </cell>
          <cell r="CQ922">
            <v>4.37498371149264</v>
          </cell>
          <cell r="CR922">
            <v>4.10049384065331</v>
          </cell>
          <cell r="CS922">
            <v>4.51423325996409</v>
          </cell>
          <cell r="CT922">
            <v>4.78438209564163</v>
          </cell>
          <cell r="CU922">
            <v>4.78438209564163</v>
          </cell>
          <cell r="CV922">
            <v>4.78438209564163</v>
          </cell>
          <cell r="CW922">
            <v>1.25779988354154</v>
          </cell>
          <cell r="CX922">
            <v>1.25796528083411</v>
          </cell>
          <cell r="CY922">
            <v>1.25682281064947</v>
          </cell>
          <cell r="CZ922">
            <v>1.2435089086674</v>
          </cell>
          <cell r="DA922">
            <v>1.25895204993727</v>
          </cell>
          <cell r="DB922">
            <v>1.25666414185395</v>
          </cell>
          <cell r="DC922">
            <v>1.26280035163742</v>
          </cell>
          <cell r="DD922">
            <v>1.25689866068797</v>
          </cell>
          <cell r="DE922">
            <v>1.26265401192486</v>
          </cell>
          <cell r="DF922">
            <v>1.2433878075704</v>
          </cell>
        </row>
        <row r="923">
          <cell r="BX923">
            <v>2.63127976546508</v>
          </cell>
          <cell r="BY923">
            <v>2.94899379777613</v>
          </cell>
          <cell r="BZ923">
            <v>2.48061218883701</v>
          </cell>
          <cell r="CA923">
            <v>2.83070868603257</v>
          </cell>
          <cell r="CB923">
            <v>3.42376624670197</v>
          </cell>
          <cell r="CC923">
            <v>3.47996329037484</v>
          </cell>
          <cell r="CD923">
            <v>3.19156579503071</v>
          </cell>
          <cell r="CE923">
            <v>3.55526098973373</v>
          </cell>
          <cell r="CF923">
            <v>3.2467611852893</v>
          </cell>
          <cell r="CG923">
            <v>4.03284752216537</v>
          </cell>
          <cell r="CH923">
            <v>3.8453387948083</v>
          </cell>
          <cell r="CI923">
            <v>3.97121389519067</v>
          </cell>
          <cell r="CJ923">
            <v>3.65692414920736</v>
          </cell>
          <cell r="CK923">
            <v>4.10064516609769</v>
          </cell>
          <cell r="CL923">
            <v>4.15450695727185</v>
          </cell>
          <cell r="CM923">
            <v>4.02460243843473</v>
          </cell>
          <cell r="CN923">
            <v>4.08606181676365</v>
          </cell>
          <cell r="CO923">
            <v>4.44535622032027</v>
          </cell>
          <cell r="CP923">
            <v>4.72433969708263</v>
          </cell>
          <cell r="CQ923">
            <v>4.53522040847063</v>
          </cell>
          <cell r="CR923">
            <v>4.83530631825789</v>
          </cell>
          <cell r="CS923">
            <v>4.58479667565542</v>
          </cell>
          <cell r="CT923">
            <v>5.30303322834262</v>
          </cell>
          <cell r="CU923">
            <v>5.30303322834262</v>
          </cell>
          <cell r="CV923">
            <v>5.30303322834262</v>
          </cell>
          <cell r="CW923">
            <v>1.2552380143401</v>
          </cell>
          <cell r="CX923">
            <v>1.25901168514072</v>
          </cell>
          <cell r="CY923">
            <v>1.27096763254362</v>
          </cell>
          <cell r="CZ923">
            <v>1.25484314055902</v>
          </cell>
          <cell r="DA923">
            <v>1.26084788809925</v>
          </cell>
          <cell r="DB923">
            <v>1.24241345161898</v>
          </cell>
          <cell r="DC923">
            <v>1.26301560241758</v>
          </cell>
          <cell r="DD923">
            <v>1.25731141183026</v>
          </cell>
          <cell r="DE923">
            <v>1.27805970095571</v>
          </cell>
          <cell r="DF923">
            <v>1.25336696545691</v>
          </cell>
        </row>
        <row r="924">
          <cell r="BX924">
            <v>2.78925362542184</v>
          </cell>
          <cell r="BY924">
            <v>3.0093333541769</v>
          </cell>
          <cell r="BZ924">
            <v>2.68173608506852</v>
          </cell>
          <cell r="CA924">
            <v>2.78953571848026</v>
          </cell>
          <cell r="CB924">
            <v>3.69278265645624</v>
          </cell>
          <cell r="CC924">
            <v>3.06580472284824</v>
          </cell>
          <cell r="CD924">
            <v>2.88340371950035</v>
          </cell>
          <cell r="CE924">
            <v>3.73506998211416</v>
          </cell>
          <cell r="CF924">
            <v>3.14389355127567</v>
          </cell>
          <cell r="CG924">
            <v>4.22166483237283</v>
          </cell>
          <cell r="CH924">
            <v>3.98280970027707</v>
          </cell>
          <cell r="CI924">
            <v>3.94589600434116</v>
          </cell>
          <cell r="CJ924">
            <v>3.76034797380435</v>
          </cell>
          <cell r="CK924">
            <v>4.32861385184577</v>
          </cell>
          <cell r="CL924">
            <v>4.31460856606491</v>
          </cell>
          <cell r="CM924">
            <v>4.56518951408977</v>
          </cell>
          <cell r="CN924">
            <v>3.87872915459907</v>
          </cell>
          <cell r="CO924">
            <v>4.72994588446272</v>
          </cell>
          <cell r="CP924">
            <v>4.27169609086577</v>
          </cell>
          <cell r="CQ924">
            <v>4.66519003540569</v>
          </cell>
          <cell r="CR924">
            <v>4.99233042631373</v>
          </cell>
          <cell r="CS924">
            <v>5.01745832217882</v>
          </cell>
          <cell r="CT924">
            <v>5.20463475805866</v>
          </cell>
          <cell r="CU924">
            <v>5.20463475805866</v>
          </cell>
          <cell r="CV924">
            <v>5.20463475805866</v>
          </cell>
          <cell r="CW924">
            <v>1.26730416744211</v>
          </cell>
          <cell r="CX924">
            <v>1.24927294635141</v>
          </cell>
          <cell r="CY924">
            <v>1.24479924859333</v>
          </cell>
          <cell r="CZ924">
            <v>1.24353484474457</v>
          </cell>
          <cell r="DA924">
            <v>1.25014721839566</v>
          </cell>
          <cell r="DB924">
            <v>1.25130091228978</v>
          </cell>
          <cell r="DC924">
            <v>1.27286313542356</v>
          </cell>
          <cell r="DD924">
            <v>1.25972264410029</v>
          </cell>
          <cell r="DE924">
            <v>1.2349872958378</v>
          </cell>
          <cell r="DF924">
            <v>1.2722862758082</v>
          </cell>
        </row>
        <row r="925">
          <cell r="BX925">
            <v>2.80694046420107</v>
          </cell>
          <cell r="BY925">
            <v>3.10285156989012</v>
          </cell>
          <cell r="BZ925">
            <v>3.10100885873065</v>
          </cell>
          <cell r="CA925">
            <v>3.01617449430189</v>
          </cell>
          <cell r="CB925">
            <v>3.43125945410542</v>
          </cell>
          <cell r="CC925">
            <v>2.73098317713852</v>
          </cell>
          <cell r="CD925">
            <v>3.37596302155239</v>
          </cell>
          <cell r="CE925">
            <v>3.22620507189856</v>
          </cell>
          <cell r="CF925">
            <v>3.96873281717333</v>
          </cell>
          <cell r="CG925">
            <v>4.04435634596556</v>
          </cell>
          <cell r="CH925">
            <v>3.1923636585917</v>
          </cell>
          <cell r="CI925">
            <v>3.87435565122303</v>
          </cell>
          <cell r="CJ925">
            <v>3.76662843393416</v>
          </cell>
          <cell r="CK925">
            <v>3.8817074914946</v>
          </cell>
          <cell r="CL925">
            <v>3.97516387380793</v>
          </cell>
          <cell r="CM925">
            <v>3.87789049936166</v>
          </cell>
          <cell r="CN925">
            <v>5.01504785165893</v>
          </cell>
          <cell r="CO925">
            <v>4.90791115316465</v>
          </cell>
          <cell r="CP925">
            <v>4.07435876477534</v>
          </cell>
          <cell r="CQ925">
            <v>4.42883190929703</v>
          </cell>
          <cell r="CR925">
            <v>5.01726788688318</v>
          </cell>
          <cell r="CS925">
            <v>4.83139759233346</v>
          </cell>
          <cell r="CT925">
            <v>5.0706768722122</v>
          </cell>
          <cell r="CU925">
            <v>5.0706768722122</v>
          </cell>
          <cell r="CV925">
            <v>5.0706768722122</v>
          </cell>
          <cell r="CW925">
            <v>1.2731887076777</v>
          </cell>
          <cell r="CX925">
            <v>1.25669621199244</v>
          </cell>
          <cell r="CY925">
            <v>1.24921877670748</v>
          </cell>
          <cell r="CZ925">
            <v>1.22824616547886</v>
          </cell>
          <cell r="DA925">
            <v>1.23559597539076</v>
          </cell>
          <cell r="DB925">
            <v>1.25077666889057</v>
          </cell>
          <cell r="DC925">
            <v>1.2597977792327</v>
          </cell>
          <cell r="DD925">
            <v>1.25769779552721</v>
          </cell>
          <cell r="DE925">
            <v>1.27504006317468</v>
          </cell>
          <cell r="DF925">
            <v>1.24577338570129</v>
          </cell>
        </row>
        <row r="926">
          <cell r="BX926">
            <v>2.51788957710872</v>
          </cell>
          <cell r="BY926">
            <v>3.00326073261687</v>
          </cell>
          <cell r="BZ926">
            <v>2.96674916609158</v>
          </cell>
          <cell r="CA926">
            <v>2.54114745126079</v>
          </cell>
          <cell r="CB926">
            <v>2.97888130855259</v>
          </cell>
          <cell r="CC926">
            <v>3.35125501669352</v>
          </cell>
          <cell r="CD926">
            <v>2.96519963029521</v>
          </cell>
          <cell r="CE926">
            <v>3.0232114215987</v>
          </cell>
          <cell r="CF926">
            <v>3.63208448054857</v>
          </cell>
          <cell r="CG926">
            <v>4.08211423706999</v>
          </cell>
          <cell r="CH926">
            <v>3.64594829247216</v>
          </cell>
          <cell r="CI926">
            <v>3.36826640018642</v>
          </cell>
          <cell r="CJ926">
            <v>4.25617237623417</v>
          </cell>
          <cell r="CK926">
            <v>4.71889828703024</v>
          </cell>
          <cell r="CL926">
            <v>4.08844023866071</v>
          </cell>
          <cell r="CM926">
            <v>4.50142031979767</v>
          </cell>
          <cell r="CN926">
            <v>4.68392406560557</v>
          </cell>
          <cell r="CO926">
            <v>4.90285872762965</v>
          </cell>
          <cell r="CP926">
            <v>4.23147423561938</v>
          </cell>
          <cell r="CQ926">
            <v>5.07056242339816</v>
          </cell>
          <cell r="CR926">
            <v>4.96042168012855</v>
          </cell>
          <cell r="CS926">
            <v>5.22703366688905</v>
          </cell>
          <cell r="CT926">
            <v>4.78257357499127</v>
          </cell>
          <cell r="CU926">
            <v>4.78257357499127</v>
          </cell>
          <cell r="CV926">
            <v>4.78257357499127</v>
          </cell>
          <cell r="CW926">
            <v>1.26355605594617</v>
          </cell>
          <cell r="CX926">
            <v>1.24530221637793</v>
          </cell>
          <cell r="CY926">
            <v>1.2423020885607</v>
          </cell>
          <cell r="CZ926">
            <v>1.25626423570112</v>
          </cell>
          <cell r="DA926">
            <v>1.25707152186379</v>
          </cell>
          <cell r="DB926">
            <v>1.26672774911097</v>
          </cell>
          <cell r="DC926">
            <v>1.26559646167412</v>
          </cell>
          <cell r="DD926">
            <v>1.27169042316158</v>
          </cell>
          <cell r="DE926">
            <v>1.26299130825835</v>
          </cell>
          <cell r="DF926">
            <v>1.24945679271901</v>
          </cell>
        </row>
        <row r="927">
          <cell r="BX927">
            <v>2.34430341279721</v>
          </cell>
          <cell r="BY927">
            <v>2.94567698485237</v>
          </cell>
          <cell r="BZ927">
            <v>3.17696541270977</v>
          </cell>
          <cell r="CA927">
            <v>2.60865526183261</v>
          </cell>
          <cell r="CB927">
            <v>2.83545617826758</v>
          </cell>
          <cell r="CC927">
            <v>2.84375855314771</v>
          </cell>
          <cell r="CD927">
            <v>3.1739251093539</v>
          </cell>
          <cell r="CE927">
            <v>2.72417308703145</v>
          </cell>
          <cell r="CF927">
            <v>3.14924365998969</v>
          </cell>
          <cell r="CG927">
            <v>3.82536725092643</v>
          </cell>
          <cell r="CH927">
            <v>3.31399519590957</v>
          </cell>
          <cell r="CI927">
            <v>3.49876919400888</v>
          </cell>
          <cell r="CJ927">
            <v>3.68416555262879</v>
          </cell>
          <cell r="CK927">
            <v>4.06950826270463</v>
          </cell>
          <cell r="CL927">
            <v>3.59878331033182</v>
          </cell>
          <cell r="CM927">
            <v>4.21984937495523</v>
          </cell>
          <cell r="CN927">
            <v>3.73475988389716</v>
          </cell>
          <cell r="CO927">
            <v>4.44889702674399</v>
          </cell>
          <cell r="CP927">
            <v>4.09834552878996</v>
          </cell>
          <cell r="CQ927">
            <v>5.05884531049659</v>
          </cell>
          <cell r="CR927">
            <v>5.17523845108093</v>
          </cell>
          <cell r="CS927">
            <v>5.08656397882433</v>
          </cell>
          <cell r="CT927">
            <v>5.30493590761012</v>
          </cell>
          <cell r="CU927">
            <v>5.30493590761012</v>
          </cell>
          <cell r="CV927">
            <v>5.30493590761012</v>
          </cell>
          <cell r="CW927">
            <v>1.26176600383659</v>
          </cell>
          <cell r="CX927">
            <v>1.28428657070749</v>
          </cell>
          <cell r="CY927">
            <v>1.24911053336663</v>
          </cell>
          <cell r="CZ927">
            <v>1.23817077931751</v>
          </cell>
          <cell r="DA927">
            <v>1.2775169204585</v>
          </cell>
          <cell r="DB927">
            <v>1.27391335656206</v>
          </cell>
          <cell r="DC927">
            <v>1.25689978781851</v>
          </cell>
          <cell r="DD927">
            <v>1.24658628839302</v>
          </cell>
          <cell r="DE927">
            <v>1.25296417196646</v>
          </cell>
          <cell r="DF927">
            <v>1.2512817216333</v>
          </cell>
        </row>
        <row r="928">
          <cell r="BX928">
            <v>3.08180050562082</v>
          </cell>
          <cell r="BY928">
            <v>2.51399646597113</v>
          </cell>
          <cell r="BZ928">
            <v>3.0195498596087</v>
          </cell>
          <cell r="CA928">
            <v>2.9550332418655</v>
          </cell>
          <cell r="CB928">
            <v>2.74575590219549</v>
          </cell>
          <cell r="CC928">
            <v>2.65226163558517</v>
          </cell>
          <cell r="CD928">
            <v>3.56079477407836</v>
          </cell>
          <cell r="CE928">
            <v>3.23575772145397</v>
          </cell>
          <cell r="CF928">
            <v>3.67762915186583</v>
          </cell>
          <cell r="CG928">
            <v>3.74146518123407</v>
          </cell>
          <cell r="CH928">
            <v>4.50755723304443</v>
          </cell>
          <cell r="CI928">
            <v>4.01577148838907</v>
          </cell>
          <cell r="CJ928">
            <v>3.7629946851442</v>
          </cell>
          <cell r="CK928">
            <v>4.37989824982746</v>
          </cell>
          <cell r="CL928">
            <v>4.20218460316414</v>
          </cell>
          <cell r="CM928">
            <v>3.94191149142699</v>
          </cell>
          <cell r="CN928">
            <v>4.3283937795707</v>
          </cell>
          <cell r="CO928">
            <v>4.10430791604346</v>
          </cell>
          <cell r="CP928">
            <v>4.4708056560684</v>
          </cell>
          <cell r="CQ928">
            <v>4.66946363819265</v>
          </cell>
          <cell r="CR928">
            <v>5.06984620742633</v>
          </cell>
          <cell r="CS928">
            <v>5.52760299886266</v>
          </cell>
          <cell r="CT928">
            <v>5.37271287171753</v>
          </cell>
          <cell r="CU928">
            <v>5.37271287171753</v>
          </cell>
          <cell r="CV928">
            <v>5.37271287171753</v>
          </cell>
          <cell r="CW928">
            <v>1.25005800556168</v>
          </cell>
          <cell r="CX928">
            <v>1.2573733301359</v>
          </cell>
          <cell r="CY928">
            <v>1.25982227720602</v>
          </cell>
          <cell r="CZ928">
            <v>1.26250469163207</v>
          </cell>
          <cell r="DA928">
            <v>1.25804149635761</v>
          </cell>
          <cell r="DB928">
            <v>1.23948370112445</v>
          </cell>
          <cell r="DC928">
            <v>1.25267560129783</v>
          </cell>
          <cell r="DD928">
            <v>1.25370096595238</v>
          </cell>
          <cell r="DE928">
            <v>1.24853016905536</v>
          </cell>
          <cell r="DF928">
            <v>1.26677252649139</v>
          </cell>
        </row>
        <row r="929">
          <cell r="BX929">
            <v>2.97401897333237</v>
          </cell>
          <cell r="BY929">
            <v>2.56130192681302</v>
          </cell>
          <cell r="BZ929">
            <v>3.13162198297711</v>
          </cell>
          <cell r="CA929">
            <v>3.30514561195914</v>
          </cell>
          <cell r="CB929">
            <v>3.56469332983366</v>
          </cell>
          <cell r="CC929">
            <v>3.43918549952331</v>
          </cell>
          <cell r="CD929">
            <v>3.33046224517139</v>
          </cell>
          <cell r="CE929">
            <v>3.7134873217142</v>
          </cell>
          <cell r="CF929">
            <v>3.70093695111674</v>
          </cell>
          <cell r="CG929">
            <v>3.1246278205072</v>
          </cell>
          <cell r="CH929">
            <v>4.00136987281679</v>
          </cell>
          <cell r="CI929">
            <v>3.71704672200015</v>
          </cell>
          <cell r="CJ929">
            <v>3.38508258923043</v>
          </cell>
          <cell r="CK929">
            <v>3.71867607016567</v>
          </cell>
          <cell r="CL929">
            <v>3.7771539088107</v>
          </cell>
          <cell r="CM929">
            <v>3.96307339976617</v>
          </cell>
          <cell r="CN929">
            <v>4.17904526610184</v>
          </cell>
          <cell r="CO929">
            <v>5.20792005000271</v>
          </cell>
          <cell r="CP929">
            <v>5.2339834702576</v>
          </cell>
          <cell r="CQ929">
            <v>5.25967080397128</v>
          </cell>
          <cell r="CR929">
            <v>5.31376686177729</v>
          </cell>
          <cell r="CS929">
            <v>5.10631865057903</v>
          </cell>
          <cell r="CT929">
            <v>5.30446345737722</v>
          </cell>
          <cell r="CU929">
            <v>5.30446345737722</v>
          </cell>
          <cell r="CV929">
            <v>5.30446345737722</v>
          </cell>
          <cell r="CW929">
            <v>1.24996638614001</v>
          </cell>
          <cell r="CX929">
            <v>1.24688502326919</v>
          </cell>
          <cell r="CY929">
            <v>1.25584485031005</v>
          </cell>
          <cell r="CZ929">
            <v>1.233678376507</v>
          </cell>
          <cell r="DA929">
            <v>1.24568994979788</v>
          </cell>
          <cell r="DB929">
            <v>1.27253370185876</v>
          </cell>
          <cell r="DC929">
            <v>1.25618169229645</v>
          </cell>
          <cell r="DD929">
            <v>1.24861960018525</v>
          </cell>
          <cell r="DE929">
            <v>1.25206401723916</v>
          </cell>
          <cell r="DF929">
            <v>1.24465750379381</v>
          </cell>
        </row>
        <row r="930">
          <cell r="BX930">
            <v>2.5458094031499</v>
          </cell>
          <cell r="BY930">
            <v>3.12170928582619</v>
          </cell>
          <cell r="BZ930">
            <v>3.30820264538782</v>
          </cell>
          <cell r="CA930">
            <v>3.21091234924437</v>
          </cell>
          <cell r="CB930">
            <v>2.99548341944376</v>
          </cell>
          <cell r="CC930">
            <v>3.01076521252133</v>
          </cell>
          <cell r="CD930">
            <v>2.91439999657289</v>
          </cell>
          <cell r="CE930">
            <v>3.18972356316407</v>
          </cell>
          <cell r="CF930">
            <v>3.31354264580069</v>
          </cell>
          <cell r="CG930">
            <v>4.16896847446332</v>
          </cell>
          <cell r="CH930">
            <v>4.12463084196117</v>
          </cell>
          <cell r="CI930">
            <v>3.6813476003327</v>
          </cell>
          <cell r="CJ930">
            <v>4.11479140361253</v>
          </cell>
          <cell r="CK930">
            <v>4.24339220415607</v>
          </cell>
          <cell r="CL930">
            <v>3.99583425418772</v>
          </cell>
          <cell r="CM930">
            <v>4.17804857960791</v>
          </cell>
          <cell r="CN930">
            <v>4.38689929723238</v>
          </cell>
          <cell r="CO930">
            <v>5.11002936230701</v>
          </cell>
          <cell r="CP930">
            <v>5.06200730624939</v>
          </cell>
          <cell r="CQ930">
            <v>4.91360755842098</v>
          </cell>
          <cell r="CR930">
            <v>4.90927889154032</v>
          </cell>
          <cell r="CS930">
            <v>4.94315863290536</v>
          </cell>
          <cell r="CT930">
            <v>5.56702369213387</v>
          </cell>
          <cell r="CU930">
            <v>5.56702369213387</v>
          </cell>
          <cell r="CV930">
            <v>5.56702369213387</v>
          </cell>
          <cell r="CW930">
            <v>1.24588009140458</v>
          </cell>
          <cell r="CX930">
            <v>1.25912283089227</v>
          </cell>
          <cell r="CY930">
            <v>1.24223977204331</v>
          </cell>
          <cell r="CZ930">
            <v>1.25069255382376</v>
          </cell>
          <cell r="DA930">
            <v>1.24952582955499</v>
          </cell>
          <cell r="DB930">
            <v>1.24864783961264</v>
          </cell>
          <cell r="DC930">
            <v>1.26907217943663</v>
          </cell>
          <cell r="DD930">
            <v>1.23639373941829</v>
          </cell>
          <cell r="DE930">
            <v>1.25599254809811</v>
          </cell>
          <cell r="DF930">
            <v>1.26015409971744</v>
          </cell>
        </row>
        <row r="931">
          <cell r="BX931">
            <v>2.54775173904526</v>
          </cell>
          <cell r="BY931">
            <v>2.86352040767889</v>
          </cell>
          <cell r="BZ931">
            <v>3.45899884937726</v>
          </cell>
          <cell r="CA931">
            <v>3.94010247304658</v>
          </cell>
          <cell r="CB931">
            <v>2.85814662817896</v>
          </cell>
          <cell r="CC931">
            <v>3.40728464314807</v>
          </cell>
          <cell r="CD931">
            <v>3.50902610791615</v>
          </cell>
          <cell r="CE931">
            <v>3.01295005782229</v>
          </cell>
          <cell r="CF931">
            <v>3.38243493255699</v>
          </cell>
          <cell r="CG931">
            <v>3.40687231395103</v>
          </cell>
          <cell r="CH931">
            <v>4.21261618985632</v>
          </cell>
          <cell r="CI931">
            <v>4.46188611153573</v>
          </cell>
          <cell r="CJ931">
            <v>4.23643853191661</v>
          </cell>
          <cell r="CK931">
            <v>3.91857207055076</v>
          </cell>
          <cell r="CL931">
            <v>4.16280313297723</v>
          </cell>
          <cell r="CM931">
            <v>4.01796544474646</v>
          </cell>
          <cell r="CN931">
            <v>4.21757183774848</v>
          </cell>
          <cell r="CO931">
            <v>5.17131246868281</v>
          </cell>
          <cell r="CP931">
            <v>4.51061223041338</v>
          </cell>
          <cell r="CQ931">
            <v>4.81105380984885</v>
          </cell>
          <cell r="CR931">
            <v>5.1251263808635</v>
          </cell>
          <cell r="CS931">
            <v>5.20879875701654</v>
          </cell>
          <cell r="CT931">
            <v>4.89949371347369</v>
          </cell>
          <cell r="CU931">
            <v>4.89949371347369</v>
          </cell>
          <cell r="CV931">
            <v>4.89949371347369</v>
          </cell>
          <cell r="CW931">
            <v>1.25819298141657</v>
          </cell>
          <cell r="CX931">
            <v>1.24585018004947</v>
          </cell>
          <cell r="CY931">
            <v>1.24013317898468</v>
          </cell>
          <cell r="CZ931">
            <v>1.24286797553515</v>
          </cell>
          <cell r="DA931">
            <v>1.24872522194545</v>
          </cell>
          <cell r="DB931">
            <v>1.23826967916217</v>
          </cell>
          <cell r="DC931">
            <v>1.25712111696426</v>
          </cell>
          <cell r="DD931">
            <v>1.26307911059682</v>
          </cell>
          <cell r="DE931">
            <v>1.26411449180243</v>
          </cell>
          <cell r="DF931">
            <v>1.25298712841815</v>
          </cell>
        </row>
        <row r="932">
          <cell r="BX932">
            <v>2.48324520821647</v>
          </cell>
          <cell r="BY932">
            <v>2.53994936785975</v>
          </cell>
          <cell r="BZ932">
            <v>2.74724412530274</v>
          </cell>
          <cell r="CA932">
            <v>3.02687906959387</v>
          </cell>
          <cell r="CB932">
            <v>3.26161493169633</v>
          </cell>
          <cell r="CC932">
            <v>3.66889525610586</v>
          </cell>
          <cell r="CD932">
            <v>4.1965441946041</v>
          </cell>
          <cell r="CE932">
            <v>3.46717010835237</v>
          </cell>
          <cell r="CF932">
            <v>3.35012455372047</v>
          </cell>
          <cell r="CG932">
            <v>3.86427314993419</v>
          </cell>
          <cell r="CH932">
            <v>4.10577304620744</v>
          </cell>
          <cell r="CI932">
            <v>3.50284485359054</v>
          </cell>
          <cell r="CJ932">
            <v>3.83415947394951</v>
          </cell>
          <cell r="CK932">
            <v>4.11591419548166</v>
          </cell>
          <cell r="CL932">
            <v>4.22170410968342</v>
          </cell>
          <cell r="CM932">
            <v>3.99361584456258</v>
          </cell>
          <cell r="CN932">
            <v>4.31294591898935</v>
          </cell>
          <cell r="CO932">
            <v>4.24705523816855</v>
          </cell>
          <cell r="CP932">
            <v>4.94007664156884</v>
          </cell>
          <cell r="CQ932">
            <v>5.26157805146837</v>
          </cell>
          <cell r="CR932">
            <v>4.95378577352387</v>
          </cell>
          <cell r="CS932">
            <v>5.25802961074977</v>
          </cell>
          <cell r="CT932">
            <v>4.28303131134818</v>
          </cell>
          <cell r="CU932">
            <v>4.28303131134818</v>
          </cell>
          <cell r="CV932">
            <v>4.28303131134818</v>
          </cell>
          <cell r="CW932">
            <v>1.26042200678236</v>
          </cell>
          <cell r="CX932">
            <v>1.25112332902491</v>
          </cell>
          <cell r="CY932">
            <v>1.25768740614117</v>
          </cell>
          <cell r="CZ932">
            <v>1.2317420468288</v>
          </cell>
          <cell r="DA932">
            <v>1.24070808709659</v>
          </cell>
          <cell r="DB932">
            <v>1.26336597035806</v>
          </cell>
          <cell r="DC932">
            <v>1.2537868217435</v>
          </cell>
          <cell r="DD932">
            <v>1.27175894540258</v>
          </cell>
          <cell r="DE932">
            <v>1.25528883908885</v>
          </cell>
          <cell r="DF932">
            <v>1.2533266444549</v>
          </cell>
        </row>
        <row r="933">
          <cell r="BX933">
            <v>2.69635196587668</v>
          </cell>
          <cell r="BY933">
            <v>2.8791094281846</v>
          </cell>
          <cell r="BZ933">
            <v>2.68621336996718</v>
          </cell>
          <cell r="CA933">
            <v>3.1246535988787</v>
          </cell>
          <cell r="CB933">
            <v>2.88373227348373</v>
          </cell>
          <cell r="CC933">
            <v>3.30442572970215</v>
          </cell>
          <cell r="CD933">
            <v>2.61961868929716</v>
          </cell>
          <cell r="CE933">
            <v>3.50075744709204</v>
          </cell>
          <cell r="CF933">
            <v>3.75327057290095</v>
          </cell>
          <cell r="CG933">
            <v>3.56166792384454</v>
          </cell>
          <cell r="CH933">
            <v>3.63735827486478</v>
          </cell>
          <cell r="CI933">
            <v>4.06419514504902</v>
          </cell>
          <cell r="CJ933">
            <v>3.83063081408186</v>
          </cell>
          <cell r="CK933">
            <v>4.11373798214503</v>
          </cell>
          <cell r="CL933">
            <v>3.94228384891943</v>
          </cell>
          <cell r="CM933">
            <v>4.38273394174256</v>
          </cell>
          <cell r="CN933">
            <v>4.34950241058959</v>
          </cell>
          <cell r="CO933">
            <v>4.27052891193102</v>
          </cell>
          <cell r="CP933">
            <v>4.1946862863958</v>
          </cell>
          <cell r="CQ933">
            <v>4.63687684446537</v>
          </cell>
          <cell r="CR933">
            <v>5.27608169262176</v>
          </cell>
          <cell r="CS933">
            <v>5.02572663231526</v>
          </cell>
          <cell r="CT933">
            <v>5.41486138395568</v>
          </cell>
          <cell r="CU933">
            <v>5.41486138395568</v>
          </cell>
          <cell r="CV933">
            <v>5.41486138395568</v>
          </cell>
          <cell r="CW933">
            <v>1.26476914838988</v>
          </cell>
          <cell r="CX933">
            <v>1.24928881818843</v>
          </cell>
          <cell r="CY933">
            <v>1.26346474539924</v>
          </cell>
          <cell r="CZ933">
            <v>1.23304860086467</v>
          </cell>
          <cell r="DA933">
            <v>1.2434377194083</v>
          </cell>
          <cell r="DB933">
            <v>1.26719259266684</v>
          </cell>
          <cell r="DC933">
            <v>1.25806789835307</v>
          </cell>
          <cell r="DD933">
            <v>1.22734194887833</v>
          </cell>
          <cell r="DE933">
            <v>1.24540656102017</v>
          </cell>
          <cell r="DF933">
            <v>1.25847543980073</v>
          </cell>
        </row>
        <row r="934">
          <cell r="BX934">
            <v>2.37767640099217</v>
          </cell>
          <cell r="BY934">
            <v>2.46226505507894</v>
          </cell>
          <cell r="BZ934">
            <v>2.59375217272042</v>
          </cell>
          <cell r="CA934">
            <v>2.78594868008412</v>
          </cell>
          <cell r="CB934">
            <v>2.88219528274995</v>
          </cell>
          <cell r="CC934">
            <v>3.2207499327502</v>
          </cell>
          <cell r="CD934">
            <v>3.48544596115355</v>
          </cell>
          <cell r="CE934">
            <v>3.13554034426815</v>
          </cell>
          <cell r="CF934">
            <v>3.50538995540749</v>
          </cell>
          <cell r="CG934">
            <v>4.46530227541663</v>
          </cell>
          <cell r="CH934">
            <v>3.56185389273592</v>
          </cell>
          <cell r="CI934">
            <v>3.86541417144821</v>
          </cell>
          <cell r="CJ934">
            <v>4.46315828786693</v>
          </cell>
          <cell r="CK934">
            <v>3.87417956507383</v>
          </cell>
          <cell r="CL934">
            <v>4.64392793975286</v>
          </cell>
          <cell r="CM934">
            <v>4.2218992180869</v>
          </cell>
          <cell r="CN934">
            <v>4.46394865328171</v>
          </cell>
          <cell r="CO934">
            <v>4.71565094288864</v>
          </cell>
          <cell r="CP934">
            <v>5.41651270670131</v>
          </cell>
          <cell r="CQ934">
            <v>4.17574215729282</v>
          </cell>
          <cell r="CR934">
            <v>4.72269154527091</v>
          </cell>
          <cell r="CS934">
            <v>5.17302317453925</v>
          </cell>
          <cell r="CT934">
            <v>5.91871945883257</v>
          </cell>
          <cell r="CU934">
            <v>5.91871945883257</v>
          </cell>
          <cell r="CV934">
            <v>5.91871945883257</v>
          </cell>
          <cell r="CW934">
            <v>1.2557410176334</v>
          </cell>
          <cell r="CX934">
            <v>1.23083859489796</v>
          </cell>
          <cell r="CY934">
            <v>1.25616784632766</v>
          </cell>
          <cell r="CZ934">
            <v>1.27582016479473</v>
          </cell>
          <cell r="DA934">
            <v>1.2638682089469</v>
          </cell>
          <cell r="DB934">
            <v>1.25935267235767</v>
          </cell>
          <cell r="DC934">
            <v>1.24464612103693</v>
          </cell>
          <cell r="DD934">
            <v>1.25252908798687</v>
          </cell>
          <cell r="DE934">
            <v>1.27167927158566</v>
          </cell>
          <cell r="DF934">
            <v>1.25258439934577</v>
          </cell>
        </row>
        <row r="935">
          <cell r="BX935">
            <v>2.45553350244085</v>
          </cell>
          <cell r="BY935">
            <v>2.82511017454694</v>
          </cell>
          <cell r="BZ935">
            <v>2.80310500064618</v>
          </cell>
          <cell r="CA935">
            <v>3.03144880458089</v>
          </cell>
          <cell r="CB935">
            <v>3.1103752423219</v>
          </cell>
          <cell r="CC935">
            <v>3.58909179662278</v>
          </cell>
          <cell r="CD935">
            <v>3.47048638973545</v>
          </cell>
          <cell r="CE935">
            <v>2.77449127511784</v>
          </cell>
          <cell r="CF935">
            <v>2.81632630872825</v>
          </cell>
          <cell r="CG935">
            <v>3.80224524668533</v>
          </cell>
          <cell r="CH935">
            <v>3.66993698141978</v>
          </cell>
          <cell r="CI935">
            <v>4.34599089351317</v>
          </cell>
          <cell r="CJ935">
            <v>4.44326778808911</v>
          </cell>
          <cell r="CK935">
            <v>4.53215977469559</v>
          </cell>
          <cell r="CL935">
            <v>4.24557605354974</v>
          </cell>
          <cell r="CM935">
            <v>4.78514662953337</v>
          </cell>
          <cell r="CN935">
            <v>4.59861102542143</v>
          </cell>
          <cell r="CO935">
            <v>4.01883605604976</v>
          </cell>
          <cell r="CP935">
            <v>4.71474422223813</v>
          </cell>
          <cell r="CQ935">
            <v>4.54491907850924</v>
          </cell>
          <cell r="CR935">
            <v>4.83526508722171</v>
          </cell>
          <cell r="CS935">
            <v>4.99395692688753</v>
          </cell>
          <cell r="CT935">
            <v>4.95956974173149</v>
          </cell>
          <cell r="CU935">
            <v>4.95956974173149</v>
          </cell>
          <cell r="CV935">
            <v>4.95956974173149</v>
          </cell>
          <cell r="CW935">
            <v>1.26473080728698</v>
          </cell>
          <cell r="CX935">
            <v>1.24497418339055</v>
          </cell>
          <cell r="CY935">
            <v>1.25576420236429</v>
          </cell>
          <cell r="CZ935">
            <v>1.25017149585913</v>
          </cell>
          <cell r="DA935">
            <v>1.26081029596889</v>
          </cell>
          <cell r="DB935">
            <v>1.2733131984938</v>
          </cell>
          <cell r="DC935">
            <v>1.26629727769316</v>
          </cell>
          <cell r="DD935">
            <v>1.25810742420356</v>
          </cell>
          <cell r="DE935">
            <v>1.25412092890939</v>
          </cell>
          <cell r="DF935">
            <v>1.28178659644155</v>
          </cell>
        </row>
        <row r="936">
          <cell r="BX936">
            <v>2.35752858697591</v>
          </cell>
          <cell r="BY936">
            <v>3.66693515668737</v>
          </cell>
          <cell r="BZ936">
            <v>3.15678122143969</v>
          </cell>
          <cell r="CA936">
            <v>3.66590266264839</v>
          </cell>
          <cell r="CB936">
            <v>3.70813238965596</v>
          </cell>
          <cell r="CC936">
            <v>3.11512372429669</v>
          </cell>
          <cell r="CD936">
            <v>3.66657925155355</v>
          </cell>
          <cell r="CE936">
            <v>3.26452249290281</v>
          </cell>
          <cell r="CF936">
            <v>3.53348559359696</v>
          </cell>
          <cell r="CG936">
            <v>3.88629956279647</v>
          </cell>
          <cell r="CH936">
            <v>3.29082436466033</v>
          </cell>
          <cell r="CI936">
            <v>3.6092728686698</v>
          </cell>
          <cell r="CJ936">
            <v>3.82662121888427</v>
          </cell>
          <cell r="CK936">
            <v>4.05633234820474</v>
          </cell>
          <cell r="CL936">
            <v>3.95728627977416</v>
          </cell>
          <cell r="CM936">
            <v>4.23580330293859</v>
          </cell>
          <cell r="CN936">
            <v>4.55301939935106</v>
          </cell>
          <cell r="CO936">
            <v>4.93232035823057</v>
          </cell>
          <cell r="CP936">
            <v>4.88035493933529</v>
          </cell>
          <cell r="CQ936">
            <v>4.52028010775264</v>
          </cell>
          <cell r="CR936">
            <v>4.45452331865037</v>
          </cell>
          <cell r="CS936">
            <v>4.72582389334311</v>
          </cell>
          <cell r="CT936">
            <v>4.71103159923483</v>
          </cell>
          <cell r="CU936">
            <v>4.71103159923483</v>
          </cell>
          <cell r="CV936">
            <v>4.71103159923483</v>
          </cell>
          <cell r="CW936">
            <v>1.25693826050098</v>
          </cell>
          <cell r="CX936">
            <v>1.25904423874243</v>
          </cell>
          <cell r="CY936">
            <v>1.258140687537</v>
          </cell>
          <cell r="CZ936">
            <v>1.22798732901744</v>
          </cell>
          <cell r="DA936">
            <v>1.26098559421067</v>
          </cell>
          <cell r="DB936">
            <v>1.26287198365624</v>
          </cell>
          <cell r="DC936">
            <v>1.24252170399862</v>
          </cell>
          <cell r="DD936">
            <v>1.24303821839862</v>
          </cell>
          <cell r="DE936">
            <v>1.27831632828203</v>
          </cell>
          <cell r="DF936">
            <v>1.2538311852293</v>
          </cell>
        </row>
        <row r="937">
          <cell r="BX937">
            <v>3.15273542103567</v>
          </cell>
          <cell r="BY937">
            <v>2.71569170205847</v>
          </cell>
          <cell r="BZ937">
            <v>3.16101304426136</v>
          </cell>
          <cell r="CA937">
            <v>3.05320331626485</v>
          </cell>
          <cell r="CB937">
            <v>2.83516098759984</v>
          </cell>
          <cell r="CC937">
            <v>3.58077439639763</v>
          </cell>
          <cell r="CD937">
            <v>3.00987320222501</v>
          </cell>
          <cell r="CE937">
            <v>3.74011609554582</v>
          </cell>
          <cell r="CF937">
            <v>3.55792046936182</v>
          </cell>
          <cell r="CG937">
            <v>3.74070846925662</v>
          </cell>
          <cell r="CH937">
            <v>3.77668730404538</v>
          </cell>
          <cell r="CI937">
            <v>4.02625112886168</v>
          </cell>
          <cell r="CJ937">
            <v>4.22307619294464</v>
          </cell>
          <cell r="CK937">
            <v>4.79290743283064</v>
          </cell>
          <cell r="CL937">
            <v>4.12302529797352</v>
          </cell>
          <cell r="CM937">
            <v>4.12199089514585</v>
          </cell>
          <cell r="CN937">
            <v>4.2318060542651</v>
          </cell>
          <cell r="CO937">
            <v>5.19023831994079</v>
          </cell>
          <cell r="CP937">
            <v>4.54051251263806</v>
          </cell>
          <cell r="CQ937">
            <v>5.01166452557833</v>
          </cell>
          <cell r="CR937">
            <v>4.72595316506356</v>
          </cell>
          <cell r="CS937">
            <v>4.92243399520831</v>
          </cell>
          <cell r="CT937">
            <v>5.07914314130347</v>
          </cell>
          <cell r="CU937">
            <v>5.07914314130347</v>
          </cell>
          <cell r="CV937">
            <v>5.07914314130347</v>
          </cell>
          <cell r="CW937">
            <v>1.27025263802971</v>
          </cell>
          <cell r="CX937">
            <v>1.26136059301188</v>
          </cell>
          <cell r="CY937">
            <v>1.23786273180268</v>
          </cell>
          <cell r="CZ937">
            <v>1.26249908024472</v>
          </cell>
          <cell r="DA937">
            <v>1.2603090440217</v>
          </cell>
          <cell r="DB937">
            <v>1.23798032200128</v>
          </cell>
          <cell r="DC937">
            <v>1.25947657502608</v>
          </cell>
          <cell r="DD937">
            <v>1.26336409402727</v>
          </cell>
          <cell r="DE937">
            <v>1.22699049023804</v>
          </cell>
          <cell r="DF937">
            <v>1.26124661447208</v>
          </cell>
        </row>
        <row r="938">
          <cell r="BX938">
            <v>2.94748751893469</v>
          </cell>
          <cell r="BY938">
            <v>3.07345887076607</v>
          </cell>
          <cell r="BZ938">
            <v>3.12849850549347</v>
          </cell>
          <cell r="CA938">
            <v>3.04513074161372</v>
          </cell>
          <cell r="CB938">
            <v>3.11667017657174</v>
          </cell>
          <cell r="CC938">
            <v>3.41035931571761</v>
          </cell>
          <cell r="CD938">
            <v>3.42870933196725</v>
          </cell>
          <cell r="CE938">
            <v>3.41995947779985</v>
          </cell>
          <cell r="CF938">
            <v>3.3181878890153</v>
          </cell>
          <cell r="CG938">
            <v>3.75734946044426</v>
          </cell>
          <cell r="CH938">
            <v>3.93500964067404</v>
          </cell>
          <cell r="CI938">
            <v>4.26664294822331</v>
          </cell>
          <cell r="CJ938">
            <v>4.37144578832596</v>
          </cell>
          <cell r="CK938">
            <v>3.60173712622252</v>
          </cell>
          <cell r="CL938">
            <v>3.53821011019123</v>
          </cell>
          <cell r="CM938">
            <v>4.26244494304624</v>
          </cell>
          <cell r="CN938">
            <v>5.05826850494862</v>
          </cell>
          <cell r="CO938">
            <v>4.63228636957493</v>
          </cell>
          <cell r="CP938">
            <v>4.59012015127625</v>
          </cell>
          <cell r="CQ938">
            <v>5.10190178137401</v>
          </cell>
          <cell r="CR938">
            <v>4.97622779717874</v>
          </cell>
          <cell r="CS938">
            <v>4.61396359302441</v>
          </cell>
          <cell r="CT938">
            <v>5.57157035803772</v>
          </cell>
          <cell r="CU938">
            <v>5.57157035803772</v>
          </cell>
          <cell r="CV938">
            <v>5.57157035803772</v>
          </cell>
          <cell r="CW938">
            <v>1.2519392154562</v>
          </cell>
          <cell r="CX938">
            <v>1.26472788208465</v>
          </cell>
          <cell r="CY938">
            <v>1.24972099192302</v>
          </cell>
          <cell r="CZ938">
            <v>1.23723731871704</v>
          </cell>
          <cell r="DA938">
            <v>1.25894966031759</v>
          </cell>
          <cell r="DB938">
            <v>1.24460928079502</v>
          </cell>
          <cell r="DC938">
            <v>1.24688890894543</v>
          </cell>
          <cell r="DD938">
            <v>1.25879849889311</v>
          </cell>
          <cell r="DE938">
            <v>1.25945671057041</v>
          </cell>
          <cell r="DF938">
            <v>1.26230902243563</v>
          </cell>
        </row>
        <row r="939">
          <cell r="BX939">
            <v>2.7068280349099</v>
          </cell>
          <cell r="BY939">
            <v>3.26963992093415</v>
          </cell>
          <cell r="BZ939">
            <v>3.18897220866048</v>
          </cell>
          <cell r="CA939">
            <v>2.76889302750559</v>
          </cell>
          <cell r="CB939">
            <v>2.86780013886528</v>
          </cell>
          <cell r="CC939">
            <v>3.13803436860149</v>
          </cell>
          <cell r="CD939">
            <v>3.51002679108325</v>
          </cell>
          <cell r="CE939">
            <v>3.42587426838423</v>
          </cell>
          <cell r="CF939">
            <v>3.52949540537153</v>
          </cell>
          <cell r="CG939">
            <v>4.37893764394443</v>
          </cell>
          <cell r="CH939">
            <v>3.59267516879009</v>
          </cell>
          <cell r="CI939">
            <v>3.86823020025639</v>
          </cell>
          <cell r="CJ939">
            <v>3.75958093682935</v>
          </cell>
          <cell r="CK939">
            <v>4.36413301959696</v>
          </cell>
          <cell r="CL939">
            <v>3.96730658479767</v>
          </cell>
          <cell r="CM939">
            <v>4.5413350083634</v>
          </cell>
          <cell r="CN939">
            <v>4.76618353791172</v>
          </cell>
          <cell r="CO939">
            <v>4.64365921500424</v>
          </cell>
          <cell r="CP939">
            <v>4.73318327393683</v>
          </cell>
          <cell r="CQ939">
            <v>4.65872469396857</v>
          </cell>
          <cell r="CR939">
            <v>4.77469661764285</v>
          </cell>
          <cell r="CS939">
            <v>5.50371891722764</v>
          </cell>
          <cell r="CT939">
            <v>5.87333197462499</v>
          </cell>
          <cell r="CU939">
            <v>5.87333197462499</v>
          </cell>
          <cell r="CV939">
            <v>5.87333197462499</v>
          </cell>
          <cell r="CW939">
            <v>1.25785732958838</v>
          </cell>
          <cell r="CX939">
            <v>1.24832054763786</v>
          </cell>
          <cell r="CY939">
            <v>1.26235675926462</v>
          </cell>
          <cell r="CZ939">
            <v>1.24102583590185</v>
          </cell>
          <cell r="DA939">
            <v>1.24846329295067</v>
          </cell>
          <cell r="DB939">
            <v>1.26568211637754</v>
          </cell>
          <cell r="DC939">
            <v>1.24352463361544</v>
          </cell>
          <cell r="DD939">
            <v>1.24655575177335</v>
          </cell>
          <cell r="DE939">
            <v>1.27004196818916</v>
          </cell>
          <cell r="DF939">
            <v>1.25781149708262</v>
          </cell>
        </row>
        <row r="940">
          <cell r="BX940">
            <v>2.90226012941976</v>
          </cell>
          <cell r="BY940">
            <v>3.12712093939284</v>
          </cell>
          <cell r="BZ940">
            <v>2.80557841193823</v>
          </cell>
          <cell r="CA940">
            <v>2.87442671706115</v>
          </cell>
          <cell r="CB940">
            <v>2.88717067025165</v>
          </cell>
          <cell r="CC940">
            <v>3.28700727367355</v>
          </cell>
          <cell r="CD940">
            <v>3.43322761355471</v>
          </cell>
          <cell r="CE940">
            <v>3.15632225568111</v>
          </cell>
          <cell r="CF940">
            <v>2.93381525828753</v>
          </cell>
          <cell r="CG940">
            <v>3.6188629538371</v>
          </cell>
          <cell r="CH940">
            <v>3.81814580080969</v>
          </cell>
          <cell r="CI940">
            <v>3.71588092936678</v>
          </cell>
          <cell r="CJ940">
            <v>3.43696079928668</v>
          </cell>
          <cell r="CK940">
            <v>3.68087964969222</v>
          </cell>
          <cell r="CL940">
            <v>3.74392942554156</v>
          </cell>
          <cell r="CM940">
            <v>4.4482742766767</v>
          </cell>
          <cell r="CN940">
            <v>4.47304187319142</v>
          </cell>
          <cell r="CO940">
            <v>5.549361254815</v>
          </cell>
          <cell r="CP940">
            <v>4.4735788651534</v>
          </cell>
          <cell r="CQ940">
            <v>4.72929717591161</v>
          </cell>
          <cell r="CR940">
            <v>4.71615216272676</v>
          </cell>
          <cell r="CS940">
            <v>4.86175362432863</v>
          </cell>
          <cell r="CT940">
            <v>5.14683875721862</v>
          </cell>
          <cell r="CU940">
            <v>5.14683875721862</v>
          </cell>
          <cell r="CV940">
            <v>5.14683875721862</v>
          </cell>
          <cell r="CW940">
            <v>1.25990425001437</v>
          </cell>
          <cell r="CX940">
            <v>1.25106559159456</v>
          </cell>
          <cell r="CY940">
            <v>1.27601596194629</v>
          </cell>
          <cell r="CZ940">
            <v>1.25131951460972</v>
          </cell>
          <cell r="DA940">
            <v>1.25820317260509</v>
          </cell>
          <cell r="DB940">
            <v>1.24530271822792</v>
          </cell>
          <cell r="DC940">
            <v>1.24873645768624</v>
          </cell>
          <cell r="DD940">
            <v>1.25929110844824</v>
          </cell>
          <cell r="DE940">
            <v>1.25043366366155</v>
          </cell>
          <cell r="DF940">
            <v>1.26251541210432</v>
          </cell>
        </row>
        <row r="941">
          <cell r="BX941">
            <v>2.68712364036167</v>
          </cell>
          <cell r="BY941">
            <v>2.88318043783681</v>
          </cell>
          <cell r="BZ941">
            <v>3.03663343729032</v>
          </cell>
          <cell r="CA941">
            <v>2.78286327688964</v>
          </cell>
          <cell r="CB941">
            <v>3.29416925025815</v>
          </cell>
          <cell r="CC941">
            <v>3.72883245284154</v>
          </cell>
          <cell r="CD941">
            <v>3.66580788899322</v>
          </cell>
          <cell r="CE941">
            <v>3.61894683158147</v>
          </cell>
          <cell r="CF941">
            <v>3.73153404561185</v>
          </cell>
          <cell r="CG941">
            <v>3.89470215936833</v>
          </cell>
          <cell r="CH941">
            <v>4.13277874109445</v>
          </cell>
          <cell r="CI941">
            <v>3.90405606778878</v>
          </cell>
          <cell r="CJ941">
            <v>3.78721903610565</v>
          </cell>
          <cell r="CK941">
            <v>4.25012473936679</v>
          </cell>
          <cell r="CL941">
            <v>3.9241275680841</v>
          </cell>
          <cell r="CM941">
            <v>4.52682127105775</v>
          </cell>
          <cell r="CN941">
            <v>4.80795889125422</v>
          </cell>
          <cell r="CO941">
            <v>4.73609835500015</v>
          </cell>
          <cell r="CP941">
            <v>5.03361893477041</v>
          </cell>
          <cell r="CQ941">
            <v>5.01464461961202</v>
          </cell>
          <cell r="CR941">
            <v>4.84773646354668</v>
          </cell>
          <cell r="CS941">
            <v>4.44428877948835</v>
          </cell>
          <cell r="CT941">
            <v>5.10861873253</v>
          </cell>
          <cell r="CU941">
            <v>5.10861873253</v>
          </cell>
          <cell r="CV941">
            <v>5.10861873253</v>
          </cell>
          <cell r="CW941">
            <v>1.25643878948676</v>
          </cell>
          <cell r="CX941">
            <v>1.24402168390059</v>
          </cell>
          <cell r="CY941">
            <v>1.23594253692694</v>
          </cell>
          <cell r="CZ941">
            <v>1.25425269562356</v>
          </cell>
          <cell r="DA941">
            <v>1.23771721605335</v>
          </cell>
          <cell r="DB941">
            <v>1.25738451838385</v>
          </cell>
          <cell r="DC941">
            <v>1.24195487863497</v>
          </cell>
          <cell r="DD941">
            <v>1.24557404626101</v>
          </cell>
          <cell r="DE941">
            <v>1.25738940086855</v>
          </cell>
          <cell r="DF941">
            <v>1.23613008969072</v>
          </cell>
        </row>
        <row r="942">
          <cell r="BX942">
            <v>2.25964632376097</v>
          </cell>
          <cell r="BY942">
            <v>3.14552505752018</v>
          </cell>
          <cell r="BZ942">
            <v>3.4865540372206</v>
          </cell>
          <cell r="CA942">
            <v>2.49580955968844</v>
          </cell>
          <cell r="CB942">
            <v>3.39099569294949</v>
          </cell>
          <cell r="CC942">
            <v>3.40955079834704</v>
          </cell>
          <cell r="CD942">
            <v>3.19128972480231</v>
          </cell>
          <cell r="CE942">
            <v>3.84260214283478</v>
          </cell>
          <cell r="CF942">
            <v>3.35882715855544</v>
          </cell>
          <cell r="CG942">
            <v>3.85720165395575</v>
          </cell>
          <cell r="CH942">
            <v>3.76707780565094</v>
          </cell>
          <cell r="CI942">
            <v>3.31931002778571</v>
          </cell>
          <cell r="CJ942">
            <v>3.7307422720982</v>
          </cell>
          <cell r="CK942">
            <v>4.14436373897461</v>
          </cell>
          <cell r="CL942">
            <v>4.18935523088332</v>
          </cell>
          <cell r="CM942">
            <v>4.43024629873679</v>
          </cell>
          <cell r="CN942">
            <v>4.67763730438276</v>
          </cell>
          <cell r="CO942">
            <v>3.95102381978883</v>
          </cell>
          <cell r="CP942">
            <v>4.93160378505331</v>
          </cell>
          <cell r="CQ942">
            <v>4.78504282962677</v>
          </cell>
          <cell r="CR942">
            <v>4.82523461970208</v>
          </cell>
          <cell r="CS942">
            <v>5.23486393969925</v>
          </cell>
          <cell r="CT942">
            <v>5.2742837205646</v>
          </cell>
          <cell r="CU942">
            <v>5.2742837205646</v>
          </cell>
          <cell r="CV942">
            <v>5.2742837205646</v>
          </cell>
          <cell r="CW942">
            <v>1.24286632870938</v>
          </cell>
          <cell r="CX942">
            <v>1.25311510389903</v>
          </cell>
          <cell r="CY942">
            <v>1.24377988627147</v>
          </cell>
          <cell r="CZ942">
            <v>1.24276571299012</v>
          </cell>
          <cell r="DA942">
            <v>1.26224835045472</v>
          </cell>
          <cell r="DB942">
            <v>1.24873529818474</v>
          </cell>
          <cell r="DC942">
            <v>1.24845743976675</v>
          </cell>
          <cell r="DD942">
            <v>1.25465306866089</v>
          </cell>
          <cell r="DE942">
            <v>1.23868524702611</v>
          </cell>
          <cell r="DF942">
            <v>1.26660452534855</v>
          </cell>
        </row>
        <row r="943">
          <cell r="BX943">
            <v>3.00390672927085</v>
          </cell>
          <cell r="BY943">
            <v>3.17592185692542</v>
          </cell>
          <cell r="BZ943">
            <v>2.98787885231164</v>
          </cell>
          <cell r="CA943">
            <v>3.05818046456644</v>
          </cell>
          <cell r="CB943">
            <v>3.16725704097002</v>
          </cell>
          <cell r="CC943">
            <v>3.60736221500551</v>
          </cell>
          <cell r="CD943">
            <v>3.21186509391628</v>
          </cell>
          <cell r="CE943">
            <v>3.44568816840061</v>
          </cell>
          <cell r="CF943">
            <v>3.7976777999664</v>
          </cell>
          <cell r="CG943">
            <v>4.0666094333802</v>
          </cell>
          <cell r="CH943">
            <v>3.8037217660097</v>
          </cell>
          <cell r="CI943">
            <v>4.40369036297274</v>
          </cell>
          <cell r="CJ943">
            <v>4.4426994550242</v>
          </cell>
          <cell r="CK943">
            <v>4.15111202323324</v>
          </cell>
          <cell r="CL943">
            <v>4.34516574395974</v>
          </cell>
          <cell r="CM943">
            <v>5.10554407423199</v>
          </cell>
          <cell r="CN943">
            <v>4.41276650278885</v>
          </cell>
          <cell r="CO943">
            <v>4.70792290166193</v>
          </cell>
          <cell r="CP943">
            <v>4.64041469387452</v>
          </cell>
          <cell r="CQ943">
            <v>4.69195642193209</v>
          </cell>
          <cell r="CR943">
            <v>4.43243392110129</v>
          </cell>
          <cell r="CS943">
            <v>4.61508389847455</v>
          </cell>
          <cell r="CT943">
            <v>5.41714110259826</v>
          </cell>
          <cell r="CU943">
            <v>5.41714110259826</v>
          </cell>
          <cell r="CV943">
            <v>5.41714110259826</v>
          </cell>
          <cell r="CW943">
            <v>1.25597241567218</v>
          </cell>
          <cell r="CX943">
            <v>1.25160773989099</v>
          </cell>
          <cell r="CY943">
            <v>1.26774509490247</v>
          </cell>
          <cell r="CZ943">
            <v>1.25959836914074</v>
          </cell>
          <cell r="DA943">
            <v>1.24590370986619</v>
          </cell>
          <cell r="DB943">
            <v>1.24318525733435</v>
          </cell>
          <cell r="DC943">
            <v>1.27507879589435</v>
          </cell>
          <cell r="DD943">
            <v>1.26114101251412</v>
          </cell>
          <cell r="DE943">
            <v>1.2543707692278</v>
          </cell>
          <cell r="DF943">
            <v>1.24927468499291</v>
          </cell>
        </row>
        <row r="944">
          <cell r="BX944">
            <v>2.7322338328617</v>
          </cell>
          <cell r="BY944">
            <v>2.62416006498549</v>
          </cell>
          <cell r="BZ944">
            <v>3.3913081005237</v>
          </cell>
          <cell r="CA944">
            <v>2.99317096430796</v>
          </cell>
          <cell r="CB944">
            <v>3.17717072475386</v>
          </cell>
          <cell r="CC944">
            <v>3.33707379114771</v>
          </cell>
          <cell r="CD944">
            <v>3.49620602949684</v>
          </cell>
          <cell r="CE944">
            <v>3.8405777808363</v>
          </cell>
          <cell r="CF944">
            <v>3.49176604330945</v>
          </cell>
          <cell r="CG944">
            <v>3.58031613919149</v>
          </cell>
          <cell r="CH944">
            <v>3.94448559626552</v>
          </cell>
          <cell r="CI944">
            <v>4.28959600509985</v>
          </cell>
          <cell r="CJ944">
            <v>4.35004305402562</v>
          </cell>
          <cell r="CK944">
            <v>4.35848786838179</v>
          </cell>
          <cell r="CL944">
            <v>4.43061933570975</v>
          </cell>
          <cell r="CM944">
            <v>4.28094278173864</v>
          </cell>
          <cell r="CN944">
            <v>4.77780039829643</v>
          </cell>
          <cell r="CO944">
            <v>4.72443923783301</v>
          </cell>
          <cell r="CP944">
            <v>4.8495435105623</v>
          </cell>
          <cell r="CQ944">
            <v>5.1609735479715</v>
          </cell>
          <cell r="CR944">
            <v>4.5764666341643</v>
          </cell>
          <cell r="CS944">
            <v>4.45469580500207</v>
          </cell>
          <cell r="CT944">
            <v>5.24178241939965</v>
          </cell>
          <cell r="CU944">
            <v>5.24178241939965</v>
          </cell>
          <cell r="CV944">
            <v>5.24178241939965</v>
          </cell>
          <cell r="CW944">
            <v>1.23208114160403</v>
          </cell>
          <cell r="CX944">
            <v>1.25211479836822</v>
          </cell>
          <cell r="CY944">
            <v>1.28704380764494</v>
          </cell>
          <cell r="CZ944">
            <v>1.24853632628659</v>
          </cell>
          <cell r="DA944">
            <v>1.23931857799701</v>
          </cell>
          <cell r="DB944">
            <v>1.23585930080396</v>
          </cell>
          <cell r="DC944">
            <v>1.26088287032821</v>
          </cell>
          <cell r="DD944">
            <v>1.24411506877238</v>
          </cell>
          <cell r="DE944">
            <v>1.25462514913548</v>
          </cell>
          <cell r="DF944">
            <v>1.27185601054814</v>
          </cell>
        </row>
        <row r="945">
          <cell r="BX945">
            <v>2.16489684943993</v>
          </cell>
          <cell r="BY945">
            <v>2.63323209140565</v>
          </cell>
          <cell r="BZ945">
            <v>3.11384441451692</v>
          </cell>
          <cell r="CA945">
            <v>2.97228972899775</v>
          </cell>
          <cell r="CB945">
            <v>3.19447288788961</v>
          </cell>
          <cell r="CC945">
            <v>3.5061719923772</v>
          </cell>
          <cell r="CD945">
            <v>3.36378848303642</v>
          </cell>
          <cell r="CE945">
            <v>3.64745840546475</v>
          </cell>
          <cell r="CF945">
            <v>3.44856565820697</v>
          </cell>
          <cell r="CG945">
            <v>4.33920089273659</v>
          </cell>
          <cell r="CH945">
            <v>3.53142910722924</v>
          </cell>
          <cell r="CI945">
            <v>4.12412079442728</v>
          </cell>
          <cell r="CJ945">
            <v>4.6203953101686</v>
          </cell>
          <cell r="CK945">
            <v>4.27274751062081</v>
          </cell>
          <cell r="CL945">
            <v>4.388756893413</v>
          </cell>
          <cell r="CM945">
            <v>4.63157710233362</v>
          </cell>
          <cell r="CN945">
            <v>4.72571176914375</v>
          </cell>
          <cell r="CO945">
            <v>4.11327553297143</v>
          </cell>
          <cell r="CP945">
            <v>5.18724097740206</v>
          </cell>
          <cell r="CQ945">
            <v>4.64072190522653</v>
          </cell>
          <cell r="CR945">
            <v>5.12466874418882</v>
          </cell>
          <cell r="CS945">
            <v>4.73841236297446</v>
          </cell>
          <cell r="CT945">
            <v>5.61519883748798</v>
          </cell>
          <cell r="CU945">
            <v>5.61519883748798</v>
          </cell>
          <cell r="CV945">
            <v>5.61519883748798</v>
          </cell>
          <cell r="CW945">
            <v>1.25003174470658</v>
          </cell>
          <cell r="CX945">
            <v>1.24186799139186</v>
          </cell>
          <cell r="CY945">
            <v>1.25611959156164</v>
          </cell>
          <cell r="CZ945">
            <v>1.25813480701307</v>
          </cell>
          <cell r="DA945">
            <v>1.25233736901796</v>
          </cell>
          <cell r="DB945">
            <v>1.25536783581938</v>
          </cell>
          <cell r="DC945">
            <v>1.2497598896587</v>
          </cell>
          <cell r="DD945">
            <v>1.26730132901051</v>
          </cell>
          <cell r="DE945">
            <v>1.22156832207402</v>
          </cell>
          <cell r="DF945">
            <v>1.24259189113878</v>
          </cell>
        </row>
        <row r="946">
          <cell r="BX946">
            <v>2.35880914632099</v>
          </cell>
          <cell r="BY946">
            <v>3.22122648416764</v>
          </cell>
          <cell r="BZ946">
            <v>2.93916626721717</v>
          </cell>
          <cell r="CA946">
            <v>3.5134703231369</v>
          </cell>
          <cell r="CB946">
            <v>3.03652696143964</v>
          </cell>
          <cell r="CC946">
            <v>3.34850959686342</v>
          </cell>
          <cell r="CD946">
            <v>3.64545756876361</v>
          </cell>
          <cell r="CE946">
            <v>3.36917540482395</v>
          </cell>
          <cell r="CF946">
            <v>3.61951583292815</v>
          </cell>
          <cell r="CG946">
            <v>3.79556366181817</v>
          </cell>
          <cell r="CH946">
            <v>3.81579669432271</v>
          </cell>
          <cell r="CI946">
            <v>3.5342701504425</v>
          </cell>
          <cell r="CJ946">
            <v>4.33002210752255</v>
          </cell>
          <cell r="CK946">
            <v>4.36549854301198</v>
          </cell>
          <cell r="CL946">
            <v>4.17640482053083</v>
          </cell>
          <cell r="CM946">
            <v>4.81947274608954</v>
          </cell>
          <cell r="CN946">
            <v>4.25786134927906</v>
          </cell>
          <cell r="CO946">
            <v>4.15731649608007</v>
          </cell>
          <cell r="CP946">
            <v>4.51611214571246</v>
          </cell>
          <cell r="CQ946">
            <v>5.07339777100064</v>
          </cell>
          <cell r="CR946">
            <v>4.20813580175533</v>
          </cell>
          <cell r="CS946">
            <v>5.06044173101196</v>
          </cell>
          <cell r="CT946">
            <v>4.87726361205376</v>
          </cell>
          <cell r="CU946">
            <v>4.87726361205376</v>
          </cell>
          <cell r="CV946">
            <v>4.87726361205376</v>
          </cell>
          <cell r="CW946">
            <v>1.26324827452739</v>
          </cell>
          <cell r="CX946">
            <v>1.27054047801235</v>
          </cell>
          <cell r="CY946">
            <v>1.26106284356056</v>
          </cell>
          <cell r="CZ946">
            <v>1.26251836411416</v>
          </cell>
          <cell r="DA946">
            <v>1.24437700422327</v>
          </cell>
          <cell r="DB946">
            <v>1.24478303499831</v>
          </cell>
          <cell r="DC946">
            <v>1.26394929909838</v>
          </cell>
          <cell r="DD946">
            <v>1.26084422131501</v>
          </cell>
          <cell r="DE946">
            <v>1.24947956227225</v>
          </cell>
          <cell r="DF946">
            <v>1.27118306750334</v>
          </cell>
        </row>
        <row r="947">
          <cell r="BX947">
            <v>2.449039261475</v>
          </cell>
          <cell r="BY947">
            <v>2.64977225744459</v>
          </cell>
          <cell r="BZ947">
            <v>3.0732898150255</v>
          </cell>
          <cell r="CA947">
            <v>3.84825037025671</v>
          </cell>
          <cell r="CB947">
            <v>3.41270015542889</v>
          </cell>
          <cell r="CC947">
            <v>3.45960126225976</v>
          </cell>
          <cell r="CD947">
            <v>3.50406374664139</v>
          </cell>
          <cell r="CE947">
            <v>3.42908540822621</v>
          </cell>
          <cell r="CF947">
            <v>3.34295117144686</v>
          </cell>
          <cell r="CG947">
            <v>2.9455505966333</v>
          </cell>
          <cell r="CH947">
            <v>3.80179324767267</v>
          </cell>
          <cell r="CI947">
            <v>3.59760936366009</v>
          </cell>
          <cell r="CJ947">
            <v>3.90490634608509</v>
          </cell>
          <cell r="CK947">
            <v>4.05581432932175</v>
          </cell>
          <cell r="CL947">
            <v>3.85955476814929</v>
          </cell>
          <cell r="CM947">
            <v>4.24144860520932</v>
          </cell>
          <cell r="CN947">
            <v>4.85029796088173</v>
          </cell>
          <cell r="CO947">
            <v>4.37308248428367</v>
          </cell>
          <cell r="CP947">
            <v>4.72167039048185</v>
          </cell>
          <cell r="CQ947">
            <v>4.98944997206014</v>
          </cell>
          <cell r="CR947">
            <v>4.78572439540614</v>
          </cell>
          <cell r="CS947">
            <v>5.06385114007722</v>
          </cell>
          <cell r="CT947">
            <v>5.2041248103517</v>
          </cell>
          <cell r="CU947">
            <v>5.2041248103517</v>
          </cell>
          <cell r="CV947">
            <v>5.2041248103517</v>
          </cell>
          <cell r="CW947">
            <v>1.2490580268907</v>
          </cell>
          <cell r="CX947">
            <v>1.24042798066636</v>
          </cell>
          <cell r="CY947">
            <v>1.2574719819021</v>
          </cell>
          <cell r="CZ947">
            <v>1.26606257777791</v>
          </cell>
          <cell r="DA947">
            <v>1.24034251968727</v>
          </cell>
          <cell r="DB947">
            <v>1.24824606290065</v>
          </cell>
          <cell r="DC947">
            <v>1.23679588559062</v>
          </cell>
          <cell r="DD947">
            <v>1.24139901065842</v>
          </cell>
          <cell r="DE947">
            <v>1.25963914161495</v>
          </cell>
          <cell r="DF947">
            <v>1.25840740693241</v>
          </cell>
        </row>
        <row r="948">
          <cell r="BX948">
            <v>2.92566308727269</v>
          </cell>
          <cell r="BY948">
            <v>3.13509781790943</v>
          </cell>
          <cell r="BZ948">
            <v>2.84670745315662</v>
          </cell>
          <cell r="CA948">
            <v>3.21494315691619</v>
          </cell>
          <cell r="CB948">
            <v>2.90504267573375</v>
          </cell>
          <cell r="CC948">
            <v>3.00553757613303</v>
          </cell>
          <cell r="CD948">
            <v>3.46137467195097</v>
          </cell>
          <cell r="CE948">
            <v>2.96631397256058</v>
          </cell>
          <cell r="CF948">
            <v>3.75292880410197</v>
          </cell>
          <cell r="CG948">
            <v>3.37757094333923</v>
          </cell>
          <cell r="CH948">
            <v>3.52720891969357</v>
          </cell>
          <cell r="CI948">
            <v>3.74035888542623</v>
          </cell>
          <cell r="CJ948">
            <v>3.94005758007037</v>
          </cell>
          <cell r="CK948">
            <v>3.97506273176374</v>
          </cell>
          <cell r="CL948">
            <v>4.804887376653</v>
          </cell>
          <cell r="CM948">
            <v>4.48072785765422</v>
          </cell>
          <cell r="CN948">
            <v>5.20286240954089</v>
          </cell>
          <cell r="CO948">
            <v>4.48231932072328</v>
          </cell>
          <cell r="CP948">
            <v>4.89882410085716</v>
          </cell>
          <cell r="CQ948">
            <v>4.69647412172844</v>
          </cell>
          <cell r="CR948">
            <v>4.9395357664054</v>
          </cell>
          <cell r="CS948">
            <v>5.47738012712856</v>
          </cell>
          <cell r="CT948">
            <v>4.97602861339631</v>
          </cell>
          <cell r="CU948">
            <v>4.97602861339631</v>
          </cell>
          <cell r="CV948">
            <v>4.97602861339631</v>
          </cell>
          <cell r="CW948">
            <v>1.2601368824835</v>
          </cell>
          <cell r="CX948">
            <v>1.25982384490424</v>
          </cell>
          <cell r="CY948">
            <v>1.25207063269505</v>
          </cell>
          <cell r="CZ948">
            <v>1.23349242769489</v>
          </cell>
          <cell r="DA948">
            <v>1.26639630590074</v>
          </cell>
          <cell r="DB948">
            <v>1.24827399098416</v>
          </cell>
          <cell r="DC948">
            <v>1.27100764471551</v>
          </cell>
          <cell r="DD948">
            <v>1.24189755005813</v>
          </cell>
          <cell r="DE948">
            <v>1.24764444539077</v>
          </cell>
          <cell r="DF948">
            <v>1.25539837633501</v>
          </cell>
        </row>
        <row r="949">
          <cell r="BX949">
            <v>2.62669366119919</v>
          </cell>
          <cell r="BY949">
            <v>2.85535177907978</v>
          </cell>
          <cell r="BZ949">
            <v>3.03121007365895</v>
          </cell>
          <cell r="CA949">
            <v>3.29351975522622</v>
          </cell>
          <cell r="CB949">
            <v>3.16657237035797</v>
          </cell>
          <cell r="CC949">
            <v>3.77308728319915</v>
          </cell>
          <cell r="CD949">
            <v>4.05043338337116</v>
          </cell>
          <cell r="CE949">
            <v>3.266939744978</v>
          </cell>
          <cell r="CF949">
            <v>3.90574336172142</v>
          </cell>
          <cell r="CG949">
            <v>3.79037552307993</v>
          </cell>
          <cell r="CH949">
            <v>3.99977910952718</v>
          </cell>
          <cell r="CI949">
            <v>4.06124209520963</v>
          </cell>
          <cell r="CJ949">
            <v>4.36295951592453</v>
          </cell>
          <cell r="CK949">
            <v>3.77242271418367</v>
          </cell>
          <cell r="CL949">
            <v>4.27961753814789</v>
          </cell>
          <cell r="CM949">
            <v>4.67306991953707</v>
          </cell>
          <cell r="CN949">
            <v>4.25015910517007</v>
          </cell>
          <cell r="CO949">
            <v>4.32268867046152</v>
          </cell>
          <cell r="CP949">
            <v>4.87863408355066</v>
          </cell>
          <cell r="CQ949">
            <v>5.04637849129274</v>
          </cell>
          <cell r="CR949">
            <v>4.59120951594671</v>
          </cell>
          <cell r="CS949">
            <v>5.3583117354053</v>
          </cell>
          <cell r="CT949">
            <v>5.27917494564834</v>
          </cell>
          <cell r="CU949">
            <v>5.27917494564834</v>
          </cell>
          <cell r="CV949">
            <v>5.27917494564834</v>
          </cell>
          <cell r="CW949">
            <v>1.25817607505118</v>
          </cell>
          <cell r="CX949">
            <v>1.26681751845989</v>
          </cell>
          <cell r="CY949">
            <v>1.27401047824097</v>
          </cell>
          <cell r="CZ949">
            <v>1.26035257578202</v>
          </cell>
          <cell r="DA949">
            <v>1.25770606344282</v>
          </cell>
          <cell r="DB949">
            <v>1.25293210715235</v>
          </cell>
          <cell r="DC949">
            <v>1.26904694317999</v>
          </cell>
          <cell r="DD949">
            <v>1.27217815868067</v>
          </cell>
          <cell r="DE949">
            <v>1.27124307462387</v>
          </cell>
          <cell r="DF949">
            <v>1.27538980788886</v>
          </cell>
        </row>
        <row r="950">
          <cell r="BX950">
            <v>2.70070244680119</v>
          </cell>
          <cell r="BY950">
            <v>3.35553995899953</v>
          </cell>
          <cell r="BZ950">
            <v>2.89593755345188</v>
          </cell>
          <cell r="CA950">
            <v>3.0220651216605</v>
          </cell>
          <cell r="CB950">
            <v>3.03361262802999</v>
          </cell>
          <cell r="CC950">
            <v>3.42036196266245</v>
          </cell>
          <cell r="CD950">
            <v>3.61207218921686</v>
          </cell>
          <cell r="CE950">
            <v>3.4319914500822</v>
          </cell>
          <cell r="CF950">
            <v>3.71095073355674</v>
          </cell>
          <cell r="CG950">
            <v>3.75146504448354</v>
          </cell>
          <cell r="CH950">
            <v>3.91009045895773</v>
          </cell>
          <cell r="CI950">
            <v>4.06560793468444</v>
          </cell>
          <cell r="CJ950">
            <v>3.92377914801208</v>
          </cell>
          <cell r="CK950">
            <v>4.25712450645482</v>
          </cell>
          <cell r="CL950">
            <v>4.59477406787776</v>
          </cell>
          <cell r="CM950">
            <v>4.208288997877</v>
          </cell>
          <cell r="CN950">
            <v>3.86383702816703</v>
          </cell>
          <cell r="CO950">
            <v>4.15557630003931</v>
          </cell>
          <cell r="CP950">
            <v>4.96700238335143</v>
          </cell>
          <cell r="CQ950">
            <v>4.98050844699585</v>
          </cell>
          <cell r="CR950">
            <v>5.07119444954857</v>
          </cell>
          <cell r="CS950">
            <v>5.31758380753619</v>
          </cell>
          <cell r="CT950">
            <v>4.9308705092768</v>
          </cell>
          <cell r="CU950">
            <v>4.9308705092768</v>
          </cell>
          <cell r="CV950">
            <v>4.9308705092768</v>
          </cell>
          <cell r="CW950">
            <v>1.27655215718877</v>
          </cell>
          <cell r="CX950">
            <v>1.26696029262227</v>
          </cell>
          <cell r="CY950">
            <v>1.26163637320585</v>
          </cell>
          <cell r="CZ950">
            <v>1.26500429149319</v>
          </cell>
          <cell r="DA950">
            <v>1.24508361811261</v>
          </cell>
          <cell r="DB950">
            <v>1.24628388156573</v>
          </cell>
          <cell r="DC950">
            <v>1.26480466234684</v>
          </cell>
          <cell r="DD950">
            <v>1.25444836049772</v>
          </cell>
          <cell r="DE950">
            <v>1.25404690154545</v>
          </cell>
          <cell r="DF950">
            <v>1.25009160005959</v>
          </cell>
        </row>
        <row r="951">
          <cell r="BX951">
            <v>2.15991451226815</v>
          </cell>
          <cell r="BY951">
            <v>2.29751024537883</v>
          </cell>
          <cell r="BZ951">
            <v>2.83662114982684</v>
          </cell>
          <cell r="CA951">
            <v>2.98992087170605</v>
          </cell>
          <cell r="CB951">
            <v>3.35049938116124</v>
          </cell>
          <cell r="CC951">
            <v>3.36968928680217</v>
          </cell>
          <cell r="CD951">
            <v>3.79237814670871</v>
          </cell>
          <cell r="CE951">
            <v>3.93384143269429</v>
          </cell>
          <cell r="CF951">
            <v>3.67267656100677</v>
          </cell>
          <cell r="CG951">
            <v>3.70606028930589</v>
          </cell>
          <cell r="CH951">
            <v>3.94997257985583</v>
          </cell>
          <cell r="CI951">
            <v>4.01940691200638</v>
          </cell>
          <cell r="CJ951">
            <v>4.3278615049546</v>
          </cell>
          <cell r="CK951">
            <v>4.07826116167352</v>
          </cell>
          <cell r="CL951">
            <v>4.31770454330061</v>
          </cell>
          <cell r="CM951">
            <v>4.28569832345861</v>
          </cell>
          <cell r="CN951">
            <v>5.21777621604219</v>
          </cell>
          <cell r="CO951">
            <v>5.10985074078311</v>
          </cell>
          <cell r="CP951">
            <v>4.24902110919523</v>
          </cell>
          <cell r="CQ951">
            <v>4.35879278492793</v>
          </cell>
          <cell r="CR951">
            <v>4.83021273986163</v>
          </cell>
          <cell r="CS951">
            <v>5.35787824387489</v>
          </cell>
          <cell r="CT951">
            <v>5.32146507585596</v>
          </cell>
          <cell r="CU951">
            <v>5.32146507585596</v>
          </cell>
          <cell r="CV951">
            <v>5.32146507585596</v>
          </cell>
          <cell r="CW951">
            <v>1.24236975629389</v>
          </cell>
          <cell r="CX951">
            <v>1.25979890281883</v>
          </cell>
          <cell r="CY951">
            <v>1.26220907141618</v>
          </cell>
          <cell r="CZ951">
            <v>1.26177518731374</v>
          </cell>
          <cell r="DA951">
            <v>1.25208296643691</v>
          </cell>
          <cell r="DB951">
            <v>1.237601732537</v>
          </cell>
          <cell r="DC951">
            <v>1.25552431724475</v>
          </cell>
          <cell r="DD951">
            <v>1.27475746460527</v>
          </cell>
          <cell r="DE951">
            <v>1.24276397504155</v>
          </cell>
          <cell r="DF951">
            <v>1.24603177007834</v>
          </cell>
        </row>
        <row r="952">
          <cell r="BX952">
            <v>3.1773060816884</v>
          </cell>
          <cell r="BY952">
            <v>2.73597898652784</v>
          </cell>
          <cell r="BZ952">
            <v>2.8262348460799</v>
          </cell>
          <cell r="CA952">
            <v>3.14120367315117</v>
          </cell>
          <cell r="CB952">
            <v>2.60043897547786</v>
          </cell>
          <cell r="CC952">
            <v>2.81903987481306</v>
          </cell>
          <cell r="CD952">
            <v>3.5693129942834</v>
          </cell>
          <cell r="CE952">
            <v>3.37861725049331</v>
          </cell>
          <cell r="CF952">
            <v>3.81944548311789</v>
          </cell>
          <cell r="CG952">
            <v>3.31686117480755</v>
          </cell>
          <cell r="CH952">
            <v>3.95149183167096</v>
          </cell>
          <cell r="CI952">
            <v>3.84753629251765</v>
          </cell>
          <cell r="CJ952">
            <v>4.49113083845945</v>
          </cell>
          <cell r="CK952">
            <v>3.43249958728486</v>
          </cell>
          <cell r="CL952">
            <v>4.88972462511932</v>
          </cell>
          <cell r="CM952">
            <v>4.37541223215853</v>
          </cell>
          <cell r="CN952">
            <v>4.79027156759283</v>
          </cell>
          <cell r="CO952">
            <v>4.59984409859901</v>
          </cell>
          <cell r="CP952">
            <v>4.75304185731294</v>
          </cell>
          <cell r="CQ952">
            <v>5.28495997273417</v>
          </cell>
          <cell r="CR952">
            <v>4.70076690462319</v>
          </cell>
          <cell r="CS952">
            <v>5.18098887146644</v>
          </cell>
          <cell r="CT952">
            <v>5.27301580711705</v>
          </cell>
          <cell r="CU952">
            <v>5.27301580711705</v>
          </cell>
          <cell r="CV952">
            <v>5.27301580711705</v>
          </cell>
          <cell r="CW952">
            <v>1.23774807266096</v>
          </cell>
          <cell r="CX952">
            <v>1.26439344884043</v>
          </cell>
          <cell r="CY952">
            <v>1.23534069336724</v>
          </cell>
          <cell r="CZ952">
            <v>1.24646621597013</v>
          </cell>
          <cell r="DA952">
            <v>1.22975429670675</v>
          </cell>
          <cell r="DB952">
            <v>1.26669711192451</v>
          </cell>
          <cell r="DC952">
            <v>1.25670910040927</v>
          </cell>
          <cell r="DD952">
            <v>1.24648051101384</v>
          </cell>
          <cell r="DE952">
            <v>1.28423316092053</v>
          </cell>
          <cell r="DF952">
            <v>1.25566716175242</v>
          </cell>
        </row>
        <row r="953">
          <cell r="BX953">
            <v>2.29230482793439</v>
          </cell>
          <cell r="BY953">
            <v>2.97649607548535</v>
          </cell>
          <cell r="BZ953">
            <v>3.17278019862815</v>
          </cell>
          <cell r="CA953">
            <v>3.20412660093924</v>
          </cell>
          <cell r="CB953">
            <v>3.43269345258942</v>
          </cell>
          <cell r="CC953">
            <v>2.50101706446025</v>
          </cell>
          <cell r="CD953">
            <v>3.25568896611064</v>
          </cell>
          <cell r="CE953">
            <v>3.45384370344038</v>
          </cell>
          <cell r="CF953">
            <v>3.49762219060382</v>
          </cell>
          <cell r="CG953">
            <v>3.28654996507892</v>
          </cell>
          <cell r="CH953">
            <v>4.61798154558381</v>
          </cell>
          <cell r="CI953">
            <v>3.40786569591943</v>
          </cell>
          <cell r="CJ953">
            <v>4.34821223858077</v>
          </cell>
          <cell r="CK953">
            <v>4.13124355772352</v>
          </cell>
          <cell r="CL953">
            <v>3.93563529630541</v>
          </cell>
          <cell r="CM953">
            <v>4.61095794271105</v>
          </cell>
          <cell r="CN953">
            <v>4.70347190573536</v>
          </cell>
          <cell r="CO953">
            <v>4.24955544951749</v>
          </cell>
          <cell r="CP953">
            <v>4.17282159519604</v>
          </cell>
          <cell r="CQ953">
            <v>4.49022159894919</v>
          </cell>
          <cell r="CR953">
            <v>4.5660891561974</v>
          </cell>
          <cell r="CS953">
            <v>4.19134632998115</v>
          </cell>
          <cell r="CT953">
            <v>4.70660499319215</v>
          </cell>
          <cell r="CU953">
            <v>4.70660499319215</v>
          </cell>
          <cell r="CV953">
            <v>4.70660499319215</v>
          </cell>
          <cell r="CW953">
            <v>1.24945729216032</v>
          </cell>
          <cell r="CX953">
            <v>1.24578343220654</v>
          </cell>
          <cell r="CY953">
            <v>1.27075520999965</v>
          </cell>
          <cell r="CZ953">
            <v>1.2532997200829</v>
          </cell>
          <cell r="DA953">
            <v>1.2555559212737</v>
          </cell>
          <cell r="DB953">
            <v>1.26730671377041</v>
          </cell>
          <cell r="DC953">
            <v>1.24219502342556</v>
          </cell>
          <cell r="DD953">
            <v>1.25530713794765</v>
          </cell>
          <cell r="DE953">
            <v>1.27532423560969</v>
          </cell>
          <cell r="DF953">
            <v>1.26401076951334</v>
          </cell>
        </row>
        <row r="954">
          <cell r="BX954">
            <v>2.78759972679403</v>
          </cell>
          <cell r="BY954">
            <v>2.96795960766964</v>
          </cell>
          <cell r="BZ954">
            <v>3.07034864666644</v>
          </cell>
          <cell r="CA954">
            <v>3.34461139126291</v>
          </cell>
          <cell r="CB954">
            <v>3.22735782707565</v>
          </cell>
          <cell r="CC954">
            <v>3.44328974504078</v>
          </cell>
          <cell r="CD954">
            <v>3.03915258171189</v>
          </cell>
          <cell r="CE954">
            <v>3.99492524071353</v>
          </cell>
          <cell r="CF954">
            <v>4.3274447870638</v>
          </cell>
          <cell r="CG954">
            <v>4.02985923437813</v>
          </cell>
          <cell r="CH954">
            <v>3.99035738810521</v>
          </cell>
          <cell r="CI954">
            <v>3.74278521867896</v>
          </cell>
          <cell r="CJ954">
            <v>4.10075830560635</v>
          </cell>
          <cell r="CK954">
            <v>5.22381776508694</v>
          </cell>
          <cell r="CL954">
            <v>4.00571665105455</v>
          </cell>
          <cell r="CM954">
            <v>4.36960313850979</v>
          </cell>
          <cell r="CN954">
            <v>4.80873567157636</v>
          </cell>
          <cell r="CO954">
            <v>3.97479311743963</v>
          </cell>
          <cell r="CP954">
            <v>4.36779335646136</v>
          </cell>
          <cell r="CQ954">
            <v>4.91619226400897</v>
          </cell>
          <cell r="CR954">
            <v>5.37631545500334</v>
          </cell>
          <cell r="CS954">
            <v>5.25799489053276</v>
          </cell>
          <cell r="CT954">
            <v>5.4444031831296</v>
          </cell>
          <cell r="CU954">
            <v>5.4444031831296</v>
          </cell>
          <cell r="CV954">
            <v>5.4444031831296</v>
          </cell>
          <cell r="CW954">
            <v>1.26058061521093</v>
          </cell>
          <cell r="CX954">
            <v>1.25964826848611</v>
          </cell>
          <cell r="CY954">
            <v>1.23841812517969</v>
          </cell>
          <cell r="CZ954">
            <v>1.24972392263938</v>
          </cell>
          <cell r="DA954">
            <v>1.24957949666211</v>
          </cell>
          <cell r="DB954">
            <v>1.22646908867817</v>
          </cell>
          <cell r="DC954">
            <v>1.24583360156146</v>
          </cell>
          <cell r="DD954">
            <v>1.28338663952256</v>
          </cell>
          <cell r="DE954">
            <v>1.25516109309505</v>
          </cell>
          <cell r="DF954">
            <v>1.26469958873336</v>
          </cell>
        </row>
        <row r="955">
          <cell r="BX955">
            <v>2.4517989951329</v>
          </cell>
          <cell r="BY955">
            <v>2.76675747544445</v>
          </cell>
          <cell r="BZ955">
            <v>3.39925964391515</v>
          </cell>
          <cell r="CA955">
            <v>3.27613703770958</v>
          </cell>
          <cell r="CB955">
            <v>3.33945290591503</v>
          </cell>
          <cell r="CC955">
            <v>3.52999266676832</v>
          </cell>
          <cell r="CD955">
            <v>3.63545695809408</v>
          </cell>
          <cell r="CE955">
            <v>2.97332288714437</v>
          </cell>
          <cell r="CF955">
            <v>3.57185406255514</v>
          </cell>
          <cell r="CG955">
            <v>3.33331977485725</v>
          </cell>
          <cell r="CH955">
            <v>3.49263604114088</v>
          </cell>
          <cell r="CI955">
            <v>3.70666088132964</v>
          </cell>
          <cell r="CJ955">
            <v>3.28126411848655</v>
          </cell>
          <cell r="CK955">
            <v>3.63847805821678</v>
          </cell>
          <cell r="CL955">
            <v>4.33565159030473</v>
          </cell>
          <cell r="CM955">
            <v>4.45095597277251</v>
          </cell>
          <cell r="CN955">
            <v>4.79410696826344</v>
          </cell>
          <cell r="CO955">
            <v>4.05157819661673</v>
          </cell>
          <cell r="CP955">
            <v>4.7733682313834</v>
          </cell>
          <cell r="CQ955">
            <v>4.92855861551923</v>
          </cell>
          <cell r="CR955">
            <v>4.79083447581663</v>
          </cell>
          <cell r="CS955">
            <v>5.63685875140001</v>
          </cell>
          <cell r="CT955">
            <v>5.55145427631347</v>
          </cell>
          <cell r="CU955">
            <v>5.55145427631347</v>
          </cell>
          <cell r="CV955">
            <v>5.55145427631347</v>
          </cell>
          <cell r="CW955">
            <v>1.21882989215436</v>
          </cell>
          <cell r="CX955">
            <v>1.26916096169639</v>
          </cell>
          <cell r="CY955">
            <v>1.27097083259041</v>
          </cell>
          <cell r="CZ955">
            <v>1.24268453505365</v>
          </cell>
          <cell r="DA955">
            <v>1.24148667233556</v>
          </cell>
          <cell r="DB955">
            <v>1.25246929557511</v>
          </cell>
          <cell r="DC955">
            <v>1.227769263986</v>
          </cell>
          <cell r="DD955">
            <v>1.2582025728884</v>
          </cell>
          <cell r="DE955">
            <v>1.26866123203449</v>
          </cell>
          <cell r="DF955">
            <v>1.26039080278141</v>
          </cell>
        </row>
        <row r="956">
          <cell r="BX956">
            <v>2.50248051986026</v>
          </cell>
          <cell r="BY956">
            <v>3.70324686987956</v>
          </cell>
          <cell r="BZ956">
            <v>2.89391678570962</v>
          </cell>
          <cell r="CA956">
            <v>3.31456114551239</v>
          </cell>
          <cell r="CB956">
            <v>2.83673491233915</v>
          </cell>
          <cell r="CC956">
            <v>2.95431278837423</v>
          </cell>
          <cell r="CD956">
            <v>3.18618944434489</v>
          </cell>
          <cell r="CE956">
            <v>3.66567777824723</v>
          </cell>
          <cell r="CF956">
            <v>3.57168802063636</v>
          </cell>
          <cell r="CG956">
            <v>3.92626111464747</v>
          </cell>
          <cell r="CH956">
            <v>4.10527482612575</v>
          </cell>
          <cell r="CI956">
            <v>3.45771170459762</v>
          </cell>
          <cell r="CJ956">
            <v>4.19221991349463</v>
          </cell>
          <cell r="CK956">
            <v>4.03444582071266</v>
          </cell>
          <cell r="CL956">
            <v>4.54439703659671</v>
          </cell>
          <cell r="CM956">
            <v>3.88179600424491</v>
          </cell>
          <cell r="CN956">
            <v>4.3256627849694</v>
          </cell>
          <cell r="CO956">
            <v>4.35285878234845</v>
          </cell>
          <cell r="CP956">
            <v>4.42354820966963</v>
          </cell>
          <cell r="CQ956">
            <v>4.68378031759974</v>
          </cell>
          <cell r="CR956">
            <v>4.84623804296164</v>
          </cell>
          <cell r="CS956">
            <v>4.74162375413547</v>
          </cell>
          <cell r="CT956">
            <v>4.64390452213406</v>
          </cell>
          <cell r="CU956">
            <v>4.64390452213406</v>
          </cell>
          <cell r="CV956">
            <v>4.64390452213406</v>
          </cell>
          <cell r="CW956">
            <v>1.25020279747495</v>
          </cell>
          <cell r="CX956">
            <v>1.25406229495342</v>
          </cell>
          <cell r="CY956">
            <v>1.25019778723716</v>
          </cell>
          <cell r="CZ956">
            <v>1.26011379154531</v>
          </cell>
          <cell r="DA956">
            <v>1.24780339189747</v>
          </cell>
          <cell r="DB956">
            <v>1.23779292145198</v>
          </cell>
          <cell r="DC956">
            <v>1.24505376341005</v>
          </cell>
          <cell r="DD956">
            <v>1.24368839346493</v>
          </cell>
          <cell r="DE956">
            <v>1.25203939062769</v>
          </cell>
          <cell r="DF956">
            <v>1.25604209427879</v>
          </cell>
        </row>
        <row r="957">
          <cell r="BX957">
            <v>2.25722112245854</v>
          </cell>
          <cell r="BY957">
            <v>3.02392287772194</v>
          </cell>
          <cell r="BZ957">
            <v>2.3383084405684</v>
          </cell>
          <cell r="CA957">
            <v>2.871803432399</v>
          </cell>
          <cell r="CB957">
            <v>3.47571783557095</v>
          </cell>
          <cell r="CC957">
            <v>3.42225078307859</v>
          </cell>
          <cell r="CD957">
            <v>3.44370301139412</v>
          </cell>
          <cell r="CE957">
            <v>3.76452803906867</v>
          </cell>
          <cell r="CF957">
            <v>4.19013804055656</v>
          </cell>
          <cell r="CG957">
            <v>3.93725153890098</v>
          </cell>
          <cell r="CH957">
            <v>3.56406860665068</v>
          </cell>
          <cell r="CI957">
            <v>3.54391113898165</v>
          </cell>
          <cell r="CJ957">
            <v>4.0645683336317</v>
          </cell>
          <cell r="CK957">
            <v>4.27889527947293</v>
          </cell>
          <cell r="CL957">
            <v>4.21305793606475</v>
          </cell>
          <cell r="CM957">
            <v>3.72868820200336</v>
          </cell>
          <cell r="CN957">
            <v>4.78716737051961</v>
          </cell>
          <cell r="CO957">
            <v>4.57378348278525</v>
          </cell>
          <cell r="CP957">
            <v>5.19664024994349</v>
          </cell>
          <cell r="CQ957">
            <v>4.86363423120534</v>
          </cell>
          <cell r="CR957">
            <v>5.02233671794712</v>
          </cell>
          <cell r="CS957">
            <v>4.62241540085387</v>
          </cell>
          <cell r="CT957">
            <v>4.41170824465196</v>
          </cell>
          <cell r="CU957">
            <v>4.41170824465196</v>
          </cell>
          <cell r="CV957">
            <v>4.41170824465196</v>
          </cell>
          <cell r="CW957">
            <v>1.24545399406296</v>
          </cell>
          <cell r="CX957">
            <v>1.26467110249265</v>
          </cell>
          <cell r="CY957">
            <v>1.26773983240237</v>
          </cell>
          <cell r="CZ957">
            <v>1.28200581720858</v>
          </cell>
          <cell r="DA957">
            <v>1.2574599190977</v>
          </cell>
          <cell r="DB957">
            <v>1.25287364774314</v>
          </cell>
          <cell r="DC957">
            <v>1.26875658185477</v>
          </cell>
          <cell r="DD957">
            <v>1.25293796262746</v>
          </cell>
          <cell r="DE957">
            <v>1.256410965029</v>
          </cell>
          <cell r="DF957">
            <v>1.24459026677974</v>
          </cell>
        </row>
        <row r="958">
          <cell r="BX958">
            <v>2.72287693984102</v>
          </cell>
          <cell r="BY958">
            <v>2.9953830303496</v>
          </cell>
          <cell r="BZ958">
            <v>3.28341496983669</v>
          </cell>
          <cell r="CA958">
            <v>2.8497293196462</v>
          </cell>
          <cell r="CB958">
            <v>3.12950612600654</v>
          </cell>
          <cell r="CC958">
            <v>2.79897943617148</v>
          </cell>
          <cell r="CD958">
            <v>3.16905135966703</v>
          </cell>
          <cell r="CE958">
            <v>3.24025076439711</v>
          </cell>
          <cell r="CF958">
            <v>3.47193907068831</v>
          </cell>
          <cell r="CG958">
            <v>3.1167763106481</v>
          </cell>
          <cell r="CH958">
            <v>4.22754625874129</v>
          </cell>
          <cell r="CI958">
            <v>4.20466514602631</v>
          </cell>
          <cell r="CJ958">
            <v>3.86165190800655</v>
          </cell>
          <cell r="CK958">
            <v>3.83437113521402</v>
          </cell>
          <cell r="CL958">
            <v>4.74735575367667</v>
          </cell>
          <cell r="CM958">
            <v>4.1820263656831</v>
          </cell>
          <cell r="CN958">
            <v>3.76342327833263</v>
          </cell>
          <cell r="CO958">
            <v>5.4480585437026</v>
          </cell>
          <cell r="CP958">
            <v>4.87720403043298</v>
          </cell>
          <cell r="CQ958">
            <v>4.51312486052474</v>
          </cell>
          <cell r="CR958">
            <v>4.86638619767339</v>
          </cell>
          <cell r="CS958">
            <v>4.41513590902655</v>
          </cell>
          <cell r="CT958">
            <v>4.87038685026382</v>
          </cell>
          <cell r="CU958">
            <v>4.87038685026382</v>
          </cell>
          <cell r="CV958">
            <v>4.87038685026382</v>
          </cell>
          <cell r="CW958">
            <v>1.2743744550152</v>
          </cell>
          <cell r="CX958">
            <v>1.24526577959808</v>
          </cell>
          <cell r="CY958">
            <v>1.23393410254854</v>
          </cell>
          <cell r="CZ958">
            <v>1.23592533827812</v>
          </cell>
          <cell r="DA958">
            <v>1.24172985484912</v>
          </cell>
          <cell r="DB958">
            <v>1.2617519868152</v>
          </cell>
          <cell r="DC958">
            <v>1.26727940467361</v>
          </cell>
          <cell r="DD958">
            <v>1.27965779692746</v>
          </cell>
          <cell r="DE958">
            <v>1.25807859317256</v>
          </cell>
          <cell r="DF958">
            <v>1.2531330241609</v>
          </cell>
        </row>
        <row r="959">
          <cell r="BX959">
            <v>2.71442649243036</v>
          </cell>
          <cell r="BY959">
            <v>3.42801444484141</v>
          </cell>
          <cell r="BZ959">
            <v>3.27240153401813</v>
          </cell>
          <cell r="CA959">
            <v>2.97374042710193</v>
          </cell>
          <cell r="CB959">
            <v>2.87819677810262</v>
          </cell>
          <cell r="CC959">
            <v>3.12059338095407</v>
          </cell>
          <cell r="CD959">
            <v>3.3049815265277</v>
          </cell>
          <cell r="CE959">
            <v>3.05795141963428</v>
          </cell>
          <cell r="CF959">
            <v>3.95766770824589</v>
          </cell>
          <cell r="CG959">
            <v>3.98833462977383</v>
          </cell>
          <cell r="CH959">
            <v>4.58065598297616</v>
          </cell>
          <cell r="CI959">
            <v>4.11730204067047</v>
          </cell>
          <cell r="CJ959">
            <v>3.74894200857848</v>
          </cell>
          <cell r="CK959">
            <v>4.3306402248355</v>
          </cell>
          <cell r="CL959">
            <v>4.34999225570726</v>
          </cell>
          <cell r="CM959">
            <v>4.32379954799494</v>
          </cell>
          <cell r="CN959">
            <v>5.03049412907893</v>
          </cell>
          <cell r="CO959">
            <v>4.25733537094484</v>
          </cell>
          <cell r="CP959">
            <v>4.43869557289154</v>
          </cell>
          <cell r="CQ959">
            <v>4.37538193864559</v>
          </cell>
          <cell r="CR959">
            <v>4.34496486996542</v>
          </cell>
          <cell r="CS959">
            <v>4.97681758214876</v>
          </cell>
          <cell r="CT959">
            <v>5.28467212978743</v>
          </cell>
          <cell r="CU959">
            <v>5.28467212978743</v>
          </cell>
          <cell r="CV959">
            <v>5.28467212978743</v>
          </cell>
          <cell r="CW959">
            <v>1.26670494842268</v>
          </cell>
          <cell r="CX959">
            <v>1.26065296084741</v>
          </cell>
          <cell r="CY959">
            <v>1.28148038276799</v>
          </cell>
          <cell r="CZ959">
            <v>1.27795430043217</v>
          </cell>
          <cell r="DA959">
            <v>1.26912939961774</v>
          </cell>
          <cell r="DB959">
            <v>1.24820672402117</v>
          </cell>
          <cell r="DC959">
            <v>1.26395474026448</v>
          </cell>
          <cell r="DD959">
            <v>1.28084535110336</v>
          </cell>
          <cell r="DE959">
            <v>1.25574770053036</v>
          </cell>
          <cell r="DF959">
            <v>1.27267673007546</v>
          </cell>
        </row>
        <row r="960">
          <cell r="BX960">
            <v>2.83399231440123</v>
          </cell>
          <cell r="BY960">
            <v>3.03345281756302</v>
          </cell>
          <cell r="BZ960">
            <v>3.22729474830642</v>
          </cell>
          <cell r="CA960">
            <v>3.65688015353849</v>
          </cell>
          <cell r="CB960">
            <v>3.48554192002391</v>
          </cell>
          <cell r="CC960">
            <v>3.20615338679834</v>
          </cell>
          <cell r="CD960">
            <v>3.53327809892936</v>
          </cell>
          <cell r="CE960">
            <v>3.48032260876897</v>
          </cell>
          <cell r="CF960">
            <v>3.98511921625468</v>
          </cell>
          <cell r="CG960">
            <v>3.66838022283716</v>
          </cell>
          <cell r="CH960">
            <v>3.85013324357434</v>
          </cell>
          <cell r="CI960">
            <v>4.10994859669022</v>
          </cell>
          <cell r="CJ960">
            <v>3.51118202950823</v>
          </cell>
          <cell r="CK960">
            <v>4.13257962635954</v>
          </cell>
          <cell r="CL960">
            <v>4.08442951964533</v>
          </cell>
          <cell r="CM960">
            <v>4.20949617076362</v>
          </cell>
          <cell r="CN960">
            <v>3.97563789844956</v>
          </cell>
          <cell r="CO960">
            <v>4.71233528448701</v>
          </cell>
          <cell r="CP960">
            <v>4.44827673226061</v>
          </cell>
          <cell r="CQ960">
            <v>4.91943721496513</v>
          </cell>
          <cell r="CR960">
            <v>5.4493529905778</v>
          </cell>
          <cell r="CS960">
            <v>5.5051982652817</v>
          </cell>
          <cell r="CT960">
            <v>4.85564379256163</v>
          </cell>
          <cell r="CU960">
            <v>4.85564379256163</v>
          </cell>
          <cell r="CV960">
            <v>4.85564379256163</v>
          </cell>
          <cell r="CW960">
            <v>1.26781346139343</v>
          </cell>
          <cell r="CX960">
            <v>1.23318068947582</v>
          </cell>
          <cell r="CY960">
            <v>1.27303887018645</v>
          </cell>
          <cell r="CZ960">
            <v>1.24394775185883</v>
          </cell>
          <cell r="DA960">
            <v>1.25406346485051</v>
          </cell>
          <cell r="DB960">
            <v>1.24923802141689</v>
          </cell>
          <cell r="DC960">
            <v>1.25665835491377</v>
          </cell>
          <cell r="DD960">
            <v>1.24223583707741</v>
          </cell>
          <cell r="DE960">
            <v>1.25617390667016</v>
          </cell>
          <cell r="DF960">
            <v>1.26700186062783</v>
          </cell>
        </row>
        <row r="961">
          <cell r="BX961">
            <v>2.98848440859917</v>
          </cell>
          <cell r="BY961">
            <v>2.8383084927992</v>
          </cell>
          <cell r="BZ961">
            <v>3.21310019946041</v>
          </cell>
          <cell r="CA961">
            <v>3.16333560855633</v>
          </cell>
          <cell r="CB961">
            <v>3.54062125011649</v>
          </cell>
          <cell r="CC961">
            <v>3.64218043099051</v>
          </cell>
          <cell r="CD961">
            <v>3.04424864748755</v>
          </cell>
          <cell r="CE961">
            <v>3.58893959276912</v>
          </cell>
          <cell r="CF961">
            <v>3.02656578773437</v>
          </cell>
          <cell r="CG961">
            <v>3.41528341969669</v>
          </cell>
          <cell r="CH961">
            <v>3.94193060366359</v>
          </cell>
          <cell r="CI961">
            <v>3.4790763232116</v>
          </cell>
          <cell r="CJ961">
            <v>3.82790024606061</v>
          </cell>
          <cell r="CK961">
            <v>4.19256606782843</v>
          </cell>
          <cell r="CL961">
            <v>3.77830260673432</v>
          </cell>
          <cell r="CM961">
            <v>4.25807700965605</v>
          </cell>
          <cell r="CN961">
            <v>3.81006937931065</v>
          </cell>
          <cell r="CO961">
            <v>4.18292713423768</v>
          </cell>
          <cell r="CP961">
            <v>4.5778662389613</v>
          </cell>
          <cell r="CQ961">
            <v>4.28806641741787</v>
          </cell>
          <cell r="CR961">
            <v>5.10674351522689</v>
          </cell>
          <cell r="CS961">
            <v>5.45730004023451</v>
          </cell>
          <cell r="CT961">
            <v>5.33649150840704</v>
          </cell>
          <cell r="CU961">
            <v>5.33649150840704</v>
          </cell>
          <cell r="CV961">
            <v>5.33649150840704</v>
          </cell>
          <cell r="CW961">
            <v>1.26129694027246</v>
          </cell>
          <cell r="CX961">
            <v>1.23593673372334</v>
          </cell>
          <cell r="CY961">
            <v>1.26953197451807</v>
          </cell>
          <cell r="CZ961">
            <v>1.26583550270018</v>
          </cell>
          <cell r="DA961">
            <v>1.25651306447092</v>
          </cell>
          <cell r="DB961">
            <v>1.2536801892899</v>
          </cell>
          <cell r="DC961">
            <v>1.25156391371552</v>
          </cell>
          <cell r="DD961">
            <v>1.2578044782188</v>
          </cell>
          <cell r="DE961">
            <v>1.26181511074734</v>
          </cell>
          <cell r="DF961">
            <v>1.25806352465432</v>
          </cell>
        </row>
        <row r="962">
          <cell r="BX962">
            <v>2.44355369488285</v>
          </cell>
          <cell r="BY962">
            <v>3.30614884915566</v>
          </cell>
          <cell r="BZ962">
            <v>2.92916276933935</v>
          </cell>
          <cell r="CA962">
            <v>3.01107142918945</v>
          </cell>
          <cell r="CB962">
            <v>3.52067855925882</v>
          </cell>
          <cell r="CC962">
            <v>2.68153238564893</v>
          </cell>
          <cell r="CD962">
            <v>3.56185776413545</v>
          </cell>
          <cell r="CE962">
            <v>3.12378983255505</v>
          </cell>
          <cell r="CF962">
            <v>3.19812210703595</v>
          </cell>
          <cell r="CG962">
            <v>4.03742170717597</v>
          </cell>
          <cell r="CH962">
            <v>3.91116310578782</v>
          </cell>
          <cell r="CI962">
            <v>3.85976985192858</v>
          </cell>
          <cell r="CJ962">
            <v>4.11155953474473</v>
          </cell>
          <cell r="CK962">
            <v>3.91469062255428</v>
          </cell>
          <cell r="CL962">
            <v>4.39643324904913</v>
          </cell>
          <cell r="CM962">
            <v>4.34125611797593</v>
          </cell>
          <cell r="CN962">
            <v>4.63516890429909</v>
          </cell>
          <cell r="CO962">
            <v>4.97937845795469</v>
          </cell>
          <cell r="CP962">
            <v>4.48984502645785</v>
          </cell>
          <cell r="CQ962">
            <v>4.8193550525041</v>
          </cell>
          <cell r="CR962">
            <v>4.68687042359485</v>
          </cell>
          <cell r="CS962">
            <v>5.06929733905074</v>
          </cell>
          <cell r="CT962">
            <v>5.01274987092793</v>
          </cell>
          <cell r="CU962">
            <v>5.01274987092793</v>
          </cell>
          <cell r="CV962">
            <v>5.01274987092793</v>
          </cell>
          <cell r="CW962">
            <v>1.25360142588673</v>
          </cell>
          <cell r="CX962">
            <v>1.26002683627726</v>
          </cell>
          <cell r="CY962">
            <v>1.26232697358106</v>
          </cell>
          <cell r="CZ962">
            <v>1.25810807649029</v>
          </cell>
          <cell r="DA962">
            <v>1.25694878768585</v>
          </cell>
          <cell r="DB962">
            <v>1.23960546980205</v>
          </cell>
          <cell r="DC962">
            <v>1.24849931571283</v>
          </cell>
          <cell r="DD962">
            <v>1.2527957432559</v>
          </cell>
          <cell r="DE962">
            <v>1.24463278469173</v>
          </cell>
          <cell r="DF962">
            <v>1.26424821809371</v>
          </cell>
        </row>
        <row r="963">
          <cell r="BX963">
            <v>2.77265575506044</v>
          </cell>
          <cell r="BY963">
            <v>3.03120464971539</v>
          </cell>
          <cell r="BZ963">
            <v>2.63920668716031</v>
          </cell>
          <cell r="CA963">
            <v>3.36927586514768</v>
          </cell>
          <cell r="CB963">
            <v>2.91004512996735</v>
          </cell>
          <cell r="CC963">
            <v>3.18208267112135</v>
          </cell>
          <cell r="CD963">
            <v>3.33456785229353</v>
          </cell>
          <cell r="CE963">
            <v>3.25915671832011</v>
          </cell>
          <cell r="CF963">
            <v>3.46575135768822</v>
          </cell>
          <cell r="CG963">
            <v>3.81725465507908</v>
          </cell>
          <cell r="CH963">
            <v>3.94515989434276</v>
          </cell>
          <cell r="CI963">
            <v>3.86740294308405</v>
          </cell>
          <cell r="CJ963">
            <v>4.40941612974855</v>
          </cell>
          <cell r="CK963">
            <v>3.91511894795161</v>
          </cell>
          <cell r="CL963">
            <v>4.17305833348826</v>
          </cell>
          <cell r="CM963">
            <v>4.05514561533428</v>
          </cell>
          <cell r="CN963">
            <v>4.79185311309322</v>
          </cell>
          <cell r="CO963">
            <v>4.39571271796251</v>
          </cell>
          <cell r="CP963">
            <v>3.93353268074812</v>
          </cell>
          <cell r="CQ963">
            <v>4.72563415881986</v>
          </cell>
          <cell r="CR963">
            <v>5.44254895391415</v>
          </cell>
          <cell r="CS963">
            <v>5.81194410768131</v>
          </cell>
          <cell r="CT963">
            <v>5.2000798994962</v>
          </cell>
          <cell r="CU963">
            <v>5.2000798994962</v>
          </cell>
          <cell r="CV963">
            <v>5.2000798994962</v>
          </cell>
          <cell r="CW963">
            <v>1.2525436585688</v>
          </cell>
          <cell r="CX963">
            <v>1.26739293767725</v>
          </cell>
          <cell r="CY963">
            <v>1.24363789387797</v>
          </cell>
          <cell r="CZ963">
            <v>1.24872914064528</v>
          </cell>
          <cell r="DA963">
            <v>1.24860161231354</v>
          </cell>
          <cell r="DB963">
            <v>1.23862940572914</v>
          </cell>
          <cell r="DC963">
            <v>1.26698391787984</v>
          </cell>
          <cell r="DD963">
            <v>1.27811427397531</v>
          </cell>
          <cell r="DE963">
            <v>1.25396747525542</v>
          </cell>
          <cell r="DF963">
            <v>1.2537367022202</v>
          </cell>
        </row>
        <row r="964">
          <cell r="BX964">
            <v>2.64587348761297</v>
          </cell>
          <cell r="BY964">
            <v>2.51010586154234</v>
          </cell>
          <cell r="BZ964">
            <v>3.50243195399242</v>
          </cell>
          <cell r="CA964">
            <v>3.10027567650336</v>
          </cell>
          <cell r="CB964">
            <v>3.32489808651384</v>
          </cell>
          <cell r="CC964">
            <v>3.39052380952513</v>
          </cell>
          <cell r="CD964">
            <v>3.61149129908732</v>
          </cell>
          <cell r="CE964">
            <v>3.25772341325009</v>
          </cell>
          <cell r="CF964">
            <v>3.40624491644488</v>
          </cell>
          <cell r="CG964">
            <v>3.413498895279</v>
          </cell>
          <cell r="CH964">
            <v>3.62440612002905</v>
          </cell>
          <cell r="CI964">
            <v>3.84042486956584</v>
          </cell>
          <cell r="CJ964">
            <v>4.21784462029581</v>
          </cell>
          <cell r="CK964">
            <v>4.54261667903588</v>
          </cell>
          <cell r="CL964">
            <v>4.39886914820951</v>
          </cell>
          <cell r="CM964">
            <v>3.79805692484955</v>
          </cell>
          <cell r="CN964">
            <v>4.44429819182094</v>
          </cell>
          <cell r="CO964">
            <v>4.67049246962119</v>
          </cell>
          <cell r="CP964">
            <v>4.3958706692758</v>
          </cell>
          <cell r="CQ964">
            <v>4.05083933310119</v>
          </cell>
          <cell r="CR964">
            <v>4.81596355739214</v>
          </cell>
          <cell r="CS964">
            <v>5.13642910738497</v>
          </cell>
          <cell r="CT964">
            <v>4.97992372802744</v>
          </cell>
          <cell r="CU964">
            <v>4.97992372802744</v>
          </cell>
          <cell r="CV964">
            <v>4.97992372802744</v>
          </cell>
          <cell r="CW964">
            <v>1.25331013929527</v>
          </cell>
          <cell r="CX964">
            <v>1.2602723955205</v>
          </cell>
          <cell r="CY964">
            <v>1.22849931543175</v>
          </cell>
          <cell r="CZ964">
            <v>1.23712477354726</v>
          </cell>
          <cell r="DA964">
            <v>1.27509498253937</v>
          </cell>
          <cell r="DB964">
            <v>1.27418704725268</v>
          </cell>
          <cell r="DC964">
            <v>1.25068303827263</v>
          </cell>
          <cell r="DD964">
            <v>1.26811450424073</v>
          </cell>
          <cell r="DE964">
            <v>1.26829789921681</v>
          </cell>
          <cell r="DF964">
            <v>1.26294766823078</v>
          </cell>
        </row>
        <row r="965">
          <cell r="BX965">
            <v>2.73078692516631</v>
          </cell>
          <cell r="BY965">
            <v>2.97829331047166</v>
          </cell>
          <cell r="BZ965">
            <v>2.44178755668644</v>
          </cell>
          <cell r="CA965">
            <v>3.1308724234008</v>
          </cell>
          <cell r="CB965">
            <v>3.21366412776277</v>
          </cell>
          <cell r="CC965">
            <v>3.18374127509611</v>
          </cell>
          <cell r="CD965">
            <v>3.22348584796175</v>
          </cell>
          <cell r="CE965">
            <v>3.83134362136725</v>
          </cell>
          <cell r="CF965">
            <v>3.50648062719268</v>
          </cell>
          <cell r="CG965">
            <v>3.92874281511619</v>
          </cell>
          <cell r="CH965">
            <v>3.9638622918695</v>
          </cell>
          <cell r="CI965">
            <v>4.03313495628685</v>
          </cell>
          <cell r="CJ965">
            <v>3.96502078955999</v>
          </cell>
          <cell r="CK965">
            <v>4.97313657712992</v>
          </cell>
          <cell r="CL965">
            <v>4.48317949163856</v>
          </cell>
          <cell r="CM965">
            <v>4.2770138218518</v>
          </cell>
          <cell r="CN965">
            <v>3.53687319977747</v>
          </cell>
          <cell r="CO965">
            <v>4.75038282796035</v>
          </cell>
          <cell r="CP965">
            <v>5.07656108098926</v>
          </cell>
          <cell r="CQ965">
            <v>4.58903220919838</v>
          </cell>
          <cell r="CR965">
            <v>5.04779603999516</v>
          </cell>
          <cell r="CS965">
            <v>4.8610999729293</v>
          </cell>
          <cell r="CT965">
            <v>5.28977625847867</v>
          </cell>
          <cell r="CU965">
            <v>5.28977625847867</v>
          </cell>
          <cell r="CV965">
            <v>5.28977625847867</v>
          </cell>
          <cell r="CW965">
            <v>1.26112068788479</v>
          </cell>
          <cell r="CX965">
            <v>1.25282368651212</v>
          </cell>
          <cell r="CY965">
            <v>1.25170568128884</v>
          </cell>
          <cell r="CZ965">
            <v>1.25733296212884</v>
          </cell>
          <cell r="DA965">
            <v>1.24518214853063</v>
          </cell>
          <cell r="DB965">
            <v>1.25454165998904</v>
          </cell>
          <cell r="DC965">
            <v>1.27004023728655</v>
          </cell>
          <cell r="DD965">
            <v>1.25841341750972</v>
          </cell>
          <cell r="DE965">
            <v>1.2338694130928</v>
          </cell>
          <cell r="DF965">
            <v>1.27167952788821</v>
          </cell>
        </row>
        <row r="966">
          <cell r="BX966">
            <v>2.75360193666845</v>
          </cell>
          <cell r="BY966">
            <v>3.18823009538663</v>
          </cell>
          <cell r="BZ966">
            <v>3.7716083685287</v>
          </cell>
          <cell r="CA966">
            <v>2.70966703433689</v>
          </cell>
          <cell r="CB966">
            <v>3.0717575035736</v>
          </cell>
          <cell r="CC966">
            <v>3.02965924486919</v>
          </cell>
          <cell r="CD966">
            <v>3.31373829445777</v>
          </cell>
          <cell r="CE966">
            <v>3.57771379119184</v>
          </cell>
          <cell r="CF966">
            <v>4.27449357075125</v>
          </cell>
          <cell r="CG966">
            <v>3.54583290312221</v>
          </cell>
          <cell r="CH966">
            <v>4.00721990441099</v>
          </cell>
          <cell r="CI966">
            <v>3.83377057316349</v>
          </cell>
          <cell r="CJ966">
            <v>3.97469342545712</v>
          </cell>
          <cell r="CK966">
            <v>4.93716723668411</v>
          </cell>
          <cell r="CL966">
            <v>4.20441139407309</v>
          </cell>
          <cell r="CM966">
            <v>4.15848094573683</v>
          </cell>
          <cell r="CN966">
            <v>4.27419994220696</v>
          </cell>
          <cell r="CO966">
            <v>5.00959002706875</v>
          </cell>
          <cell r="CP966">
            <v>4.93058195844727</v>
          </cell>
          <cell r="CQ966">
            <v>4.97255269544002</v>
          </cell>
          <cell r="CR966">
            <v>5.54628484664368</v>
          </cell>
          <cell r="CS966">
            <v>4.86862302266651</v>
          </cell>
          <cell r="CT966">
            <v>5.24878513139393</v>
          </cell>
          <cell r="CU966">
            <v>5.24878513139393</v>
          </cell>
          <cell r="CV966">
            <v>5.24878513139393</v>
          </cell>
          <cell r="CW966">
            <v>1.2548266546986</v>
          </cell>
          <cell r="CX966">
            <v>1.25684819770642</v>
          </cell>
          <cell r="CY966">
            <v>1.26956704209955</v>
          </cell>
          <cell r="CZ966">
            <v>1.24151462327027</v>
          </cell>
          <cell r="DA966">
            <v>1.25302459412642</v>
          </cell>
          <cell r="DB966">
            <v>1.27471329508865</v>
          </cell>
          <cell r="DC966">
            <v>1.25880208915647</v>
          </cell>
          <cell r="DD966">
            <v>1.24560353507568</v>
          </cell>
          <cell r="DE966">
            <v>1.26860291175952</v>
          </cell>
          <cell r="DF966">
            <v>1.27188667408356</v>
          </cell>
        </row>
        <row r="967">
          <cell r="BX967">
            <v>2.51025530972526</v>
          </cell>
          <cell r="BY967">
            <v>2.69613781328177</v>
          </cell>
          <cell r="BZ967">
            <v>3.19644572746993</v>
          </cell>
          <cell r="CA967">
            <v>3.48218621167931</v>
          </cell>
          <cell r="CB967">
            <v>3.74878733789491</v>
          </cell>
          <cell r="CC967">
            <v>3.37468403099232</v>
          </cell>
          <cell r="CD967">
            <v>3.37378832036871</v>
          </cell>
          <cell r="CE967">
            <v>3.40536399603601</v>
          </cell>
          <cell r="CF967">
            <v>3.44220601885828</v>
          </cell>
          <cell r="CG967">
            <v>3.66133877822687</v>
          </cell>
          <cell r="CH967">
            <v>4.00964380473827</v>
          </cell>
          <cell r="CI967">
            <v>3.41068988949583</v>
          </cell>
          <cell r="CJ967">
            <v>3.39483441984543</v>
          </cell>
          <cell r="CK967">
            <v>4.10545871538689</v>
          </cell>
          <cell r="CL967">
            <v>3.69642921627959</v>
          </cell>
          <cell r="CM967">
            <v>4.17363394119236</v>
          </cell>
          <cell r="CN967">
            <v>3.89631073227345</v>
          </cell>
          <cell r="CO967">
            <v>4.35852250145401</v>
          </cell>
          <cell r="CP967">
            <v>5.07078261867765</v>
          </cell>
          <cell r="CQ967">
            <v>5.34021378335524</v>
          </cell>
          <cell r="CR967">
            <v>5.06893014571992</v>
          </cell>
          <cell r="CS967">
            <v>5.09669491204979</v>
          </cell>
          <cell r="CT967">
            <v>4.98439739305705</v>
          </cell>
          <cell r="CU967">
            <v>4.98439739305705</v>
          </cell>
          <cell r="CV967">
            <v>4.98439739305705</v>
          </cell>
          <cell r="CW967">
            <v>1.26702715985966</v>
          </cell>
          <cell r="CX967">
            <v>1.25222617064841</v>
          </cell>
          <cell r="CY967">
            <v>1.25299276193303</v>
          </cell>
          <cell r="CZ967">
            <v>1.27303017202742</v>
          </cell>
          <cell r="DA967">
            <v>1.25614796556864</v>
          </cell>
          <cell r="DB967">
            <v>1.26076487424956</v>
          </cell>
          <cell r="DC967">
            <v>1.24002336694744</v>
          </cell>
          <cell r="DD967">
            <v>1.27807168440986</v>
          </cell>
          <cell r="DE967">
            <v>1.27889352957983</v>
          </cell>
          <cell r="DF967">
            <v>1.26250750216512</v>
          </cell>
        </row>
        <row r="968">
          <cell r="BX968">
            <v>3.03750797146681</v>
          </cell>
          <cell r="BY968">
            <v>3.27555740828001</v>
          </cell>
          <cell r="BZ968">
            <v>3.18559541862236</v>
          </cell>
          <cell r="CA968">
            <v>3.14102247034711</v>
          </cell>
          <cell r="CB968">
            <v>3.09628216292094</v>
          </cell>
          <cell r="CC968">
            <v>4.06077692060669</v>
          </cell>
          <cell r="CD968">
            <v>3.34331333338478</v>
          </cell>
          <cell r="CE968">
            <v>3.5237507097431</v>
          </cell>
          <cell r="CF968">
            <v>3.52423565816861</v>
          </cell>
          <cell r="CG968">
            <v>3.88696628239431</v>
          </cell>
          <cell r="CH968">
            <v>3.95848781678355</v>
          </cell>
          <cell r="CI968">
            <v>3.29894245063767</v>
          </cell>
          <cell r="CJ968">
            <v>4.29915595997555</v>
          </cell>
          <cell r="CK968">
            <v>4.52026161370387</v>
          </cell>
          <cell r="CL968">
            <v>3.65859431931082</v>
          </cell>
          <cell r="CM968">
            <v>4.56797523207585</v>
          </cell>
          <cell r="CN968">
            <v>4.6780242476356</v>
          </cell>
          <cell r="CO968">
            <v>4.7244605534839</v>
          </cell>
          <cell r="CP968">
            <v>4.67859353578082</v>
          </cell>
          <cell r="CQ968">
            <v>4.86508850496486</v>
          </cell>
          <cell r="CR968">
            <v>5.23770968721522</v>
          </cell>
          <cell r="CS968">
            <v>5.29320974964279</v>
          </cell>
          <cell r="CT968">
            <v>5.49938147270469</v>
          </cell>
          <cell r="CU968">
            <v>5.49938147270469</v>
          </cell>
          <cell r="CV968">
            <v>5.49938147270469</v>
          </cell>
          <cell r="CW968">
            <v>1.25857471887044</v>
          </cell>
          <cell r="CX968">
            <v>1.25175416654746</v>
          </cell>
          <cell r="CY968">
            <v>1.24771304511529</v>
          </cell>
          <cell r="CZ968">
            <v>1.25870367969203</v>
          </cell>
          <cell r="DA968">
            <v>1.27758104586944</v>
          </cell>
          <cell r="DB968">
            <v>1.26092429921912</v>
          </cell>
          <cell r="DC968">
            <v>1.24888789223253</v>
          </cell>
          <cell r="DD968">
            <v>1.2609360204613</v>
          </cell>
          <cell r="DE968">
            <v>1.24957014589519</v>
          </cell>
          <cell r="DF968">
            <v>1.23249587720342</v>
          </cell>
        </row>
        <row r="969">
          <cell r="BX969">
            <v>2.4568721887697</v>
          </cell>
          <cell r="BY969">
            <v>2.78290620801058</v>
          </cell>
          <cell r="BZ969">
            <v>3.12211613300402</v>
          </cell>
          <cell r="CA969">
            <v>3.25951378593352</v>
          </cell>
          <cell r="CB969">
            <v>3.21431494024142</v>
          </cell>
          <cell r="CC969">
            <v>3.11006353372163</v>
          </cell>
          <cell r="CD969">
            <v>3.98984165750119</v>
          </cell>
          <cell r="CE969">
            <v>3.31646331251027</v>
          </cell>
          <cell r="CF969">
            <v>4.07651925180579</v>
          </cell>
          <cell r="CG969">
            <v>3.99845869065977</v>
          </cell>
          <cell r="CH969">
            <v>3.62010683307491</v>
          </cell>
          <cell r="CI969">
            <v>3.66260145549523</v>
          </cell>
          <cell r="CJ969">
            <v>3.81356206709711</v>
          </cell>
          <cell r="CK969">
            <v>3.7947750753944</v>
          </cell>
          <cell r="CL969">
            <v>4.07984914160897</v>
          </cell>
          <cell r="CM969">
            <v>4.27153143281055</v>
          </cell>
          <cell r="CN969">
            <v>4.60487659815372</v>
          </cell>
          <cell r="CO969">
            <v>4.09566565997035</v>
          </cell>
          <cell r="CP969">
            <v>4.66650426769437</v>
          </cell>
          <cell r="CQ969">
            <v>4.89266521852137</v>
          </cell>
          <cell r="CR969">
            <v>4.67907619126126</v>
          </cell>
          <cell r="CS969">
            <v>5.03326773301828</v>
          </cell>
          <cell r="CT969">
            <v>5.08840704622735</v>
          </cell>
          <cell r="CU969">
            <v>5.08840704622735</v>
          </cell>
          <cell r="CV969">
            <v>5.08840704622735</v>
          </cell>
          <cell r="CW969">
            <v>1.25775370472383</v>
          </cell>
          <cell r="CX969">
            <v>1.25700860524892</v>
          </cell>
          <cell r="CY969">
            <v>1.2496567151926</v>
          </cell>
          <cell r="CZ969">
            <v>1.26063332013615</v>
          </cell>
          <cell r="DA969">
            <v>1.25017563307654</v>
          </cell>
          <cell r="DB969">
            <v>1.26172517485923</v>
          </cell>
          <cell r="DC969">
            <v>1.27490206161027</v>
          </cell>
          <cell r="DD969">
            <v>1.25384685620156</v>
          </cell>
          <cell r="DE969">
            <v>1.24362326984523</v>
          </cell>
          <cell r="DF969">
            <v>1.25822127242303</v>
          </cell>
        </row>
        <row r="970">
          <cell r="BX970">
            <v>2.40005716726004</v>
          </cell>
          <cell r="BY970">
            <v>2.77598340841149</v>
          </cell>
          <cell r="BZ970">
            <v>3.99337142172727</v>
          </cell>
          <cell r="CA970">
            <v>2.94519458174943</v>
          </cell>
          <cell r="CB970">
            <v>2.82798156626419</v>
          </cell>
          <cell r="CC970">
            <v>2.90497694191379</v>
          </cell>
          <cell r="CD970">
            <v>3.40310703180707</v>
          </cell>
          <cell r="CE970">
            <v>3.90533013960778</v>
          </cell>
          <cell r="CF970">
            <v>3.30925674892595</v>
          </cell>
          <cell r="CG970">
            <v>3.48897958491199</v>
          </cell>
          <cell r="CH970">
            <v>3.75381836803771</v>
          </cell>
          <cell r="CI970">
            <v>3.99585700398481</v>
          </cell>
          <cell r="CJ970">
            <v>3.72584212305206</v>
          </cell>
          <cell r="CK970">
            <v>4.39917135871206</v>
          </cell>
          <cell r="CL970">
            <v>4.22590283866047</v>
          </cell>
          <cell r="CM970">
            <v>4.68468779670355</v>
          </cell>
          <cell r="CN970">
            <v>4.5964842772566</v>
          </cell>
          <cell r="CO970">
            <v>4.49578412277306</v>
          </cell>
          <cell r="CP970">
            <v>4.17802693641625</v>
          </cell>
          <cell r="CQ970">
            <v>4.20013975439562</v>
          </cell>
          <cell r="CR970">
            <v>5.46627521472815</v>
          </cell>
          <cell r="CS970">
            <v>4.95555792004964</v>
          </cell>
          <cell r="CT970">
            <v>5.23086045949807</v>
          </cell>
          <cell r="CU970">
            <v>5.23086045949807</v>
          </cell>
          <cell r="CV970">
            <v>5.23086045949807</v>
          </cell>
          <cell r="CW970">
            <v>1.2493273226962</v>
          </cell>
          <cell r="CX970">
            <v>1.26133662006686</v>
          </cell>
          <cell r="CY970">
            <v>1.23534092961625</v>
          </cell>
          <cell r="CZ970">
            <v>1.24225909737664</v>
          </cell>
          <cell r="DA970">
            <v>1.25557903369804</v>
          </cell>
          <cell r="DB970">
            <v>1.27325790737028</v>
          </cell>
          <cell r="DC970">
            <v>1.25048299656878</v>
          </cell>
          <cell r="DD970">
            <v>1.26512083427552</v>
          </cell>
          <cell r="DE970">
            <v>1.25131684302758</v>
          </cell>
          <cell r="DF970">
            <v>1.28397549745512</v>
          </cell>
        </row>
        <row r="971">
          <cell r="BX971">
            <v>2.84005419106061</v>
          </cell>
          <cell r="BY971">
            <v>2.68701530773871</v>
          </cell>
          <cell r="BZ971">
            <v>2.74033877917355</v>
          </cell>
          <cell r="CA971">
            <v>3.00131734335009</v>
          </cell>
          <cell r="CB971">
            <v>3.29818495066317</v>
          </cell>
          <cell r="CC971">
            <v>3.03389900086127</v>
          </cell>
          <cell r="CD971">
            <v>3.47509222095537</v>
          </cell>
          <cell r="CE971">
            <v>4.12576085893455</v>
          </cell>
          <cell r="CF971">
            <v>3.11259511308056</v>
          </cell>
          <cell r="CG971">
            <v>3.57527748902056</v>
          </cell>
          <cell r="CH971">
            <v>4.1847000222953</v>
          </cell>
          <cell r="CI971">
            <v>4.200386592405</v>
          </cell>
          <cell r="CJ971">
            <v>4.30987852026469</v>
          </cell>
          <cell r="CK971">
            <v>3.75221534914705</v>
          </cell>
          <cell r="CL971">
            <v>4.33085897145832</v>
          </cell>
          <cell r="CM971">
            <v>3.64022347040796</v>
          </cell>
          <cell r="CN971">
            <v>4.35068521633141</v>
          </cell>
          <cell r="CO971">
            <v>4.05981754585412</v>
          </cell>
          <cell r="CP971">
            <v>5.01692872359897</v>
          </cell>
          <cell r="CQ971">
            <v>4.84987534502642</v>
          </cell>
          <cell r="CR971">
            <v>4.59532446641717</v>
          </cell>
          <cell r="CS971">
            <v>5.11716593496511</v>
          </cell>
          <cell r="CT971">
            <v>5.03340102700006</v>
          </cell>
          <cell r="CU971">
            <v>5.03340102700006</v>
          </cell>
          <cell r="CV971">
            <v>5.03340102700006</v>
          </cell>
          <cell r="CW971">
            <v>1.25411756993497</v>
          </cell>
          <cell r="CX971">
            <v>1.25057734877788</v>
          </cell>
          <cell r="CY971">
            <v>1.26122382449982</v>
          </cell>
          <cell r="CZ971">
            <v>1.25886819574977</v>
          </cell>
          <cell r="DA971">
            <v>1.25071523666794</v>
          </cell>
          <cell r="DB971">
            <v>1.26959348945659</v>
          </cell>
          <cell r="DC971">
            <v>1.26423319977022</v>
          </cell>
          <cell r="DD971">
            <v>1.25791249120051</v>
          </cell>
          <cell r="DE971">
            <v>1.25558138764812</v>
          </cell>
          <cell r="DF971">
            <v>1.24612777854408</v>
          </cell>
        </row>
        <row r="972">
          <cell r="BX972">
            <v>2.91282118313085</v>
          </cell>
          <cell r="BY972">
            <v>3.16090672360476</v>
          </cell>
          <cell r="BZ972">
            <v>2.75190344584945</v>
          </cell>
          <cell r="CA972">
            <v>3.14479833509082</v>
          </cell>
          <cell r="CB972">
            <v>3.44876948931935</v>
          </cell>
          <cell r="CC972">
            <v>3.00715605946051</v>
          </cell>
          <cell r="CD972">
            <v>3.46224895551117</v>
          </cell>
          <cell r="CE972">
            <v>3.30230851811812</v>
          </cell>
          <cell r="CF972">
            <v>3.90379396390389</v>
          </cell>
          <cell r="CG972">
            <v>3.69605794582748</v>
          </cell>
          <cell r="CH972">
            <v>3.38978734940618</v>
          </cell>
          <cell r="CI972">
            <v>3.49923419648142</v>
          </cell>
          <cell r="CJ972">
            <v>3.81156953752967</v>
          </cell>
          <cell r="CK972">
            <v>4.64206659071331</v>
          </cell>
          <cell r="CL972">
            <v>4.36002855499082</v>
          </cell>
          <cell r="CM972">
            <v>4.5771901897365</v>
          </cell>
          <cell r="CN972">
            <v>4.74268216675962</v>
          </cell>
          <cell r="CO972">
            <v>4.67750946273196</v>
          </cell>
          <cell r="CP972">
            <v>4.46395367942228</v>
          </cell>
          <cell r="CQ972">
            <v>5.40122772377607</v>
          </cell>
          <cell r="CR972">
            <v>5.24269014529544</v>
          </cell>
          <cell r="CS972">
            <v>4.99892540726752</v>
          </cell>
          <cell r="CT972">
            <v>5.1812564694929</v>
          </cell>
          <cell r="CU972">
            <v>5.1812564694929</v>
          </cell>
          <cell r="CV972">
            <v>5.1812564694929</v>
          </cell>
          <cell r="CW972">
            <v>1.24956253379901</v>
          </cell>
          <cell r="CX972">
            <v>1.2602015792072</v>
          </cell>
          <cell r="CY972">
            <v>1.2553843350376</v>
          </cell>
          <cell r="CZ972">
            <v>1.24655545443499</v>
          </cell>
          <cell r="DA972">
            <v>1.26896269130618</v>
          </cell>
          <cell r="DB972">
            <v>1.26344221096676</v>
          </cell>
          <cell r="DC972">
            <v>1.2691292360058</v>
          </cell>
          <cell r="DD972">
            <v>1.26176380678833</v>
          </cell>
          <cell r="DE972">
            <v>1.27455091579892</v>
          </cell>
          <cell r="DF972">
            <v>1.2599550922712</v>
          </cell>
        </row>
        <row r="973">
          <cell r="BX973">
            <v>2.57232377499996</v>
          </cell>
          <cell r="BY973">
            <v>2.71780250303664</v>
          </cell>
          <cell r="BZ973">
            <v>2.94765848175136</v>
          </cell>
          <cell r="CA973">
            <v>2.35156347773577</v>
          </cell>
          <cell r="CB973">
            <v>3.57095342964033</v>
          </cell>
          <cell r="CC973">
            <v>2.87941256695547</v>
          </cell>
          <cell r="CD973">
            <v>2.9053611586612</v>
          </cell>
          <cell r="CE973">
            <v>3.46218178282765</v>
          </cell>
          <cell r="CF973">
            <v>3.64286074332473</v>
          </cell>
          <cell r="CG973">
            <v>3.57040840211662</v>
          </cell>
          <cell r="CH973">
            <v>3.64142686516179</v>
          </cell>
          <cell r="CI973">
            <v>3.82676325841701</v>
          </cell>
          <cell r="CJ973">
            <v>3.68877851209525</v>
          </cell>
          <cell r="CK973">
            <v>4.2473944029146</v>
          </cell>
          <cell r="CL973">
            <v>4.00045772792436</v>
          </cell>
          <cell r="CM973">
            <v>4.30533121226643</v>
          </cell>
          <cell r="CN973">
            <v>5.11970538002186</v>
          </cell>
          <cell r="CO973">
            <v>5.19025325220407</v>
          </cell>
          <cell r="CP973">
            <v>5.18616171180601</v>
          </cell>
          <cell r="CQ973">
            <v>4.78181005956801</v>
          </cell>
          <cell r="CR973">
            <v>5.2011619876772</v>
          </cell>
          <cell r="CS973">
            <v>5.14957438924387</v>
          </cell>
          <cell r="CT973">
            <v>4.81644996982254</v>
          </cell>
          <cell r="CU973">
            <v>4.81644996982254</v>
          </cell>
          <cell r="CV973">
            <v>4.81644996982254</v>
          </cell>
          <cell r="CW973">
            <v>1.25606173405898</v>
          </cell>
          <cell r="CX973">
            <v>1.24638514467522</v>
          </cell>
          <cell r="CY973">
            <v>1.25261599491075</v>
          </cell>
          <cell r="CZ973">
            <v>1.2592594478235</v>
          </cell>
          <cell r="DA973">
            <v>1.24711196172462</v>
          </cell>
          <cell r="DB973">
            <v>1.28170966843702</v>
          </cell>
          <cell r="DC973">
            <v>1.26862670667164</v>
          </cell>
          <cell r="DD973">
            <v>1.2733648640483</v>
          </cell>
          <cell r="DE973">
            <v>1.26980354242858</v>
          </cell>
          <cell r="DF973">
            <v>1.23863609276141</v>
          </cell>
        </row>
        <row r="974">
          <cell r="BX974">
            <v>2.67805730125427</v>
          </cell>
          <cell r="BY974">
            <v>2.7341970891143</v>
          </cell>
          <cell r="BZ974">
            <v>2.40654024714893</v>
          </cell>
          <cell r="CA974">
            <v>3.72729218184361</v>
          </cell>
          <cell r="CB974">
            <v>2.83359250951139</v>
          </cell>
          <cell r="CC974">
            <v>3.80382445695422</v>
          </cell>
          <cell r="CD974">
            <v>3.11135476394484</v>
          </cell>
          <cell r="CE974">
            <v>3.21407190671802</v>
          </cell>
          <cell r="CF974">
            <v>3.65727141675801</v>
          </cell>
          <cell r="CG974">
            <v>4.24777279364523</v>
          </cell>
          <cell r="CH974">
            <v>3.54115565522812</v>
          </cell>
          <cell r="CI974">
            <v>3.89885833715784</v>
          </cell>
          <cell r="CJ974">
            <v>3.62078889412706</v>
          </cell>
          <cell r="CK974">
            <v>3.90830639268356</v>
          </cell>
          <cell r="CL974">
            <v>4.02153456436899</v>
          </cell>
          <cell r="CM974">
            <v>4.3179882988415</v>
          </cell>
          <cell r="CN974">
            <v>5.12343872138376</v>
          </cell>
          <cell r="CO974">
            <v>4.1267132426054</v>
          </cell>
          <cell r="CP974">
            <v>4.23094210620826</v>
          </cell>
          <cell r="CQ974">
            <v>4.76259305875347</v>
          </cell>
          <cell r="CR974">
            <v>4.68919322659262</v>
          </cell>
          <cell r="CS974">
            <v>4.88445914223989</v>
          </cell>
          <cell r="CT974">
            <v>4.56838191908033</v>
          </cell>
          <cell r="CU974">
            <v>4.56838191908033</v>
          </cell>
          <cell r="CV974">
            <v>4.56838191908033</v>
          </cell>
          <cell r="CW974">
            <v>1.27615822138955</v>
          </cell>
          <cell r="CX974">
            <v>1.23181541184855</v>
          </cell>
          <cell r="CY974">
            <v>1.25022340081101</v>
          </cell>
          <cell r="CZ974">
            <v>1.25986206983186</v>
          </cell>
          <cell r="DA974">
            <v>1.24839652212887</v>
          </cell>
          <cell r="DB974">
            <v>1.26390164962091</v>
          </cell>
          <cell r="DC974">
            <v>1.27493126958335</v>
          </cell>
          <cell r="DD974">
            <v>1.26109295338674</v>
          </cell>
          <cell r="DE974">
            <v>1.27626107944651</v>
          </cell>
          <cell r="DF974">
            <v>1.25733886940358</v>
          </cell>
        </row>
        <row r="975">
          <cell r="BX975">
            <v>2.50917761355149</v>
          </cell>
          <cell r="BY975">
            <v>3.26096143951409</v>
          </cell>
          <cell r="BZ975">
            <v>2.90945933547393</v>
          </cell>
          <cell r="CA975">
            <v>2.70180386270857</v>
          </cell>
          <cell r="CB975">
            <v>3.57799445556915</v>
          </cell>
          <cell r="CC975">
            <v>3.4390439410882</v>
          </cell>
          <cell r="CD975">
            <v>4.00778264809489</v>
          </cell>
          <cell r="CE975">
            <v>3.66620968578739</v>
          </cell>
          <cell r="CF975">
            <v>4.14464211944076</v>
          </cell>
          <cell r="CG975">
            <v>3.8218894823988</v>
          </cell>
          <cell r="CH975">
            <v>3.6831597636282</v>
          </cell>
          <cell r="CI975">
            <v>4.00041348093874</v>
          </cell>
          <cell r="CJ975">
            <v>4.45978721724844</v>
          </cell>
          <cell r="CK975">
            <v>4.08362328553838</v>
          </cell>
          <cell r="CL975">
            <v>3.82016362579593</v>
          </cell>
          <cell r="CM975">
            <v>4.01418725427768</v>
          </cell>
          <cell r="CN975">
            <v>3.97727433553153</v>
          </cell>
          <cell r="CO975">
            <v>4.07197726429112</v>
          </cell>
          <cell r="CP975">
            <v>4.79575274116779</v>
          </cell>
          <cell r="CQ975">
            <v>4.57864066918009</v>
          </cell>
          <cell r="CR975">
            <v>5.51144612006708</v>
          </cell>
          <cell r="CS975">
            <v>4.9126024017438</v>
          </cell>
          <cell r="CT975">
            <v>5.31232511150251</v>
          </cell>
          <cell r="CU975">
            <v>5.31232511150251</v>
          </cell>
          <cell r="CV975">
            <v>5.31232511150251</v>
          </cell>
          <cell r="CW975">
            <v>1.24074280001329</v>
          </cell>
          <cell r="CX975">
            <v>1.26308949615179</v>
          </cell>
          <cell r="CY975">
            <v>1.2557169838454</v>
          </cell>
          <cell r="CZ975">
            <v>1.25729599643699</v>
          </cell>
          <cell r="DA975">
            <v>1.24024362133215</v>
          </cell>
          <cell r="DB975">
            <v>1.24628281811597</v>
          </cell>
          <cell r="DC975">
            <v>1.27336695937472</v>
          </cell>
          <cell r="DD975">
            <v>1.25838104189724</v>
          </cell>
          <cell r="DE975">
            <v>1.25133218960743</v>
          </cell>
          <cell r="DF975">
            <v>1.25760476723003</v>
          </cell>
        </row>
        <row r="976">
          <cell r="BX976">
            <v>2.50233075161727</v>
          </cell>
          <cell r="BY976">
            <v>3.36367077685799</v>
          </cell>
          <cell r="BZ976">
            <v>3.0134312135711</v>
          </cell>
          <cell r="CA976">
            <v>3.56300234159407</v>
          </cell>
          <cell r="CB976">
            <v>2.80058196420277</v>
          </cell>
          <cell r="CC976">
            <v>3.40916112468953</v>
          </cell>
          <cell r="CD976">
            <v>3.70772471160987</v>
          </cell>
          <cell r="CE976">
            <v>3.27947893437852</v>
          </cell>
          <cell r="CF976">
            <v>3.47580154676868</v>
          </cell>
          <cell r="CG976">
            <v>3.67261959042886</v>
          </cell>
          <cell r="CH976">
            <v>4.20196612811207</v>
          </cell>
          <cell r="CI976">
            <v>4.04691299632223</v>
          </cell>
          <cell r="CJ976">
            <v>3.98142121326557</v>
          </cell>
          <cell r="CK976">
            <v>4.00324751969671</v>
          </cell>
          <cell r="CL976">
            <v>3.54439545082196</v>
          </cell>
          <cell r="CM976">
            <v>3.71418522746449</v>
          </cell>
          <cell r="CN976">
            <v>4.1893108390584</v>
          </cell>
          <cell r="CO976">
            <v>4.81759630614859</v>
          </cell>
          <cell r="CP976">
            <v>4.66120504311208</v>
          </cell>
          <cell r="CQ976">
            <v>4.99175914652095</v>
          </cell>
          <cell r="CR976">
            <v>4.7691500343091</v>
          </cell>
          <cell r="CS976">
            <v>4.53738717575453</v>
          </cell>
          <cell r="CT976">
            <v>5.15799810355016</v>
          </cell>
          <cell r="CU976">
            <v>5.15799810355016</v>
          </cell>
          <cell r="CV976">
            <v>5.15799810355016</v>
          </cell>
          <cell r="CW976">
            <v>1.27166821729972</v>
          </cell>
          <cell r="CX976">
            <v>1.28244376875229</v>
          </cell>
          <cell r="CY976">
            <v>1.25163432963309</v>
          </cell>
          <cell r="CZ976">
            <v>1.24737057949278</v>
          </cell>
          <cell r="DA976">
            <v>1.26898085179731</v>
          </cell>
          <cell r="DB976">
            <v>1.26992340661523</v>
          </cell>
          <cell r="DC976">
            <v>1.27406646533691</v>
          </cell>
          <cell r="DD976">
            <v>1.26964216282284</v>
          </cell>
          <cell r="DE976">
            <v>1.26261695281632</v>
          </cell>
          <cell r="DF976">
            <v>1.24658277344494</v>
          </cell>
        </row>
        <row r="977">
          <cell r="BX977">
            <v>2.2402103205949</v>
          </cell>
          <cell r="BY977">
            <v>2.84888034086241</v>
          </cell>
          <cell r="BZ977">
            <v>3.09842934888057</v>
          </cell>
          <cell r="CA977">
            <v>3.4548245603246</v>
          </cell>
          <cell r="CB977">
            <v>3.34265359015852</v>
          </cell>
          <cell r="CC977">
            <v>2.91476512411326</v>
          </cell>
          <cell r="CD977">
            <v>2.90633534120036</v>
          </cell>
          <cell r="CE977">
            <v>3.54246455862831</v>
          </cell>
          <cell r="CF977">
            <v>4.10624788004478</v>
          </cell>
          <cell r="CG977">
            <v>4.0400747328067</v>
          </cell>
          <cell r="CH977">
            <v>3.51836222019339</v>
          </cell>
          <cell r="CI977">
            <v>3.65212752326948</v>
          </cell>
          <cell r="CJ977">
            <v>3.64888038704954</v>
          </cell>
          <cell r="CK977">
            <v>4.72897303729455</v>
          </cell>
          <cell r="CL977">
            <v>4.34384379486399</v>
          </cell>
          <cell r="CM977">
            <v>4.73581797596588</v>
          </cell>
          <cell r="CN977">
            <v>4.96428179038163</v>
          </cell>
          <cell r="CO977">
            <v>4.78424525834757</v>
          </cell>
          <cell r="CP977">
            <v>4.07762745787036</v>
          </cell>
          <cell r="CQ977">
            <v>4.12970665771382</v>
          </cell>
          <cell r="CR977">
            <v>5.25050635617482</v>
          </cell>
          <cell r="CS977">
            <v>5.27984182378318</v>
          </cell>
          <cell r="CT977">
            <v>5.18545506557971</v>
          </cell>
          <cell r="CU977">
            <v>5.18545506557971</v>
          </cell>
          <cell r="CV977">
            <v>5.18545506557971</v>
          </cell>
          <cell r="CW977">
            <v>1.23799778954696</v>
          </cell>
          <cell r="CX977">
            <v>1.24099404881912</v>
          </cell>
          <cell r="CY977">
            <v>1.24898051930451</v>
          </cell>
          <cell r="CZ977">
            <v>1.23072030856511</v>
          </cell>
          <cell r="DA977">
            <v>1.26893650770766</v>
          </cell>
          <cell r="DB977">
            <v>1.25726601560238</v>
          </cell>
          <cell r="DC977">
            <v>1.24346754614926</v>
          </cell>
          <cell r="DD977">
            <v>1.2458556062934</v>
          </cell>
          <cell r="DE977">
            <v>1.25318551861421</v>
          </cell>
          <cell r="DF977">
            <v>1.2456548394006</v>
          </cell>
        </row>
        <row r="978">
          <cell r="BX978">
            <v>2.53915161904596</v>
          </cell>
          <cell r="BY978">
            <v>2.87508713539058</v>
          </cell>
          <cell r="BZ978">
            <v>2.94713987934066</v>
          </cell>
          <cell r="CA978">
            <v>3.28940449766627</v>
          </cell>
          <cell r="CB978">
            <v>2.81815159547144</v>
          </cell>
          <cell r="CC978">
            <v>3.3870054879594</v>
          </cell>
          <cell r="CD978">
            <v>3.48577840480253</v>
          </cell>
          <cell r="CE978">
            <v>3.54029656746301</v>
          </cell>
          <cell r="CF978">
            <v>3.95716620030151</v>
          </cell>
          <cell r="CG978">
            <v>3.27227421900699</v>
          </cell>
          <cell r="CH978">
            <v>3.81514472654381</v>
          </cell>
          <cell r="CI978">
            <v>3.98994484446097</v>
          </cell>
          <cell r="CJ978">
            <v>3.9167632056179</v>
          </cell>
          <cell r="CK978">
            <v>4.52197281866621</v>
          </cell>
          <cell r="CL978">
            <v>3.83827184119903</v>
          </cell>
          <cell r="CM978">
            <v>4.82274047315748</v>
          </cell>
          <cell r="CN978">
            <v>4.80508270279435</v>
          </cell>
          <cell r="CO978">
            <v>4.56877851903198</v>
          </cell>
          <cell r="CP978">
            <v>4.93421393783722</v>
          </cell>
          <cell r="CQ978">
            <v>4.42749322738284</v>
          </cell>
          <cell r="CR978">
            <v>4.91801516637459</v>
          </cell>
          <cell r="CS978">
            <v>4.83480195699951</v>
          </cell>
          <cell r="CT978">
            <v>4.94580325524859</v>
          </cell>
          <cell r="CU978">
            <v>4.94580325524859</v>
          </cell>
          <cell r="CV978">
            <v>4.94580325524859</v>
          </cell>
          <cell r="CW978">
            <v>1.2586790137609</v>
          </cell>
          <cell r="CX978">
            <v>1.2765520581974</v>
          </cell>
          <cell r="CY978">
            <v>1.28704197522446</v>
          </cell>
          <cell r="CZ978">
            <v>1.25877949622806</v>
          </cell>
          <cell r="DA978">
            <v>1.25115006473787</v>
          </cell>
          <cell r="DB978">
            <v>1.25609242050016</v>
          </cell>
          <cell r="DC978">
            <v>1.26426428354251</v>
          </cell>
          <cell r="DD978">
            <v>1.28301598699606</v>
          </cell>
          <cell r="DE978">
            <v>1.24817457441781</v>
          </cell>
          <cell r="DF978">
            <v>1.24143544012963</v>
          </cell>
        </row>
        <row r="979">
          <cell r="BX979">
            <v>2.62644559900968</v>
          </cell>
          <cell r="BY979">
            <v>2.4714442076722</v>
          </cell>
          <cell r="BZ979">
            <v>3.38853318806407</v>
          </cell>
          <cell r="CA979">
            <v>3.05499457298156</v>
          </cell>
          <cell r="CB979">
            <v>2.90208875949007</v>
          </cell>
          <cell r="CC979">
            <v>3.03270640206743</v>
          </cell>
          <cell r="CD979">
            <v>3.58928276071944</v>
          </cell>
          <cell r="CE979">
            <v>2.90921592970662</v>
          </cell>
          <cell r="CF979">
            <v>3.24982771643016</v>
          </cell>
          <cell r="CG979">
            <v>3.3626339106442</v>
          </cell>
          <cell r="CH979">
            <v>4.07288887798179</v>
          </cell>
          <cell r="CI979">
            <v>4.03377952652069</v>
          </cell>
          <cell r="CJ979">
            <v>4.05933525924186</v>
          </cell>
          <cell r="CK979">
            <v>3.9069161752818</v>
          </cell>
          <cell r="CL979">
            <v>4.26569340717891</v>
          </cell>
          <cell r="CM979">
            <v>4.18388318398742</v>
          </cell>
          <cell r="CN979">
            <v>4.64700675048732</v>
          </cell>
          <cell r="CO979">
            <v>4.36233200230181</v>
          </cell>
          <cell r="CP979">
            <v>4.65396495612063</v>
          </cell>
          <cell r="CQ979">
            <v>4.85111124876663</v>
          </cell>
          <cell r="CR979">
            <v>4.83287870819556</v>
          </cell>
          <cell r="CS979">
            <v>5.25819880427515</v>
          </cell>
          <cell r="CT979">
            <v>5.34933750855152</v>
          </cell>
          <cell r="CU979">
            <v>5.34933750855152</v>
          </cell>
          <cell r="CV979">
            <v>5.34933750855152</v>
          </cell>
          <cell r="CW979">
            <v>1.26054121075149</v>
          </cell>
          <cell r="CX979">
            <v>1.2568685910699</v>
          </cell>
          <cell r="CY979">
            <v>1.24016178275448</v>
          </cell>
          <cell r="CZ979">
            <v>1.25432578287663</v>
          </cell>
          <cell r="DA979">
            <v>1.2523709337185</v>
          </cell>
          <cell r="DB979">
            <v>1.2452701253636</v>
          </cell>
          <cell r="DC979">
            <v>1.26509067054002</v>
          </cell>
          <cell r="DD979">
            <v>1.26079798565524</v>
          </cell>
          <cell r="DE979">
            <v>1.26457305402983</v>
          </cell>
          <cell r="DF979">
            <v>1.23669494687164</v>
          </cell>
        </row>
        <row r="980">
          <cell r="BX980">
            <v>2.68571975473593</v>
          </cell>
          <cell r="BY980">
            <v>2.78009697884765</v>
          </cell>
          <cell r="BZ980">
            <v>3.10984877646625</v>
          </cell>
          <cell r="CA980">
            <v>3.02233811099272</v>
          </cell>
          <cell r="CB980">
            <v>3.20375303117578</v>
          </cell>
          <cell r="CC980">
            <v>3.42205617617149</v>
          </cell>
          <cell r="CD980">
            <v>3.46303718215123</v>
          </cell>
          <cell r="CE980">
            <v>4.01137182626909</v>
          </cell>
          <cell r="CF980">
            <v>4.11010635221222</v>
          </cell>
          <cell r="CG980">
            <v>3.05802301401769</v>
          </cell>
          <cell r="CH980">
            <v>3.52730073302901</v>
          </cell>
          <cell r="CI980">
            <v>3.63897781932404</v>
          </cell>
          <cell r="CJ980">
            <v>5.3142317674992</v>
          </cell>
          <cell r="CK980">
            <v>4.07480787597605</v>
          </cell>
          <cell r="CL980">
            <v>4.14800989940658</v>
          </cell>
          <cell r="CM980">
            <v>4.70983173328792</v>
          </cell>
          <cell r="CN980">
            <v>4.09533711383646</v>
          </cell>
          <cell r="CO980">
            <v>4.56129688367092</v>
          </cell>
          <cell r="CP980">
            <v>4.74364875538301</v>
          </cell>
          <cell r="CQ980">
            <v>4.48469039433194</v>
          </cell>
          <cell r="CR980">
            <v>5.34966751656152</v>
          </cell>
          <cell r="CS980">
            <v>5.42743719557427</v>
          </cell>
          <cell r="CT980">
            <v>5.21931922944717</v>
          </cell>
          <cell r="CU980">
            <v>5.21931922944717</v>
          </cell>
          <cell r="CV980">
            <v>5.21931922944717</v>
          </cell>
          <cell r="CW980">
            <v>1.24786844645048</v>
          </cell>
          <cell r="CX980">
            <v>1.2746119769637</v>
          </cell>
          <cell r="CY980">
            <v>1.24389194228893</v>
          </cell>
          <cell r="CZ980">
            <v>1.25752419832089</v>
          </cell>
          <cell r="DA980">
            <v>1.24932240670295</v>
          </cell>
          <cell r="DB980">
            <v>1.24227888667868</v>
          </cell>
          <cell r="DC980">
            <v>1.24234507351658</v>
          </cell>
          <cell r="DD980">
            <v>1.24413526631771</v>
          </cell>
          <cell r="DE980">
            <v>1.26093564329649</v>
          </cell>
          <cell r="DF980">
            <v>1.26534705022729</v>
          </cell>
        </row>
        <row r="981">
          <cell r="BX981">
            <v>2.9717435635747</v>
          </cell>
          <cell r="BY981">
            <v>2.97323602582561</v>
          </cell>
          <cell r="BZ981">
            <v>3.18469209119209</v>
          </cell>
          <cell r="CA981">
            <v>3.64562731111693</v>
          </cell>
          <cell r="CB981">
            <v>3.49891507624696</v>
          </cell>
          <cell r="CC981">
            <v>3.42385106492049</v>
          </cell>
          <cell r="CD981">
            <v>3.16607438765616</v>
          </cell>
          <cell r="CE981">
            <v>3.24339462673756</v>
          </cell>
          <cell r="CF981">
            <v>3.55610444241665</v>
          </cell>
          <cell r="CG981">
            <v>3.94203998027869</v>
          </cell>
          <cell r="CH981">
            <v>4.47413154924047</v>
          </cell>
          <cell r="CI981">
            <v>3.7851330170115</v>
          </cell>
          <cell r="CJ981">
            <v>3.30439811276246</v>
          </cell>
          <cell r="CK981">
            <v>3.81557035013412</v>
          </cell>
          <cell r="CL981">
            <v>4.4891396961795</v>
          </cell>
          <cell r="CM981">
            <v>3.53786319095095</v>
          </cell>
          <cell r="CN981">
            <v>4.37004883155361</v>
          </cell>
          <cell r="CO981">
            <v>4.77904705002609</v>
          </cell>
          <cell r="CP981">
            <v>4.55391624700909</v>
          </cell>
          <cell r="CQ981">
            <v>4.82339400422104</v>
          </cell>
          <cell r="CR981">
            <v>5.42648721472974</v>
          </cell>
          <cell r="CS981">
            <v>5.2694358722342</v>
          </cell>
          <cell r="CT981">
            <v>5.06368735213712</v>
          </cell>
          <cell r="CU981">
            <v>5.06368735213712</v>
          </cell>
          <cell r="CV981">
            <v>5.06368735213712</v>
          </cell>
          <cell r="CW981">
            <v>1.25631955400761</v>
          </cell>
          <cell r="CX981">
            <v>1.25913865906065</v>
          </cell>
          <cell r="CY981">
            <v>1.24820544350533</v>
          </cell>
          <cell r="CZ981">
            <v>1.25092839722565</v>
          </cell>
          <cell r="DA981">
            <v>1.26210398646385</v>
          </cell>
          <cell r="DB981">
            <v>1.26114501081209</v>
          </cell>
          <cell r="DC981">
            <v>1.2555685761236</v>
          </cell>
          <cell r="DD981">
            <v>1.24706788505164</v>
          </cell>
          <cell r="DE981">
            <v>1.25119709342199</v>
          </cell>
          <cell r="DF981">
            <v>1.25553825769138</v>
          </cell>
        </row>
        <row r="982">
          <cell r="BX982">
            <v>2.83973941650783</v>
          </cell>
          <cell r="BY982">
            <v>3.16246065999649</v>
          </cell>
          <cell r="BZ982">
            <v>2.80459742907515</v>
          </cell>
          <cell r="CA982">
            <v>2.90271143137325</v>
          </cell>
          <cell r="CB982">
            <v>3.24276633765981</v>
          </cell>
          <cell r="CC982">
            <v>3.40395400353834</v>
          </cell>
          <cell r="CD982">
            <v>3.70949211839562</v>
          </cell>
          <cell r="CE982">
            <v>3.38642816654103</v>
          </cell>
          <cell r="CF982">
            <v>3.87919016055161</v>
          </cell>
          <cell r="CG982">
            <v>3.36549838982365</v>
          </cell>
          <cell r="CH982">
            <v>4.48062097026877</v>
          </cell>
          <cell r="CI982">
            <v>3.93781627385693</v>
          </cell>
          <cell r="CJ982">
            <v>4.16068140072062</v>
          </cell>
          <cell r="CK982">
            <v>3.97457697717692</v>
          </cell>
          <cell r="CL982">
            <v>4.18644545833005</v>
          </cell>
          <cell r="CM982">
            <v>4.44687257669502</v>
          </cell>
          <cell r="CN982">
            <v>4.91981374422108</v>
          </cell>
          <cell r="CO982">
            <v>4.42692134141418</v>
          </cell>
          <cell r="CP982">
            <v>4.60696471515906</v>
          </cell>
          <cell r="CQ982">
            <v>5.08170434527524</v>
          </cell>
          <cell r="CR982">
            <v>4.52296344123914</v>
          </cell>
          <cell r="CS982">
            <v>4.74198226145581</v>
          </cell>
          <cell r="CT982">
            <v>5.7131506897281</v>
          </cell>
          <cell r="CU982">
            <v>5.7131506897281</v>
          </cell>
          <cell r="CV982">
            <v>5.7131506897281</v>
          </cell>
          <cell r="CW982">
            <v>1.25910916494138</v>
          </cell>
          <cell r="CX982">
            <v>1.23732200260909</v>
          </cell>
          <cell r="CY982">
            <v>1.27329307327169</v>
          </cell>
          <cell r="CZ982">
            <v>1.23717068390063</v>
          </cell>
          <cell r="DA982">
            <v>1.24435787159973</v>
          </cell>
          <cell r="DB982">
            <v>1.2627261236258</v>
          </cell>
          <cell r="DC982">
            <v>1.25765219132815</v>
          </cell>
          <cell r="DD982">
            <v>1.24948397293384</v>
          </cell>
          <cell r="DE982">
            <v>1.26632022037831</v>
          </cell>
          <cell r="DF982">
            <v>1.27542684939341</v>
          </cell>
        </row>
        <row r="983">
          <cell r="BX983">
            <v>2.97413556058511</v>
          </cell>
          <cell r="BY983">
            <v>2.76543436045416</v>
          </cell>
          <cell r="BZ983">
            <v>3.18745710983574</v>
          </cell>
          <cell r="CA983">
            <v>2.90863328502038</v>
          </cell>
          <cell r="CB983">
            <v>3.51142244548409</v>
          </cell>
          <cell r="CC983">
            <v>3.70852307710145</v>
          </cell>
          <cell r="CD983">
            <v>2.89816585544002</v>
          </cell>
          <cell r="CE983">
            <v>3.51038502742718</v>
          </cell>
          <cell r="CF983">
            <v>3.40038071811604</v>
          </cell>
          <cell r="CG983">
            <v>3.89540023431858</v>
          </cell>
          <cell r="CH983">
            <v>4.14113729636146</v>
          </cell>
          <cell r="CI983">
            <v>4.26020847635895</v>
          </cell>
          <cell r="CJ983">
            <v>3.65446103068966</v>
          </cell>
          <cell r="CK983">
            <v>4.06548751538045</v>
          </cell>
          <cell r="CL983">
            <v>4.60125977725801</v>
          </cell>
          <cell r="CM983">
            <v>4.92433747062081</v>
          </cell>
          <cell r="CN983">
            <v>4.37514638258691</v>
          </cell>
          <cell r="CO983">
            <v>4.98316838864952</v>
          </cell>
          <cell r="CP983">
            <v>4.66803804223001</v>
          </cell>
          <cell r="CQ983">
            <v>4.77267999422523</v>
          </cell>
          <cell r="CR983">
            <v>4.94587761629784</v>
          </cell>
          <cell r="CS983">
            <v>5.23753392277524</v>
          </cell>
          <cell r="CT983">
            <v>5.14306658971697</v>
          </cell>
          <cell r="CU983">
            <v>5.14306658971697</v>
          </cell>
          <cell r="CV983">
            <v>5.14306658971697</v>
          </cell>
          <cell r="CW983">
            <v>1.23256917799265</v>
          </cell>
          <cell r="CX983">
            <v>1.28127086027924</v>
          </cell>
          <cell r="CY983">
            <v>1.25034689697938</v>
          </cell>
          <cell r="CZ983">
            <v>1.24351290687184</v>
          </cell>
          <cell r="DA983">
            <v>1.28250697696407</v>
          </cell>
          <cell r="DB983">
            <v>1.25546837198697</v>
          </cell>
          <cell r="DC983">
            <v>1.25214706512763</v>
          </cell>
          <cell r="DD983">
            <v>1.24070059767871</v>
          </cell>
          <cell r="DE983">
            <v>1.2337960571797</v>
          </cell>
          <cell r="DF983">
            <v>1.26027834033429</v>
          </cell>
        </row>
        <row r="984">
          <cell r="BX984">
            <v>2.38230189590055</v>
          </cell>
          <cell r="BY984">
            <v>2.65148174991932</v>
          </cell>
          <cell r="BZ984">
            <v>2.64258121526313</v>
          </cell>
          <cell r="CA984">
            <v>3.3712128037399</v>
          </cell>
          <cell r="CB984">
            <v>2.88159762321039</v>
          </cell>
          <cell r="CC984">
            <v>3.31108454949899</v>
          </cell>
          <cell r="CD984">
            <v>3.85928990562524</v>
          </cell>
          <cell r="CE984">
            <v>3.23595242834047</v>
          </cell>
          <cell r="CF984">
            <v>3.89357172699548</v>
          </cell>
          <cell r="CG984">
            <v>3.71988999779432</v>
          </cell>
          <cell r="CH984">
            <v>4.11492425452752</v>
          </cell>
          <cell r="CI984">
            <v>3.86741787020627</v>
          </cell>
          <cell r="CJ984">
            <v>3.7140467792561</v>
          </cell>
          <cell r="CK984">
            <v>4.20026320273178</v>
          </cell>
          <cell r="CL984">
            <v>4.25267291175715</v>
          </cell>
          <cell r="CM984">
            <v>3.90725912087838</v>
          </cell>
          <cell r="CN984">
            <v>4.34677177530271</v>
          </cell>
          <cell r="CO984">
            <v>4.22890963451001</v>
          </cell>
          <cell r="CP984">
            <v>5.02632069888365</v>
          </cell>
          <cell r="CQ984">
            <v>4.78730027355395</v>
          </cell>
          <cell r="CR984">
            <v>5.50166661487508</v>
          </cell>
          <cell r="CS984">
            <v>5.7142264862881</v>
          </cell>
          <cell r="CT984">
            <v>4.83342252087274</v>
          </cell>
          <cell r="CU984">
            <v>4.83342252087274</v>
          </cell>
          <cell r="CV984">
            <v>4.83342252087274</v>
          </cell>
          <cell r="CW984">
            <v>1.25606099028233</v>
          </cell>
          <cell r="CX984">
            <v>1.2671380854298</v>
          </cell>
          <cell r="CY984">
            <v>1.26422782304409</v>
          </cell>
          <cell r="CZ984">
            <v>1.26137776480835</v>
          </cell>
          <cell r="DA984">
            <v>1.25171476899199</v>
          </cell>
          <cell r="DB984">
            <v>1.28034266283859</v>
          </cell>
          <cell r="DC984">
            <v>1.246588997127</v>
          </cell>
          <cell r="DD984">
            <v>1.24541578340265</v>
          </cell>
          <cell r="DE984">
            <v>1.25274698854159</v>
          </cell>
          <cell r="DF984">
            <v>1.25609283293919</v>
          </cell>
        </row>
        <row r="985">
          <cell r="BX985">
            <v>2.35282880292584</v>
          </cell>
          <cell r="BY985">
            <v>2.41204082190017</v>
          </cell>
          <cell r="BZ985">
            <v>2.68628551365691</v>
          </cell>
          <cell r="CA985">
            <v>2.93257831323258</v>
          </cell>
          <cell r="CB985">
            <v>3.32138846268009</v>
          </cell>
          <cell r="CC985">
            <v>3.37311219771868</v>
          </cell>
          <cell r="CD985">
            <v>3.56735822378692</v>
          </cell>
          <cell r="CE985">
            <v>3.57557347006775</v>
          </cell>
          <cell r="CF985">
            <v>3.55517234277763</v>
          </cell>
          <cell r="CG985">
            <v>3.89622186117908</v>
          </cell>
          <cell r="CH985">
            <v>3.78246924271599</v>
          </cell>
          <cell r="CI985">
            <v>4.23843340190662</v>
          </cell>
          <cell r="CJ985">
            <v>3.82826820986924</v>
          </cell>
          <cell r="CK985">
            <v>4.10835970405674</v>
          </cell>
          <cell r="CL985">
            <v>3.74744401214362</v>
          </cell>
          <cell r="CM985">
            <v>4.09702390844296</v>
          </cell>
          <cell r="CN985">
            <v>5.38239934376101</v>
          </cell>
          <cell r="CO985">
            <v>5.19693915849473</v>
          </cell>
          <cell r="CP985">
            <v>4.58250828245793</v>
          </cell>
          <cell r="CQ985">
            <v>4.96340250408485</v>
          </cell>
          <cell r="CR985">
            <v>5.53727407966204</v>
          </cell>
          <cell r="CS985">
            <v>4.89554218840892</v>
          </cell>
          <cell r="CT985">
            <v>4.35633398983929</v>
          </cell>
          <cell r="CU985">
            <v>4.35633398983929</v>
          </cell>
          <cell r="CV985">
            <v>4.35633398983929</v>
          </cell>
          <cell r="CW985">
            <v>1.25996484674106</v>
          </cell>
          <cell r="CX985">
            <v>1.26266452425381</v>
          </cell>
          <cell r="CY985">
            <v>1.27657726712647</v>
          </cell>
          <cell r="CZ985">
            <v>1.25021071996273</v>
          </cell>
          <cell r="DA985">
            <v>1.2721987752716</v>
          </cell>
          <cell r="DB985">
            <v>1.25131542291507</v>
          </cell>
          <cell r="DC985">
            <v>1.25722770290414</v>
          </cell>
          <cell r="DD985">
            <v>1.26598310382296</v>
          </cell>
          <cell r="DE985">
            <v>1.26932035441777</v>
          </cell>
          <cell r="DF985">
            <v>1.24935290870696</v>
          </cell>
        </row>
        <row r="986">
          <cell r="BX986">
            <v>2.75262094842543</v>
          </cell>
          <cell r="BY986">
            <v>2.79624870314056</v>
          </cell>
          <cell r="BZ986">
            <v>2.65566880118971</v>
          </cell>
          <cell r="CA986">
            <v>3.06330104798392</v>
          </cell>
          <cell r="CB986">
            <v>3.57541298781708</v>
          </cell>
          <cell r="CC986">
            <v>3.07696182723365</v>
          </cell>
          <cell r="CD986">
            <v>3.33866332423752</v>
          </cell>
          <cell r="CE986">
            <v>3.37761412941957</v>
          </cell>
          <cell r="CF986">
            <v>3.32463418472671</v>
          </cell>
          <cell r="CG986">
            <v>3.81851591307201</v>
          </cell>
          <cell r="CH986">
            <v>4.26840032913636</v>
          </cell>
          <cell r="CI986">
            <v>4.0566214178589</v>
          </cell>
          <cell r="CJ986">
            <v>3.62889701424094</v>
          </cell>
          <cell r="CK986">
            <v>4.23351422933805</v>
          </cell>
          <cell r="CL986">
            <v>4.35133994079569</v>
          </cell>
          <cell r="CM986">
            <v>4.52083844161681</v>
          </cell>
          <cell r="CN986">
            <v>4.69205355112089</v>
          </cell>
          <cell r="CO986">
            <v>4.21046487886187</v>
          </cell>
          <cell r="CP986">
            <v>4.74237895995234</v>
          </cell>
          <cell r="CQ986">
            <v>4.78051758309524</v>
          </cell>
          <cell r="CR986">
            <v>4.89600474305933</v>
          </cell>
          <cell r="CS986">
            <v>5.18663057737675</v>
          </cell>
          <cell r="CT986">
            <v>5.23278900785082</v>
          </cell>
          <cell r="CU986">
            <v>5.23278900785082</v>
          </cell>
          <cell r="CV986">
            <v>5.23278900785082</v>
          </cell>
          <cell r="CW986">
            <v>1.22854887912338</v>
          </cell>
          <cell r="CX986">
            <v>1.25765913555213</v>
          </cell>
          <cell r="CY986">
            <v>1.24997768069202</v>
          </cell>
          <cell r="CZ986">
            <v>1.24852645790754</v>
          </cell>
          <cell r="DA986">
            <v>1.25307082131487</v>
          </cell>
          <cell r="DB986">
            <v>1.25746416265765</v>
          </cell>
          <cell r="DC986">
            <v>1.26086587546201</v>
          </cell>
          <cell r="DD986">
            <v>1.2667505230172</v>
          </cell>
          <cell r="DE986">
            <v>1.26188336506782</v>
          </cell>
          <cell r="DF986">
            <v>1.23672824493484</v>
          </cell>
        </row>
        <row r="987">
          <cell r="BX987">
            <v>2.42543717600927</v>
          </cell>
          <cell r="BY987">
            <v>2.72976458050121</v>
          </cell>
          <cell r="BZ987">
            <v>2.84439873528559</v>
          </cell>
          <cell r="CA987">
            <v>3.69928779421673</v>
          </cell>
          <cell r="CB987">
            <v>3.39902737238202</v>
          </cell>
          <cell r="CC987">
            <v>3.46735607647946</v>
          </cell>
          <cell r="CD987">
            <v>4.1190931984537</v>
          </cell>
          <cell r="CE987">
            <v>3.71554497103912</v>
          </cell>
          <cell r="CF987">
            <v>3.48548277589313</v>
          </cell>
          <cell r="CG987">
            <v>3.1227619857132</v>
          </cell>
          <cell r="CH987">
            <v>3.33238336220357</v>
          </cell>
          <cell r="CI987">
            <v>3.93719228076499</v>
          </cell>
          <cell r="CJ987">
            <v>3.80879672178213</v>
          </cell>
          <cell r="CK987">
            <v>3.9948661458482</v>
          </cell>
          <cell r="CL987">
            <v>4.71991677877053</v>
          </cell>
          <cell r="CM987">
            <v>3.87210340531381</v>
          </cell>
          <cell r="CN987">
            <v>4.4412792774523</v>
          </cell>
          <cell r="CO987">
            <v>4.13538280908994</v>
          </cell>
          <cell r="CP987">
            <v>4.57659928873593</v>
          </cell>
          <cell r="CQ987">
            <v>4.70542051980372</v>
          </cell>
          <cell r="CR987">
            <v>4.8745054200779</v>
          </cell>
          <cell r="CS987">
            <v>4.88675368403225</v>
          </cell>
          <cell r="CT987">
            <v>5.49018425771008</v>
          </cell>
          <cell r="CU987">
            <v>5.49018425771008</v>
          </cell>
          <cell r="CV987">
            <v>5.49018425771008</v>
          </cell>
          <cell r="CW987">
            <v>1.25384515329822</v>
          </cell>
          <cell r="CX987">
            <v>1.23066179447837</v>
          </cell>
          <cell r="CY987">
            <v>1.25548574119137</v>
          </cell>
          <cell r="CZ987">
            <v>1.23887258857512</v>
          </cell>
          <cell r="DA987">
            <v>1.2542948481131</v>
          </cell>
          <cell r="DB987">
            <v>1.26133999722091</v>
          </cell>
          <cell r="DC987">
            <v>1.2508444521258</v>
          </cell>
          <cell r="DD987">
            <v>1.25953398093477</v>
          </cell>
          <cell r="DE987">
            <v>1.25583971676</v>
          </cell>
          <cell r="DF987">
            <v>1.24478635376635</v>
          </cell>
        </row>
        <row r="988">
          <cell r="BX988">
            <v>2.61557495987583</v>
          </cell>
          <cell r="BY988">
            <v>3.13093400911539</v>
          </cell>
          <cell r="BZ988">
            <v>2.93914089029656</v>
          </cell>
          <cell r="CA988">
            <v>3.35177621215227</v>
          </cell>
          <cell r="CB988">
            <v>3.60636795862169</v>
          </cell>
          <cell r="CC988">
            <v>3.73247806246504</v>
          </cell>
          <cell r="CD988">
            <v>3.06985399895519</v>
          </cell>
          <cell r="CE988">
            <v>3.83100181167104</v>
          </cell>
          <cell r="CF988">
            <v>3.59260274451454</v>
          </cell>
          <cell r="CG988">
            <v>3.11952911521891</v>
          </cell>
          <cell r="CH988">
            <v>4.12684819739098</v>
          </cell>
          <cell r="CI988">
            <v>3.40021346555086</v>
          </cell>
          <cell r="CJ988">
            <v>3.98124371198959</v>
          </cell>
          <cell r="CK988">
            <v>3.85521683091452</v>
          </cell>
          <cell r="CL988">
            <v>4.26556085587843</v>
          </cell>
          <cell r="CM988">
            <v>4.09057047183271</v>
          </cell>
          <cell r="CN988">
            <v>4.38876006421427</v>
          </cell>
          <cell r="CO988">
            <v>4.55683431374877</v>
          </cell>
          <cell r="CP988">
            <v>5.16592557677704</v>
          </cell>
          <cell r="CQ988">
            <v>4.28261038954064</v>
          </cell>
          <cell r="CR988">
            <v>4.68519938961558</v>
          </cell>
          <cell r="CS988">
            <v>4.98626658666437</v>
          </cell>
          <cell r="CT988">
            <v>5.55050959154428</v>
          </cell>
          <cell r="CU988">
            <v>5.55050959154428</v>
          </cell>
          <cell r="CV988">
            <v>5.55050959154428</v>
          </cell>
          <cell r="CW988">
            <v>1.26078828462596</v>
          </cell>
          <cell r="CX988">
            <v>1.27246248521764</v>
          </cell>
          <cell r="CY988">
            <v>1.25770456029134</v>
          </cell>
          <cell r="CZ988">
            <v>1.25128092854428</v>
          </cell>
          <cell r="DA988">
            <v>1.25516453472779</v>
          </cell>
          <cell r="DB988">
            <v>1.26826971168388</v>
          </cell>
          <cell r="DC988">
            <v>1.26640758396415</v>
          </cell>
          <cell r="DD988">
            <v>1.25609765206348</v>
          </cell>
          <cell r="DE988">
            <v>1.27897723163708</v>
          </cell>
          <cell r="DF988">
            <v>1.23161840032022</v>
          </cell>
        </row>
        <row r="989">
          <cell r="BX989">
            <v>2.8419221169945</v>
          </cell>
          <cell r="BY989">
            <v>2.51261222558864</v>
          </cell>
          <cell r="BZ989">
            <v>3.10249557562152</v>
          </cell>
          <cell r="CA989">
            <v>3.06317490291602</v>
          </cell>
          <cell r="CB989">
            <v>3.52261191985976</v>
          </cell>
          <cell r="CC989">
            <v>3.25840017765987</v>
          </cell>
          <cell r="CD989">
            <v>3.25615664485496</v>
          </cell>
          <cell r="CE989">
            <v>3.30828037875528</v>
          </cell>
          <cell r="CF989">
            <v>3.24490381451803</v>
          </cell>
          <cell r="CG989">
            <v>3.33053403318639</v>
          </cell>
          <cell r="CH989">
            <v>3.6934903852829</v>
          </cell>
          <cell r="CI989">
            <v>3.5989353307322</v>
          </cell>
          <cell r="CJ989">
            <v>4.03481813048584</v>
          </cell>
          <cell r="CK989">
            <v>3.36328966702643</v>
          </cell>
          <cell r="CL989">
            <v>4.55113646269421</v>
          </cell>
          <cell r="CM989">
            <v>4.39899675918967</v>
          </cell>
          <cell r="CN989">
            <v>4.37443186556604</v>
          </cell>
          <cell r="CO989">
            <v>5.03749245946812</v>
          </cell>
          <cell r="CP989">
            <v>4.96230460851948</v>
          </cell>
          <cell r="CQ989">
            <v>4.83636144822097</v>
          </cell>
          <cell r="CR989">
            <v>5.08139133568</v>
          </cell>
          <cell r="CS989">
            <v>4.77705516341902</v>
          </cell>
          <cell r="CT989">
            <v>5.27885482588392</v>
          </cell>
          <cell r="CU989">
            <v>5.27885482588392</v>
          </cell>
          <cell r="CV989">
            <v>5.27885482588392</v>
          </cell>
          <cell r="CW989">
            <v>1.23451179194852</v>
          </cell>
          <cell r="CX989">
            <v>1.27083532348676</v>
          </cell>
          <cell r="CY989">
            <v>1.26733739446389</v>
          </cell>
          <cell r="CZ989">
            <v>1.2517221370788</v>
          </cell>
          <cell r="DA989">
            <v>1.26336226104167</v>
          </cell>
          <cell r="DB989">
            <v>1.25678983285059</v>
          </cell>
          <cell r="DC989">
            <v>1.25013249536117</v>
          </cell>
          <cell r="DD989">
            <v>1.26399753253786</v>
          </cell>
          <cell r="DE989">
            <v>1.26233381371656</v>
          </cell>
          <cell r="DF989">
            <v>1.23628634058672</v>
          </cell>
        </row>
        <row r="990">
          <cell r="BX990">
            <v>2.39203569097513</v>
          </cell>
          <cell r="BY990">
            <v>2.81652361477988</v>
          </cell>
          <cell r="BZ990">
            <v>3.14906809336086</v>
          </cell>
          <cell r="CA990">
            <v>3.31875955220921</v>
          </cell>
          <cell r="CB990">
            <v>2.78398032432786</v>
          </cell>
          <cell r="CC990">
            <v>3.12071656658158</v>
          </cell>
          <cell r="CD990">
            <v>3.00073923831399</v>
          </cell>
          <cell r="CE990">
            <v>3.36210146913372</v>
          </cell>
          <cell r="CF990">
            <v>4.053138694479</v>
          </cell>
          <cell r="CG990">
            <v>4.14363500355243</v>
          </cell>
          <cell r="CH990">
            <v>4.19544584270443</v>
          </cell>
          <cell r="CI990">
            <v>3.56287907172473</v>
          </cell>
          <cell r="CJ990">
            <v>4.03683803327678</v>
          </cell>
          <cell r="CK990">
            <v>3.94723476233158</v>
          </cell>
          <cell r="CL990">
            <v>4.06083981817461</v>
          </cell>
          <cell r="CM990">
            <v>4.53590881482475</v>
          </cell>
          <cell r="CN990">
            <v>4.6834771880645</v>
          </cell>
          <cell r="CO990">
            <v>4.55137251121177</v>
          </cell>
          <cell r="CP990">
            <v>4.45110530672411</v>
          </cell>
          <cell r="CQ990">
            <v>5.39020715017116</v>
          </cell>
          <cell r="CR990">
            <v>5.34076132197508</v>
          </cell>
          <cell r="CS990">
            <v>5.52122831121907</v>
          </cell>
          <cell r="CT990">
            <v>5.3863137680261</v>
          </cell>
          <cell r="CU990">
            <v>5.3863137680261</v>
          </cell>
          <cell r="CV990">
            <v>5.3863137680261</v>
          </cell>
          <cell r="CW990">
            <v>1.24319642205873</v>
          </cell>
          <cell r="CX990">
            <v>1.2669393169504</v>
          </cell>
          <cell r="CY990">
            <v>1.24543081024345</v>
          </cell>
          <cell r="CZ990">
            <v>1.26630481580319</v>
          </cell>
          <cell r="DA990">
            <v>1.2523336546583</v>
          </cell>
          <cell r="DB990">
            <v>1.26747956542417</v>
          </cell>
          <cell r="DC990">
            <v>1.26889392094067</v>
          </cell>
          <cell r="DD990">
            <v>1.22068063981281</v>
          </cell>
          <cell r="DE990">
            <v>1.25070555378442</v>
          </cell>
          <cell r="DF990">
            <v>1.26372985757655</v>
          </cell>
        </row>
        <row r="991">
          <cell r="BX991">
            <v>3.05365532962144</v>
          </cell>
          <cell r="BY991">
            <v>3.0842996049637</v>
          </cell>
          <cell r="BZ991">
            <v>2.94764630254726</v>
          </cell>
          <cell r="CA991">
            <v>3.19468374229338</v>
          </cell>
          <cell r="CB991">
            <v>3.33945606041748</v>
          </cell>
          <cell r="CC991">
            <v>3.47076059636886</v>
          </cell>
          <cell r="CD991">
            <v>4.39140370687397</v>
          </cell>
          <cell r="CE991">
            <v>3.82832553566955</v>
          </cell>
          <cell r="CF991">
            <v>3.75983032099155</v>
          </cell>
          <cell r="CG991">
            <v>3.84601331140908</v>
          </cell>
          <cell r="CH991">
            <v>3.69946499228445</v>
          </cell>
          <cell r="CI991">
            <v>3.56249213024214</v>
          </cell>
          <cell r="CJ991">
            <v>4.12402422331446</v>
          </cell>
          <cell r="CK991">
            <v>4.21492453643083</v>
          </cell>
          <cell r="CL991">
            <v>3.97461318101381</v>
          </cell>
          <cell r="CM991">
            <v>4.39231545349188</v>
          </cell>
          <cell r="CN991">
            <v>4.72080585185938</v>
          </cell>
          <cell r="CO991">
            <v>4.61031407735867</v>
          </cell>
          <cell r="CP991">
            <v>5.43184728994664</v>
          </cell>
          <cell r="CQ991">
            <v>4.78170750383558</v>
          </cell>
          <cell r="CR991">
            <v>5.29534181411394</v>
          </cell>
          <cell r="CS991">
            <v>4.8830750291863</v>
          </cell>
          <cell r="CT991">
            <v>4.57334103906541</v>
          </cell>
          <cell r="CU991">
            <v>4.57334103906541</v>
          </cell>
          <cell r="CV991">
            <v>4.57334103906541</v>
          </cell>
          <cell r="CW991">
            <v>1.2540444636538</v>
          </cell>
          <cell r="CX991">
            <v>1.25644643858843</v>
          </cell>
          <cell r="CY991">
            <v>1.25579534988174</v>
          </cell>
          <cell r="CZ991">
            <v>1.25265045535283</v>
          </cell>
          <cell r="DA991">
            <v>1.24483798669676</v>
          </cell>
          <cell r="DB991">
            <v>1.24734118159839</v>
          </cell>
          <cell r="DC991">
            <v>1.24955452050059</v>
          </cell>
          <cell r="DD991">
            <v>1.25622707092821</v>
          </cell>
          <cell r="DE991">
            <v>1.25738772808072</v>
          </cell>
          <cell r="DF991">
            <v>1.25681774761631</v>
          </cell>
        </row>
        <row r="992">
          <cell r="BX992">
            <v>2.36251134054805</v>
          </cell>
          <cell r="BY992">
            <v>2.39060317670676</v>
          </cell>
          <cell r="BZ992">
            <v>2.87699891614372</v>
          </cell>
          <cell r="CA992">
            <v>2.90473672890467</v>
          </cell>
          <cell r="CB992">
            <v>2.78197696979428</v>
          </cell>
          <cell r="CC992">
            <v>2.74937711808355</v>
          </cell>
          <cell r="CD992">
            <v>3.89677679966908</v>
          </cell>
          <cell r="CE992">
            <v>3.27423190002728</v>
          </cell>
          <cell r="CF992">
            <v>3.88928716845731</v>
          </cell>
          <cell r="CG992">
            <v>3.84431229019003</v>
          </cell>
          <cell r="CH992">
            <v>3.86259062427571</v>
          </cell>
          <cell r="CI992">
            <v>3.52273749070142</v>
          </cell>
          <cell r="CJ992">
            <v>4.67453281208356</v>
          </cell>
          <cell r="CK992">
            <v>4.11273653811194</v>
          </cell>
          <cell r="CL992">
            <v>4.19632460069343</v>
          </cell>
          <cell r="CM992">
            <v>4.96303412621916</v>
          </cell>
          <cell r="CN992">
            <v>4.36806982126807</v>
          </cell>
          <cell r="CO992">
            <v>4.95196181868755</v>
          </cell>
          <cell r="CP992">
            <v>4.94389728142922</v>
          </cell>
          <cell r="CQ992">
            <v>4.05855808132371</v>
          </cell>
          <cell r="CR992">
            <v>4.61441470052688</v>
          </cell>
          <cell r="CS992">
            <v>5.32729170745319</v>
          </cell>
          <cell r="CT992">
            <v>5.06282053538064</v>
          </cell>
          <cell r="CU992">
            <v>5.06282053538064</v>
          </cell>
          <cell r="CV992">
            <v>5.06282053538064</v>
          </cell>
          <cell r="CW992">
            <v>1.26445938318649</v>
          </cell>
          <cell r="CX992">
            <v>1.24952402990934</v>
          </cell>
          <cell r="CY992">
            <v>1.25173334645831</v>
          </cell>
          <cell r="CZ992">
            <v>1.26851890894104</v>
          </cell>
          <cell r="DA992">
            <v>1.26083566306365</v>
          </cell>
          <cell r="DB992">
            <v>1.24476120437502</v>
          </cell>
          <cell r="DC992">
            <v>1.26454809848199</v>
          </cell>
          <cell r="DD992">
            <v>1.24056186786563</v>
          </cell>
          <cell r="DE992">
            <v>1.25101843075586</v>
          </cell>
          <cell r="DF992">
            <v>1.27114194768631</v>
          </cell>
        </row>
        <row r="993">
          <cell r="BX993">
            <v>2.37367083943702</v>
          </cell>
          <cell r="BY993">
            <v>3.01930872695545</v>
          </cell>
          <cell r="BZ993">
            <v>2.62862977493601</v>
          </cell>
          <cell r="CA993">
            <v>3.06889186560672</v>
          </cell>
          <cell r="CB993">
            <v>3.15788155308009</v>
          </cell>
          <cell r="CC993">
            <v>2.87098032448235</v>
          </cell>
          <cell r="CD993">
            <v>3.41824575458471</v>
          </cell>
          <cell r="CE993">
            <v>3.03498461786315</v>
          </cell>
          <cell r="CF993">
            <v>3.43816805103812</v>
          </cell>
          <cell r="CG993">
            <v>3.53690669106126</v>
          </cell>
          <cell r="CH993">
            <v>3.29966042791855</v>
          </cell>
          <cell r="CI993">
            <v>3.28789793017047</v>
          </cell>
          <cell r="CJ993">
            <v>3.63379351537339</v>
          </cell>
          <cell r="CK993">
            <v>3.81284285959701</v>
          </cell>
          <cell r="CL993">
            <v>3.57519679979194</v>
          </cell>
          <cell r="CM993">
            <v>4.07513181019629</v>
          </cell>
          <cell r="CN993">
            <v>4.03894946702139</v>
          </cell>
          <cell r="CO993">
            <v>4.2757040602918</v>
          </cell>
          <cell r="CP993">
            <v>4.50845736548162</v>
          </cell>
          <cell r="CQ993">
            <v>4.86976664600472</v>
          </cell>
          <cell r="CR993">
            <v>4.57232824679667</v>
          </cell>
          <cell r="CS993">
            <v>5.33691025331451</v>
          </cell>
          <cell r="CT993">
            <v>5.14496710945557</v>
          </cell>
          <cell r="CU993">
            <v>5.14496710945557</v>
          </cell>
          <cell r="CV993">
            <v>5.14496710945557</v>
          </cell>
          <cell r="CW993">
            <v>1.26641101813004</v>
          </cell>
          <cell r="CX993">
            <v>1.25469878789835</v>
          </cell>
          <cell r="CY993">
            <v>1.23306832920099</v>
          </cell>
          <cell r="CZ993">
            <v>1.24299704656569</v>
          </cell>
          <cell r="DA993">
            <v>1.26503610519005</v>
          </cell>
          <cell r="DB993">
            <v>1.24899218215819</v>
          </cell>
          <cell r="DC993">
            <v>1.25770335486574</v>
          </cell>
          <cell r="DD993">
            <v>1.2412367707815</v>
          </cell>
          <cell r="DE993">
            <v>1.25500855299331</v>
          </cell>
          <cell r="DF993">
            <v>1.27354822074563</v>
          </cell>
        </row>
        <row r="994">
          <cell r="BX994">
            <v>2.5645136527506</v>
          </cell>
          <cell r="BY994">
            <v>2.81804062921954</v>
          </cell>
          <cell r="BZ994">
            <v>2.7862652851527</v>
          </cell>
          <cell r="CA994">
            <v>3.36036073026094</v>
          </cell>
          <cell r="CB994">
            <v>3.42234483805017</v>
          </cell>
          <cell r="CC994">
            <v>2.75446135161709</v>
          </cell>
          <cell r="CD994">
            <v>3.44764084967271</v>
          </cell>
          <cell r="CE994">
            <v>3.71036322206967</v>
          </cell>
          <cell r="CF994">
            <v>3.66171010047304</v>
          </cell>
          <cell r="CG994">
            <v>4.03538234305887</v>
          </cell>
          <cell r="CH994">
            <v>3.82611407601634</v>
          </cell>
          <cell r="CI994">
            <v>3.49284100369666</v>
          </cell>
          <cell r="CJ994">
            <v>4.42512057480088</v>
          </cell>
          <cell r="CK994">
            <v>4.31447190461606</v>
          </cell>
          <cell r="CL994">
            <v>4.70625066326814</v>
          </cell>
          <cell r="CM994">
            <v>4.63700978281613</v>
          </cell>
          <cell r="CN994">
            <v>3.78919673530421</v>
          </cell>
          <cell r="CO994">
            <v>4.69782792643225</v>
          </cell>
          <cell r="CP994">
            <v>5.12694078258423</v>
          </cell>
          <cell r="CQ994">
            <v>4.71908869681813</v>
          </cell>
          <cell r="CR994">
            <v>5.48754722768517</v>
          </cell>
          <cell r="CS994">
            <v>4.99257266482953</v>
          </cell>
          <cell r="CT994">
            <v>4.73472974486009</v>
          </cell>
          <cell r="CU994">
            <v>4.73472974486009</v>
          </cell>
          <cell r="CV994">
            <v>4.73472974486009</v>
          </cell>
          <cell r="CW994">
            <v>1.24817259701364</v>
          </cell>
          <cell r="CX994">
            <v>1.24007188390133</v>
          </cell>
          <cell r="CY994">
            <v>1.25470111588635</v>
          </cell>
          <cell r="CZ994">
            <v>1.2369280878718</v>
          </cell>
          <cell r="DA994">
            <v>1.24605512435903</v>
          </cell>
          <cell r="DB994">
            <v>1.28632593062956</v>
          </cell>
          <cell r="DC994">
            <v>1.27218863998609</v>
          </cell>
          <cell r="DD994">
            <v>1.24705563913553</v>
          </cell>
          <cell r="DE994">
            <v>1.23252763288896</v>
          </cell>
          <cell r="DF994">
            <v>1.25890974949522</v>
          </cell>
        </row>
        <row r="995">
          <cell r="BX995">
            <v>2.33253653557644</v>
          </cell>
          <cell r="BY995">
            <v>2.93491854376583</v>
          </cell>
          <cell r="BZ995">
            <v>2.86610216418375</v>
          </cell>
          <cell r="CA995">
            <v>2.72561266177432</v>
          </cell>
          <cell r="CB995">
            <v>3.83442023916</v>
          </cell>
          <cell r="CC995">
            <v>3.93777532137024</v>
          </cell>
          <cell r="CD995">
            <v>3.09015341913541</v>
          </cell>
          <cell r="CE995">
            <v>3.49760704400085</v>
          </cell>
          <cell r="CF995">
            <v>3.4585732516425</v>
          </cell>
          <cell r="CG995">
            <v>3.60750254050957</v>
          </cell>
          <cell r="CH995">
            <v>3.88631545473766</v>
          </cell>
          <cell r="CI995">
            <v>3.2435475514325</v>
          </cell>
          <cell r="CJ995">
            <v>3.42448980490315</v>
          </cell>
          <cell r="CK995">
            <v>3.43327294942151</v>
          </cell>
          <cell r="CL995">
            <v>3.64653452212354</v>
          </cell>
          <cell r="CM995">
            <v>3.95419853253178</v>
          </cell>
          <cell r="CN995">
            <v>3.83607128608779</v>
          </cell>
          <cell r="CO995">
            <v>4.29449005107645</v>
          </cell>
          <cell r="CP995">
            <v>5.15477078417272</v>
          </cell>
          <cell r="CQ995">
            <v>4.46983211369544</v>
          </cell>
          <cell r="CR995">
            <v>4.73358322004924</v>
          </cell>
          <cell r="CS995">
            <v>5.06623413055938</v>
          </cell>
          <cell r="CT995">
            <v>5.62818701074133</v>
          </cell>
          <cell r="CU995">
            <v>5.62818701074133</v>
          </cell>
          <cell r="CV995">
            <v>5.62818701074133</v>
          </cell>
          <cell r="CW995">
            <v>1.24799153000896</v>
          </cell>
          <cell r="CX995">
            <v>1.258779530885</v>
          </cell>
          <cell r="CY995">
            <v>1.23108198878521</v>
          </cell>
          <cell r="CZ995">
            <v>1.25573100328595</v>
          </cell>
          <cell r="DA995">
            <v>1.27176008455271</v>
          </cell>
          <cell r="DB995">
            <v>1.23788340558433</v>
          </cell>
          <cell r="DC995">
            <v>1.25792782257613</v>
          </cell>
          <cell r="DD995">
            <v>1.2452585008421</v>
          </cell>
          <cell r="DE995">
            <v>1.2624034640621</v>
          </cell>
          <cell r="DF995">
            <v>1.24031449222361</v>
          </cell>
        </row>
        <row r="996">
          <cell r="BX996">
            <v>2.62399596187218</v>
          </cell>
          <cell r="BY996">
            <v>3.51668913966139</v>
          </cell>
          <cell r="BZ996">
            <v>2.83415347913058</v>
          </cell>
          <cell r="CA996">
            <v>3.1066042106348</v>
          </cell>
          <cell r="CB996">
            <v>3.38318506933241</v>
          </cell>
          <cell r="CC996">
            <v>3.34138930085684</v>
          </cell>
          <cell r="CD996">
            <v>3.13658920762173</v>
          </cell>
          <cell r="CE996">
            <v>3.62565782000653</v>
          </cell>
          <cell r="CF996">
            <v>3.39337445904345</v>
          </cell>
          <cell r="CG996">
            <v>3.50963834408882</v>
          </cell>
          <cell r="CH996">
            <v>3.55787279216276</v>
          </cell>
          <cell r="CI996">
            <v>3.76330311219017</v>
          </cell>
          <cell r="CJ996">
            <v>3.56539153020366</v>
          </cell>
          <cell r="CK996">
            <v>3.94043094567507</v>
          </cell>
          <cell r="CL996">
            <v>4.71268896325318</v>
          </cell>
          <cell r="CM996">
            <v>4.0990401483511</v>
          </cell>
          <cell r="CN996">
            <v>4.0687616281083</v>
          </cell>
          <cell r="CO996">
            <v>4.81985981071534</v>
          </cell>
          <cell r="CP996">
            <v>4.45077605545054</v>
          </cell>
          <cell r="CQ996">
            <v>5.16910237845547</v>
          </cell>
          <cell r="CR996">
            <v>4.78681649294718</v>
          </cell>
          <cell r="CS996">
            <v>4.99790639168978</v>
          </cell>
          <cell r="CT996">
            <v>5.14377838803475</v>
          </cell>
          <cell r="CU996">
            <v>5.14377838803475</v>
          </cell>
          <cell r="CV996">
            <v>5.14377838803475</v>
          </cell>
          <cell r="CW996">
            <v>1.23285148253112</v>
          </cell>
          <cell r="CX996">
            <v>1.27066935540211</v>
          </cell>
          <cell r="CY996">
            <v>1.25474697817674</v>
          </cell>
          <cell r="CZ996">
            <v>1.25240956921324</v>
          </cell>
          <cell r="DA996">
            <v>1.25541575368139</v>
          </cell>
          <cell r="DB996">
            <v>1.25260329628321</v>
          </cell>
          <cell r="DC996">
            <v>1.24704087756051</v>
          </cell>
          <cell r="DD996">
            <v>1.23700161962613</v>
          </cell>
          <cell r="DE996">
            <v>1.27435459128078</v>
          </cell>
          <cell r="DF996">
            <v>1.23572901146459</v>
          </cell>
        </row>
        <row r="997">
          <cell r="BX997">
            <v>2.41138918696711</v>
          </cell>
          <cell r="BY997">
            <v>2.89943619545011</v>
          </cell>
          <cell r="BZ997">
            <v>2.86235962539182</v>
          </cell>
          <cell r="CA997">
            <v>3.4634820154303</v>
          </cell>
          <cell r="CB997">
            <v>3.16295536640975</v>
          </cell>
          <cell r="CC997">
            <v>3.37794974987701</v>
          </cell>
          <cell r="CD997">
            <v>3.76945899438716</v>
          </cell>
          <cell r="CE997">
            <v>3.46987668366607</v>
          </cell>
          <cell r="CF997">
            <v>3.4647773875505</v>
          </cell>
          <cell r="CG997">
            <v>3.34472975715603</v>
          </cell>
          <cell r="CH997">
            <v>3.21221419945724</v>
          </cell>
          <cell r="CI997">
            <v>3.41004536865607</v>
          </cell>
          <cell r="CJ997">
            <v>4.21516263181973</v>
          </cell>
          <cell r="CK997">
            <v>3.82463340011023</v>
          </cell>
          <cell r="CL997">
            <v>4.1507140972522</v>
          </cell>
          <cell r="CM997">
            <v>4.69360986047909</v>
          </cell>
          <cell r="CN997">
            <v>5.43338324178135</v>
          </cell>
          <cell r="CO997">
            <v>4.39763694565188</v>
          </cell>
          <cell r="CP997">
            <v>4.46509684402233</v>
          </cell>
          <cell r="CQ997">
            <v>4.7014913188625</v>
          </cell>
          <cell r="CR997">
            <v>4.74364795838979</v>
          </cell>
          <cell r="CS997">
            <v>5.30018021494378</v>
          </cell>
          <cell r="CT997">
            <v>3.98131436931186</v>
          </cell>
          <cell r="CU997">
            <v>3.98131436931186</v>
          </cell>
          <cell r="CV997">
            <v>3.98131436931186</v>
          </cell>
          <cell r="CW997">
            <v>1.23153463973133</v>
          </cell>
          <cell r="CX997">
            <v>1.2710139416799</v>
          </cell>
          <cell r="CY997">
            <v>1.25351356291813</v>
          </cell>
          <cell r="CZ997">
            <v>1.26608745837183</v>
          </cell>
          <cell r="DA997">
            <v>1.24725187475562</v>
          </cell>
          <cell r="DB997">
            <v>1.26693099682574</v>
          </cell>
          <cell r="DC997">
            <v>1.24076308979158</v>
          </cell>
          <cell r="DD997">
            <v>1.2740898358904</v>
          </cell>
          <cell r="DE997">
            <v>1.25613797268983</v>
          </cell>
          <cell r="DF997">
            <v>1.2508016811203</v>
          </cell>
        </row>
        <row r="998">
          <cell r="BX998">
            <v>2.54468667580427</v>
          </cell>
          <cell r="BY998">
            <v>2.59085245021351</v>
          </cell>
          <cell r="BZ998">
            <v>3.17562538392353</v>
          </cell>
          <cell r="CA998">
            <v>3.16873612173055</v>
          </cell>
          <cell r="CB998">
            <v>3.87170406477642</v>
          </cell>
          <cell r="CC998">
            <v>3.69404280576569</v>
          </cell>
          <cell r="CD998">
            <v>3.42832927821809</v>
          </cell>
          <cell r="CE998">
            <v>3.12730674287335</v>
          </cell>
          <cell r="CF998">
            <v>3.53096321581677</v>
          </cell>
          <cell r="CG998">
            <v>3.30849748169663</v>
          </cell>
          <cell r="CH998">
            <v>3.56441530593463</v>
          </cell>
          <cell r="CI998">
            <v>3.88070054898679</v>
          </cell>
          <cell r="CJ998">
            <v>3.76984074983888</v>
          </cell>
          <cell r="CK998">
            <v>4.32003383674592</v>
          </cell>
          <cell r="CL998">
            <v>4.95268167832573</v>
          </cell>
          <cell r="CM998">
            <v>4.15691701481492</v>
          </cell>
          <cell r="CN998">
            <v>4.23862654891959</v>
          </cell>
          <cell r="CO998">
            <v>3.69056046855597</v>
          </cell>
          <cell r="CP998">
            <v>4.48064741335433</v>
          </cell>
          <cell r="CQ998">
            <v>4.53133241382742</v>
          </cell>
          <cell r="CR998">
            <v>4.81182584398699</v>
          </cell>
          <cell r="CS998">
            <v>5.47688624301134</v>
          </cell>
          <cell r="CT998">
            <v>4.63479942679776</v>
          </cell>
          <cell r="CU998">
            <v>4.63479942679776</v>
          </cell>
          <cell r="CV998">
            <v>4.63479942679776</v>
          </cell>
          <cell r="CW998">
            <v>1.24579121860776</v>
          </cell>
          <cell r="CX998">
            <v>1.26072886022345</v>
          </cell>
          <cell r="CY998">
            <v>1.24877907229312</v>
          </cell>
          <cell r="CZ998">
            <v>1.27507224735977</v>
          </cell>
          <cell r="DA998">
            <v>1.25095022540988</v>
          </cell>
          <cell r="DB998">
            <v>1.22849031396846</v>
          </cell>
          <cell r="DC998">
            <v>1.25914208292947</v>
          </cell>
          <cell r="DD998">
            <v>1.27321233439409</v>
          </cell>
          <cell r="DE998">
            <v>1.26273189105438</v>
          </cell>
          <cell r="DF998">
            <v>1.25305729573361</v>
          </cell>
        </row>
        <row r="999">
          <cell r="BX999">
            <v>2.59681914217928</v>
          </cell>
          <cell r="BY999">
            <v>2.70573621655812</v>
          </cell>
          <cell r="BZ999">
            <v>3.14249124781483</v>
          </cell>
          <cell r="CA999">
            <v>3.48926596258726</v>
          </cell>
          <cell r="CB999">
            <v>3.2720263955054</v>
          </cell>
          <cell r="CC999">
            <v>3.29522008697182</v>
          </cell>
          <cell r="CD999">
            <v>3.20204853832767</v>
          </cell>
          <cell r="CE999">
            <v>4.15994422694203</v>
          </cell>
          <cell r="CF999">
            <v>3.15875299750553</v>
          </cell>
          <cell r="CG999">
            <v>3.52679658288852</v>
          </cell>
          <cell r="CH999">
            <v>3.30600281211185</v>
          </cell>
          <cell r="CI999">
            <v>4.46989126831346</v>
          </cell>
          <cell r="CJ999">
            <v>3.73498295367276</v>
          </cell>
          <cell r="CK999">
            <v>4.48710941866615</v>
          </cell>
          <cell r="CL999">
            <v>4.90604956795462</v>
          </cell>
          <cell r="CM999">
            <v>4.57591458557095</v>
          </cell>
          <cell r="CN999">
            <v>4.89055910757164</v>
          </cell>
          <cell r="CO999">
            <v>4.90883737366445</v>
          </cell>
          <cell r="CP999">
            <v>4.45890383832861</v>
          </cell>
          <cell r="CQ999">
            <v>5.50111877213372</v>
          </cell>
          <cell r="CR999">
            <v>5.06345033610148</v>
          </cell>
          <cell r="CS999">
            <v>4.83744321948501</v>
          </cell>
          <cell r="CT999">
            <v>6.28745069143893</v>
          </cell>
          <cell r="CU999">
            <v>6.28745069143893</v>
          </cell>
          <cell r="CV999">
            <v>6.28745069143893</v>
          </cell>
          <cell r="CW999">
            <v>1.24327723446375</v>
          </cell>
          <cell r="CX999">
            <v>1.27842237736438</v>
          </cell>
          <cell r="CY999">
            <v>1.25480212083915</v>
          </cell>
          <cell r="CZ999">
            <v>1.26297393515272</v>
          </cell>
          <cell r="DA999">
            <v>1.25401714974949</v>
          </cell>
          <cell r="DB999">
            <v>1.24957031340863</v>
          </cell>
          <cell r="DC999">
            <v>1.25540738411302</v>
          </cell>
          <cell r="DD999">
            <v>1.23833788417012</v>
          </cell>
          <cell r="DE999">
            <v>1.25570173677902</v>
          </cell>
          <cell r="DF999">
            <v>1.25296957474683</v>
          </cell>
        </row>
        <row r="1000">
          <cell r="BX1000">
            <v>2.71103698021513</v>
          </cell>
          <cell r="BY1000">
            <v>3.48143623360039</v>
          </cell>
          <cell r="BZ1000">
            <v>2.87711457080534</v>
          </cell>
          <cell r="CA1000">
            <v>2.89759186859939</v>
          </cell>
          <cell r="CB1000">
            <v>3.69678095801321</v>
          </cell>
          <cell r="CC1000">
            <v>3.52647414663629</v>
          </cell>
          <cell r="CD1000">
            <v>3.3727832157211</v>
          </cell>
          <cell r="CE1000">
            <v>3.59872189892788</v>
          </cell>
          <cell r="CF1000">
            <v>3.32707070096565</v>
          </cell>
          <cell r="CG1000">
            <v>3.80250060545763</v>
          </cell>
          <cell r="CH1000">
            <v>4.36790695026743</v>
          </cell>
          <cell r="CI1000">
            <v>4.03075687043156</v>
          </cell>
          <cell r="CJ1000">
            <v>4.20510011651215</v>
          </cell>
          <cell r="CK1000">
            <v>4.327885300447</v>
          </cell>
          <cell r="CL1000">
            <v>4.22049268383133</v>
          </cell>
          <cell r="CM1000">
            <v>4.9387622800191</v>
          </cell>
          <cell r="CN1000">
            <v>4.26827961844739</v>
          </cell>
          <cell r="CO1000">
            <v>4.57670909882461</v>
          </cell>
          <cell r="CP1000">
            <v>4.85948724367226</v>
          </cell>
          <cell r="CQ1000">
            <v>4.71088000775508</v>
          </cell>
          <cell r="CR1000">
            <v>4.66367489017703</v>
          </cell>
          <cell r="CS1000">
            <v>4.75091802425664</v>
          </cell>
          <cell r="CT1000">
            <v>4.65344506434162</v>
          </cell>
          <cell r="CU1000">
            <v>4.65344506434162</v>
          </cell>
          <cell r="CV1000">
            <v>4.65344506434162</v>
          </cell>
          <cell r="CW1000">
            <v>1.26214795353431</v>
          </cell>
          <cell r="CX1000">
            <v>1.232745012083</v>
          </cell>
          <cell r="CY1000">
            <v>1.28131059637499</v>
          </cell>
          <cell r="CZ1000">
            <v>1.24975961819637</v>
          </cell>
          <cell r="DA1000">
            <v>1.26952713018538</v>
          </cell>
          <cell r="DB1000">
            <v>1.25695828160126</v>
          </cell>
          <cell r="DC1000">
            <v>1.26471765436329</v>
          </cell>
          <cell r="DD1000">
            <v>1.25731992220226</v>
          </cell>
          <cell r="DE1000">
            <v>1.23946726076186</v>
          </cell>
          <cell r="DF1000">
            <v>1.25705580360489</v>
          </cell>
        </row>
        <row r="1001">
          <cell r="BX1001">
            <v>2.68866596370738</v>
          </cell>
          <cell r="BY1001">
            <v>3.34403523109705</v>
          </cell>
          <cell r="BZ1001">
            <v>2.92840192962728</v>
          </cell>
          <cell r="CA1001">
            <v>2.90325313602758</v>
          </cell>
          <cell r="CB1001">
            <v>3.67409907738549</v>
          </cell>
          <cell r="CC1001">
            <v>2.77182724046224</v>
          </cell>
          <cell r="CD1001">
            <v>4.03962362973741</v>
          </cell>
          <cell r="CE1001">
            <v>2.94556333374517</v>
          </cell>
          <cell r="CF1001">
            <v>3.65954941467736</v>
          </cell>
          <cell r="CG1001">
            <v>3.40007559119474</v>
          </cell>
          <cell r="CH1001">
            <v>3.75004597419246</v>
          </cell>
          <cell r="CI1001">
            <v>3.72461226441306</v>
          </cell>
          <cell r="CJ1001">
            <v>3.63066246568067</v>
          </cell>
          <cell r="CK1001">
            <v>4.20208109984761</v>
          </cell>
          <cell r="CL1001">
            <v>4.61657753427849</v>
          </cell>
          <cell r="CM1001">
            <v>4.44604315883843</v>
          </cell>
          <cell r="CN1001">
            <v>4.33770592250865</v>
          </cell>
          <cell r="CO1001">
            <v>4.64144602019481</v>
          </cell>
          <cell r="CP1001">
            <v>4.39457307574643</v>
          </cell>
          <cell r="CQ1001">
            <v>4.59819957826067</v>
          </cell>
          <cell r="CR1001">
            <v>4.8837493730506</v>
          </cell>
          <cell r="CS1001">
            <v>4.75046874434797</v>
          </cell>
          <cell r="CT1001">
            <v>4.7700631746321</v>
          </cell>
          <cell r="CU1001">
            <v>4.7700631746321</v>
          </cell>
          <cell r="CV1001">
            <v>4.7700631746321</v>
          </cell>
          <cell r="CW1001">
            <v>1.23412530671023</v>
          </cell>
          <cell r="CX1001">
            <v>1.25242995349787</v>
          </cell>
          <cell r="CY1001">
            <v>1.23448906897862</v>
          </cell>
          <cell r="CZ1001">
            <v>1.24927532593501</v>
          </cell>
          <cell r="DA1001">
            <v>1.26392207227446</v>
          </cell>
          <cell r="DB1001">
            <v>1.24756520226903</v>
          </cell>
          <cell r="DC1001">
            <v>1.25554087742877</v>
          </cell>
          <cell r="DD1001">
            <v>1.26267403558601</v>
          </cell>
          <cell r="DE1001">
            <v>1.23406853962153</v>
          </cell>
          <cell r="DF1001">
            <v>1.24202281700021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1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3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4.13"/>
    <col collapsed="false" customWidth="true" hidden="false" outlineLevel="0" max="2" min="2" style="0" width="11.28"/>
  </cols>
  <sheetData>
    <row r="1" customFormat="false" ht="12.75" hidden="false" customHeight="false" outlineLevel="0" collapsed="false">
      <c r="A1" s="1" t="s">
        <v>0</v>
      </c>
      <c r="B1" s="1"/>
      <c r="C1" s="1"/>
      <c r="D1" s="1"/>
      <c r="E1" s="1"/>
      <c r="F1" s="1"/>
    </row>
    <row r="2" customFormat="false" ht="12.75" hidden="false" customHeight="false" outlineLevel="0" collapsed="false">
      <c r="A2" s="1" t="str">
        <f aca="false">+assumptions!A2</f>
        <v>Sun Devil Project - San Juan Lateral</v>
      </c>
      <c r="B2" s="1"/>
      <c r="C2" s="1"/>
      <c r="D2" s="1"/>
      <c r="E2" s="1"/>
      <c r="F2" s="1"/>
    </row>
    <row r="3" customFormat="false" ht="12.75" hidden="false" customHeight="false" outlineLevel="0" collapsed="false">
      <c r="A3" s="1" t="s">
        <v>1</v>
      </c>
      <c r="B3" s="1"/>
      <c r="C3" s="1"/>
      <c r="D3" s="1"/>
      <c r="E3" s="1"/>
      <c r="F3" s="1"/>
    </row>
    <row r="4" customFormat="false" ht="12.75" hidden="false" customHeight="false" outlineLevel="0" collapsed="false">
      <c r="A4" s="2"/>
      <c r="B4" s="2"/>
    </row>
    <row r="5" customFormat="false" ht="12.75" hidden="false" customHeight="false" outlineLevel="0" collapsed="false">
      <c r="A5" s="2" t="s">
        <v>2</v>
      </c>
      <c r="B5" s="3" t="str">
        <f aca="false">+assumptions!A2</f>
        <v>Sun Devil Project - San Juan Lateral</v>
      </c>
    </row>
    <row r="6" customFormat="false" ht="12.75" hidden="false" customHeight="false" outlineLevel="0" collapsed="false">
      <c r="A6" s="2"/>
      <c r="B6" s="2"/>
    </row>
    <row r="7" customFormat="false" ht="12.75" hidden="false" customHeight="false" outlineLevel="0" collapsed="false">
      <c r="A7" s="4"/>
      <c r="B7" s="4"/>
      <c r="C7" s="4"/>
      <c r="D7" s="4"/>
      <c r="E7" s="4"/>
      <c r="F7" s="4"/>
      <c r="G7" s="4"/>
    </row>
    <row r="8" customFormat="false" ht="12.75" hidden="false" customHeight="false" outlineLevel="0" collapsed="false">
      <c r="A8" s="3" t="s">
        <v>3</v>
      </c>
      <c r="B8" s="5" t="s">
        <v>4</v>
      </c>
    </row>
    <row r="9" customFormat="false" ht="12.75" hidden="false" customHeight="false" outlineLevel="0" collapsed="false">
      <c r="A9" s="6" t="s">
        <v>5</v>
      </c>
      <c r="B9" s="7" t="n">
        <v>20</v>
      </c>
    </row>
    <row r="11" customFormat="false" ht="12.75" hidden="false" customHeight="false" outlineLevel="0" collapsed="false">
      <c r="A11" s="8" t="s">
        <v>6</v>
      </c>
      <c r="B11" s="9" t="s">
        <v>7</v>
      </c>
    </row>
    <row r="12" customFormat="false" ht="12.75" hidden="false" customHeight="false" outlineLevel="0" collapsed="false">
      <c r="A12" s="8" t="s">
        <v>8</v>
      </c>
      <c r="B12" s="10" t="n">
        <v>0.2</v>
      </c>
    </row>
    <row r="13" customFormat="false" ht="12.75" hidden="false" customHeight="false" outlineLevel="0" collapsed="false">
      <c r="A13" s="11" t="s">
        <v>9</v>
      </c>
      <c r="B13" s="12" t="n">
        <v>0.075</v>
      </c>
    </row>
    <row r="14" customFormat="false" ht="12.75" hidden="false" customHeight="false" outlineLevel="0" collapsed="false">
      <c r="A14" s="11" t="s">
        <v>10</v>
      </c>
      <c r="B14" s="13" t="n">
        <f aca="false">+B9</f>
        <v>20</v>
      </c>
    </row>
    <row r="16" customFormat="false" ht="12.75" hidden="false" customHeight="false" outlineLevel="0" collapsed="false">
      <c r="B16" s="14" t="n">
        <v>1</v>
      </c>
      <c r="C16" s="14" t="n">
        <v>2</v>
      </c>
      <c r="D16" s="14" t="n">
        <v>3</v>
      </c>
      <c r="E16" s="14" t="n">
        <v>4</v>
      </c>
      <c r="F16" s="14" t="n">
        <v>5</v>
      </c>
    </row>
    <row r="17" customFormat="false" ht="12.75" hidden="false" customHeight="false" outlineLevel="0" collapsed="false">
      <c r="A17" s="8" t="s">
        <v>11</v>
      </c>
      <c r="B17" s="9" t="s">
        <v>4</v>
      </c>
      <c r="C17" s="9" t="s">
        <v>4</v>
      </c>
      <c r="D17" s="9" t="s">
        <v>4</v>
      </c>
      <c r="E17" s="9" t="s">
        <v>4</v>
      </c>
      <c r="F17" s="9" t="s">
        <v>4</v>
      </c>
    </row>
    <row r="19" customFormat="false" ht="12.75" hidden="true" customHeight="false" outlineLevel="0" collapsed="false">
      <c r="A19" s="0" t="s">
        <v>12</v>
      </c>
      <c r="B19" s="15" t="n">
        <v>0.110565676314645</v>
      </c>
    </row>
    <row r="20" customFormat="false" ht="12.75" hidden="true" customHeight="false" outlineLevel="0" collapsed="false">
      <c r="A20" s="8" t="s">
        <v>13</v>
      </c>
      <c r="B20" s="16" t="n">
        <f aca="false">+B19*12</f>
        <v>1.32678811577574</v>
      </c>
    </row>
    <row r="21" customFormat="false" ht="12.75" hidden="true" customHeight="false" outlineLevel="0" collapsed="false"/>
    <row r="22" customFormat="false" ht="12.75" hidden="true" customHeight="false" outlineLevel="0" collapsed="false">
      <c r="A22" s="8" t="s">
        <v>14</v>
      </c>
      <c r="B22" s="17" t="s">
        <v>4</v>
      </c>
    </row>
    <row r="23" customFormat="false" ht="12.75" hidden="true" customHeight="false" outlineLevel="0" collapsed="false"/>
    <row r="24" customFormat="false" ht="12.75" hidden="true" customHeight="false" outlineLevel="0" collapsed="false"/>
    <row r="25" customFormat="false" ht="12.75" hidden="true" customHeight="false" outlineLevel="0" collapsed="false">
      <c r="A25" s="8" t="s">
        <v>15</v>
      </c>
      <c r="B25" s="18" t="n">
        <v>21500</v>
      </c>
    </row>
    <row r="26" customFormat="false" ht="12.75" hidden="true" customHeight="false" outlineLevel="0" collapsed="false">
      <c r="A26" s="8" t="s">
        <v>16</v>
      </c>
      <c r="B26" s="0" t="s">
        <v>17</v>
      </c>
    </row>
    <row r="27" customFormat="false" ht="12.75" hidden="true" customHeight="false" outlineLevel="0" collapsed="false">
      <c r="A27" s="8" t="s">
        <v>18</v>
      </c>
      <c r="B27" s="0" t="s">
        <v>17</v>
      </c>
    </row>
    <row r="28" customFormat="false" ht="12.75" hidden="true" customHeight="false" outlineLevel="0" collapsed="false"/>
    <row r="29" customFormat="false" ht="12.75" hidden="true" customHeight="false" outlineLevel="0" collapsed="false">
      <c r="A29" s="8" t="s">
        <v>19</v>
      </c>
      <c r="B29" s="19" t="n">
        <v>65780</v>
      </c>
    </row>
    <row r="30" customFormat="false" ht="12.75" hidden="true" customHeight="false" outlineLevel="0" collapsed="false"/>
    <row r="31" customFormat="false" ht="12.75" hidden="false" customHeight="false" outlineLevel="0" collapsed="false">
      <c r="A31" s="8" t="s">
        <v>20</v>
      </c>
      <c r="B31" s="9" t="s">
        <v>4</v>
      </c>
    </row>
    <row r="33" customFormat="false" ht="12.75" hidden="false" customHeight="false" outlineLevel="0" collapsed="false">
      <c r="A33" s="8" t="s">
        <v>21</v>
      </c>
      <c r="B33" s="20" t="s">
        <v>22</v>
      </c>
    </row>
    <row r="34" customFormat="false" ht="12.75" hidden="false" customHeight="false" outlineLevel="0" collapsed="false">
      <c r="A34" s="8" t="s">
        <v>23</v>
      </c>
      <c r="B34" s="20" t="n">
        <v>500</v>
      </c>
    </row>
    <row r="36" customFormat="false" ht="12.75" hidden="false" customHeight="false" outlineLevel="0" collapsed="false">
      <c r="A36" s="8" t="s">
        <v>24</v>
      </c>
      <c r="B36" s="21" t="n">
        <v>253579</v>
      </c>
    </row>
    <row r="38" customFormat="false" ht="12.75" hidden="false" customHeight="false" outlineLevel="0" collapsed="false">
      <c r="A38" s="8" t="s">
        <v>25</v>
      </c>
      <c r="B38" s="21" t="n">
        <v>169</v>
      </c>
    </row>
    <row r="39" customFormat="false" ht="12.75" hidden="false" customHeight="false" outlineLevel="0" collapsed="false">
      <c r="A39" s="8" t="s">
        <v>26</v>
      </c>
      <c r="B39" s="22" t="n">
        <v>1.03</v>
      </c>
    </row>
  </sheetData>
  <mergeCells count="3">
    <mergeCell ref="A1:F1"/>
    <mergeCell ref="A2:F2"/>
    <mergeCell ref="A3:F3"/>
  </mergeCells>
  <printOptions headings="false" gridLines="false" gridLinesSet="true" horizontalCentered="false" verticalCentered="false"/>
  <pageMargins left="0.25" right="0.25" top="0.984027777777778" bottom="0.984027777777778" header="0.511811023622047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W54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10.56"/>
    <col collapsed="false" customWidth="true" hidden="false" outlineLevel="0" max="3" min="3" style="0" width="10.28"/>
    <col collapsed="false" customWidth="true" hidden="false" outlineLevel="0" max="10" min="4" style="0" width="9.7"/>
    <col collapsed="false" customWidth="true" hidden="false" outlineLevel="0" max="12" min="11" style="0" width="10.28"/>
    <col collapsed="false" customWidth="true" hidden="false" outlineLevel="0" max="22" min="13" style="0" width="9.7"/>
    <col collapsed="false" customWidth="true" hidden="false" outlineLevel="0" max="23" min="23" style="0" width="11.28"/>
  </cols>
  <sheetData>
    <row r="1" customFormat="false" ht="12.75" hidden="false" customHeight="false" outlineLevel="0" collapsed="false">
      <c r="A1" s="24" t="str">
        <f aca="false">+assumptions!A1</f>
        <v>Transwestern Pipeline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customFormat="false" ht="12.75" hidden="false" customHeight="false" outlineLevel="0" collapsed="false">
      <c r="A2" s="24" t="str">
        <f aca="false">+assumptions!A2</f>
        <v>Sun Devil Project - San Juan Lateral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customFormat="false" ht="12.75" hidden="false" customHeight="false" outlineLevel="0" collapsed="false">
      <c r="A3" s="24" t="s">
        <v>330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customFormat="false" ht="12.75" hidden="false" customHeight="false" outlineLevel="0" collapsed="false">
      <c r="B4" s="0" t="s">
        <v>331</v>
      </c>
      <c r="C4" s="145" t="n">
        <f aca="false">(+interest!M2+30)-assumptions!B8</f>
        <v>366</v>
      </c>
    </row>
    <row r="5" customFormat="false" ht="12.75" hidden="false" customHeight="false" outlineLevel="0" collapsed="false">
      <c r="C5" s="218" t="n">
        <v>1</v>
      </c>
      <c r="D5" s="218" t="n">
        <v>2</v>
      </c>
      <c r="E5" s="218" t="n">
        <v>3</v>
      </c>
      <c r="F5" s="218" t="n">
        <v>4</v>
      </c>
      <c r="G5" s="218" t="n">
        <v>5</v>
      </c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</row>
    <row r="6" customFormat="false" ht="12.75" hidden="false" customHeight="false" outlineLevel="0" collapsed="false">
      <c r="C6" s="342" t="n">
        <f aca="false">+assumptions!B8+1</f>
        <v>37987</v>
      </c>
      <c r="D6" s="343" t="n">
        <v>2004</v>
      </c>
      <c r="E6" s="344" t="n">
        <v>2005</v>
      </c>
      <c r="F6" s="343" t="n">
        <v>2006</v>
      </c>
      <c r="G6" s="344" t="n">
        <v>2007</v>
      </c>
      <c r="H6" s="343" t="n">
        <v>2008</v>
      </c>
      <c r="I6" s="344" t="n">
        <v>2009</v>
      </c>
      <c r="J6" s="343" t="n">
        <v>2010</v>
      </c>
      <c r="K6" s="344" t="n">
        <v>2011</v>
      </c>
      <c r="L6" s="343" t="n">
        <v>2012</v>
      </c>
      <c r="M6" s="344" t="n">
        <v>2013</v>
      </c>
      <c r="N6" s="343" t="n">
        <v>2014</v>
      </c>
      <c r="O6" s="344" t="n">
        <v>2015</v>
      </c>
      <c r="P6" s="343" t="n">
        <v>2016</v>
      </c>
      <c r="Q6" s="344" t="n">
        <v>2017</v>
      </c>
      <c r="R6" s="343" t="n">
        <v>2018</v>
      </c>
      <c r="S6" s="344" t="n">
        <v>2019</v>
      </c>
      <c r="T6" s="343" t="n">
        <v>2020</v>
      </c>
      <c r="U6" s="344" t="n">
        <v>2021</v>
      </c>
      <c r="V6" s="343" t="n">
        <v>2022</v>
      </c>
      <c r="W6" s="345" t="s">
        <v>280</v>
      </c>
    </row>
    <row r="7" customFormat="false" ht="12.75" hidden="false" customHeight="false" outlineLevel="0" collapsed="false">
      <c r="A7" s="0" t="s">
        <v>218</v>
      </c>
    </row>
    <row r="8" customFormat="false" ht="12.75" hidden="false" customHeight="false" outlineLevel="0" collapsed="false">
      <c r="A8" s="0" t="s">
        <v>332</v>
      </c>
      <c r="C8" s="61" t="n">
        <f aca="false">+revenues!C11</f>
        <v>51709.1896972345</v>
      </c>
      <c r="D8" s="61" t="n">
        <f aca="false">+revenues!D11</f>
        <v>50356.1071879673</v>
      </c>
      <c r="E8" s="61" t="n">
        <f aca="false">+revenues!E11</f>
        <v>48841.9913764978</v>
      </c>
      <c r="F8" s="61" t="n">
        <f aca="false">+revenues!F11</f>
        <v>47418.6281213399</v>
      </c>
      <c r="G8" s="61" t="n">
        <f aca="false">+revenues!G11</f>
        <v>46204.3158779283</v>
      </c>
      <c r="H8" s="61" t="n">
        <f aca="false">+revenues!H11</f>
        <v>44813.4031816277</v>
      </c>
      <c r="I8" s="61" t="n">
        <f aca="false">+revenues!I11</f>
        <v>43587.3626269455</v>
      </c>
      <c r="J8" s="61" t="n">
        <f aca="false">+revenues!J11</f>
        <v>42366.7499739175</v>
      </c>
      <c r="K8" s="61" t="n">
        <f aca="false">+revenues!K11</f>
        <v>41263.4588099072</v>
      </c>
      <c r="L8" s="61" t="n">
        <f aca="false">+revenues!L11</f>
        <v>39941.4536657103</v>
      </c>
      <c r="M8" s="61" t="n">
        <f aca="false">+revenues!M11</f>
        <v>38737.1104865181</v>
      </c>
      <c r="N8" s="61" t="n">
        <f aca="false">+revenues!N11</f>
        <v>37539.8873988809</v>
      </c>
      <c r="O8" s="61" t="n">
        <f aca="false">+revenues!O11</f>
        <v>36447.5292096268</v>
      </c>
      <c r="P8" s="61" t="n">
        <f aca="false">+revenues!P11</f>
        <v>35163.4963329494</v>
      </c>
      <c r="Q8" s="61" t="n">
        <f aca="false">+revenues!Q11</f>
        <v>34283.9499287238</v>
      </c>
      <c r="R8" s="61" t="n">
        <f aca="false">+revenues!R11</f>
        <v>33709.5068528406</v>
      </c>
      <c r="S8" s="61" t="n">
        <f aca="false">+revenues!S11</f>
        <v>33142.1459574801</v>
      </c>
      <c r="T8" s="61" t="n">
        <f aca="false">+revenues!T11</f>
        <v>32582.079708058</v>
      </c>
      <c r="U8" s="61" t="n">
        <f aca="false">+revenues!U11</f>
        <v>32029.5269439525</v>
      </c>
      <c r="V8" s="61" t="n">
        <f aca="false">+revenues!V11</f>
        <v>31484.7130697231</v>
      </c>
      <c r="W8" s="61" t="n">
        <f aca="false">SUM(C8:V8)</f>
        <v>801622.606407829</v>
      </c>
    </row>
    <row r="9" customFormat="false" ht="15" hidden="false" customHeight="false" outlineLevel="0" collapsed="false">
      <c r="A9" s="0" t="s">
        <v>115</v>
      </c>
      <c r="C9" s="346" t="n">
        <f aca="false">+assumptions!B12</f>
        <v>17750.53</v>
      </c>
      <c r="D9" s="346" t="n">
        <v>0</v>
      </c>
      <c r="E9" s="346" t="n">
        <v>0</v>
      </c>
      <c r="F9" s="346" t="n">
        <v>0</v>
      </c>
      <c r="G9" s="346" t="n">
        <v>0</v>
      </c>
      <c r="H9" s="346" t="n">
        <v>0</v>
      </c>
      <c r="I9" s="346" t="n">
        <v>0</v>
      </c>
      <c r="J9" s="346" t="n">
        <v>0</v>
      </c>
      <c r="K9" s="346" t="n">
        <v>0</v>
      </c>
      <c r="L9" s="346" t="n">
        <v>0</v>
      </c>
      <c r="M9" s="346" t="n">
        <v>0</v>
      </c>
      <c r="N9" s="346" t="n">
        <v>0</v>
      </c>
      <c r="O9" s="346" t="n">
        <v>0</v>
      </c>
      <c r="P9" s="346" t="n">
        <v>0</v>
      </c>
      <c r="Q9" s="346" t="n">
        <v>0</v>
      </c>
      <c r="R9" s="346" t="n">
        <v>0</v>
      </c>
      <c r="S9" s="346" t="n">
        <v>0</v>
      </c>
      <c r="T9" s="346" t="n">
        <v>0</v>
      </c>
      <c r="U9" s="346" t="n">
        <v>0</v>
      </c>
      <c r="V9" s="346" t="n">
        <v>0</v>
      </c>
      <c r="W9" s="61" t="n">
        <f aca="false">SUM(C9:V9)</f>
        <v>17750.53</v>
      </c>
    </row>
    <row r="10" customFormat="false" ht="12.75" hidden="false" customHeight="false" outlineLevel="0" collapsed="false">
      <c r="A10" s="23" t="s">
        <v>333</v>
      </c>
      <c r="C10" s="61" t="n">
        <f aca="false">SUM(C8:C9)</f>
        <v>69459.7196972345</v>
      </c>
      <c r="D10" s="61" t="n">
        <f aca="false">+D9+D8</f>
        <v>50356.1071879673</v>
      </c>
      <c r="E10" s="61" t="n">
        <f aca="false">+E9+E8</f>
        <v>48841.9913764978</v>
      </c>
      <c r="F10" s="61" t="n">
        <f aca="false">+F9+F8</f>
        <v>47418.6281213399</v>
      </c>
      <c r="G10" s="61" t="n">
        <f aca="false">+G9+G8</f>
        <v>46204.3158779283</v>
      </c>
      <c r="H10" s="61" t="n">
        <f aca="false">+H9+H8</f>
        <v>44813.4031816277</v>
      </c>
      <c r="I10" s="61" t="n">
        <f aca="false">+I9+I8</f>
        <v>43587.3626269455</v>
      </c>
      <c r="J10" s="61" t="n">
        <f aca="false">+J9+J8</f>
        <v>42366.7499739175</v>
      </c>
      <c r="K10" s="61" t="n">
        <f aca="false">+K9+K8</f>
        <v>41263.4588099072</v>
      </c>
      <c r="L10" s="61" t="n">
        <f aca="false">+L9+L8</f>
        <v>39941.4536657103</v>
      </c>
      <c r="M10" s="61" t="n">
        <f aca="false">+M9+M8</f>
        <v>38737.1104865181</v>
      </c>
      <c r="N10" s="61" t="n">
        <f aca="false">+N9+N8</f>
        <v>37539.8873988809</v>
      </c>
      <c r="O10" s="61" t="n">
        <f aca="false">+O9+O8</f>
        <v>36447.5292096268</v>
      </c>
      <c r="P10" s="61" t="n">
        <f aca="false">+P9+P8</f>
        <v>35163.4963329494</v>
      </c>
      <c r="Q10" s="61" t="n">
        <f aca="false">+Q9+Q8</f>
        <v>34283.9499287238</v>
      </c>
      <c r="R10" s="61" t="n">
        <f aca="false">+R9+R8</f>
        <v>33709.5068528406</v>
      </c>
      <c r="S10" s="61" t="n">
        <f aca="false">+S9+S8</f>
        <v>33142.1459574801</v>
      </c>
      <c r="T10" s="61" t="n">
        <f aca="false">+T9+T8</f>
        <v>32582.079708058</v>
      </c>
      <c r="U10" s="61" t="n">
        <f aca="false">+U9+U8</f>
        <v>32029.5269439525</v>
      </c>
      <c r="V10" s="61" t="n">
        <f aca="false">+V9+V8</f>
        <v>31484.7130697231</v>
      </c>
      <c r="W10" s="61" t="n">
        <f aca="false">SUM(C10:V10)</f>
        <v>819373.136407829</v>
      </c>
    </row>
    <row r="11" customFormat="false" ht="12.75" hidden="false" customHeight="false" outlineLevel="0" collapsed="false"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</row>
    <row r="12" customFormat="false" ht="12.75" hidden="false" customHeight="false" outlineLevel="0" collapsed="false">
      <c r="A12" s="0" t="s">
        <v>334</v>
      </c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</row>
    <row r="13" customFormat="false" ht="12.75" hidden="false" customHeight="false" outlineLevel="0" collapsed="false">
      <c r="A13" s="0" t="s">
        <v>335</v>
      </c>
      <c r="C13" s="61" t="n">
        <f aca="false">+DCF!D45/365*C4</f>
        <v>101.677808219178</v>
      </c>
      <c r="D13" s="61" t="n">
        <f aca="false">+DCF!E45</f>
        <v>104.442</v>
      </c>
      <c r="E13" s="61" t="n">
        <f aca="false">+DCF!F45</f>
        <v>107.57526</v>
      </c>
      <c r="F13" s="61" t="n">
        <f aca="false">+DCF!G45</f>
        <v>110.8025178</v>
      </c>
      <c r="G13" s="61" t="n">
        <f aca="false">+DCF!H45</f>
        <v>114.126593334</v>
      </c>
      <c r="H13" s="61" t="n">
        <f aca="false">+DCF!I45</f>
        <v>117.55039113402</v>
      </c>
      <c r="I13" s="61" t="n">
        <f aca="false">+DCF!J45</f>
        <v>121.076902868041</v>
      </c>
      <c r="J13" s="61" t="n">
        <f aca="false">+DCF!K45</f>
        <v>124.709209954082</v>
      </c>
      <c r="K13" s="61" t="n">
        <f aca="false">+DCF!L45</f>
        <v>128.450486252704</v>
      </c>
      <c r="L13" s="61" t="n">
        <f aca="false">+DCF!M45</f>
        <v>132.304000840285</v>
      </c>
      <c r="M13" s="61" t="n">
        <f aca="false">+DCF!N45</f>
        <v>136.273120865494</v>
      </c>
      <c r="N13" s="61" t="n">
        <f aca="false">+DCF!O45</f>
        <v>140.361314491459</v>
      </c>
      <c r="O13" s="61" t="n">
        <f aca="false">+DCF!P45</f>
        <v>144.572153926203</v>
      </c>
      <c r="P13" s="61" t="n">
        <f aca="false">+DCF!Q45</f>
        <v>148.909318543989</v>
      </c>
      <c r="Q13" s="61" t="n">
        <f aca="false">+DCF!R45</f>
        <v>153.376598100308</v>
      </c>
      <c r="R13" s="61" t="n">
        <f aca="false">+DCF!S45</f>
        <v>157.977896043318</v>
      </c>
      <c r="S13" s="61" t="n">
        <f aca="false">+DCF!T45</f>
        <v>162.717232924617</v>
      </c>
      <c r="T13" s="61" t="n">
        <f aca="false">+DCF!U45</f>
        <v>167.598749912356</v>
      </c>
      <c r="U13" s="61" t="n">
        <f aca="false">+DCF!V45</f>
        <v>172.626712409726</v>
      </c>
      <c r="V13" s="61" t="n">
        <f aca="false">+DCF!W45</f>
        <v>177.805513782018</v>
      </c>
      <c r="W13" s="61" t="n">
        <f aca="false">SUM(C13:V13)</f>
        <v>2724.9337814018</v>
      </c>
    </row>
    <row r="14" customFormat="false" ht="12.75" hidden="false" customHeight="false" outlineLevel="0" collapsed="false">
      <c r="A14" s="0" t="s">
        <v>336</v>
      </c>
      <c r="C14" s="61" t="n">
        <f aca="false">+DCF!D46</f>
        <v>15214.74</v>
      </c>
      <c r="D14" s="61" t="n">
        <f aca="false">+DCF!E46</f>
        <v>13752.80127762</v>
      </c>
      <c r="E14" s="61" t="n">
        <f aca="false">+DCF!F46</f>
        <v>12784.602929613</v>
      </c>
      <c r="F14" s="61" t="n">
        <f aca="false">+DCF!G46</f>
        <v>11866.078425495</v>
      </c>
      <c r="G14" s="61" t="n">
        <f aca="false">+DCF!H46</f>
        <v>10992.5525799588</v>
      </c>
      <c r="H14" s="61" t="n">
        <f aca="false">+DCF!I46</f>
        <v>10159.9346058606</v>
      </c>
      <c r="I14" s="61" t="n">
        <f aca="false">+DCF!J46</f>
        <v>9346.6017711546</v>
      </c>
      <c r="J14" s="61" t="n">
        <f aca="false">+DCF!K46</f>
        <v>8533.2689364486</v>
      </c>
      <c r="K14" s="61" t="n">
        <f aca="false">+DCF!L46</f>
        <v>7719.3517035792</v>
      </c>
      <c r="L14" s="61" t="n">
        <f aca="false">+DCF!M46</f>
        <v>6906.0188688732</v>
      </c>
      <c r="M14" s="61" t="n">
        <f aca="false">+DCF!N46</f>
        <v>6092.1016360038</v>
      </c>
      <c r="N14" s="61" t="n">
        <f aca="false">+DCF!O46</f>
        <v>5278.7688012978</v>
      </c>
      <c r="O14" s="61" t="n">
        <f aca="false">+DCF!P46</f>
        <v>4464.8515684284</v>
      </c>
      <c r="P14" s="61" t="n">
        <f aca="false">+DCF!Q46</f>
        <v>3651.5187337224</v>
      </c>
      <c r="Q14" s="61" t="n">
        <f aca="false">+DCF!R46</f>
        <v>3010.5833572194</v>
      </c>
      <c r="R14" s="61" t="n">
        <f aca="false">+DCF!S46</f>
        <v>2542.0454389194</v>
      </c>
      <c r="S14" s="61" t="n">
        <f aca="false">+DCF!T46</f>
        <v>2073.5075206194</v>
      </c>
      <c r="T14" s="61" t="n">
        <f aca="false">+DCF!U46</f>
        <v>1604.9696023194</v>
      </c>
      <c r="U14" s="61" t="n">
        <f aca="false">+DCF!V46</f>
        <v>1136.4316840194</v>
      </c>
      <c r="V14" s="61" t="n">
        <f aca="false">+DCF!W46</f>
        <v>667.893765719396</v>
      </c>
      <c r="W14" s="61" t="n">
        <f aca="false">SUM(C14:V14)</f>
        <v>137798.623206872</v>
      </c>
    </row>
    <row r="15" customFormat="false" ht="12.75" hidden="false" customHeight="false" outlineLevel="0" collapsed="false">
      <c r="A15" s="0" t="s">
        <v>151</v>
      </c>
      <c r="C15" s="61" t="n">
        <f aca="false">+DCF!D48</f>
        <v>5071.58</v>
      </c>
      <c r="D15" s="61" t="n">
        <f aca="false">+DCF!E48</f>
        <v>5223.7274</v>
      </c>
      <c r="E15" s="61" t="n">
        <f aca="false">+DCF!F48</f>
        <v>5380.439222</v>
      </c>
      <c r="F15" s="61" t="n">
        <f aca="false">+DCF!G48</f>
        <v>5541.85239866</v>
      </c>
      <c r="G15" s="61" t="n">
        <f aca="false">+DCF!H48</f>
        <v>5708.1079706198</v>
      </c>
      <c r="H15" s="61" t="n">
        <f aca="false">+DCF!I48</f>
        <v>5879.3512097384</v>
      </c>
      <c r="I15" s="61" t="n">
        <f aca="false">+DCF!J48</f>
        <v>6055.73174603055</v>
      </c>
      <c r="J15" s="61" t="n">
        <f aca="false">+DCF!K48</f>
        <v>6237.40369841146</v>
      </c>
      <c r="K15" s="61" t="n">
        <f aca="false">+DCF!L48</f>
        <v>6424.52580936381</v>
      </c>
      <c r="L15" s="61" t="n">
        <f aca="false">+DCF!M48</f>
        <v>6617.26158364472</v>
      </c>
      <c r="M15" s="61" t="n">
        <f aca="false">+DCF!N48</f>
        <v>6815.77943115406</v>
      </c>
      <c r="N15" s="61" t="n">
        <f aca="false">+DCF!O48</f>
        <v>7020.25281408869</v>
      </c>
      <c r="O15" s="61" t="n">
        <f aca="false">+DCF!P48</f>
        <v>7230.86039851135</v>
      </c>
      <c r="P15" s="61" t="n">
        <f aca="false">+DCF!Q48</f>
        <v>7447.78621046669</v>
      </c>
      <c r="Q15" s="61" t="n">
        <f aca="false">+DCF!R48</f>
        <v>7671.21979678069</v>
      </c>
      <c r="R15" s="61" t="n">
        <f aca="false">+DCF!S48</f>
        <v>7901.35639068411</v>
      </c>
      <c r="S15" s="61" t="n">
        <f aca="false">+DCF!T48</f>
        <v>8138.39708240463</v>
      </c>
      <c r="T15" s="61" t="n">
        <f aca="false">+DCF!U48</f>
        <v>8382.54899487677</v>
      </c>
      <c r="U15" s="61" t="n">
        <f aca="false">+DCF!V48</f>
        <v>8634.02546472308</v>
      </c>
      <c r="V15" s="61" t="n">
        <f aca="false">+DCF!W48</f>
        <v>8893.04622866477</v>
      </c>
      <c r="W15" s="61" t="n">
        <f aca="false">SUM(C15:V15)</f>
        <v>136275.253850824</v>
      </c>
    </row>
    <row r="16" customFormat="false" ht="12.75" hidden="false" customHeight="false" outlineLevel="0" collapsed="false">
      <c r="A16" s="0" t="s">
        <v>337</v>
      </c>
      <c r="C16" s="61" t="n">
        <f aca="false">+DCF!D37+DCF!D41-DCF!D33</f>
        <v>0</v>
      </c>
      <c r="D16" s="61" t="n">
        <f aca="false">+DCF!E37+DCF!E41-DCF!E33</f>
        <v>0</v>
      </c>
      <c r="E16" s="61" t="n">
        <f aca="false">+DCF!F37+DCF!F41-DCF!F33</f>
        <v>0</v>
      </c>
      <c r="F16" s="61" t="n">
        <f aca="false">+DCF!G37+DCF!G41-DCF!G33</f>
        <v>0</v>
      </c>
      <c r="G16" s="61" t="n">
        <f aca="false">+DCF!H37+DCF!H41-DCF!H33</f>
        <v>0</v>
      </c>
      <c r="H16" s="61" t="n">
        <f aca="false">+DCF!I37+DCF!I41-DCF!I33</f>
        <v>0</v>
      </c>
      <c r="I16" s="61" t="n">
        <f aca="false">+DCF!J37+DCF!J41-DCF!J33</f>
        <v>0</v>
      </c>
      <c r="J16" s="61" t="n">
        <f aca="false">+DCF!K37+DCF!K41-DCF!K33</f>
        <v>0</v>
      </c>
      <c r="K16" s="61" t="n">
        <f aca="false">+DCF!L37+DCF!L41-DCF!L33</f>
        <v>0</v>
      </c>
      <c r="L16" s="61" t="n">
        <f aca="false">+DCF!M37+DCF!M41-DCF!M33</f>
        <v>0</v>
      </c>
      <c r="M16" s="61" t="n">
        <f aca="false">+DCF!N37+DCF!N41-DCF!N33</f>
        <v>0</v>
      </c>
      <c r="N16" s="61" t="n">
        <f aca="false">+DCF!O37+DCF!O41-DCF!O33</f>
        <v>0</v>
      </c>
      <c r="O16" s="61" t="n">
        <f aca="false">+DCF!P37+DCF!P41-DCF!P33</f>
        <v>0</v>
      </c>
      <c r="P16" s="61" t="n">
        <f aca="false">+DCF!Q37+DCF!Q41-DCF!Q33</f>
        <v>0</v>
      </c>
      <c r="Q16" s="61" t="n">
        <f aca="false">+DCF!R37+DCF!R41-DCF!R33</f>
        <v>0</v>
      </c>
      <c r="R16" s="61" t="n">
        <f aca="false">+DCF!S37+DCF!S41-DCF!S33</f>
        <v>0</v>
      </c>
      <c r="S16" s="61" t="n">
        <f aca="false">+DCF!T37+DCF!T41-DCF!T33</f>
        <v>0</v>
      </c>
      <c r="T16" s="61" t="n">
        <f aca="false">+DCF!U37+DCF!U41-DCF!U33</f>
        <v>0</v>
      </c>
      <c r="U16" s="61" t="n">
        <f aca="false">+DCF!V37+DCF!V41-DCF!V33</f>
        <v>0</v>
      </c>
      <c r="V16" s="61" t="n">
        <f aca="false">+DCF!W37+DCF!W41-DCF!W33</f>
        <v>0</v>
      </c>
      <c r="W16" s="61" t="n">
        <f aca="false">SUM(C16:V16)</f>
        <v>0</v>
      </c>
    </row>
    <row r="17" customFormat="false" ht="15" hidden="false" customHeight="false" outlineLevel="0" collapsed="false">
      <c r="A17" s="23" t="s">
        <v>338</v>
      </c>
      <c r="C17" s="346" t="n">
        <f aca="false">(+DCF!C11*assumptions!B28)/365*C4</f>
        <v>12713.6868493151</v>
      </c>
      <c r="D17" s="346" t="n">
        <f aca="false">+DCF!C11*assumptions!B28</f>
        <v>12678.95</v>
      </c>
      <c r="E17" s="346" t="n">
        <f aca="false">+D17</f>
        <v>12678.95</v>
      </c>
      <c r="F17" s="346" t="n">
        <f aca="false">+E17</f>
        <v>12678.95</v>
      </c>
      <c r="G17" s="346" t="n">
        <f aca="false">+F17</f>
        <v>12678.95</v>
      </c>
      <c r="H17" s="346" t="n">
        <f aca="false">IF(DCF!$C$7-DCF!I6&gt;-1,+EARNINGS!G17,0)</f>
        <v>12678.95</v>
      </c>
      <c r="I17" s="346" t="n">
        <f aca="false">IF(DCF!$C$7-DCF!J6&gt;-1,+EARNINGS!H17,0)</f>
        <v>12678.95</v>
      </c>
      <c r="J17" s="346" t="n">
        <f aca="false">IF(DCF!$C$7-DCF!K6&gt;-1,+EARNINGS!I17,0)</f>
        <v>12678.95</v>
      </c>
      <c r="K17" s="346" t="n">
        <f aca="false">IF(DCF!$C$7-DCF!L6&gt;-1,+EARNINGS!J17,0)</f>
        <v>12678.95</v>
      </c>
      <c r="L17" s="346" t="n">
        <f aca="false">IF(DCF!$C$7-DCF!M6&gt;-1,+EARNINGS!K17,0)</f>
        <v>12678.95</v>
      </c>
      <c r="M17" s="346" t="n">
        <f aca="false">IF(DCF!$C$7-DCF!N6&gt;-1,+EARNINGS!L17,0)</f>
        <v>12678.95</v>
      </c>
      <c r="N17" s="346" t="n">
        <f aca="false">IF(DCF!$C$7-DCF!O6&gt;-1,+EARNINGS!M17,0)</f>
        <v>12678.95</v>
      </c>
      <c r="O17" s="346" t="n">
        <f aca="false">IF(DCF!$C$7-DCF!P6&gt;-1,+EARNINGS!N17,0)</f>
        <v>12678.95</v>
      </c>
      <c r="P17" s="346" t="n">
        <f aca="false">IF(DCF!$C$7-DCF!Q6&gt;-1,+EARNINGS!O17,0)</f>
        <v>12678.95</v>
      </c>
      <c r="Q17" s="346" t="n">
        <f aca="false">IF(DCF!$C$7-DCF!R6&gt;-1,+EARNINGS!P17,0)</f>
        <v>12678.95</v>
      </c>
      <c r="R17" s="346" t="n">
        <f aca="false">IF(DCF!$C$7-DCF!S6&gt;-1,+EARNINGS!Q17,0)</f>
        <v>12678.95</v>
      </c>
      <c r="S17" s="346" t="n">
        <f aca="false">IF(DCF!$C$7-DCF!T6&gt;-1,+EARNINGS!R17,0)</f>
        <v>12678.95</v>
      </c>
      <c r="T17" s="346" t="n">
        <f aca="false">IF(DCF!$C$7-DCF!U6&gt;-1,+EARNINGS!S17,0)</f>
        <v>12678.95</v>
      </c>
      <c r="U17" s="346" t="n">
        <f aca="false">IF(DCF!$C$7-DCF!V6&gt;-1,+EARNINGS!T17,0)</f>
        <v>12678.95</v>
      </c>
      <c r="V17" s="346" t="n">
        <f aca="false">IF(DCF!$C$7-DCF!W6&gt;-1,+EARNINGS!U17,0)</f>
        <v>12678.95</v>
      </c>
      <c r="W17" s="61" t="n">
        <f aca="false">SUM(C17:V17)</f>
        <v>253613.736849315</v>
      </c>
    </row>
    <row r="18" customFormat="false" ht="12.75" hidden="false" customHeight="false" outlineLevel="0" collapsed="false">
      <c r="A18" s="23" t="s">
        <v>339</v>
      </c>
      <c r="C18" s="61" t="n">
        <f aca="false">SUM(C13:C17)</f>
        <v>33101.6846575343</v>
      </c>
      <c r="D18" s="61" t="n">
        <f aca="false">SUM(D13:D17)</f>
        <v>31759.92067762</v>
      </c>
      <c r="E18" s="61" t="n">
        <f aca="false">SUM(E13:E17)</f>
        <v>30951.567411613</v>
      </c>
      <c r="F18" s="61" t="n">
        <f aca="false">SUM(F13:F17)</f>
        <v>30197.683341955</v>
      </c>
      <c r="G18" s="61" t="n">
        <f aca="false">SUM(G13:G17)</f>
        <v>29493.7371439126</v>
      </c>
      <c r="H18" s="61" t="n">
        <f aca="false">SUM(H13:H17)</f>
        <v>28835.786206733</v>
      </c>
      <c r="I18" s="61" t="n">
        <f aca="false">SUM(I13:I17)</f>
        <v>28202.3604200532</v>
      </c>
      <c r="J18" s="61" t="n">
        <f aca="false">SUM(J13:J17)</f>
        <v>27574.3318448141</v>
      </c>
      <c r="K18" s="61" t="n">
        <f aca="false">SUM(K13:K17)</f>
        <v>26951.2779991957</v>
      </c>
      <c r="L18" s="61" t="n">
        <f aca="false">SUM(L13:L17)</f>
        <v>26334.5344533582</v>
      </c>
      <c r="M18" s="61" t="n">
        <f aca="false">SUM(M13:M17)</f>
        <v>25723.1041880234</v>
      </c>
      <c r="N18" s="61" t="n">
        <f aca="false">SUM(N13:N17)</f>
        <v>25118.3329298779</v>
      </c>
      <c r="O18" s="61" t="n">
        <f aca="false">SUM(O13:O17)</f>
        <v>24519.234120866</v>
      </c>
      <c r="P18" s="61" t="n">
        <f aca="false">SUM(P13:P17)</f>
        <v>23927.1642627331</v>
      </c>
      <c r="Q18" s="61" t="n">
        <f aca="false">SUM(Q13:Q17)</f>
        <v>23514.1297521004</v>
      </c>
      <c r="R18" s="61" t="n">
        <f aca="false">SUM(R13:R17)</f>
        <v>23280.3297256468</v>
      </c>
      <c r="S18" s="61" t="n">
        <f aca="false">SUM(S13:S17)</f>
        <v>23053.5718359487</v>
      </c>
      <c r="T18" s="61" t="n">
        <f aca="false">SUM(T13:T17)</f>
        <v>22834.0673471085</v>
      </c>
      <c r="U18" s="61" t="n">
        <f aca="false">SUM(U13:U17)</f>
        <v>22622.0338611522</v>
      </c>
      <c r="V18" s="61" t="n">
        <f aca="false">SUM(V13:V17)</f>
        <v>22417.6955081662</v>
      </c>
      <c r="W18" s="61" t="n">
        <f aca="false">SUM(C18:V18)</f>
        <v>530412.547688412</v>
      </c>
    </row>
    <row r="19" customFormat="false" ht="12.75" hidden="false" customHeight="false" outlineLevel="0" collapsed="false"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</row>
    <row r="20" customFormat="false" ht="12.75" hidden="false" customHeight="false" outlineLevel="0" collapsed="false">
      <c r="A20" s="0" t="s">
        <v>321</v>
      </c>
      <c r="C20" s="61" t="n">
        <f aca="false">+C10-C18</f>
        <v>36358.0350397003</v>
      </c>
      <c r="D20" s="61" t="n">
        <f aca="false">+D10-D18</f>
        <v>18596.1865103473</v>
      </c>
      <c r="E20" s="61" t="n">
        <f aca="false">+E10-E18</f>
        <v>17890.4239648848</v>
      </c>
      <c r="F20" s="61" t="n">
        <f aca="false">+F10-F18</f>
        <v>17220.9447793849</v>
      </c>
      <c r="G20" s="61" t="n">
        <f aca="false">+G10-G18</f>
        <v>16710.5787340157</v>
      </c>
      <c r="H20" s="61" t="n">
        <f aca="false">+H10-H18</f>
        <v>15977.6169748947</v>
      </c>
      <c r="I20" s="61" t="n">
        <f aca="false">+I10-I18</f>
        <v>15385.0022068924</v>
      </c>
      <c r="J20" s="61" t="n">
        <f aca="false">+J10-J18</f>
        <v>14792.4181291034</v>
      </c>
      <c r="K20" s="61" t="n">
        <f aca="false">+K10-K18</f>
        <v>14312.1808107115</v>
      </c>
      <c r="L20" s="61" t="n">
        <f aca="false">+L10-L18</f>
        <v>13606.9192123521</v>
      </c>
      <c r="M20" s="61" t="n">
        <f aca="false">+M10-M18</f>
        <v>13014.0062984948</v>
      </c>
      <c r="N20" s="61" t="n">
        <f aca="false">+N10-N18</f>
        <v>12421.554469003</v>
      </c>
      <c r="O20" s="61" t="n">
        <f aca="false">+O10-O18</f>
        <v>11928.2950887608</v>
      </c>
      <c r="P20" s="61" t="n">
        <f aca="false">+P10-P18</f>
        <v>11236.3320702163</v>
      </c>
      <c r="Q20" s="61" t="n">
        <f aca="false">+Q10-Q18</f>
        <v>10769.8201766234</v>
      </c>
      <c r="R20" s="61" t="n">
        <f aca="false">+R10-R18</f>
        <v>10429.1771271938</v>
      </c>
      <c r="S20" s="61" t="n">
        <f aca="false">+S10-S18</f>
        <v>10088.5741215314</v>
      </c>
      <c r="T20" s="61" t="n">
        <f aca="false">+T10-T18</f>
        <v>9748.01236094948</v>
      </c>
      <c r="U20" s="61" t="n">
        <f aca="false">+U10-U18</f>
        <v>9407.49308280029</v>
      </c>
      <c r="V20" s="61" t="n">
        <f aca="false">+V10-V18</f>
        <v>9067.01756155687</v>
      </c>
      <c r="W20" s="61" t="n">
        <f aca="false">SUM(C20:V20)</f>
        <v>288960.588719417</v>
      </c>
    </row>
    <row r="21" customFormat="false" ht="12.75" hidden="false" customHeight="false" outlineLevel="0" collapsed="false">
      <c r="A21" s="0" t="s">
        <v>340</v>
      </c>
      <c r="C21" s="61" t="n">
        <f aca="false">+C20*assumptions!$B$30</f>
        <v>14136.0040234355</v>
      </c>
      <c r="D21" s="61" t="n">
        <f aca="false">+D20*assumptions!$B$30</f>
        <v>7230.19731522302</v>
      </c>
      <c r="E21" s="61" t="n">
        <f aca="false">+E20*assumptions!$B$30</f>
        <v>6955.7968375472</v>
      </c>
      <c r="F21" s="61" t="n">
        <f aca="false">+F20*assumptions!$B$30</f>
        <v>6695.50333022484</v>
      </c>
      <c r="G21" s="61" t="n">
        <f aca="false">+G20*assumptions!$B$30</f>
        <v>6497.07301178528</v>
      </c>
      <c r="H21" s="61" t="n">
        <f aca="false">+H20*assumptions!$B$30</f>
        <v>6212.09747983904</v>
      </c>
      <c r="I21" s="61" t="n">
        <f aca="false">+I20*assumptions!$B$30</f>
        <v>5981.68885803975</v>
      </c>
      <c r="J21" s="61" t="n">
        <f aca="false">+J20*assumptions!$B$30</f>
        <v>5751.29216859539</v>
      </c>
      <c r="K21" s="61" t="n">
        <f aca="false">+K20*assumptions!$B$30</f>
        <v>5564.57589920462</v>
      </c>
      <c r="L21" s="61" t="n">
        <f aca="false">+L20*assumptions!$B$30</f>
        <v>5290.37018976248</v>
      </c>
      <c r="M21" s="61" t="n">
        <f aca="false">+M20*assumptions!$B$30</f>
        <v>5059.84564885476</v>
      </c>
      <c r="N21" s="61" t="n">
        <f aca="false">+N20*assumptions!$B$30</f>
        <v>4829.50037754836</v>
      </c>
      <c r="O21" s="61" t="n">
        <f aca="false">+O20*assumptions!$B$30</f>
        <v>4637.72113051021</v>
      </c>
      <c r="P21" s="61" t="n">
        <f aca="false">+P20*assumptions!$B$30</f>
        <v>4368.68590890011</v>
      </c>
      <c r="Q21" s="61" t="n">
        <f aca="false">+Q20*assumptions!$B$30</f>
        <v>4187.30608467118</v>
      </c>
      <c r="R21" s="61" t="n">
        <f aca="false">+R20*assumptions!$B$30</f>
        <v>4054.86406705293</v>
      </c>
      <c r="S21" s="61" t="n">
        <f aca="false">+S20*assumptions!$B$30</f>
        <v>3922.43761845142</v>
      </c>
      <c r="T21" s="61" t="n">
        <f aca="false">+T20*assumptions!$B$30</f>
        <v>3790.02720593716</v>
      </c>
      <c r="U21" s="61" t="n">
        <f aca="false">+U20*assumptions!$B$30</f>
        <v>3657.63331059275</v>
      </c>
      <c r="V21" s="61" t="n">
        <f aca="false">+V20*assumptions!$B$30</f>
        <v>3525.25642793331</v>
      </c>
      <c r="W21" s="61" t="n">
        <f aca="false">SUM(C21:V21)</f>
        <v>112347.876894109</v>
      </c>
    </row>
    <row r="22" customFormat="false" ht="12.75" hidden="false" customHeight="false" outlineLevel="0" collapsed="false">
      <c r="C22" s="179"/>
      <c r="W22" s="61"/>
    </row>
    <row r="23" customFormat="false" ht="12.75" hidden="false" customHeight="false" outlineLevel="0" collapsed="false">
      <c r="A23" s="0" t="s">
        <v>341</v>
      </c>
      <c r="C23" s="179" t="n">
        <f aca="false">+C10-C18-C21</f>
        <v>22222.0310162648</v>
      </c>
      <c r="D23" s="179" t="n">
        <f aca="false">+D10-D18-D21</f>
        <v>11365.9891951243</v>
      </c>
      <c r="E23" s="179" t="n">
        <f aca="false">+E10-E18-E21</f>
        <v>10934.6271273376</v>
      </c>
      <c r="F23" s="179" t="n">
        <f aca="false">+F10-F18-F21</f>
        <v>10525.44144916</v>
      </c>
      <c r="G23" s="179" t="n">
        <f aca="false">+G10-G18-G21</f>
        <v>10213.5057222304</v>
      </c>
      <c r="H23" s="179" t="n">
        <f aca="false">+H10-H18-H21</f>
        <v>9765.51949505561</v>
      </c>
      <c r="I23" s="179" t="n">
        <f aca="false">+I10-I18-I21</f>
        <v>9403.31334885261</v>
      </c>
      <c r="J23" s="179" t="n">
        <f aca="false">+J10-J18-J21</f>
        <v>9041.12596050798</v>
      </c>
      <c r="K23" s="179" t="n">
        <f aca="false">+K10-K18-K21</f>
        <v>8747.60491150686</v>
      </c>
      <c r="L23" s="179" t="n">
        <f aca="false">+L10-L18-L21</f>
        <v>8316.54902258958</v>
      </c>
      <c r="M23" s="179" t="n">
        <f aca="false">+M10-M18-M21</f>
        <v>7954.16064964</v>
      </c>
      <c r="N23" s="179" t="n">
        <f aca="false">+N10-N18-N21</f>
        <v>7592.05409145463</v>
      </c>
      <c r="O23" s="179" t="n">
        <f aca="false">+O10-O18-O21</f>
        <v>7290.57395825063</v>
      </c>
      <c r="P23" s="179" t="n">
        <f aca="false">+P10-P18-P21</f>
        <v>6867.64616131622</v>
      </c>
      <c r="Q23" s="179" t="n">
        <f aca="false">+Q10-Q18-Q21</f>
        <v>6582.51409195223</v>
      </c>
      <c r="R23" s="179" t="n">
        <f aca="false">+R10-R18-R21</f>
        <v>6374.31306014082</v>
      </c>
      <c r="S23" s="179" t="n">
        <f aca="false">+S10-S18-S21</f>
        <v>6166.13650308001</v>
      </c>
      <c r="T23" s="179" t="n">
        <f aca="false">+T10-T18-T21</f>
        <v>5957.98515501232</v>
      </c>
      <c r="U23" s="179" t="n">
        <f aca="false">+U10-U18-U21</f>
        <v>5749.85977220754</v>
      </c>
      <c r="V23" s="179" t="n">
        <f aca="false">+V10-V18-V21</f>
        <v>5541.76113362356</v>
      </c>
      <c r="W23" s="61" t="n">
        <f aca="false">SUM(C23:V23)</f>
        <v>176612.711825308</v>
      </c>
    </row>
    <row r="24" customFormat="false" ht="12.75" hidden="false" customHeight="false" outlineLevel="0" collapsed="false">
      <c r="W24" s="61"/>
    </row>
    <row r="25" customFormat="false" ht="12.75" hidden="false" customHeight="false" outlineLevel="0" collapsed="false">
      <c r="A25" s="0" t="s">
        <v>342</v>
      </c>
      <c r="C25" s="61" t="n">
        <f aca="false">+interest!$N7*-1</f>
        <v>3746.77471034952</v>
      </c>
      <c r="D25" s="61" t="n">
        <f aca="false">+interest!$N15*-1</f>
        <v>3225.10713881703</v>
      </c>
      <c r="E25" s="61" t="n">
        <f aca="false">+interest!$N23*-1</f>
        <v>2295.90158337434</v>
      </c>
      <c r="F25" s="61" t="n">
        <f aca="false">+interest!$N31*-1</f>
        <v>1346.91281719782</v>
      </c>
      <c r="G25" s="61" t="n">
        <f aca="false">+interest!$N39*-1</f>
        <v>369.443707581213</v>
      </c>
      <c r="H25" s="61" t="n">
        <f aca="false">+interest!$N47*-1</f>
        <v>-628.329416452379</v>
      </c>
      <c r="I25" s="61" t="n">
        <f aca="false">+interest!$N55*-1</f>
        <v>-1643.20975651818</v>
      </c>
      <c r="J25" s="61" t="n">
        <f aca="false">+interest!$N63*-1</f>
        <v>-2696.70294185703</v>
      </c>
      <c r="K25" s="61" t="n">
        <f aca="false">+interest!$N71*-1</f>
        <v>-3807.17127701149</v>
      </c>
      <c r="L25" s="61" t="n">
        <f aca="false">+interest!$N79*-1</f>
        <v>-4975.24669677207</v>
      </c>
      <c r="M25" s="61" t="n">
        <f aca="false">+interest!$N87*-1</f>
        <v>-6203.49065151157</v>
      </c>
      <c r="N25" s="61" t="n">
        <f aca="false">+interest!$N95*-1</f>
        <v>-7498.86770394148</v>
      </c>
      <c r="O25" s="61" t="n">
        <f aca="false">+interest!$N103*-1</f>
        <v>-8869.31448987547</v>
      </c>
      <c r="P25" s="61" t="n">
        <f aca="false">+interest!$N111*-1</f>
        <v>-10413.4817284614</v>
      </c>
      <c r="Q25" s="61" t="n">
        <f aca="false">+interest!$N119*-1</f>
        <v>-12228.9251122272</v>
      </c>
      <c r="R25" s="61" t="n">
        <f aca="false">+interest!$N127*-1</f>
        <v>-14258.2722798387</v>
      </c>
      <c r="S25" s="61" t="n">
        <f aca="false">+interest!$N135*-1</f>
        <v>-16445.162942053</v>
      </c>
      <c r="T25" s="61" t="n">
        <f aca="false">+interest!$N143*-1</f>
        <v>-18801.827609789</v>
      </c>
      <c r="U25" s="61" t="n">
        <f aca="false">+interest!$N151*-1</f>
        <v>-21341.4462803136</v>
      </c>
      <c r="V25" s="61" t="n">
        <f aca="false">+interest!$N159*-1</f>
        <v>-24078.2221483343</v>
      </c>
      <c r="W25" s="61" t="n">
        <f aca="false">SUM(C25:V25)</f>
        <v>-142905.531077637</v>
      </c>
    </row>
    <row r="26" customFormat="false" ht="12.75" hidden="false" customHeight="false" outlineLevel="0" collapsed="false"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</row>
    <row r="27" customFormat="false" ht="12.75" hidden="false" customHeight="false" outlineLevel="0" collapsed="false">
      <c r="A27" s="0" t="s">
        <v>343</v>
      </c>
      <c r="C27" s="61" t="n">
        <f aca="false">+C23-C25</f>
        <v>18475.2563059153</v>
      </c>
      <c r="D27" s="61" t="n">
        <f aca="false">+D23-D25</f>
        <v>8140.88205630722</v>
      </c>
      <c r="E27" s="61" t="n">
        <f aca="false">+E23-E25</f>
        <v>8638.72554396324</v>
      </c>
      <c r="F27" s="61" t="n">
        <f aca="false">+F23-F25</f>
        <v>9178.52863196221</v>
      </c>
      <c r="G27" s="61" t="n">
        <f aca="false">+G23-G25</f>
        <v>9844.06201464915</v>
      </c>
      <c r="H27" s="61" t="n">
        <f aca="false">+H23-H25</f>
        <v>10393.848911508</v>
      </c>
      <c r="I27" s="61" t="n">
        <f aca="false">+I23-I25</f>
        <v>11046.5231053708</v>
      </c>
      <c r="J27" s="61" t="n">
        <f aca="false">+J23-J25</f>
        <v>11737.828902365</v>
      </c>
      <c r="K27" s="61" t="n">
        <f aca="false">+K23-K25</f>
        <v>12554.7761885184</v>
      </c>
      <c r="L27" s="61" t="n">
        <f aca="false">+L23-L25</f>
        <v>13291.7957193617</v>
      </c>
      <c r="M27" s="61" t="n">
        <f aca="false">+M23-M25</f>
        <v>14157.6513011516</v>
      </c>
      <c r="N27" s="61" t="n">
        <f aca="false">+N23-N25</f>
        <v>15090.9217953961</v>
      </c>
      <c r="O27" s="61" t="n">
        <f aca="false">+O23-O25</f>
        <v>16159.8884481261</v>
      </c>
      <c r="P27" s="61" t="n">
        <f aca="false">+P23-P25</f>
        <v>17281.1278897776</v>
      </c>
      <c r="Q27" s="61" t="n">
        <f aca="false">+Q23-Q25</f>
        <v>18811.4392041794</v>
      </c>
      <c r="R27" s="61" t="n">
        <f aca="false">+R23-R25</f>
        <v>20632.5853399795</v>
      </c>
      <c r="S27" s="61" t="n">
        <f aca="false">+S23-S25</f>
        <v>22611.299445133</v>
      </c>
      <c r="T27" s="61" t="n">
        <f aca="false">+T23-T25</f>
        <v>24759.8127648013</v>
      </c>
      <c r="U27" s="61" t="n">
        <f aca="false">+U23-U25</f>
        <v>27091.3060525211</v>
      </c>
      <c r="V27" s="61" t="n">
        <f aca="false">+V23-V25</f>
        <v>29619.9832819578</v>
      </c>
      <c r="W27" s="61" t="n">
        <f aca="false">SUM(C27:V27)</f>
        <v>319518.242902944</v>
      </c>
    </row>
    <row r="28" customFormat="false" ht="12.75" hidden="false" customHeight="false" outlineLevel="0" collapsed="false"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</row>
    <row r="29" customFormat="false" ht="12.75" hidden="false" customHeight="false" outlineLevel="0" collapsed="false">
      <c r="A29" s="8" t="s">
        <v>344</v>
      </c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</row>
    <row r="30" customFormat="false" ht="12.75" hidden="false" customHeight="false" outlineLevel="0" collapsed="false"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</row>
    <row r="31" customFormat="false" ht="12.75" hidden="false" customHeight="false" outlineLevel="0" collapsed="false"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</row>
    <row r="32" customFormat="false" ht="12.75" hidden="false" customHeight="false" outlineLevel="0" collapsed="false">
      <c r="A32" s="0" t="s">
        <v>334</v>
      </c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  <c r="S32" s="61"/>
      <c r="T32" s="61"/>
      <c r="U32" s="61"/>
      <c r="V32" s="61"/>
      <c r="W32" s="61"/>
    </row>
    <row r="33" customFormat="false" ht="12.75" hidden="false" customHeight="false" outlineLevel="0" collapsed="false">
      <c r="A33" s="0" t="s">
        <v>335</v>
      </c>
      <c r="C33" s="61" t="n">
        <f aca="false">+DCF!D45/365*C4</f>
        <v>101.677808219178</v>
      </c>
      <c r="D33" s="61" t="n">
        <f aca="false">+DCF!E45</f>
        <v>104.442</v>
      </c>
      <c r="E33" s="61" t="n">
        <f aca="false">+DCF!F45</f>
        <v>107.57526</v>
      </c>
      <c r="F33" s="61" t="n">
        <f aca="false">+DCF!G45</f>
        <v>110.8025178</v>
      </c>
      <c r="G33" s="61" t="n">
        <f aca="false">+DCF!H45</f>
        <v>114.126593334</v>
      </c>
      <c r="H33" s="61" t="n">
        <f aca="false">+DCF!I45</f>
        <v>117.55039113402</v>
      </c>
      <c r="I33" s="61" t="n">
        <f aca="false">+DCF!J45</f>
        <v>121.076902868041</v>
      </c>
      <c r="J33" s="61" t="n">
        <f aca="false">+DCF!K45</f>
        <v>124.709209954082</v>
      </c>
      <c r="K33" s="61" t="n">
        <f aca="false">+DCF!L45</f>
        <v>128.450486252704</v>
      </c>
      <c r="L33" s="61" t="n">
        <f aca="false">+DCF!M45</f>
        <v>132.304000840285</v>
      </c>
      <c r="M33" s="61" t="n">
        <f aca="false">+DCF!N45</f>
        <v>136.273120865494</v>
      </c>
      <c r="N33" s="61" t="n">
        <f aca="false">+DCF!O45</f>
        <v>140.361314491459</v>
      </c>
      <c r="O33" s="61" t="n">
        <f aca="false">+DCF!P45</f>
        <v>144.572153926203</v>
      </c>
      <c r="P33" s="61" t="n">
        <f aca="false">+DCF!Q45</f>
        <v>148.909318543989</v>
      </c>
      <c r="Q33" s="61" t="n">
        <f aca="false">+DCF!R45</f>
        <v>153.376598100308</v>
      </c>
      <c r="R33" s="61" t="n">
        <f aca="false">+DCF!S45</f>
        <v>157.977896043318</v>
      </c>
      <c r="S33" s="61" t="n">
        <f aca="false">+DCF!T45</f>
        <v>162.717232924617</v>
      </c>
      <c r="T33" s="61" t="n">
        <f aca="false">+DCF!U45</f>
        <v>167.598749912356</v>
      </c>
      <c r="U33" s="61" t="n">
        <f aca="false">+DCF!V45</f>
        <v>172.626712409726</v>
      </c>
      <c r="V33" s="61" t="n">
        <f aca="false">+DCF!W45</f>
        <v>177.805513782018</v>
      </c>
      <c r="W33" s="61" t="n">
        <f aca="false">SUM(C33:V33)</f>
        <v>2724.9337814018</v>
      </c>
    </row>
    <row r="34" customFormat="false" ht="12.75" hidden="false" customHeight="false" outlineLevel="0" collapsed="false">
      <c r="A34" s="0" t="s">
        <v>336</v>
      </c>
      <c r="C34" s="61" t="n">
        <f aca="false">+DCF!D46</f>
        <v>15214.74</v>
      </c>
      <c r="D34" s="61" t="n">
        <f aca="false">+DCF!E46</f>
        <v>13752.80127762</v>
      </c>
      <c r="E34" s="61" t="n">
        <f aca="false">+DCF!F46</f>
        <v>12784.602929613</v>
      </c>
      <c r="F34" s="61" t="n">
        <f aca="false">+DCF!G46</f>
        <v>11866.078425495</v>
      </c>
      <c r="G34" s="61" t="n">
        <f aca="false">+DCF!H46</f>
        <v>10992.5525799588</v>
      </c>
      <c r="H34" s="61" t="n">
        <f aca="false">+DCF!I46</f>
        <v>10159.9346058606</v>
      </c>
      <c r="I34" s="61" t="n">
        <f aca="false">+DCF!J46</f>
        <v>9346.6017711546</v>
      </c>
      <c r="J34" s="61" t="n">
        <f aca="false">+DCF!K46</f>
        <v>8533.2689364486</v>
      </c>
      <c r="K34" s="61" t="n">
        <f aca="false">+DCF!L46</f>
        <v>7719.3517035792</v>
      </c>
      <c r="L34" s="61" t="n">
        <f aca="false">+DCF!M46</f>
        <v>6906.0188688732</v>
      </c>
      <c r="M34" s="61" t="n">
        <f aca="false">+DCF!N46</f>
        <v>6092.1016360038</v>
      </c>
      <c r="N34" s="61" t="n">
        <f aca="false">+DCF!O46</f>
        <v>5278.7688012978</v>
      </c>
      <c r="O34" s="61" t="n">
        <f aca="false">+DCF!P46</f>
        <v>4464.8515684284</v>
      </c>
      <c r="P34" s="61" t="n">
        <f aca="false">+DCF!Q46</f>
        <v>3651.5187337224</v>
      </c>
      <c r="Q34" s="61" t="n">
        <f aca="false">+DCF!R46</f>
        <v>3010.5833572194</v>
      </c>
      <c r="R34" s="61" t="n">
        <f aca="false">+DCF!S46</f>
        <v>2542.0454389194</v>
      </c>
      <c r="S34" s="61" t="n">
        <f aca="false">+DCF!T46</f>
        <v>2073.5075206194</v>
      </c>
      <c r="T34" s="61" t="n">
        <f aca="false">+DCF!U46</f>
        <v>1604.9696023194</v>
      </c>
      <c r="U34" s="61" t="n">
        <f aca="false">+DCF!V46</f>
        <v>1136.4316840194</v>
      </c>
      <c r="V34" s="61" t="n">
        <f aca="false">+DCF!W46</f>
        <v>667.893765719396</v>
      </c>
      <c r="W34" s="61" t="n">
        <f aca="false">SUM(C34:V34)</f>
        <v>137798.623206872</v>
      </c>
    </row>
    <row r="35" customFormat="false" ht="12.75" hidden="false" customHeight="false" outlineLevel="0" collapsed="false">
      <c r="A35" s="0" t="s">
        <v>151</v>
      </c>
      <c r="C35" s="61" t="n">
        <f aca="false">+DCF!D48</f>
        <v>5071.58</v>
      </c>
      <c r="D35" s="61" t="n">
        <f aca="false">+DCF!E48</f>
        <v>5223.7274</v>
      </c>
      <c r="E35" s="61" t="n">
        <f aca="false">+DCF!F48</f>
        <v>5380.439222</v>
      </c>
      <c r="F35" s="61" t="n">
        <f aca="false">+DCF!G48</f>
        <v>5541.85239866</v>
      </c>
      <c r="G35" s="61" t="n">
        <f aca="false">+DCF!H48</f>
        <v>5708.1079706198</v>
      </c>
      <c r="H35" s="61" t="n">
        <f aca="false">+DCF!I48</f>
        <v>5879.3512097384</v>
      </c>
      <c r="I35" s="61" t="n">
        <f aca="false">+DCF!J48</f>
        <v>6055.73174603055</v>
      </c>
      <c r="J35" s="61" t="n">
        <f aca="false">+DCF!K48</f>
        <v>6237.40369841146</v>
      </c>
      <c r="K35" s="61" t="n">
        <f aca="false">+DCF!L48</f>
        <v>6424.52580936381</v>
      </c>
      <c r="L35" s="61" t="n">
        <f aca="false">+DCF!M48</f>
        <v>6617.26158364472</v>
      </c>
      <c r="M35" s="61" t="n">
        <f aca="false">+DCF!N48</f>
        <v>6815.77943115406</v>
      </c>
      <c r="N35" s="61" t="n">
        <f aca="false">+DCF!O48</f>
        <v>7020.25281408869</v>
      </c>
      <c r="O35" s="61" t="n">
        <f aca="false">+DCF!P48</f>
        <v>7230.86039851135</v>
      </c>
      <c r="P35" s="61" t="n">
        <f aca="false">+DCF!Q48</f>
        <v>7447.78621046669</v>
      </c>
      <c r="Q35" s="61" t="n">
        <f aca="false">+DCF!R48</f>
        <v>7671.21979678069</v>
      </c>
      <c r="R35" s="61" t="n">
        <f aca="false">+DCF!S48</f>
        <v>7901.35639068411</v>
      </c>
      <c r="S35" s="61" t="n">
        <f aca="false">+DCF!T48</f>
        <v>8138.39708240463</v>
      </c>
      <c r="T35" s="61" t="n">
        <f aca="false">+DCF!U48</f>
        <v>8382.54899487677</v>
      </c>
      <c r="U35" s="61" t="n">
        <f aca="false">+DCF!V48</f>
        <v>8634.02546472308</v>
      </c>
      <c r="V35" s="61" t="n">
        <f aca="false">+DCF!W48</f>
        <v>8893.04622866477</v>
      </c>
      <c r="W35" s="61" t="n">
        <f aca="false">SUM(C35:V35)</f>
        <v>136275.253850824</v>
      </c>
    </row>
    <row r="36" customFormat="false" ht="12.75" hidden="false" customHeight="false" outlineLevel="0" collapsed="false">
      <c r="A36" s="0" t="s">
        <v>337</v>
      </c>
      <c r="C36" s="61" t="n">
        <f aca="false">+C16</f>
        <v>0</v>
      </c>
      <c r="D36" s="61" t="n">
        <f aca="false">+D16</f>
        <v>0</v>
      </c>
      <c r="E36" s="61" t="n">
        <f aca="false">+E16</f>
        <v>0</v>
      </c>
      <c r="F36" s="61" t="n">
        <f aca="false">+F16</f>
        <v>0</v>
      </c>
      <c r="G36" s="61" t="n">
        <f aca="false">+G16</f>
        <v>0</v>
      </c>
      <c r="H36" s="61" t="n">
        <f aca="false">+H16</f>
        <v>0</v>
      </c>
      <c r="I36" s="61" t="n">
        <f aca="false">+I16</f>
        <v>0</v>
      </c>
      <c r="J36" s="61" t="n">
        <f aca="false">+J16</f>
        <v>0</v>
      </c>
      <c r="K36" s="61" t="n">
        <f aca="false">+K16</f>
        <v>0</v>
      </c>
      <c r="L36" s="61" t="n">
        <f aca="false">+L16</f>
        <v>0</v>
      </c>
      <c r="M36" s="61" t="n">
        <f aca="false">+M16</f>
        <v>0</v>
      </c>
      <c r="N36" s="61" t="n">
        <f aca="false">+N16</f>
        <v>0</v>
      </c>
      <c r="O36" s="61" t="n">
        <f aca="false">+O16</f>
        <v>0</v>
      </c>
      <c r="P36" s="61" t="n">
        <f aca="false">+P16</f>
        <v>0</v>
      </c>
      <c r="Q36" s="61" t="n">
        <f aca="false">+Q16</f>
        <v>0</v>
      </c>
      <c r="R36" s="61" t="n">
        <f aca="false">+R16</f>
        <v>0</v>
      </c>
      <c r="S36" s="61" t="n">
        <f aca="false">+S16</f>
        <v>0</v>
      </c>
      <c r="T36" s="61" t="n">
        <f aca="false">+T16</f>
        <v>0</v>
      </c>
      <c r="U36" s="61" t="n">
        <f aca="false">+U16</f>
        <v>0</v>
      </c>
      <c r="V36" s="61" t="n">
        <f aca="false">+V16</f>
        <v>0</v>
      </c>
      <c r="W36" s="61" t="n">
        <f aca="false">SUM(C36:V36)</f>
        <v>0</v>
      </c>
    </row>
    <row r="37" customFormat="false" ht="15" hidden="false" customHeight="false" outlineLevel="0" collapsed="false">
      <c r="A37" s="23" t="s">
        <v>338</v>
      </c>
      <c r="C37" s="346" t="n">
        <f aca="false">+assumptions!$B$29*assumptions!$B$16</f>
        <v>3042.948</v>
      </c>
      <c r="D37" s="346" t="n">
        <f aca="false">+assumptions!$B$29*assumptions!$B$16</f>
        <v>3042.948</v>
      </c>
      <c r="E37" s="346" t="n">
        <f aca="false">+assumptions!$B$29*assumptions!$B$16</f>
        <v>3042.948</v>
      </c>
      <c r="F37" s="346" t="n">
        <f aca="false">+assumptions!$B$29*assumptions!$B$16</f>
        <v>3042.948</v>
      </c>
      <c r="G37" s="346" t="n">
        <f aca="false">+assumptions!$B$29*assumptions!$B$16</f>
        <v>3042.948</v>
      </c>
      <c r="H37" s="346" t="n">
        <f aca="false">+assumptions!$B$29*assumptions!$B$16</f>
        <v>3042.948</v>
      </c>
      <c r="I37" s="346" t="n">
        <f aca="false">+assumptions!$B$29*assumptions!$B$16</f>
        <v>3042.948</v>
      </c>
      <c r="J37" s="346" t="n">
        <f aca="false">+assumptions!$B$29*assumptions!$B$16</f>
        <v>3042.948</v>
      </c>
      <c r="K37" s="346" t="n">
        <f aca="false">+assumptions!$B$29*assumptions!$B$16</f>
        <v>3042.948</v>
      </c>
      <c r="L37" s="346" t="n">
        <f aca="false">+assumptions!$B$29*assumptions!$B$16</f>
        <v>3042.948</v>
      </c>
      <c r="M37" s="346" t="n">
        <f aca="false">+assumptions!$B$29*assumptions!$B$16</f>
        <v>3042.948</v>
      </c>
      <c r="N37" s="346" t="n">
        <f aca="false">+assumptions!$B$29*assumptions!$B$16</f>
        <v>3042.948</v>
      </c>
      <c r="O37" s="346" t="n">
        <f aca="false">+assumptions!$B$29*assumptions!$B$16</f>
        <v>3042.948</v>
      </c>
      <c r="P37" s="346" t="n">
        <f aca="false">+assumptions!$B$29*assumptions!$B$16</f>
        <v>3042.948</v>
      </c>
      <c r="Q37" s="346" t="n">
        <f aca="false">+assumptions!$B$29*assumptions!$B$16</f>
        <v>3042.948</v>
      </c>
      <c r="R37" s="346" t="n">
        <f aca="false">+assumptions!$B$29*assumptions!$B$16</f>
        <v>3042.948</v>
      </c>
      <c r="S37" s="346" t="n">
        <f aca="false">+assumptions!$B$29*assumptions!$B$16</f>
        <v>3042.948</v>
      </c>
      <c r="T37" s="346" t="n">
        <f aca="false">+assumptions!$B$29*assumptions!$B$16</f>
        <v>3042.948</v>
      </c>
      <c r="U37" s="346" t="n">
        <f aca="false">+assumptions!$B$29*assumptions!$B$16</f>
        <v>3042.948</v>
      </c>
      <c r="V37" s="346" t="n">
        <f aca="false">+assumptions!$B$29*assumptions!$B$16</f>
        <v>3042.948</v>
      </c>
      <c r="W37" s="61" t="n">
        <f aca="false">SUM(C37:V37)</f>
        <v>60858.96</v>
      </c>
    </row>
    <row r="38" customFormat="false" ht="12.75" hidden="false" customHeight="false" outlineLevel="0" collapsed="false">
      <c r="A38" s="23" t="s">
        <v>339</v>
      </c>
      <c r="C38" s="61" t="n">
        <f aca="false">SUM(C33:C37)</f>
        <v>23430.9458082192</v>
      </c>
      <c r="D38" s="61" t="n">
        <f aca="false">SUM(D33:D37)</f>
        <v>22123.91867762</v>
      </c>
      <c r="E38" s="61" t="n">
        <f aca="false">SUM(E33:E37)</f>
        <v>21315.565411613</v>
      </c>
      <c r="F38" s="61" t="n">
        <f aca="false">SUM(F33:F37)</f>
        <v>20561.681341955</v>
      </c>
      <c r="G38" s="61" t="n">
        <f aca="false">SUM(G33:G37)</f>
        <v>19857.7351439126</v>
      </c>
      <c r="H38" s="61" t="n">
        <f aca="false">SUM(H33:H37)</f>
        <v>19199.784206733</v>
      </c>
      <c r="I38" s="61" t="n">
        <f aca="false">SUM(I33:I37)</f>
        <v>18566.3584200532</v>
      </c>
      <c r="J38" s="61" t="n">
        <f aca="false">SUM(J33:J37)</f>
        <v>17938.3298448141</v>
      </c>
      <c r="K38" s="61" t="n">
        <f aca="false">SUM(K33:K37)</f>
        <v>17315.2759991957</v>
      </c>
      <c r="L38" s="61" t="n">
        <f aca="false">SUM(L33:L37)</f>
        <v>16698.5324533582</v>
      </c>
      <c r="M38" s="61" t="n">
        <f aca="false">SUM(M33:M37)</f>
        <v>16087.1021880234</v>
      </c>
      <c r="N38" s="61" t="n">
        <f aca="false">SUM(N33:N37)</f>
        <v>15482.3309298779</v>
      </c>
      <c r="O38" s="61" t="n">
        <f aca="false">SUM(O33:O37)</f>
        <v>14883.2321208659</v>
      </c>
      <c r="P38" s="61" t="n">
        <f aca="false">SUM(P33:P37)</f>
        <v>14291.1622627331</v>
      </c>
      <c r="Q38" s="61" t="n">
        <f aca="false">SUM(Q33:Q37)</f>
        <v>13878.1277521004</v>
      </c>
      <c r="R38" s="61" t="n">
        <f aca="false">SUM(R33:R37)</f>
        <v>13644.3277256468</v>
      </c>
      <c r="S38" s="61" t="n">
        <f aca="false">SUM(S33:S37)</f>
        <v>13417.5698359486</v>
      </c>
      <c r="T38" s="61" t="n">
        <f aca="false">SUM(T33:T37)</f>
        <v>13198.0653471085</v>
      </c>
      <c r="U38" s="61" t="n">
        <f aca="false">SUM(U33:U37)</f>
        <v>12986.0318611522</v>
      </c>
      <c r="V38" s="61" t="n">
        <f aca="false">SUM(V33:V37)</f>
        <v>12781.6935081662</v>
      </c>
      <c r="W38" s="61" t="n">
        <f aca="false">SUM(C38:V38)</f>
        <v>337657.770839097</v>
      </c>
    </row>
    <row r="39" customFormat="false" ht="12.75" hidden="false" customHeight="false" outlineLevel="0" collapsed="false"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1"/>
      <c r="U39" s="61"/>
      <c r="V39" s="61"/>
      <c r="W39" s="61" t="n">
        <f aca="false">SUM(C39:V39)</f>
        <v>0</v>
      </c>
    </row>
    <row r="40" customFormat="false" ht="12.75" hidden="false" customHeight="false" outlineLevel="0" collapsed="false">
      <c r="A40" s="0" t="s">
        <v>321</v>
      </c>
      <c r="C40" s="61" t="n">
        <f aca="false">+C10-C38</f>
        <v>46028.7738890153</v>
      </c>
      <c r="D40" s="61" t="n">
        <f aca="false">+D10-D38</f>
        <v>28232.1885103473</v>
      </c>
      <c r="E40" s="61" t="n">
        <f aca="false">+E10-E38</f>
        <v>27526.4259648848</v>
      </c>
      <c r="F40" s="61" t="n">
        <f aca="false">+F10-F38</f>
        <v>26856.9467793849</v>
      </c>
      <c r="G40" s="61" t="n">
        <f aca="false">+G10-G38</f>
        <v>26346.5807340157</v>
      </c>
      <c r="H40" s="61" t="n">
        <f aca="false">+H10-H38</f>
        <v>25613.6189748947</v>
      </c>
      <c r="I40" s="61" t="n">
        <f aca="false">+I10-I38</f>
        <v>25021.0042068924</v>
      </c>
      <c r="J40" s="61" t="n">
        <f aca="false">+J10-J38</f>
        <v>24428.4201291034</v>
      </c>
      <c r="K40" s="61" t="n">
        <f aca="false">+K10-K38</f>
        <v>23948.1828107115</v>
      </c>
      <c r="L40" s="61" t="n">
        <f aca="false">+L10-L38</f>
        <v>23242.9212123521</v>
      </c>
      <c r="M40" s="61" t="n">
        <f aca="false">+M10-M38</f>
        <v>22650.0082984948</v>
      </c>
      <c r="N40" s="61" t="n">
        <f aca="false">+N10-N38</f>
        <v>22057.556469003</v>
      </c>
      <c r="O40" s="61" t="n">
        <f aca="false">+O10-O38</f>
        <v>21564.2970887608</v>
      </c>
      <c r="P40" s="61" t="n">
        <f aca="false">+P10-P38</f>
        <v>20872.3340702163</v>
      </c>
      <c r="Q40" s="61" t="n">
        <f aca="false">+Q10-Q38</f>
        <v>20405.8221766234</v>
      </c>
      <c r="R40" s="61" t="n">
        <f aca="false">+R10-R38</f>
        <v>20065.1791271938</v>
      </c>
      <c r="S40" s="61" t="n">
        <f aca="false">+S10-S38</f>
        <v>19724.5761215314</v>
      </c>
      <c r="T40" s="61" t="n">
        <f aca="false">+T10-T38</f>
        <v>19384.0143609495</v>
      </c>
      <c r="U40" s="61" t="n">
        <f aca="false">+U10-U38</f>
        <v>19043.4950828003</v>
      </c>
      <c r="V40" s="61" t="n">
        <f aca="false">+V10-V38</f>
        <v>18703.0195615569</v>
      </c>
      <c r="W40" s="61" t="n">
        <f aca="false">SUM(C40:V40)</f>
        <v>481715.365568732</v>
      </c>
    </row>
    <row r="41" customFormat="false" ht="12.75" hidden="false" customHeight="false" outlineLevel="0" collapsed="false">
      <c r="A41" s="0" t="s">
        <v>340</v>
      </c>
      <c r="C41" s="61" t="n">
        <f aca="false">+C40*assumptions!$B$30</f>
        <v>17895.9872880492</v>
      </c>
      <c r="D41" s="61" t="n">
        <f aca="false">+D40*assumptions!$B$30</f>
        <v>10976.674892823</v>
      </c>
      <c r="E41" s="61" t="n">
        <f aca="false">+E40*assumptions!$B$30</f>
        <v>10702.2744151472</v>
      </c>
      <c r="F41" s="61" t="n">
        <f aca="false">+F40*assumptions!$B$30</f>
        <v>10441.9809078248</v>
      </c>
      <c r="G41" s="61" t="n">
        <f aca="false">+G40*assumptions!$B$30</f>
        <v>10243.5505893853</v>
      </c>
      <c r="H41" s="61" t="n">
        <f aca="false">+H40*assumptions!$B$30</f>
        <v>9958.57505743904</v>
      </c>
      <c r="I41" s="61" t="n">
        <f aca="false">+I40*assumptions!$B$30</f>
        <v>9728.16643563975</v>
      </c>
      <c r="J41" s="61" t="n">
        <f aca="false">+J40*assumptions!$B$30</f>
        <v>9497.76974619539</v>
      </c>
      <c r="K41" s="61" t="n">
        <f aca="false">+K40*assumptions!$B$30</f>
        <v>9311.05347680462</v>
      </c>
      <c r="L41" s="61" t="n">
        <f aca="false">+L40*assumptions!$B$30</f>
        <v>9036.84776736248</v>
      </c>
      <c r="M41" s="61" t="n">
        <f aca="false">+M40*assumptions!$B$30</f>
        <v>8806.32322645476</v>
      </c>
      <c r="N41" s="61" t="n">
        <f aca="false">+N40*assumptions!$B$30</f>
        <v>8575.97795514836</v>
      </c>
      <c r="O41" s="61" t="n">
        <f aca="false">+O40*assumptions!$B$30</f>
        <v>8384.19870811021</v>
      </c>
      <c r="P41" s="61" t="n">
        <f aca="false">+P40*assumptions!$B$30</f>
        <v>8115.16348650011</v>
      </c>
      <c r="Q41" s="61" t="n">
        <f aca="false">+Q40*assumptions!$B$30</f>
        <v>7933.78366227118</v>
      </c>
      <c r="R41" s="61" t="n">
        <f aca="false">+R40*assumptions!$B$30</f>
        <v>7801.34164465293</v>
      </c>
      <c r="S41" s="61" t="n">
        <f aca="false">+S40*assumptions!$B$30</f>
        <v>7668.91519605142</v>
      </c>
      <c r="T41" s="61" t="n">
        <f aca="false">+T40*assumptions!$B$30</f>
        <v>7536.50478353716</v>
      </c>
      <c r="U41" s="61" t="n">
        <f aca="false">+U40*assumptions!$B$30</f>
        <v>7404.11088819275</v>
      </c>
      <c r="V41" s="61" t="n">
        <f aca="false">+V40*assumptions!$B$30</f>
        <v>7271.73400553331</v>
      </c>
      <c r="W41" s="61" t="n">
        <f aca="false">SUM(C41:V41)</f>
        <v>187290.934133123</v>
      </c>
    </row>
    <row r="42" customFormat="false" ht="12.75" hidden="false" customHeight="false" outlineLevel="0" collapsed="false">
      <c r="W42" s="61"/>
    </row>
    <row r="43" customFormat="false" ht="12.75" hidden="false" customHeight="false" outlineLevel="0" collapsed="false">
      <c r="A43" s="0" t="s">
        <v>345</v>
      </c>
      <c r="C43" s="179" t="n">
        <f aca="false">+C10-C38-C41</f>
        <v>28132.7866009662</v>
      </c>
      <c r="D43" s="179" t="n">
        <f aca="false">+D10-D38-D41</f>
        <v>17255.5136175243</v>
      </c>
      <c r="E43" s="179" t="n">
        <f aca="false">+E10-E38-E41</f>
        <v>16824.1515497376</v>
      </c>
      <c r="F43" s="179" t="n">
        <f aca="false">+F10-F38-F41</f>
        <v>16414.96587156</v>
      </c>
      <c r="G43" s="179" t="n">
        <f aca="false">+G10-G38-G41</f>
        <v>16103.0301446304</v>
      </c>
      <c r="H43" s="179" t="n">
        <f aca="false">+H10-H38-H41</f>
        <v>15655.0439174556</v>
      </c>
      <c r="I43" s="179" t="n">
        <f aca="false">+I10-I38-I41</f>
        <v>15292.8377712526</v>
      </c>
      <c r="J43" s="179" t="n">
        <f aca="false">+J10-J38-J41</f>
        <v>14930.650382908</v>
      </c>
      <c r="K43" s="179" t="n">
        <f aca="false">+K10-K38-K41</f>
        <v>14637.1293339069</v>
      </c>
      <c r="L43" s="179" t="n">
        <f aca="false">+L10-L38-L41</f>
        <v>14206.0734449896</v>
      </c>
      <c r="M43" s="179" t="n">
        <f aca="false">+M10-M38-M41</f>
        <v>13843.68507204</v>
      </c>
      <c r="N43" s="179" t="n">
        <f aca="false">+N10-N38-N41</f>
        <v>13481.5785138546</v>
      </c>
      <c r="O43" s="179" t="n">
        <f aca="false">+O10-O38-O41</f>
        <v>13180.0983806506</v>
      </c>
      <c r="P43" s="179" t="n">
        <f aca="false">+P10-P38-P41</f>
        <v>12757.1705837162</v>
      </c>
      <c r="Q43" s="179" t="n">
        <f aca="false">+Q10-Q38-Q41</f>
        <v>12472.0385143522</v>
      </c>
      <c r="R43" s="179" t="n">
        <f aca="false">+R10-R38-R41</f>
        <v>12263.8374825408</v>
      </c>
      <c r="S43" s="179" t="n">
        <f aca="false">+S10-S38-S41</f>
        <v>12055.66092548</v>
      </c>
      <c r="T43" s="179" t="n">
        <f aca="false">+T10-T38-T41</f>
        <v>11847.5095774123</v>
      </c>
      <c r="U43" s="179" t="n">
        <f aca="false">+U10-U38-U41</f>
        <v>11639.3841946075</v>
      </c>
      <c r="V43" s="179" t="n">
        <f aca="false">+V10-V38-V41</f>
        <v>11431.2855560236</v>
      </c>
      <c r="W43" s="61" t="n">
        <f aca="false">SUM(C43:V43)</f>
        <v>294424.431435609</v>
      </c>
    </row>
    <row r="44" customFormat="false" ht="12.75" hidden="false" customHeight="false" outlineLevel="0" collapsed="false">
      <c r="W44" s="61"/>
    </row>
    <row r="45" customFormat="false" ht="12.75" hidden="false" customHeight="false" outlineLevel="0" collapsed="false">
      <c r="A45" s="0" t="s">
        <v>342</v>
      </c>
      <c r="C45" s="61" t="n">
        <f aca="false">+C25</f>
        <v>3746.77471034952</v>
      </c>
      <c r="D45" s="61" t="n">
        <f aca="false">+D25</f>
        <v>3225.10713881703</v>
      </c>
      <c r="E45" s="61" t="n">
        <f aca="false">+E25</f>
        <v>2295.90158337434</v>
      </c>
      <c r="F45" s="61" t="n">
        <f aca="false">+F25</f>
        <v>1346.91281719782</v>
      </c>
      <c r="G45" s="61" t="n">
        <f aca="false">+G25</f>
        <v>369.443707581213</v>
      </c>
      <c r="H45" s="61" t="n">
        <f aca="false">+H25</f>
        <v>-628.329416452379</v>
      </c>
      <c r="I45" s="61" t="n">
        <f aca="false">+I25</f>
        <v>-1643.20975651818</v>
      </c>
      <c r="J45" s="61" t="n">
        <f aca="false">+J25</f>
        <v>-2696.70294185703</v>
      </c>
      <c r="K45" s="61" t="n">
        <f aca="false">+K25</f>
        <v>-3807.17127701149</v>
      </c>
      <c r="L45" s="61" t="n">
        <f aca="false">+L25</f>
        <v>-4975.24669677207</v>
      </c>
      <c r="M45" s="61" t="n">
        <f aca="false">+M25</f>
        <v>-6203.49065151157</v>
      </c>
      <c r="N45" s="61" t="n">
        <f aca="false">+N25</f>
        <v>-7498.86770394148</v>
      </c>
      <c r="O45" s="61" t="n">
        <f aca="false">+O25</f>
        <v>-8869.31448987547</v>
      </c>
      <c r="P45" s="61" t="n">
        <f aca="false">+P25</f>
        <v>-10413.4817284614</v>
      </c>
      <c r="Q45" s="61" t="n">
        <f aca="false">+Q25</f>
        <v>-12228.9251122272</v>
      </c>
      <c r="R45" s="61" t="n">
        <f aca="false">+R25</f>
        <v>-14258.2722798387</v>
      </c>
      <c r="S45" s="61" t="n">
        <f aca="false">+S25</f>
        <v>-16445.162942053</v>
      </c>
      <c r="T45" s="61" t="n">
        <f aca="false">+T25</f>
        <v>-18801.827609789</v>
      </c>
      <c r="U45" s="61" t="n">
        <f aca="false">+U25</f>
        <v>-21341.4462803136</v>
      </c>
      <c r="V45" s="61" t="n">
        <f aca="false">+V25</f>
        <v>-24078.2221483343</v>
      </c>
      <c r="W45" s="61" t="n">
        <f aca="false">SUM(C45:V45)</f>
        <v>-142905.531077637</v>
      </c>
    </row>
    <row r="46" customFormat="false" ht="12.75" hidden="false" customHeight="false" outlineLevel="0" collapsed="false"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</row>
    <row r="47" customFormat="false" ht="12.75" hidden="false" customHeight="false" outlineLevel="0" collapsed="false">
      <c r="A47" s="0" t="s">
        <v>343</v>
      </c>
      <c r="C47" s="61" t="n">
        <f aca="false">+C43-C45</f>
        <v>24386.0118906166</v>
      </c>
      <c r="D47" s="61" t="n">
        <f aca="false">+D43-D45</f>
        <v>14030.4064787072</v>
      </c>
      <c r="E47" s="61" t="n">
        <f aca="false">+E43-E45</f>
        <v>14528.2499663632</v>
      </c>
      <c r="F47" s="61" t="n">
        <f aca="false">+F43-F45</f>
        <v>15068.0530543622</v>
      </c>
      <c r="G47" s="61" t="n">
        <f aca="false">+G43-G45</f>
        <v>15733.5864370492</v>
      </c>
      <c r="H47" s="61" t="n">
        <f aca="false">+H43-H45</f>
        <v>16283.373333908</v>
      </c>
      <c r="I47" s="61" t="n">
        <f aca="false">+I43-I45</f>
        <v>16936.0475277708</v>
      </c>
      <c r="J47" s="61" t="n">
        <f aca="false">+J43-J45</f>
        <v>17627.353324765</v>
      </c>
      <c r="K47" s="61" t="n">
        <f aca="false">+K43-K45</f>
        <v>18444.3006109184</v>
      </c>
      <c r="L47" s="61" t="n">
        <f aca="false">+L43-L45</f>
        <v>19181.3201417617</v>
      </c>
      <c r="M47" s="61" t="n">
        <f aca="false">+M43-M45</f>
        <v>20047.1757235516</v>
      </c>
      <c r="N47" s="61" t="n">
        <f aca="false">+N43-N45</f>
        <v>20980.4462177961</v>
      </c>
      <c r="O47" s="61" t="n">
        <f aca="false">+O43-O45</f>
        <v>22049.4128705261</v>
      </c>
      <c r="P47" s="61" t="n">
        <f aca="false">+P43-P45</f>
        <v>23170.6523121776</v>
      </c>
      <c r="Q47" s="61" t="n">
        <f aca="false">+Q43-Q45</f>
        <v>24700.9636265794</v>
      </c>
      <c r="R47" s="61" t="n">
        <f aca="false">+R43-R45</f>
        <v>26522.1097623795</v>
      </c>
      <c r="S47" s="61" t="n">
        <f aca="false">+S43-S45</f>
        <v>28500.823867533</v>
      </c>
      <c r="T47" s="61" t="n">
        <f aca="false">+T43-T45</f>
        <v>30649.3371872013</v>
      </c>
      <c r="U47" s="61" t="n">
        <f aca="false">+U43-U45</f>
        <v>32980.8304749211</v>
      </c>
      <c r="V47" s="61" t="n">
        <f aca="false">+V43-V45</f>
        <v>35509.5077043578</v>
      </c>
      <c r="W47" s="61" t="n">
        <f aca="false">SUM(C47:V47)</f>
        <v>437329.962513246</v>
      </c>
    </row>
    <row r="48" customFormat="false" ht="12.75" hidden="false" customHeight="false" outlineLevel="0" collapsed="false"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</row>
    <row r="49" customFormat="false" ht="12.75" hidden="false" customHeight="false" outlineLevel="0" collapsed="false">
      <c r="A49" s="0" t="s">
        <v>346</v>
      </c>
      <c r="C49" s="59" t="n">
        <f aca="false">AVERAGE([3]data1fuel!CM2:CM1001)</f>
        <v>4.32746462465519</v>
      </c>
      <c r="D49" s="59" t="n">
        <f aca="false">AVERAGE([3]data1fuel!CN2:CN1001)</f>
        <v>4.44006595324482</v>
      </c>
      <c r="E49" s="59" t="n">
        <f aca="false">AVERAGE([3]data1fuel!CO2:CO1001)</f>
        <v>4.56528950309494</v>
      </c>
      <c r="F49" s="59" t="n">
        <f aca="false">AVERAGE([3]data1fuel!CP2:CP1001)</f>
        <v>4.68430596044008</v>
      </c>
      <c r="G49" s="59" t="n">
        <f aca="false">AVERAGE([3]data1fuel!CQ2:CQ1001)</f>
        <v>4.80954642157362</v>
      </c>
      <c r="H49" s="59" t="n">
        <f aca="false">AVERAGE([3]data1fuel!CR2:CR1001)</f>
        <v>4.9324775715439</v>
      </c>
      <c r="I49" s="59" t="n">
        <f aca="false">AVERAGE([3]data1fuel!CS2:CS1001)</f>
        <v>5.04862742425578</v>
      </c>
      <c r="J49" s="59" t="n">
        <f aca="false">AVERAGE([3]data1fuel!CT2:CT1001)</f>
        <v>5.15523330101842</v>
      </c>
      <c r="K49" s="59" t="n">
        <f aca="false">AVERAGE([3]data1fuel!CU2:CU1001)</f>
        <v>5.15523330101842</v>
      </c>
      <c r="L49" s="59" t="n">
        <f aca="false">AVERAGE([3]data1fuel!CV2:CV1001)</f>
        <v>5.15523330101842</v>
      </c>
      <c r="M49" s="59" t="n">
        <f aca="false">AVERAGE([3]data1fuel!CW2:CW1001)</f>
        <v>1.25525506924292</v>
      </c>
      <c r="N49" s="59" t="n">
        <f aca="false">AVERAGE([3]data1fuel!CX2:CX1001)</f>
        <v>1.25493531586673</v>
      </c>
      <c r="O49" s="59" t="n">
        <f aca="false">AVERAGE([3]data1fuel!CY2:CY1001)</f>
        <v>1.25567212788914</v>
      </c>
      <c r="P49" s="59" t="n">
        <f aca="false">AVERAGE([3]data1fuel!CZ2:CZ1001)</f>
        <v>1.255036237207</v>
      </c>
      <c r="Q49" s="59" t="n">
        <f aca="false">AVERAGE([3]data1fuel!DA2:DA1001)</f>
        <v>1.25520202358683</v>
      </c>
      <c r="R49" s="59" t="n">
        <f aca="false">AVERAGE([3]data1fuel!DB2:DB1001)</f>
        <v>1.25569081527109</v>
      </c>
      <c r="S49" s="59" t="n">
        <f aca="false">AVERAGE([3]data1fuel!DC2:DC1001)</f>
        <v>1.25559650578564</v>
      </c>
      <c r="T49" s="59" t="n">
        <f aca="false">AVERAGE([3]data1fuel!DD2:DD1001)</f>
        <v>1.25512884712414</v>
      </c>
      <c r="U49" s="59" t="n">
        <f aca="false">AVERAGE([3]data1fuel!DE2:DE1001)</f>
        <v>1.25440682625315</v>
      </c>
      <c r="V49" s="59" t="n">
        <f aca="false">AVERAGE([3]data1fuel!DF2:DF1001)</f>
        <v>1.2556771641028</v>
      </c>
      <c r="W49" s="347"/>
    </row>
    <row r="50" customFormat="false" ht="12.75" hidden="false" customHeight="false" outlineLevel="0" collapsed="false">
      <c r="A50" s="0" t="s">
        <v>347</v>
      </c>
      <c r="C50" s="348" t="n">
        <f aca="false">+AVERAGE([3]data1fuel!BX2:BX1001)</f>
        <v>2.61795523084734</v>
      </c>
      <c r="D50" s="348" t="n">
        <f aca="false">+AVERAGE([3]data1fuel!BY2:BY1001)</f>
        <v>2.92788818350023</v>
      </c>
      <c r="E50" s="348" t="n">
        <f aca="false">+AVERAGE([3]data1fuel!BZ2:BZ1001)</f>
        <v>3.02651109004474</v>
      </c>
      <c r="F50" s="348" t="n">
        <f aca="false">+AVERAGE([3]data1fuel!CA2:CA1001)</f>
        <v>3.11563693468802</v>
      </c>
      <c r="G50" s="348" t="n">
        <f aca="false">+AVERAGE([3]data1fuel!CB2:CB1001)</f>
        <v>3.18845811116884</v>
      </c>
      <c r="H50" s="348" t="n">
        <f aca="false">+AVERAGE([3]data1fuel!CC2:CC1001)</f>
        <v>3.30028648492624</v>
      </c>
      <c r="I50" s="348" t="n">
        <f aca="false">+AVERAGE([3]data1fuel!CD2:CD1001)</f>
        <v>3.40063638300787</v>
      </c>
      <c r="J50" s="348" t="n">
        <f aca="false">+AVERAGE([3]data1fuel!CE2:CE1001)</f>
        <v>3.46377750451683</v>
      </c>
      <c r="K50" s="348" t="n">
        <f aca="false">+AVERAGE([3]data1fuel!CF2:CF1001)</f>
        <v>3.58638783019201</v>
      </c>
      <c r="L50" s="348" t="n">
        <f aca="false">+AVERAGE([3]data1fuel!CG2:CG1001)</f>
        <v>3.67361491022176</v>
      </c>
      <c r="M50" s="348" t="n">
        <f aca="false">+AVERAGE([3]data1fuel!CH2:CH1001)</f>
        <v>3.78802975768897</v>
      </c>
      <c r="N50" s="348" t="n">
        <f aca="false">+AVERAGE([3]data1fuel!CI2:CI1001)</f>
        <v>3.86337510308592</v>
      </c>
      <c r="O50" s="348" t="n">
        <f aca="false">+AVERAGE([3]data1fuel!CJ2:CJ1001)</f>
        <v>3.9885453187858</v>
      </c>
      <c r="P50" s="348" t="n">
        <f aca="false">+AVERAGE([3]data1fuel!CK2:CK1001)</f>
        <v>4.10075741299676</v>
      </c>
      <c r="Q50" s="348" t="n">
        <f aca="false">+AVERAGE([3]data1fuel!CL2:CL1001)</f>
        <v>4.20379543221888</v>
      </c>
      <c r="R50" s="348" t="n">
        <f aca="false">+AVERAGE([3]data1fuel!CM2:CM1001)</f>
        <v>4.32746462465519</v>
      </c>
      <c r="S50" s="348" t="n">
        <f aca="false">+AVERAGE([3]data1fuel!CN2:CN1001)</f>
        <v>4.44006595324482</v>
      </c>
      <c r="T50" s="348" t="n">
        <f aca="false">+AVERAGE([3]data1fuel!CO2:CO1001)</f>
        <v>4.56528950309494</v>
      </c>
      <c r="U50" s="348" t="n">
        <f aca="false">+AVERAGE([3]data1fuel!CP2:CP1001)</f>
        <v>4.68430596044008</v>
      </c>
      <c r="V50" s="348" t="n">
        <f aca="false">+AVERAGE([3]data1fuel!CQ2:CQ1001)</f>
        <v>4.80954642157362</v>
      </c>
      <c r="W50" s="24"/>
    </row>
    <row r="51" customFormat="false" ht="12.75" hidden="false" customHeight="false" outlineLevel="0" collapsed="false">
      <c r="A51" s="0" t="s">
        <v>348</v>
      </c>
      <c r="C51" s="348" t="n">
        <f aca="false">PERCENTILE(([3]data1fuel!BX2:BX1001),0.05)</f>
        <v>2.20116808210266</v>
      </c>
      <c r="D51" s="348" t="n">
        <f aca="false">PERCENTILE(([3]data1fuel!BY2:BY1001),0.05)</f>
        <v>2.45919289520944</v>
      </c>
      <c r="E51" s="348" t="n">
        <f aca="false">PERCENTILE(([3]data1fuel!BZ2:BZ1001),0.05)</f>
        <v>2.57672622751391</v>
      </c>
      <c r="F51" s="348" t="n">
        <f aca="false">PERCENTILE(([3]data1fuel!CA2:CA1001),0.05)</f>
        <v>2.63821203006688</v>
      </c>
      <c r="G51" s="348" t="n">
        <f aca="false">PERCENTILE(([3]data1fuel!CB2:CB1001),0.05)</f>
        <v>2.71172742271891</v>
      </c>
      <c r="H51" s="348" t="n">
        <f aca="false">PERCENTILE(([3]data1fuel!CC2:CC1001),0.05)</f>
        <v>2.82172374477385</v>
      </c>
      <c r="I51" s="348" t="n">
        <f aca="false">PERCENTILE(([3]data1fuel!CD2:CD1001),0.05)</f>
        <v>2.90522157819632</v>
      </c>
      <c r="J51" s="348" t="n">
        <f aca="false">PERCENTILE(([3]data1fuel!CE2:CE1001),0.05)</f>
        <v>2.96625885091896</v>
      </c>
      <c r="K51" s="348" t="n">
        <f aca="false">PERCENTILE(([3]data1fuel!CF2:CF1001),0.05)</f>
        <v>3.05230272758984</v>
      </c>
      <c r="L51" s="348" t="n">
        <f aca="false">PERCENTILE(([3]data1fuel!CG2:CG1001),0.05)</f>
        <v>3.16756330241901</v>
      </c>
      <c r="M51" s="348" t="n">
        <f aca="false">PERCENTILE(([3]data1fuel!CH2:CH1001),0.05)</f>
        <v>3.23981042314012</v>
      </c>
      <c r="N51" s="348" t="n">
        <f aca="false">PERCENTILE(([3]data1fuel!CI2:CI1001),0.05)</f>
        <v>3.34404656930534</v>
      </c>
      <c r="O51" s="348" t="n">
        <f aca="false">PERCENTILE(([3]data1fuel!CJ2:CJ1001),0.05)</f>
        <v>3.4187949583121</v>
      </c>
      <c r="P51" s="348" t="n">
        <f aca="false">PERCENTILE(([3]data1fuel!CK2:CK1001),0.05)</f>
        <v>3.55936454421102</v>
      </c>
      <c r="Q51" s="348" t="n">
        <f aca="false">PERCENTILE(([3]data1fuel!CL2:CL1001),0.05)</f>
        <v>3.65732714316663</v>
      </c>
      <c r="R51" s="348" t="n">
        <f aca="false">PERCENTILE(([3]data1fuel!CM2:CM1001),0.05)</f>
        <v>3.77669514743156</v>
      </c>
      <c r="S51" s="348" t="n">
        <f aca="false">PERCENTILE(([3]data1fuel!CN2:CN1001),0.05)</f>
        <v>3.85018574228287</v>
      </c>
      <c r="T51" s="348" t="n">
        <f aca="false">PERCENTILE(([3]data1fuel!CO2:CO1001),0.05)</f>
        <v>4.02503486582649</v>
      </c>
      <c r="U51" s="348" t="n">
        <f aca="false">PERCENTILE(([3]data1fuel!CP2:CP1001),0.05)</f>
        <v>4.13010416241934</v>
      </c>
      <c r="V51" s="348" t="n">
        <f aca="false">PERCENTILE(([3]data1fuel!CQ2:CQ1001),0.05)</f>
        <v>4.23796233816522</v>
      </c>
      <c r="W51" s="349"/>
    </row>
    <row r="52" customFormat="false" ht="12.75" hidden="false" customHeight="false" outlineLevel="0" collapsed="false">
      <c r="A52" s="0" t="s">
        <v>349</v>
      </c>
      <c r="C52" s="348" t="n">
        <f aca="false">PERCENTILE(([3]data1fuel!BX2:BX1001),0.95)</f>
        <v>3.08861332613539</v>
      </c>
      <c r="D52" s="348" t="n">
        <f aca="false">PERCENTILE(([3]data1fuel!BY2:BY1001),0.95)</f>
        <v>3.44269143192622</v>
      </c>
      <c r="E52" s="348" t="n">
        <f aca="false">PERCENTILE(([3]data1fuel!BZ2:BZ1001),0.95)</f>
        <v>3.52120468396225</v>
      </c>
      <c r="F52" s="348" t="n">
        <f aca="false">PERCENTILE(([3]data1fuel!CA2:CA1001),0.95)</f>
        <v>3.61224007799887</v>
      </c>
      <c r="G52" s="348" t="n">
        <f aca="false">PERCENTILE(([3]data1fuel!CB2:CB1001),0.95)</f>
        <v>3.70509152579599</v>
      </c>
      <c r="H52" s="348" t="n">
        <f aca="false">PERCENTILE(([3]data1fuel!CC2:CC1001),0.95)</f>
        <v>3.82736360691832</v>
      </c>
      <c r="I52" s="348" t="n">
        <f aca="false">PERCENTILE(([3]data1fuel!CD2:CD1001),0.95)</f>
        <v>3.94448322054331</v>
      </c>
      <c r="J52" s="348" t="n">
        <f aca="false">PERCENTILE(([3]data1fuel!CE2:CE1001),0.95)</f>
        <v>3.98403084484615</v>
      </c>
      <c r="K52" s="348" t="n">
        <f aca="false">PERCENTILE(([3]data1fuel!CF2:CF1001),0.95)</f>
        <v>4.14319964103946</v>
      </c>
      <c r="L52" s="348" t="n">
        <f aca="false">PERCENTILE(([3]data1fuel!CG2:CG1001),0.95)</f>
        <v>4.2461965826664</v>
      </c>
      <c r="M52" s="348" t="n">
        <f aca="false">PERCENTILE(([3]data1fuel!CH2:CH1001),0.95)</f>
        <v>4.36077224411573</v>
      </c>
      <c r="N52" s="348" t="n">
        <f aca="false">PERCENTILE(([3]data1fuel!CI2:CI1001),0.95)</f>
        <v>4.41012490469063</v>
      </c>
      <c r="O52" s="348" t="n">
        <f aca="false">PERCENTILE(([3]data1fuel!CJ2:CJ1001),0.95)</f>
        <v>4.54596178869481</v>
      </c>
      <c r="P52" s="348" t="n">
        <f aca="false">PERCENTILE(([3]data1fuel!CK2:CK1001),0.95)</f>
        <v>4.66740384525364</v>
      </c>
      <c r="Q52" s="348" t="n">
        <f aca="false">PERCENTILE(([3]data1fuel!CL2:CL1001),0.95)</f>
        <v>4.78651509678749</v>
      </c>
      <c r="R52" s="348" t="n">
        <f aca="false">PERCENTILE(([3]data1fuel!CM2:CM1001),0.95)</f>
        <v>4.86856215556506</v>
      </c>
      <c r="S52" s="348" t="n">
        <f aca="false">PERCENTILE(([3]data1fuel!CN2:CN1001),0.95)</f>
        <v>5.05791301562408</v>
      </c>
      <c r="T52" s="348" t="n">
        <f aca="false">PERCENTILE(([3]data1fuel!CO2:CO1001),0.95)</f>
        <v>5.14322666523068</v>
      </c>
      <c r="U52" s="348" t="n">
        <f aca="false">PERCENTILE(([3]data1fuel!CP2:CP1001),0.95)</f>
        <v>5.2836437488152</v>
      </c>
      <c r="V52" s="348" t="n">
        <f aca="false">PERCENTILE(([3]data1fuel!CQ2:CQ1001),0.95)</f>
        <v>5.42521430415655</v>
      </c>
      <c r="W52" s="349"/>
    </row>
    <row r="53" customFormat="false" ht="12.75" hidden="false" customHeight="false" outlineLevel="0" collapsed="false">
      <c r="W53" s="349"/>
    </row>
    <row r="54" customFormat="false" ht="12.75" hidden="false" customHeight="false" outlineLevel="0" collapsed="false">
      <c r="W54" s="349"/>
    </row>
  </sheetData>
  <mergeCells count="3">
    <mergeCell ref="A1:W1"/>
    <mergeCell ref="A2:W2"/>
    <mergeCell ref="A3:W3"/>
  </mergeCells>
  <printOptions headings="false" gridLines="false" gridLinesSet="true" horizontalCentered="false" verticalCentered="false"/>
  <pageMargins left="0.459722222222222" right="0.309722222222222" top="0.679861111111111" bottom="0.7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6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3.7"/>
    <col collapsed="false" customWidth="true" hidden="false" outlineLevel="0" max="2" min="2" style="0" width="14.85"/>
    <col collapsed="false" customWidth="true" hidden="false" outlineLevel="0" max="3" min="3" style="0" width="12.85"/>
    <col collapsed="false" customWidth="true" hidden="false" outlineLevel="0" max="15" min="4" style="0" width="12.28"/>
  </cols>
  <sheetData>
    <row r="1" customFormat="false" ht="12.75" hidden="false" customHeight="false" outlineLevel="0" collapsed="false">
      <c r="A1" s="0" t="s">
        <v>350</v>
      </c>
      <c r="B1" s="163" t="n">
        <f aca="false">+loan!B3</f>
        <v>0.075</v>
      </c>
    </row>
    <row r="2" customFormat="false" ht="12.75" hidden="false" customHeight="false" outlineLevel="0" collapsed="false">
      <c r="A2" s="0" t="n">
        <v>1</v>
      </c>
      <c r="B2" s="350" t="n">
        <v>37987</v>
      </c>
      <c r="C2" s="350" t="n">
        <v>38018</v>
      </c>
      <c r="D2" s="350" t="n">
        <v>38047</v>
      </c>
      <c r="E2" s="350" t="n">
        <v>38078</v>
      </c>
      <c r="F2" s="350" t="n">
        <v>38108</v>
      </c>
      <c r="G2" s="350" t="n">
        <v>38139</v>
      </c>
      <c r="H2" s="350" t="n">
        <v>38169</v>
      </c>
      <c r="I2" s="350" t="n">
        <v>38200</v>
      </c>
      <c r="J2" s="350" t="n">
        <v>38231</v>
      </c>
      <c r="K2" s="350" t="n">
        <v>38261</v>
      </c>
      <c r="L2" s="350" t="n">
        <v>38292</v>
      </c>
      <c r="M2" s="350" t="n">
        <v>38322</v>
      </c>
      <c r="N2" s="14"/>
    </row>
    <row r="3" customFormat="false" ht="12.75" hidden="false" customHeight="false" outlineLevel="0" collapsed="false">
      <c r="A3" s="0" t="s">
        <v>351</v>
      </c>
      <c r="B3" s="351" t="n">
        <f aca="false">IF(AND(B2-1=assumptions!$B$8,inputs!$B$11="n"),-DCF!$C$11,IF(AND(B2-1=assumptions!$B$8,inputs!$B$11="y"),-loan!$D$4,0))</f>
        <v>-50715.8</v>
      </c>
      <c r="C3" s="351" t="n">
        <f aca="false">IF(AND(C2-1=assumptions!$B$8,inputs!$B$11="n"),-DCF!$C$11,IF(AND(C2-1=assumptions!$B$8,inputs!$B$11="y"),-loan!$D$4,0))</f>
        <v>0</v>
      </c>
      <c r="D3" s="351" t="n">
        <f aca="false">IF(AND(D2-1=assumptions!$B$8,inputs!$B$11="n"),-DCF!$C$11,IF(AND(D2-1=assumptions!$B$8,inputs!$B$11="y"),-loan!$D$4,0))</f>
        <v>0</v>
      </c>
      <c r="E3" s="351" t="n">
        <f aca="false">IF(AND(E2-1=assumptions!$B$8,inputs!$B$11="n"),-DCF!$C$11,IF(AND(E2-1=assumptions!$B$8,inputs!$B$11="y"),-loan!$D$4,0))</f>
        <v>0</v>
      </c>
      <c r="F3" s="351" t="n">
        <f aca="false">IF(AND(F2-1=assumptions!$B$8,inputs!$B$11="n"),-DCF!$C$11,IF(AND(F2-1=assumptions!$B$8,inputs!$B$11="y"),-loan!$D$4,0))</f>
        <v>0</v>
      </c>
      <c r="G3" s="351" t="n">
        <f aca="false">IF(AND(G2-1=assumptions!$B$8,inputs!$B$11="n"),-DCF!$C$11,IF(AND(G2-1=assumptions!$B$8,inputs!$B$11="y"),-loan!$D$4,0))</f>
        <v>0</v>
      </c>
      <c r="H3" s="351" t="n">
        <f aca="false">IF(AND(H2-1=assumptions!$B$8,inputs!$B$11="n"),-DCF!$C$11,IF(AND(H2-1=assumptions!$B$8,inputs!$B$11="y"),-loan!$D$4,0))</f>
        <v>0</v>
      </c>
      <c r="I3" s="351" t="n">
        <f aca="false">IF(AND(I2-1=assumptions!$B$8,inputs!$B$11="n"),-DCF!$C$11,IF(AND(I2-1=assumptions!$B$8,inputs!$B$11="y"),-loan!$D$4,0))</f>
        <v>0</v>
      </c>
      <c r="J3" s="351" t="n">
        <f aca="false">IF(AND(J2-1=assumptions!$B$8,inputs!$B$11="n"),-DCF!$C$11,IF(AND(J2-1=assumptions!$B$8,inputs!$B$11="y"),-loan!$D$4,0))</f>
        <v>0</v>
      </c>
      <c r="K3" s="351" t="n">
        <f aca="false">IF(AND(K2-1=assumptions!$B$8,inputs!$B$11="n"),-DCF!$C$11,IF(AND(K2-1=assumptions!$B$8,inputs!$B$11="y"),-loan!$D$4,0))</f>
        <v>0</v>
      </c>
      <c r="L3" s="351" t="n">
        <f aca="false">IF(AND(L2-1=assumptions!$B$8,inputs!$B$11="n"),-DCF!$C$11,IF(AND(L2-1=assumptions!$B$8,inputs!$B$11="y"),-loan!$D$4,0))</f>
        <v>0</v>
      </c>
      <c r="M3" s="351" t="n">
        <f aca="false">IF(AND(M2-1=assumptions!$B$8,inputs!$B$11="n"),-DCF!$C$11,IF(AND(M2-1=assumptions!$B$8,inputs!$B$11="y"),-loan!$D$4,0))</f>
        <v>0</v>
      </c>
      <c r="N3" s="14"/>
    </row>
    <row r="4" customFormat="false" ht="12.75" hidden="false" customHeight="false" outlineLevel="0" collapsed="false">
      <c r="A4" s="61" t="s">
        <v>352</v>
      </c>
      <c r="B4" s="61" t="n">
        <f aca="false">IF(B3&lt;&gt;0,+B3,0)</f>
        <v>-50715.8</v>
      </c>
      <c r="C4" s="61" t="n">
        <f aca="false">IF(C3&lt;&gt;0,+C3,B8)</f>
        <v>-50648.659468631</v>
      </c>
      <c r="D4" s="61" t="n">
        <f aca="false">IF(D3&lt;&gt;0,+D3,C8)</f>
        <v>-50581.0993089409</v>
      </c>
      <c r="E4" s="61" t="n">
        <f aca="false">IF(E3&lt;&gt;0,+E3,D8)</f>
        <v>-50513.1168982528</v>
      </c>
      <c r="F4" s="61" t="n">
        <f aca="false">IF(F3&lt;&gt;0,+F3,E8)</f>
        <v>-50444.7095974979</v>
      </c>
      <c r="G4" s="61" t="n">
        <f aca="false">IF(G3&lt;&gt;0,+G3,F8)</f>
        <v>-50375.8747511132</v>
      </c>
      <c r="H4" s="61" t="n">
        <f aca="false">IF(H3&lt;&gt;0,+H3,G8)</f>
        <v>-50306.6096869387</v>
      </c>
      <c r="I4" s="61" t="n">
        <f aca="false">IF(I3&lt;&gt;0,+I3,H8)</f>
        <v>-50236.911716113</v>
      </c>
      <c r="J4" s="61" t="n">
        <f aca="false">IF(J3&lt;&gt;0,+J3,I8)</f>
        <v>-50166.7781329697</v>
      </c>
      <c r="K4" s="61" t="n">
        <f aca="false">IF(K3&lt;&gt;0,+K3,J8)</f>
        <v>-50096.2062149318</v>
      </c>
      <c r="L4" s="61" t="n">
        <f aca="false">IF(L3&lt;&gt;0,+L3,K8)</f>
        <v>-50025.1932224061</v>
      </c>
      <c r="M4" s="61" t="n">
        <f aca="false">IF(M3&lt;&gt;0,+M3,L8)</f>
        <v>-49953.7363986771</v>
      </c>
      <c r="N4" s="61"/>
      <c r="O4" s="61"/>
    </row>
    <row r="5" customFormat="false" ht="12.75" hidden="false" customHeight="false" outlineLevel="0" collapsed="false">
      <c r="A5" s="61" t="s">
        <v>353</v>
      </c>
      <c r="B5" s="61" t="n">
        <f aca="false">IF(+B3&lt;&gt;0,+DCF!$D$63/12,0)</f>
        <v>381.728478379143</v>
      </c>
      <c r="C5" s="61" t="n">
        <f aca="false">IF(+C3&lt;&gt;0,+DCF!$D$63/12,+B5)</f>
        <v>381.728478379143</v>
      </c>
      <c r="D5" s="61" t="n">
        <f aca="false">IF(+D3&lt;&gt;0,+DCF!$D$63/12,+C5)</f>
        <v>381.728478379143</v>
      </c>
      <c r="E5" s="61" t="n">
        <f aca="false">IF(+E3&lt;&gt;0,+DCF!$D$63/12,+D5)</f>
        <v>381.728478379143</v>
      </c>
      <c r="F5" s="61" t="n">
        <f aca="false">IF(+F3&lt;&gt;0,+DCF!$D$63/12,+E5)</f>
        <v>381.728478379143</v>
      </c>
      <c r="G5" s="61" t="n">
        <f aca="false">IF(+G3&lt;&gt;0,+DCF!$D$63/12,+F5)</f>
        <v>381.728478379143</v>
      </c>
      <c r="H5" s="61" t="n">
        <f aca="false">IF(+H3&lt;&gt;0,+DCF!$D$63/12,+G5)</f>
        <v>381.728478379143</v>
      </c>
      <c r="I5" s="61" t="n">
        <f aca="false">IF(+I3&lt;&gt;0,+DCF!$D$63/12,+H5)</f>
        <v>381.728478379143</v>
      </c>
      <c r="J5" s="61" t="n">
        <f aca="false">IF(+J3&lt;&gt;0,+DCF!$D$63/12,+I5)</f>
        <v>381.728478379143</v>
      </c>
      <c r="K5" s="61" t="n">
        <f aca="false">IF(+K3&lt;&gt;0,+DCF!$D$63/12,+J5)</f>
        <v>381.728478379143</v>
      </c>
      <c r="L5" s="61" t="n">
        <f aca="false">IF(+L3&lt;&gt;0,+DCF!$D$63/12,+K5)</f>
        <v>381.728478379143</v>
      </c>
      <c r="M5" s="61" t="n">
        <f aca="false">IF(+M3&lt;&gt;0,+DCF!$D$63/12,+L5)</f>
        <v>381.728478379143</v>
      </c>
      <c r="N5" s="61"/>
      <c r="O5" s="61"/>
    </row>
    <row r="6" customFormat="false" ht="12.75" hidden="false" customHeight="false" outlineLevel="0" collapsed="false">
      <c r="A6" s="61" t="s">
        <v>354</v>
      </c>
      <c r="B6" s="61" t="n">
        <f aca="false">+B5+B4</f>
        <v>-50334.0715216209</v>
      </c>
      <c r="C6" s="61" t="n">
        <f aca="false">+C5+C4</f>
        <v>-50266.9309902519</v>
      </c>
      <c r="D6" s="61" t="n">
        <f aca="false">+D5+D4</f>
        <v>-50199.3708305618</v>
      </c>
      <c r="E6" s="61" t="n">
        <f aca="false">+E5+E4</f>
        <v>-50131.3884198737</v>
      </c>
      <c r="F6" s="61" t="n">
        <f aca="false">+F5+F4</f>
        <v>-50062.9811191187</v>
      </c>
      <c r="G6" s="61" t="n">
        <f aca="false">+G5+G4</f>
        <v>-49994.1462727341</v>
      </c>
      <c r="H6" s="61" t="n">
        <f aca="false">+H5+H4</f>
        <v>-49924.8812085595</v>
      </c>
      <c r="I6" s="61" t="n">
        <f aca="false">+I5+I4</f>
        <v>-49855.1832377339</v>
      </c>
      <c r="J6" s="61" t="n">
        <f aca="false">+J5+J4</f>
        <v>-49785.0496545906</v>
      </c>
      <c r="K6" s="61" t="n">
        <f aca="false">+K5+K4</f>
        <v>-49714.4777365526</v>
      </c>
      <c r="L6" s="61" t="n">
        <f aca="false">+L5+L4</f>
        <v>-49643.464744027</v>
      </c>
      <c r="M6" s="61" t="n">
        <f aca="false">+M5+M4</f>
        <v>-49572.007920298</v>
      </c>
      <c r="N6" s="61"/>
      <c r="O6" s="61"/>
    </row>
    <row r="7" customFormat="false" ht="12.75" hidden="false" customHeight="false" outlineLevel="0" collapsed="false">
      <c r="A7" s="61" t="s">
        <v>355</v>
      </c>
      <c r="B7" s="61" t="n">
        <f aca="false">+B6*$B$1/12</f>
        <v>-314.58794701013</v>
      </c>
      <c r="C7" s="61" t="n">
        <f aca="false">+C6*$B$1/12</f>
        <v>-314.168318689074</v>
      </c>
      <c r="D7" s="61" t="n">
        <f aca="false">+D6*$B$1/12</f>
        <v>-313.746067691011</v>
      </c>
      <c r="E7" s="61" t="n">
        <f aca="false">+E6*$B$1/12</f>
        <v>-313.32117762421</v>
      </c>
      <c r="F7" s="61" t="n">
        <f aca="false">+F6*$B$1/12</f>
        <v>-312.893631994492</v>
      </c>
      <c r="G7" s="61" t="n">
        <f aca="false">+G6*$B$1/12</f>
        <v>-312.463414204588</v>
      </c>
      <c r="H7" s="61" t="n">
        <f aca="false">+H6*$B$1/12</f>
        <v>-312.030507553497</v>
      </c>
      <c r="I7" s="61" t="n">
        <f aca="false">+I6*$B$1/12</f>
        <v>-311.594895235837</v>
      </c>
      <c r="J7" s="61" t="n">
        <f aca="false">+J6*$B$1/12</f>
        <v>-311.156560341191</v>
      </c>
      <c r="K7" s="61" t="n">
        <f aca="false">+K6*$B$1/12</f>
        <v>-310.715485853454</v>
      </c>
      <c r="L7" s="61" t="n">
        <f aca="false">+L6*$B$1/12</f>
        <v>-310.271654650168</v>
      </c>
      <c r="M7" s="61" t="n">
        <f aca="false">+M6*$B$1/12</f>
        <v>-309.825049501862</v>
      </c>
      <c r="N7" s="200" t="n">
        <f aca="false">SUM(B7:M7)</f>
        <v>-3746.77471034952</v>
      </c>
      <c r="O7" s="61"/>
    </row>
    <row r="8" customFormat="false" ht="12.75" hidden="false" customHeight="false" outlineLevel="0" collapsed="false">
      <c r="A8" s="61" t="s">
        <v>356</v>
      </c>
      <c r="B8" s="61" t="n">
        <f aca="false">+B7+B6</f>
        <v>-50648.659468631</v>
      </c>
      <c r="C8" s="61" t="n">
        <f aca="false">+C7+C6</f>
        <v>-50581.0993089409</v>
      </c>
      <c r="D8" s="61" t="n">
        <f aca="false">+D7+D6</f>
        <v>-50513.1168982528</v>
      </c>
      <c r="E8" s="61" t="n">
        <f aca="false">+E7+E6</f>
        <v>-50444.7095974979</v>
      </c>
      <c r="F8" s="61" t="n">
        <f aca="false">+F7+F6</f>
        <v>-50375.8747511132</v>
      </c>
      <c r="G8" s="61" t="n">
        <f aca="false">+G7+G6</f>
        <v>-50306.6096869387</v>
      </c>
      <c r="H8" s="61" t="n">
        <f aca="false">+H7+H6</f>
        <v>-50236.911716113</v>
      </c>
      <c r="I8" s="61" t="n">
        <f aca="false">+I7+I6</f>
        <v>-50166.7781329697</v>
      </c>
      <c r="J8" s="61" t="n">
        <f aca="false">+J7+J6</f>
        <v>-50096.2062149318</v>
      </c>
      <c r="K8" s="61" t="n">
        <f aca="false">+K7+K6</f>
        <v>-50025.1932224061</v>
      </c>
      <c r="L8" s="61" t="n">
        <f aca="false">+L7+L6</f>
        <v>-49953.7363986771</v>
      </c>
      <c r="M8" s="61" t="n">
        <f aca="false">+M7+M6</f>
        <v>-49881.8329697999</v>
      </c>
      <c r="N8" s="61"/>
      <c r="O8" s="61"/>
    </row>
    <row r="9" customFormat="false" ht="12.75" hidden="false" customHeight="false" outlineLevel="0" collapsed="false">
      <c r="A9" s="61"/>
      <c r="B9" s="61"/>
      <c r="C9" s="352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</row>
    <row r="10" customFormat="false" ht="12.75" hidden="false" customHeight="false" outlineLevel="0" collapsed="false">
      <c r="A10" s="61"/>
      <c r="B10" s="69" t="n">
        <f aca="false">+B11-assumptions!$B$8</f>
        <v>367</v>
      </c>
      <c r="C10" s="69" t="n">
        <f aca="false">+C11-assumptions!$B$8</f>
        <v>398</v>
      </c>
      <c r="D10" s="69" t="n">
        <f aca="false">+D11-assumptions!$B$8</f>
        <v>426</v>
      </c>
      <c r="E10" s="69" t="n">
        <f aca="false">+E11-assumptions!$B$8</f>
        <v>457</v>
      </c>
      <c r="F10" s="69" t="n">
        <f aca="false">+F11-assumptions!$B$8</f>
        <v>487</v>
      </c>
      <c r="G10" s="69" t="n">
        <f aca="false">+G11-assumptions!$B$8</f>
        <v>518</v>
      </c>
      <c r="H10" s="69" t="n">
        <f aca="false">+H11-assumptions!$B$8</f>
        <v>548</v>
      </c>
      <c r="I10" s="69" t="n">
        <f aca="false">+I11-assumptions!$B$8</f>
        <v>579</v>
      </c>
      <c r="J10" s="69" t="n">
        <f aca="false">+J11-assumptions!$B$8</f>
        <v>610</v>
      </c>
      <c r="K10" s="69" t="n">
        <f aca="false">+K11-assumptions!$B$8</f>
        <v>640</v>
      </c>
      <c r="L10" s="69" t="n">
        <f aca="false">+L11-assumptions!$B$8</f>
        <v>671</v>
      </c>
      <c r="M10" s="69" t="n">
        <f aca="false">+M11-assumptions!$B$8</f>
        <v>701</v>
      </c>
      <c r="N10" s="61"/>
      <c r="O10" s="61"/>
    </row>
    <row r="11" customFormat="false" ht="12.75" hidden="false" customHeight="false" outlineLevel="0" collapsed="false">
      <c r="A11" s="0" t="n">
        <f aca="false">+A2+1</f>
        <v>2</v>
      </c>
      <c r="B11" s="350" t="n">
        <f aca="false">EDATE(B2,12)</f>
        <v>38353</v>
      </c>
      <c r="C11" s="350" t="n">
        <f aca="false">EDATE(C2,12)</f>
        <v>38384</v>
      </c>
      <c r="D11" s="350" t="n">
        <f aca="false">EDATE(D2,12)</f>
        <v>38412</v>
      </c>
      <c r="E11" s="350" t="n">
        <f aca="false">EDATE(E2,12)</f>
        <v>38443</v>
      </c>
      <c r="F11" s="350" t="n">
        <f aca="false">EDATE(F2,12)</f>
        <v>38473</v>
      </c>
      <c r="G11" s="350" t="n">
        <f aca="false">EDATE(G2,12)</f>
        <v>38504</v>
      </c>
      <c r="H11" s="350" t="n">
        <f aca="false">EDATE(H2,12)</f>
        <v>38534</v>
      </c>
      <c r="I11" s="350" t="n">
        <f aca="false">EDATE(I2,12)</f>
        <v>38565</v>
      </c>
      <c r="J11" s="350" t="n">
        <f aca="false">EDATE(J2,12)</f>
        <v>38596</v>
      </c>
      <c r="K11" s="350" t="n">
        <f aca="false">EDATE(K2,12)</f>
        <v>38626</v>
      </c>
      <c r="L11" s="350" t="n">
        <f aca="false">EDATE(L2,12)</f>
        <v>38657</v>
      </c>
      <c r="M11" s="350" t="n">
        <f aca="false">EDATE(M2,12)</f>
        <v>38687</v>
      </c>
      <c r="N11" s="61"/>
      <c r="O11" s="61"/>
    </row>
    <row r="12" customFormat="false" ht="12.75" hidden="false" customHeight="false" outlineLevel="0" collapsed="false">
      <c r="A12" s="61" t="s">
        <v>352</v>
      </c>
      <c r="B12" s="61" t="n">
        <f aca="false">+M8</f>
        <v>-49881.8329697999</v>
      </c>
      <c r="C12" s="61" t="n">
        <f aca="false">+B16</f>
        <v>-48887.7967083347</v>
      </c>
      <c r="D12" s="61" t="n">
        <f aca="false">+C16</f>
        <v>-47887.5477202354</v>
      </c>
      <c r="E12" s="61" t="n">
        <f aca="false">+D16</f>
        <v>-46881.0471759605</v>
      </c>
      <c r="F12" s="61" t="n">
        <f aca="false">+E16</f>
        <v>-45868.2560032839</v>
      </c>
      <c r="G12" s="61" t="n">
        <f aca="false">+F16</f>
        <v>-44849.1348857781</v>
      </c>
      <c r="H12" s="61" t="n">
        <f aca="false">+G16</f>
        <v>-43823.6442612878</v>
      </c>
      <c r="I12" s="61" t="n">
        <f aca="false">+H16</f>
        <v>-42791.7443203945</v>
      </c>
      <c r="J12" s="61" t="n">
        <f aca="false">+I16</f>
        <v>-41753.3950048705</v>
      </c>
      <c r="K12" s="61" t="n">
        <f aca="false">+J16</f>
        <v>-40708.5560061246</v>
      </c>
      <c r="L12" s="61" t="n">
        <f aca="false">+K16</f>
        <v>-39657.1867636365</v>
      </c>
      <c r="M12" s="61" t="n">
        <f aca="false">+L16</f>
        <v>-38599.2464633829</v>
      </c>
      <c r="N12" s="61"/>
      <c r="O12" s="61"/>
    </row>
    <row r="13" customFormat="false" ht="12.75" hidden="false" customHeight="false" outlineLevel="0" collapsed="false">
      <c r="A13" s="61" t="s">
        <v>353</v>
      </c>
      <c r="B13" s="61" t="n">
        <f aca="false">IF(+B10&lt;365,+interest!M5,+DCF!$E$63/12)</f>
        <v>1297.68717269702</v>
      </c>
      <c r="C13" s="61" t="n">
        <f aca="false">IF(+C10&lt;365,+B13,+DCF!$E$63/12)</f>
        <v>1297.68717269702</v>
      </c>
      <c r="D13" s="61" t="n">
        <f aca="false">IF(+D10&lt;365,+C13,+DCF!$E$63/12)</f>
        <v>1297.68717269702</v>
      </c>
      <c r="E13" s="61" t="n">
        <f aca="false">IF(+E10&lt;365,+D13,+DCF!$E$63/12)</f>
        <v>1297.68717269702</v>
      </c>
      <c r="F13" s="61" t="n">
        <f aca="false">IF(+F10&lt;365,+E13,+DCF!$E$63/12)</f>
        <v>1297.68717269702</v>
      </c>
      <c r="G13" s="61" t="n">
        <f aca="false">IF(+G10&lt;365,+F13,+DCF!$E$63/12)</f>
        <v>1297.68717269702</v>
      </c>
      <c r="H13" s="61" t="n">
        <f aca="false">IF(+H10&lt;365,+G13,+DCF!$E$63/12)</f>
        <v>1297.68717269702</v>
      </c>
      <c r="I13" s="61" t="n">
        <f aca="false">IF(+I10&lt;365,+H13,+DCF!$E$63/12)</f>
        <v>1297.68717269702</v>
      </c>
      <c r="J13" s="61" t="n">
        <f aca="false">IF(+J10&lt;365,+I13,+DCF!$E$63/12)</f>
        <v>1297.68717269702</v>
      </c>
      <c r="K13" s="61" t="n">
        <f aca="false">IF(+K10&lt;365,+J13,+DCF!$E$63/12)</f>
        <v>1297.68717269702</v>
      </c>
      <c r="L13" s="61" t="n">
        <f aca="false">IF(+L10&lt;365,+K13,+DCF!$E$63/12)</f>
        <v>1297.68717269702</v>
      </c>
      <c r="M13" s="61" t="n">
        <f aca="false">IF(+M10&lt;365,+L13,+DCF!$E$63/12)</f>
        <v>1297.68717269702</v>
      </c>
      <c r="N13" s="61"/>
      <c r="O13" s="61"/>
    </row>
    <row r="14" customFormat="false" ht="12.75" hidden="false" customHeight="false" outlineLevel="0" collapsed="false">
      <c r="A14" s="61" t="s">
        <v>354</v>
      </c>
      <c r="B14" s="61" t="n">
        <f aca="false">+B13+B12</f>
        <v>-48584.1457971028</v>
      </c>
      <c r="C14" s="61" t="n">
        <f aca="false">+C13+C12</f>
        <v>-47590.1095356377</v>
      </c>
      <c r="D14" s="61" t="n">
        <f aca="false">+D13+D12</f>
        <v>-46589.8605475384</v>
      </c>
      <c r="E14" s="61" t="n">
        <f aca="false">+E13+E12</f>
        <v>-45583.3600032635</v>
      </c>
      <c r="F14" s="61" t="n">
        <f aca="false">+F13+F12</f>
        <v>-44570.5688305869</v>
      </c>
      <c r="G14" s="61" t="n">
        <f aca="false">+G13+G12</f>
        <v>-43551.447713081</v>
      </c>
      <c r="H14" s="61" t="n">
        <f aca="false">+H13+H12</f>
        <v>-42525.9570885908</v>
      </c>
      <c r="I14" s="61" t="n">
        <f aca="false">+I13+I12</f>
        <v>-41494.0571476974</v>
      </c>
      <c r="J14" s="61" t="n">
        <f aca="false">+J13+J12</f>
        <v>-40455.7078321735</v>
      </c>
      <c r="K14" s="61" t="n">
        <f aca="false">+K13+K12</f>
        <v>-39410.8688334276</v>
      </c>
      <c r="L14" s="61" t="n">
        <f aca="false">+L13+L12</f>
        <v>-38359.4995909395</v>
      </c>
      <c r="M14" s="61" t="n">
        <f aca="false">+M13+M12</f>
        <v>-37301.5592906858</v>
      </c>
      <c r="N14" s="61"/>
      <c r="O14" s="61"/>
    </row>
    <row r="15" customFormat="false" ht="12.75" hidden="false" customHeight="false" outlineLevel="0" collapsed="false">
      <c r="A15" s="61" t="s">
        <v>355</v>
      </c>
      <c r="B15" s="61" t="n">
        <f aca="false">+B14*+$B$1/12</f>
        <v>-303.650911231893</v>
      </c>
      <c r="C15" s="61" t="n">
        <f aca="false">+C14*+$B$1/12</f>
        <v>-297.438184597736</v>
      </c>
      <c r="D15" s="61" t="n">
        <f aca="false">+D14*+$B$1/12</f>
        <v>-291.186628422115</v>
      </c>
      <c r="E15" s="61" t="n">
        <f aca="false">+E14*+$B$1/12</f>
        <v>-284.896000020397</v>
      </c>
      <c r="F15" s="61" t="n">
        <f aca="false">+F14*+$B$1/12</f>
        <v>-278.566055191168</v>
      </c>
      <c r="G15" s="61" t="n">
        <f aca="false">+G14*+$B$1/12</f>
        <v>-272.196548206756</v>
      </c>
      <c r="H15" s="61" t="n">
        <f aca="false">+H14*+$B$1/12</f>
        <v>-265.787231803692</v>
      </c>
      <c r="I15" s="61" t="n">
        <f aca="false">+I14*+$B$1/12</f>
        <v>-259.337857173109</v>
      </c>
      <c r="J15" s="61" t="n">
        <f aca="false">+J14*+$B$1/12</f>
        <v>-252.848173951085</v>
      </c>
      <c r="K15" s="61" t="n">
        <f aca="false">+K14*+$B$1/12</f>
        <v>-246.317930208922</v>
      </c>
      <c r="L15" s="61" t="n">
        <f aca="false">+L14*+$B$1/12</f>
        <v>-239.746872443372</v>
      </c>
      <c r="M15" s="61" t="n">
        <f aca="false">+M14*+$B$1/12</f>
        <v>-233.134745566786</v>
      </c>
      <c r="N15" s="200" t="n">
        <f aca="false">SUM(B15:M15)</f>
        <v>-3225.10713881703</v>
      </c>
      <c r="O15" s="61"/>
    </row>
    <row r="16" customFormat="false" ht="12.75" hidden="false" customHeight="false" outlineLevel="0" collapsed="false">
      <c r="A16" s="61" t="s">
        <v>356</v>
      </c>
      <c r="B16" s="61" t="n">
        <f aca="false">+B15+B14</f>
        <v>-48887.7967083347</v>
      </c>
      <c r="C16" s="61" t="n">
        <f aca="false">+C15+C14</f>
        <v>-47887.5477202354</v>
      </c>
      <c r="D16" s="61" t="n">
        <f aca="false">+D15+D14</f>
        <v>-46881.0471759605</v>
      </c>
      <c r="E16" s="61" t="n">
        <f aca="false">+E15+E14</f>
        <v>-45868.2560032839</v>
      </c>
      <c r="F16" s="61" t="n">
        <f aca="false">+F15+F14</f>
        <v>-44849.1348857781</v>
      </c>
      <c r="G16" s="61" t="n">
        <f aca="false">+G15+G14</f>
        <v>-43823.6442612878</v>
      </c>
      <c r="H16" s="61" t="n">
        <f aca="false">+H15+H14</f>
        <v>-42791.7443203945</v>
      </c>
      <c r="I16" s="61" t="n">
        <f aca="false">+I15+I14</f>
        <v>-41753.3950048705</v>
      </c>
      <c r="J16" s="61" t="n">
        <f aca="false">+J15+J14</f>
        <v>-40708.5560061246</v>
      </c>
      <c r="K16" s="61" t="n">
        <f aca="false">+K15+K14</f>
        <v>-39657.1867636365</v>
      </c>
      <c r="L16" s="61" t="n">
        <f aca="false">+L15+L14</f>
        <v>-38599.2464633829</v>
      </c>
      <c r="M16" s="61" t="n">
        <f aca="false">+M15+M14</f>
        <v>-37534.6940362526</v>
      </c>
      <c r="N16" s="61"/>
      <c r="O16" s="61"/>
    </row>
    <row r="17" customFormat="false" ht="12.75" hidden="false" customHeight="false" outlineLevel="0" collapsed="false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</row>
    <row r="18" customFormat="false" ht="12.75" hidden="false" customHeight="false" outlineLevel="0" collapsed="false">
      <c r="A18" s="61"/>
      <c r="B18" s="69" t="n">
        <f aca="false">+B10</f>
        <v>367</v>
      </c>
      <c r="C18" s="69" t="n">
        <f aca="false">+C10</f>
        <v>398</v>
      </c>
      <c r="D18" s="69" t="n">
        <f aca="false">+D10</f>
        <v>426</v>
      </c>
      <c r="E18" s="69" t="n">
        <f aca="false">+E10</f>
        <v>457</v>
      </c>
      <c r="F18" s="69" t="n">
        <f aca="false">+F10</f>
        <v>487</v>
      </c>
      <c r="G18" s="69" t="n">
        <f aca="false">+G10</f>
        <v>518</v>
      </c>
      <c r="H18" s="69" t="n">
        <f aca="false">+H10</f>
        <v>548</v>
      </c>
      <c r="I18" s="69" t="n">
        <f aca="false">+I10</f>
        <v>579</v>
      </c>
      <c r="J18" s="69" t="n">
        <f aca="false">+J10</f>
        <v>610</v>
      </c>
      <c r="K18" s="69" t="n">
        <f aca="false">+K10</f>
        <v>640</v>
      </c>
      <c r="L18" s="69" t="n">
        <f aca="false">+L10</f>
        <v>671</v>
      </c>
      <c r="M18" s="69" t="n">
        <f aca="false">+M10</f>
        <v>701</v>
      </c>
      <c r="N18" s="61"/>
      <c r="O18" s="61"/>
    </row>
    <row r="19" customFormat="false" ht="12.75" hidden="false" customHeight="false" outlineLevel="0" collapsed="false">
      <c r="A19" s="0" t="n">
        <f aca="false">+A11+1</f>
        <v>3</v>
      </c>
      <c r="B19" s="350" t="n">
        <f aca="false">EDATE(B11,12)</f>
        <v>38718</v>
      </c>
      <c r="C19" s="350" t="n">
        <f aca="false">EDATE(C11,12)</f>
        <v>38749</v>
      </c>
      <c r="D19" s="350" t="n">
        <f aca="false">EDATE(D11,12)</f>
        <v>38777</v>
      </c>
      <c r="E19" s="350" t="n">
        <f aca="false">EDATE(E11,12)</f>
        <v>38808</v>
      </c>
      <c r="F19" s="350" t="n">
        <f aca="false">EDATE(F11,12)</f>
        <v>38838</v>
      </c>
      <c r="G19" s="350" t="n">
        <f aca="false">EDATE(G11,12)</f>
        <v>38869</v>
      </c>
      <c r="H19" s="350" t="n">
        <f aca="false">EDATE(H11,12)</f>
        <v>38899</v>
      </c>
      <c r="I19" s="350" t="n">
        <f aca="false">EDATE(I11,12)</f>
        <v>38930</v>
      </c>
      <c r="J19" s="350" t="n">
        <f aca="false">EDATE(J11,12)</f>
        <v>38961</v>
      </c>
      <c r="K19" s="350" t="n">
        <f aca="false">EDATE(K11,12)</f>
        <v>38991</v>
      </c>
      <c r="L19" s="350" t="n">
        <f aca="false">EDATE(L11,12)</f>
        <v>39022</v>
      </c>
      <c r="M19" s="350" t="n">
        <f aca="false">EDATE(M11,12)</f>
        <v>39052</v>
      </c>
      <c r="N19" s="61"/>
      <c r="O19" s="61"/>
    </row>
    <row r="20" customFormat="false" ht="12.75" hidden="false" customHeight="false" outlineLevel="0" collapsed="false">
      <c r="A20" s="61" t="s">
        <v>352</v>
      </c>
      <c r="B20" s="61" t="n">
        <f aca="false">+M16</f>
        <v>-37534.6940362526</v>
      </c>
      <c r="C20" s="61" t="n">
        <f aca="false">+B24</f>
        <v>-36522.660984854</v>
      </c>
      <c r="D20" s="61" t="n">
        <f aca="false">+C24</f>
        <v>-35504.3027268842</v>
      </c>
      <c r="E20" s="61" t="n">
        <f aca="false">+D24</f>
        <v>-34479.5797298021</v>
      </c>
      <c r="F20" s="61" t="n">
        <f aca="false">+E24</f>
        <v>-33448.4522139882</v>
      </c>
      <c r="G20" s="61" t="n">
        <f aca="false">+F24</f>
        <v>-32410.8801512004</v>
      </c>
      <c r="H20" s="61" t="n">
        <f aca="false">+G24</f>
        <v>-31366.8232630203</v>
      </c>
      <c r="I20" s="61" t="n">
        <f aca="false">+H24</f>
        <v>-30316.241019289</v>
      </c>
      <c r="J20" s="61" t="n">
        <f aca="false">+I24</f>
        <v>-29259.0926365344</v>
      </c>
      <c r="K20" s="61" t="n">
        <f aca="false">+J24</f>
        <v>-28195.3370763876</v>
      </c>
      <c r="L20" s="61" t="n">
        <f aca="false">+K24</f>
        <v>-27124.9330439898</v>
      </c>
      <c r="M20" s="61" t="n">
        <f aca="false">+L24</f>
        <v>-26047.8389863896</v>
      </c>
      <c r="N20" s="61"/>
      <c r="O20" s="61"/>
    </row>
    <row r="21" customFormat="false" ht="12.75" hidden="false" customHeight="false" outlineLevel="0" collapsed="false">
      <c r="A21" s="61" t="s">
        <v>353</v>
      </c>
      <c r="B21" s="61" t="n">
        <f aca="false">IF(+B18&lt;365,+interest!M13,+DCF!$F$63/12)</f>
        <v>1238.88187739147</v>
      </c>
      <c r="C21" s="61" t="n">
        <f aca="false">IF(C18&lt;365,+B21,+DCF!$F$63/12)</f>
        <v>1238.88187739147</v>
      </c>
      <c r="D21" s="61" t="n">
        <f aca="false">IF(D18&lt;365,+C21,+DCF!$F$63/12)</f>
        <v>1238.88187739147</v>
      </c>
      <c r="E21" s="61" t="n">
        <f aca="false">IF(E18&lt;365,+D21,+DCF!$F$63/12)</f>
        <v>1238.88187739147</v>
      </c>
      <c r="F21" s="61" t="n">
        <f aca="false">IF(F18&lt;365,+E21,+DCF!$F$63/12)</f>
        <v>1238.88187739147</v>
      </c>
      <c r="G21" s="61" t="n">
        <f aca="false">IF(G18&lt;365,+F21,+DCF!$F$63/12)</f>
        <v>1238.88187739147</v>
      </c>
      <c r="H21" s="61" t="n">
        <f aca="false">IF(H18&lt;365,+G21,+DCF!$F$63/12)</f>
        <v>1238.88187739147</v>
      </c>
      <c r="I21" s="61" t="n">
        <f aca="false">IF(I18&lt;365,+H21,+DCF!$F$63/12)</f>
        <v>1238.88187739147</v>
      </c>
      <c r="J21" s="61" t="n">
        <f aca="false">IF(J18&lt;365,+I21,+DCF!$F$63/12)</f>
        <v>1238.88187739147</v>
      </c>
      <c r="K21" s="61" t="n">
        <f aca="false">IF(K18&lt;365,+J21,+DCF!$F$63/12)</f>
        <v>1238.88187739147</v>
      </c>
      <c r="L21" s="61" t="n">
        <f aca="false">IF(L18&lt;365,+K21,+DCF!$F$63/12)</f>
        <v>1238.88187739147</v>
      </c>
      <c r="M21" s="61" t="n">
        <f aca="false">IF(M18&lt;365,+L21,+DCF!$F$63/12)</f>
        <v>1238.88187739147</v>
      </c>
      <c r="N21" s="61"/>
      <c r="O21" s="352"/>
    </row>
    <row r="22" customFormat="false" ht="12.75" hidden="false" customHeight="false" outlineLevel="0" collapsed="false">
      <c r="A22" s="61" t="s">
        <v>354</v>
      </c>
      <c r="B22" s="61" t="n">
        <f aca="false">+B21+B20</f>
        <v>-36295.8121588612</v>
      </c>
      <c r="C22" s="61" t="n">
        <f aca="false">+C21+C20</f>
        <v>-35283.7791074626</v>
      </c>
      <c r="D22" s="61" t="n">
        <f aca="false">+D21+D20</f>
        <v>-34265.4208494927</v>
      </c>
      <c r="E22" s="61" t="n">
        <f aca="false">+E21+E20</f>
        <v>-33240.6978524106</v>
      </c>
      <c r="F22" s="61" t="n">
        <f aca="false">+F21+F20</f>
        <v>-32209.5703365967</v>
      </c>
      <c r="G22" s="61" t="n">
        <f aca="false">+G21+G20</f>
        <v>-31171.998273809</v>
      </c>
      <c r="H22" s="61" t="n">
        <f aca="false">+H21+H20</f>
        <v>-30127.9413856288</v>
      </c>
      <c r="I22" s="61" t="n">
        <f aca="false">+I21+I20</f>
        <v>-29077.3591418975</v>
      </c>
      <c r="J22" s="61" t="n">
        <f aca="false">+J21+J20</f>
        <v>-28020.2107591429</v>
      </c>
      <c r="K22" s="61" t="n">
        <f aca="false">+K21+K20</f>
        <v>-26956.4551989961</v>
      </c>
      <c r="L22" s="61" t="n">
        <f aca="false">+L21+L20</f>
        <v>-25886.0511665984</v>
      </c>
      <c r="M22" s="61" t="n">
        <f aca="false">+M21+M20</f>
        <v>-24808.9571089981</v>
      </c>
      <c r="N22" s="61"/>
      <c r="O22" s="61"/>
    </row>
    <row r="23" customFormat="false" ht="12.75" hidden="false" customHeight="false" outlineLevel="0" collapsed="false">
      <c r="A23" s="61" t="s">
        <v>355</v>
      </c>
      <c r="B23" s="61" t="n">
        <f aca="false">+B22*+$B$1/12</f>
        <v>-226.848825992882</v>
      </c>
      <c r="C23" s="61" t="n">
        <f aca="false">+C22*+$B$1/12</f>
        <v>-220.523619421641</v>
      </c>
      <c r="D23" s="61" t="n">
        <f aca="false">+D22*+$B$1/12</f>
        <v>-214.15888030933</v>
      </c>
      <c r="E23" s="61" t="n">
        <f aca="false">+E22*+$B$1/12</f>
        <v>-207.754361577566</v>
      </c>
      <c r="F23" s="61" t="n">
        <f aca="false">+F22*+$B$1/12</f>
        <v>-201.309814603729</v>
      </c>
      <c r="G23" s="61" t="n">
        <f aca="false">+G22*+$B$1/12</f>
        <v>-194.824989211306</v>
      </c>
      <c r="H23" s="61" t="n">
        <f aca="false">+H22*+$B$1/12</f>
        <v>-188.29963366018</v>
      </c>
      <c r="I23" s="61" t="n">
        <f aca="false">+I22*+$B$1/12</f>
        <v>-181.73349463686</v>
      </c>
      <c r="J23" s="61" t="n">
        <f aca="false">+J22*+$B$1/12</f>
        <v>-175.126317244643</v>
      </c>
      <c r="K23" s="61" t="n">
        <f aca="false">+K22*+$B$1/12</f>
        <v>-168.477844993726</v>
      </c>
      <c r="L23" s="61" t="n">
        <f aca="false">+L22*+$B$1/12</f>
        <v>-161.78781979124</v>
      </c>
      <c r="M23" s="61" t="n">
        <f aca="false">+M22*+$B$1/12</f>
        <v>-155.055981931238</v>
      </c>
      <c r="N23" s="200" t="n">
        <f aca="false">SUM(B23:M23)</f>
        <v>-2295.90158337434</v>
      </c>
      <c r="O23" s="61"/>
    </row>
    <row r="24" customFormat="false" ht="12.75" hidden="false" customHeight="false" outlineLevel="0" collapsed="false">
      <c r="A24" s="61" t="s">
        <v>356</v>
      </c>
      <c r="B24" s="61" t="n">
        <f aca="false">+B23+B22</f>
        <v>-36522.660984854</v>
      </c>
      <c r="C24" s="61" t="n">
        <f aca="false">+C23+C22</f>
        <v>-35504.3027268842</v>
      </c>
      <c r="D24" s="61" t="n">
        <f aca="false">+D23+D22</f>
        <v>-34479.5797298021</v>
      </c>
      <c r="E24" s="61" t="n">
        <f aca="false">+E23+E22</f>
        <v>-33448.4522139882</v>
      </c>
      <c r="F24" s="61" t="n">
        <f aca="false">+F23+F22</f>
        <v>-32410.8801512004</v>
      </c>
      <c r="G24" s="61" t="n">
        <f aca="false">+G23+G22</f>
        <v>-31366.8232630203</v>
      </c>
      <c r="H24" s="61" t="n">
        <f aca="false">+H23+H22</f>
        <v>-30316.241019289</v>
      </c>
      <c r="I24" s="61" t="n">
        <f aca="false">+I23+I22</f>
        <v>-29259.0926365344</v>
      </c>
      <c r="J24" s="61" t="n">
        <f aca="false">+J23+J22</f>
        <v>-28195.3370763876</v>
      </c>
      <c r="K24" s="61" t="n">
        <f aca="false">+K23+K22</f>
        <v>-27124.9330439898</v>
      </c>
      <c r="L24" s="61" t="n">
        <f aca="false">+L23+L22</f>
        <v>-26047.8389863896</v>
      </c>
      <c r="M24" s="61" t="n">
        <f aca="false">+M23+M22</f>
        <v>-24964.0130909294</v>
      </c>
      <c r="N24" s="61"/>
      <c r="O24" s="61"/>
    </row>
    <row r="25" customFormat="false" ht="12.75" hidden="false" customHeight="false" outlineLevel="0" collapsed="false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</row>
    <row r="26" customFormat="false" ht="12.75" hidden="false" customHeight="false" outlineLevel="0" collapsed="false">
      <c r="A26" s="61"/>
      <c r="B26" s="353" t="n">
        <f aca="false">+B18</f>
        <v>367</v>
      </c>
      <c r="C26" s="353" t="n">
        <f aca="false">+C18</f>
        <v>398</v>
      </c>
      <c r="D26" s="353" t="n">
        <f aca="false">+D18</f>
        <v>426</v>
      </c>
      <c r="E26" s="353" t="n">
        <f aca="false">+E18</f>
        <v>457</v>
      </c>
      <c r="F26" s="353" t="n">
        <f aca="false">+F18</f>
        <v>487</v>
      </c>
      <c r="G26" s="353" t="n">
        <f aca="false">+G18</f>
        <v>518</v>
      </c>
      <c r="H26" s="353" t="n">
        <f aca="false">+H18</f>
        <v>548</v>
      </c>
      <c r="I26" s="353" t="n">
        <f aca="false">+I18</f>
        <v>579</v>
      </c>
      <c r="J26" s="353" t="n">
        <f aca="false">+J18</f>
        <v>610</v>
      </c>
      <c r="K26" s="353" t="n">
        <f aca="false">+K18</f>
        <v>640</v>
      </c>
      <c r="L26" s="353" t="n">
        <f aca="false">+L18</f>
        <v>671</v>
      </c>
      <c r="M26" s="353" t="n">
        <f aca="false">+M18</f>
        <v>701</v>
      </c>
      <c r="N26" s="61"/>
      <c r="O26" s="61"/>
    </row>
    <row r="27" customFormat="false" ht="12.75" hidden="false" customHeight="false" outlineLevel="0" collapsed="false">
      <c r="A27" s="0" t="n">
        <f aca="false">+A19+1</f>
        <v>4</v>
      </c>
      <c r="B27" s="350" t="n">
        <f aca="false">EDATE(B19,12)</f>
        <v>39083</v>
      </c>
      <c r="C27" s="350" t="n">
        <f aca="false">EDATE(C19,12)</f>
        <v>39114</v>
      </c>
      <c r="D27" s="350" t="n">
        <f aca="false">EDATE(D19,12)</f>
        <v>39142</v>
      </c>
      <c r="E27" s="350" t="n">
        <f aca="false">EDATE(E19,12)</f>
        <v>39173</v>
      </c>
      <c r="F27" s="350" t="n">
        <f aca="false">EDATE(F19,12)</f>
        <v>39203</v>
      </c>
      <c r="G27" s="350" t="n">
        <f aca="false">EDATE(G19,12)</f>
        <v>39234</v>
      </c>
      <c r="H27" s="350" t="n">
        <f aca="false">EDATE(H19,12)</f>
        <v>39264</v>
      </c>
      <c r="I27" s="350" t="n">
        <f aca="false">EDATE(I19,12)</f>
        <v>39295</v>
      </c>
      <c r="J27" s="350" t="n">
        <f aca="false">EDATE(J19,12)</f>
        <v>39326</v>
      </c>
      <c r="K27" s="350" t="n">
        <f aca="false">EDATE(K19,12)</f>
        <v>39356</v>
      </c>
      <c r="L27" s="350" t="n">
        <f aca="false">EDATE(L19,12)</f>
        <v>39387</v>
      </c>
      <c r="M27" s="350" t="n">
        <f aca="false">EDATE(M19,12)</f>
        <v>39417</v>
      </c>
      <c r="N27" s="61"/>
      <c r="O27" s="61"/>
    </row>
    <row r="28" customFormat="false" ht="12.75" hidden="false" customHeight="false" outlineLevel="0" collapsed="false">
      <c r="A28" s="61" t="s">
        <v>352</v>
      </c>
      <c r="B28" s="61" t="n">
        <f aca="false">+M24</f>
        <v>-24964.0130909294</v>
      </c>
      <c r="C28" s="61" t="n">
        <f aca="false">+B32</f>
        <v>-23927.6863369119</v>
      </c>
      <c r="D28" s="61" t="n">
        <f aca="false">+C32</f>
        <v>-22884.8825406817</v>
      </c>
      <c r="E28" s="61" t="n">
        <f aca="false">+D32</f>
        <v>-21835.5612207252</v>
      </c>
      <c r="F28" s="61" t="n">
        <f aca="false">+E32</f>
        <v>-20779.6816425189</v>
      </c>
      <c r="G28" s="61" t="n">
        <f aca="false">+F32</f>
        <v>-19717.2028169488</v>
      </c>
      <c r="H28" s="61" t="n">
        <f aca="false">+G32</f>
        <v>-18648.0834987189</v>
      </c>
      <c r="I28" s="61" t="n">
        <f aca="false">+H32</f>
        <v>-17572.2821847501</v>
      </c>
      <c r="J28" s="61" t="n">
        <f aca="false">+I32</f>
        <v>-16489.7571125689</v>
      </c>
      <c r="K28" s="61" t="n">
        <f aca="false">+J32</f>
        <v>-15400.4662586866</v>
      </c>
      <c r="L28" s="61" t="n">
        <f aca="false">+K32</f>
        <v>-14304.3673369676</v>
      </c>
      <c r="M28" s="61" t="n">
        <f aca="false">+L32</f>
        <v>-13201.4177969878</v>
      </c>
    </row>
    <row r="29" customFormat="false" ht="12.75" hidden="false" customHeight="false" outlineLevel="0" collapsed="false">
      <c r="A29" s="61" t="s">
        <v>353</v>
      </c>
      <c r="B29" s="61" t="n">
        <f aca="false">IF(B26&lt;365,+interest!M21,+DCF!$G$63/12)</f>
        <v>1184.945923812</v>
      </c>
      <c r="C29" s="61" t="n">
        <f aca="false">IF(+C26&lt;365,+B29,+DCF!$G$63/12)</f>
        <v>1184.945923812</v>
      </c>
      <c r="D29" s="61" t="n">
        <f aca="false">IF(+D26&lt;365,+C29,+DCF!$G$63/12)</f>
        <v>1184.945923812</v>
      </c>
      <c r="E29" s="61" t="n">
        <f aca="false">IF(+E26&lt;365,+D29,+DCF!$G$63/12)</f>
        <v>1184.945923812</v>
      </c>
      <c r="F29" s="61" t="n">
        <f aca="false">IF(+F26&lt;365,+E29,+DCF!$G$63/12)</f>
        <v>1184.945923812</v>
      </c>
      <c r="G29" s="61" t="n">
        <f aca="false">IF(+G26&lt;365,+F29,+DCF!$G$63/12)</f>
        <v>1184.945923812</v>
      </c>
      <c r="H29" s="61" t="n">
        <f aca="false">IF(+H26&lt;365,+G29,+DCF!$G$63/12)</f>
        <v>1184.945923812</v>
      </c>
      <c r="I29" s="61" t="n">
        <f aca="false">IF(+I26&lt;365,+H29,+DCF!$G$63/12)</f>
        <v>1184.945923812</v>
      </c>
      <c r="J29" s="61" t="n">
        <f aca="false">IF(+J26&lt;365,+I29,+DCF!$G$63/12)</f>
        <v>1184.945923812</v>
      </c>
      <c r="K29" s="61" t="n">
        <f aca="false">IF(+K26&lt;365,+J29,+DCF!$G$63/12)</f>
        <v>1184.945923812</v>
      </c>
      <c r="L29" s="61" t="n">
        <f aca="false">IF(+L26&lt;365,+K29,+DCF!$G$63/12)</f>
        <v>1184.945923812</v>
      </c>
      <c r="M29" s="61" t="n">
        <f aca="false">IF(+M26&lt;365,+L29,+DCF!$G$63/12)</f>
        <v>1184.945923812</v>
      </c>
    </row>
    <row r="30" customFormat="false" ht="12.75" hidden="false" customHeight="false" outlineLevel="0" collapsed="false">
      <c r="A30" s="61" t="s">
        <v>354</v>
      </c>
      <c r="B30" s="61" t="n">
        <f aca="false">+B29+B28</f>
        <v>-23779.0671671174</v>
      </c>
      <c r="C30" s="61" t="n">
        <f aca="false">+C29+C28</f>
        <v>-22742.7404130999</v>
      </c>
      <c r="D30" s="61" t="n">
        <f aca="false">+D29+D28</f>
        <v>-21699.9366168697</v>
      </c>
      <c r="E30" s="61" t="n">
        <f aca="false">+E29+E28</f>
        <v>-20650.6152969132</v>
      </c>
      <c r="F30" s="61" t="n">
        <f aca="false">+F29+F28</f>
        <v>-19594.7357187069</v>
      </c>
      <c r="G30" s="61" t="n">
        <f aca="false">+G29+G28</f>
        <v>-18532.2568931368</v>
      </c>
      <c r="H30" s="61" t="n">
        <f aca="false">+H29+H28</f>
        <v>-17463.1375749069</v>
      </c>
      <c r="I30" s="61" t="n">
        <f aca="false">+I29+I28</f>
        <v>-16387.336260938</v>
      </c>
      <c r="J30" s="61" t="n">
        <f aca="false">+J29+J28</f>
        <v>-15304.8111887569</v>
      </c>
      <c r="K30" s="61" t="n">
        <f aca="false">+K29+K28</f>
        <v>-14215.5203348746</v>
      </c>
      <c r="L30" s="61" t="n">
        <f aca="false">+L29+L28</f>
        <v>-13119.4214131556</v>
      </c>
      <c r="M30" s="61" t="n">
        <f aca="false">+M29+M28</f>
        <v>-12016.4718731758</v>
      </c>
    </row>
    <row r="31" customFormat="false" ht="12.75" hidden="false" customHeight="false" outlineLevel="0" collapsed="false">
      <c r="A31" s="61" t="s">
        <v>355</v>
      </c>
      <c r="B31" s="61" t="n">
        <f aca="false">+B30*+$B$1/12</f>
        <v>-148.619169794484</v>
      </c>
      <c r="C31" s="61" t="n">
        <f aca="false">+C30*+$B$1/12</f>
        <v>-142.142127581874</v>
      </c>
      <c r="D31" s="61" t="n">
        <f aca="false">+D30*+$B$1/12</f>
        <v>-135.624603855436</v>
      </c>
      <c r="E31" s="61" t="n">
        <f aca="false">+E30*+$B$1/12</f>
        <v>-129.066345605707</v>
      </c>
      <c r="F31" s="61" t="n">
        <f aca="false">+F30*+$B$1/12</f>
        <v>-122.467098241918</v>
      </c>
      <c r="G31" s="61" t="n">
        <f aca="false">+G30*+$B$1/12</f>
        <v>-115.826605582105</v>
      </c>
      <c r="H31" s="61" t="n">
        <f aca="false">+H30*+$B$1/12</f>
        <v>-109.144609843168</v>
      </c>
      <c r="I31" s="61" t="n">
        <f aca="false">+I30*+$B$1/12</f>
        <v>-102.420851630863</v>
      </c>
      <c r="J31" s="61" t="n">
        <f aca="false">+J30*+$B$1/12</f>
        <v>-95.6550699297307</v>
      </c>
      <c r="K31" s="61" t="n">
        <f aca="false">+K30*+$B$1/12</f>
        <v>-88.8470020929665</v>
      </c>
      <c r="L31" s="61" t="n">
        <f aca="false">+L30*+$B$1/12</f>
        <v>-81.9963838322225</v>
      </c>
      <c r="M31" s="61" t="n">
        <f aca="false">+M30*+$B$1/12</f>
        <v>-75.1029492073489</v>
      </c>
      <c r="N31" s="200" t="n">
        <f aca="false">SUM(B31:M31)</f>
        <v>-1346.91281719782</v>
      </c>
    </row>
    <row r="32" customFormat="false" ht="12.75" hidden="false" customHeight="false" outlineLevel="0" collapsed="false">
      <c r="A32" s="61" t="s">
        <v>356</v>
      </c>
      <c r="B32" s="61" t="n">
        <f aca="false">+B31+B30</f>
        <v>-23927.6863369119</v>
      </c>
      <c r="C32" s="61" t="n">
        <f aca="false">+C31+C30</f>
        <v>-22884.8825406817</v>
      </c>
      <c r="D32" s="61" t="n">
        <f aca="false">+D31+D30</f>
        <v>-21835.5612207252</v>
      </c>
      <c r="E32" s="61" t="n">
        <f aca="false">+E31+E30</f>
        <v>-20779.6816425189</v>
      </c>
      <c r="F32" s="61" t="n">
        <f aca="false">+F31+F30</f>
        <v>-19717.2028169488</v>
      </c>
      <c r="G32" s="61" t="n">
        <f aca="false">+G31+G30</f>
        <v>-18648.0834987189</v>
      </c>
      <c r="H32" s="61" t="n">
        <f aca="false">+H31+H30</f>
        <v>-17572.2821847501</v>
      </c>
      <c r="I32" s="61" t="n">
        <f aca="false">+I31+I30</f>
        <v>-16489.7571125689</v>
      </c>
      <c r="J32" s="61" t="n">
        <f aca="false">+J31+J30</f>
        <v>-15400.4662586866</v>
      </c>
      <c r="K32" s="61" t="n">
        <f aca="false">+K31+K30</f>
        <v>-14304.3673369676</v>
      </c>
      <c r="L32" s="61" t="n">
        <f aca="false">+L31+L30</f>
        <v>-13201.4177969878</v>
      </c>
      <c r="M32" s="61" t="n">
        <f aca="false">+M31+M30</f>
        <v>-12091.5748223832</v>
      </c>
      <c r="N32" s="61"/>
      <c r="O32" s="179"/>
    </row>
    <row r="34" customFormat="false" ht="12.75" hidden="false" customHeight="false" outlineLevel="0" collapsed="false">
      <c r="B34" s="353" t="n">
        <f aca="false">+B26</f>
        <v>367</v>
      </c>
      <c r="C34" s="353" t="n">
        <f aca="false">+C26</f>
        <v>398</v>
      </c>
      <c r="D34" s="353" t="n">
        <f aca="false">+D26</f>
        <v>426</v>
      </c>
      <c r="E34" s="353" t="n">
        <f aca="false">+E26</f>
        <v>457</v>
      </c>
      <c r="F34" s="353" t="n">
        <f aca="false">+F26</f>
        <v>487</v>
      </c>
      <c r="G34" s="353" t="n">
        <f aca="false">+G26</f>
        <v>518</v>
      </c>
      <c r="H34" s="353" t="n">
        <f aca="false">+H26</f>
        <v>548</v>
      </c>
      <c r="I34" s="353" t="n">
        <f aca="false">+I26</f>
        <v>579</v>
      </c>
      <c r="J34" s="353" t="n">
        <f aca="false">+J26</f>
        <v>610</v>
      </c>
      <c r="K34" s="353" t="n">
        <f aca="false">+K26</f>
        <v>640</v>
      </c>
      <c r="L34" s="353" t="n">
        <f aca="false">+L26</f>
        <v>671</v>
      </c>
      <c r="M34" s="353" t="n">
        <f aca="false">+M26</f>
        <v>701</v>
      </c>
    </row>
    <row r="35" customFormat="false" ht="12.75" hidden="false" customHeight="false" outlineLevel="0" collapsed="false">
      <c r="A35" s="0" t="n">
        <f aca="false">+A27+1</f>
        <v>5</v>
      </c>
      <c r="B35" s="350" t="n">
        <f aca="false">EDATE(B27,12)</f>
        <v>39448</v>
      </c>
      <c r="C35" s="350" t="n">
        <f aca="false">EDATE(C27,12)</f>
        <v>39479</v>
      </c>
      <c r="D35" s="350" t="n">
        <f aca="false">EDATE(D27,12)</f>
        <v>39508</v>
      </c>
      <c r="E35" s="350" t="n">
        <f aca="false">EDATE(E27,12)</f>
        <v>39539</v>
      </c>
      <c r="F35" s="350" t="n">
        <f aca="false">EDATE(F27,12)</f>
        <v>39569</v>
      </c>
      <c r="G35" s="350" t="n">
        <f aca="false">EDATE(G27,12)</f>
        <v>39600</v>
      </c>
      <c r="H35" s="350" t="n">
        <f aca="false">EDATE(H27,12)</f>
        <v>39630</v>
      </c>
      <c r="I35" s="350" t="n">
        <f aca="false">EDATE(I27,12)</f>
        <v>39661</v>
      </c>
      <c r="J35" s="350" t="n">
        <f aca="false">EDATE(J27,12)</f>
        <v>39692</v>
      </c>
      <c r="K35" s="350" t="n">
        <f aca="false">EDATE(K27,12)</f>
        <v>39722</v>
      </c>
      <c r="L35" s="350" t="n">
        <f aca="false">EDATE(L27,12)</f>
        <v>39753</v>
      </c>
      <c r="M35" s="350" t="n">
        <f aca="false">EDATE(M27,12)</f>
        <v>39783</v>
      </c>
    </row>
    <row r="36" customFormat="false" ht="12.75" hidden="false" customHeight="false" outlineLevel="0" collapsed="false">
      <c r="A36" s="61" t="s">
        <v>352</v>
      </c>
      <c r="B36" s="61" t="n">
        <f aca="false">+M32</f>
        <v>-12091.5748223832</v>
      </c>
      <c r="C36" s="61" t="n">
        <f aca="false">+B40</f>
        <v>-11018.873448671</v>
      </c>
      <c r="D36" s="61" t="n">
        <f aca="false">+C40</f>
        <v>-9939.46769137318</v>
      </c>
      <c r="E36" s="61" t="n">
        <f aca="false">+D40</f>
        <v>-8853.31564809223</v>
      </c>
      <c r="F36" s="61" t="n">
        <f aca="false">+E40</f>
        <v>-7760.37515454077</v>
      </c>
      <c r="G36" s="61" t="n">
        <f aca="false">+F40</f>
        <v>-6660.60378290461</v>
      </c>
      <c r="H36" s="61" t="n">
        <f aca="false">+G40</f>
        <v>-5553.95884019573</v>
      </c>
      <c r="I36" s="61" t="n">
        <f aca="false">+H40</f>
        <v>-4440.39736659491</v>
      </c>
      <c r="J36" s="61" t="n">
        <f aca="false">+I40</f>
        <v>-3319.87613378409</v>
      </c>
      <c r="K36" s="61" t="n">
        <f aca="false">+J40</f>
        <v>-2192.35164326821</v>
      </c>
      <c r="L36" s="61" t="n">
        <f aca="false">+K40</f>
        <v>-1057.7801246866</v>
      </c>
      <c r="M36" s="61" t="n">
        <f aca="false">+L40</f>
        <v>83.8824658861497</v>
      </c>
    </row>
    <row r="37" customFormat="false" ht="12.75" hidden="false" customHeight="false" outlineLevel="0" collapsed="false">
      <c r="A37" s="61" t="s">
        <v>353</v>
      </c>
      <c r="B37" s="61" t="n">
        <f aca="false">IF(+B34&lt;365,+interest!M29,+DCF!$H$63/12)</f>
        <v>1141.14158146786</v>
      </c>
      <c r="C37" s="61" t="n">
        <f aca="false">IF(+C34&lt;365,+B37,+DCF!$H$63/12)</f>
        <v>1141.14158146786</v>
      </c>
      <c r="D37" s="61" t="n">
        <f aca="false">IF(+D34&lt;365,+C37,+DCF!$H$63/12)</f>
        <v>1141.14158146786</v>
      </c>
      <c r="E37" s="61" t="n">
        <f aca="false">IF(+E34&lt;365,+D37,+DCF!$H$63/12)</f>
        <v>1141.14158146786</v>
      </c>
      <c r="F37" s="61" t="n">
        <f aca="false">IF(+F34&lt;365,+E37,+DCF!$H$63/12)</f>
        <v>1141.14158146786</v>
      </c>
      <c r="G37" s="61" t="n">
        <f aca="false">IF(+G34&lt;365,+F37,+DCF!$H$63/12)</f>
        <v>1141.14158146786</v>
      </c>
      <c r="H37" s="61" t="n">
        <f aca="false">IF(+H34&lt;365,+G37,+DCF!$H$63/12)</f>
        <v>1141.14158146786</v>
      </c>
      <c r="I37" s="61" t="n">
        <f aca="false">IF(+I34&lt;365,+H37,+DCF!$H$63/12)</f>
        <v>1141.14158146786</v>
      </c>
      <c r="J37" s="61" t="n">
        <f aca="false">IF(+J34&lt;365,+I37,+DCF!$H$63/12)</f>
        <v>1141.14158146786</v>
      </c>
      <c r="K37" s="61" t="n">
        <f aca="false">IF(+K34&lt;365,+J37,+DCF!$H$63/12)</f>
        <v>1141.14158146786</v>
      </c>
      <c r="L37" s="61" t="n">
        <f aca="false">IF(+L34&lt;365,+K37,+DCF!$H$63/12)</f>
        <v>1141.14158146786</v>
      </c>
      <c r="M37" s="61" t="n">
        <f aca="false">IF(+M34&lt;365,+L37,+DCF!$H$63/12)</f>
        <v>1141.14158146786</v>
      </c>
    </row>
    <row r="38" customFormat="false" ht="12.75" hidden="false" customHeight="false" outlineLevel="0" collapsed="false">
      <c r="A38" s="61" t="s">
        <v>354</v>
      </c>
      <c r="B38" s="61" t="n">
        <f aca="false">+B37+B36</f>
        <v>-10950.4332409153</v>
      </c>
      <c r="C38" s="61" t="n">
        <f aca="false">+C37+C36</f>
        <v>-9877.73186720316</v>
      </c>
      <c r="D38" s="61" t="n">
        <f aca="false">+D37+D36</f>
        <v>-8798.32610990532</v>
      </c>
      <c r="E38" s="61" t="n">
        <f aca="false">+E37+E36</f>
        <v>-7712.17406662437</v>
      </c>
      <c r="F38" s="61" t="n">
        <f aca="false">+F37+F36</f>
        <v>-6619.23357307291</v>
      </c>
      <c r="G38" s="61" t="n">
        <f aca="false">+G37+G36</f>
        <v>-5519.46220143675</v>
      </c>
      <c r="H38" s="61" t="n">
        <f aca="false">+H37+H36</f>
        <v>-4412.81725872786</v>
      </c>
      <c r="I38" s="61" t="n">
        <f aca="false">+I37+I36</f>
        <v>-3299.25578512705</v>
      </c>
      <c r="J38" s="61" t="n">
        <f aca="false">+J37+J36</f>
        <v>-2178.73455231623</v>
      </c>
      <c r="K38" s="61" t="n">
        <f aca="false">+K37+K36</f>
        <v>-1051.21006180034</v>
      </c>
      <c r="L38" s="61" t="n">
        <f aca="false">+L37+L36</f>
        <v>83.3614567812667</v>
      </c>
      <c r="M38" s="61" t="n">
        <f aca="false">+M37+M36</f>
        <v>1225.02404735401</v>
      </c>
    </row>
    <row r="39" customFormat="false" ht="12.75" hidden="false" customHeight="false" outlineLevel="0" collapsed="false">
      <c r="A39" s="61" t="s">
        <v>355</v>
      </c>
      <c r="B39" s="61" t="n">
        <f aca="false">+B38*+$B$1/12</f>
        <v>-68.4402077557206</v>
      </c>
      <c r="C39" s="61" t="n">
        <f aca="false">+C38*+$B$1/12</f>
        <v>-61.7358241700198</v>
      </c>
      <c r="D39" s="61" t="n">
        <f aca="false">+D38*+$B$1/12</f>
        <v>-54.9895381869083</v>
      </c>
      <c r="E39" s="61" t="n">
        <f aca="false">+E38*+$B$1/12</f>
        <v>-48.2010879164023</v>
      </c>
      <c r="F39" s="61" t="n">
        <f aca="false">+F38*+$B$1/12</f>
        <v>-41.3702098317057</v>
      </c>
      <c r="G39" s="61" t="n">
        <f aca="false">+G38*+$B$1/12</f>
        <v>-34.4966387589797</v>
      </c>
      <c r="H39" s="61" t="n">
        <f aca="false">+H38*+$B$1/12</f>
        <v>-27.5801078670491</v>
      </c>
      <c r="I39" s="61" t="n">
        <f aca="false">+I38*+$B$1/12</f>
        <v>-20.6203486570441</v>
      </c>
      <c r="J39" s="61" t="n">
        <f aca="false">+J38*+$B$1/12</f>
        <v>-13.6170909519764</v>
      </c>
      <c r="K39" s="61" t="n">
        <f aca="false">+K38*+$B$1/12</f>
        <v>-6.57006288625215</v>
      </c>
      <c r="L39" s="61" t="n">
        <f aca="false">+L38*+$B$1/12</f>
        <v>0.521009104882917</v>
      </c>
      <c r="M39" s="61" t="n">
        <f aca="false">+M38*+$B$1/12</f>
        <v>7.65640029596258</v>
      </c>
      <c r="N39" s="200" t="n">
        <f aca="false">SUM(B39:M39)</f>
        <v>-369.443707581213</v>
      </c>
    </row>
    <row r="40" customFormat="false" ht="12.75" hidden="false" customHeight="false" outlineLevel="0" collapsed="false">
      <c r="A40" s="61" t="s">
        <v>356</v>
      </c>
      <c r="B40" s="61" t="n">
        <f aca="false">+B39+B38</f>
        <v>-11018.873448671</v>
      </c>
      <c r="C40" s="61" t="n">
        <f aca="false">+C39+C38</f>
        <v>-9939.46769137318</v>
      </c>
      <c r="D40" s="61" t="n">
        <f aca="false">+D39+D38</f>
        <v>-8853.31564809223</v>
      </c>
      <c r="E40" s="61" t="n">
        <f aca="false">+E39+E38</f>
        <v>-7760.37515454077</v>
      </c>
      <c r="F40" s="61" t="n">
        <f aca="false">+F39+F38</f>
        <v>-6660.60378290461</v>
      </c>
      <c r="G40" s="61" t="n">
        <f aca="false">+G39+G38</f>
        <v>-5553.95884019573</v>
      </c>
      <c r="H40" s="61" t="n">
        <f aca="false">+H39+H38</f>
        <v>-4440.39736659491</v>
      </c>
      <c r="I40" s="61" t="n">
        <f aca="false">+I39+I38</f>
        <v>-3319.87613378409</v>
      </c>
      <c r="J40" s="61" t="n">
        <f aca="false">+J39+J38</f>
        <v>-2192.35164326821</v>
      </c>
      <c r="K40" s="61" t="n">
        <f aca="false">+K39+K38</f>
        <v>-1057.7801246866</v>
      </c>
      <c r="L40" s="61" t="n">
        <f aca="false">+L39+L38</f>
        <v>83.8824658861497</v>
      </c>
      <c r="M40" s="61" t="n">
        <f aca="false">+M39+M38</f>
        <v>1232.68044764998</v>
      </c>
      <c r="N40" s="61"/>
    </row>
    <row r="42" customFormat="false" ht="12.75" hidden="false" customHeight="false" outlineLevel="0" collapsed="false">
      <c r="B42" s="353" t="n">
        <f aca="false">+B34</f>
        <v>367</v>
      </c>
      <c r="C42" s="353" t="n">
        <f aca="false">+C34</f>
        <v>398</v>
      </c>
      <c r="D42" s="353" t="n">
        <f aca="false">+D34</f>
        <v>426</v>
      </c>
      <c r="E42" s="353" t="n">
        <f aca="false">+E34</f>
        <v>457</v>
      </c>
      <c r="F42" s="353" t="n">
        <f aca="false">+F34</f>
        <v>487</v>
      </c>
      <c r="G42" s="353" t="n">
        <f aca="false">+G34</f>
        <v>518</v>
      </c>
      <c r="H42" s="353" t="n">
        <f aca="false">+H34</f>
        <v>548</v>
      </c>
      <c r="I42" s="353" t="n">
        <f aca="false">+I34</f>
        <v>579</v>
      </c>
      <c r="J42" s="353" t="n">
        <f aca="false">+J34</f>
        <v>610</v>
      </c>
      <c r="K42" s="353" t="n">
        <f aca="false">+K34</f>
        <v>640</v>
      </c>
      <c r="L42" s="353" t="n">
        <f aca="false">+L34</f>
        <v>671</v>
      </c>
      <c r="M42" s="353" t="n">
        <f aca="false">+M34</f>
        <v>701</v>
      </c>
    </row>
    <row r="43" customFormat="false" ht="12.75" hidden="false" customHeight="false" outlineLevel="0" collapsed="false">
      <c r="A43" s="0" t="n">
        <f aca="false">+A35+1</f>
        <v>6</v>
      </c>
      <c r="B43" s="350" t="n">
        <f aca="false">EDATE(B35,12)</f>
        <v>39814</v>
      </c>
      <c r="C43" s="350" t="n">
        <f aca="false">EDATE(C35,12)</f>
        <v>39845</v>
      </c>
      <c r="D43" s="350" t="n">
        <f aca="false">EDATE(D35,12)</f>
        <v>39873</v>
      </c>
      <c r="E43" s="350" t="n">
        <f aca="false">EDATE(E35,12)</f>
        <v>39904</v>
      </c>
      <c r="F43" s="350" t="n">
        <f aca="false">EDATE(F35,12)</f>
        <v>39934</v>
      </c>
      <c r="G43" s="350" t="n">
        <f aca="false">EDATE(G35,12)</f>
        <v>39965</v>
      </c>
      <c r="H43" s="350" t="n">
        <f aca="false">EDATE(H35,12)</f>
        <v>39995</v>
      </c>
      <c r="I43" s="350" t="n">
        <f aca="false">EDATE(I35,12)</f>
        <v>40026</v>
      </c>
      <c r="J43" s="350" t="n">
        <f aca="false">EDATE(J35,12)</f>
        <v>40057</v>
      </c>
      <c r="K43" s="350" t="n">
        <f aca="false">EDATE(K35,12)</f>
        <v>40087</v>
      </c>
      <c r="L43" s="350" t="n">
        <f aca="false">EDATE(L35,12)</f>
        <v>40118</v>
      </c>
      <c r="M43" s="350" t="n">
        <f aca="false">EDATE(M35,12)</f>
        <v>40148</v>
      </c>
    </row>
    <row r="44" customFormat="false" ht="12.75" hidden="false" customHeight="false" outlineLevel="0" collapsed="false">
      <c r="A44" s="61" t="s">
        <v>352</v>
      </c>
      <c r="B44" s="61" t="n">
        <f aca="false">+M40</f>
        <v>1232.68044764998</v>
      </c>
      <c r="C44" s="61" t="n">
        <f aca="false">+B48</f>
        <v>2314.78359684656</v>
      </c>
      <c r="D44" s="61" t="n">
        <f aca="false">+C48</f>
        <v>3403.64989072562</v>
      </c>
      <c r="E44" s="61" t="n">
        <f aca="false">+D48</f>
        <v>4499.32159894142</v>
      </c>
      <c r="F44" s="61" t="n">
        <f aca="false">+E48</f>
        <v>5601.84125533357</v>
      </c>
      <c r="G44" s="61" t="n">
        <f aca="false">+F48</f>
        <v>6711.25165957817</v>
      </c>
      <c r="H44" s="61" t="n">
        <f aca="false">+G48</f>
        <v>7827.5958788493</v>
      </c>
      <c r="I44" s="61" t="n">
        <f aca="false">+H48</f>
        <v>8950.91724949088</v>
      </c>
      <c r="J44" s="61" t="n">
        <f aca="false">+I48</f>
        <v>10081.259378699</v>
      </c>
      <c r="K44" s="61" t="n">
        <f aca="false">+J48</f>
        <v>11218.6661462146</v>
      </c>
      <c r="L44" s="61" t="n">
        <f aca="false">+K48</f>
        <v>12363.1817060272</v>
      </c>
      <c r="M44" s="61" t="n">
        <f aca="false">+L48</f>
        <v>13514.8504880887</v>
      </c>
    </row>
    <row r="45" customFormat="false" ht="12.75" hidden="false" customHeight="false" outlineLevel="0" collapsed="false">
      <c r="A45" s="61" t="s">
        <v>353</v>
      </c>
      <c r="B45" s="61" t="n">
        <f aca="false">IF(+B42&lt;365,+interest!M37,+DCF!$I$63/12)</f>
        <v>1067.72561132797</v>
      </c>
      <c r="C45" s="61" t="n">
        <f aca="false">IF(+C42&lt;365,+B45,+DCF!$I$63/12)</f>
        <v>1067.72561132797</v>
      </c>
      <c r="D45" s="61" t="n">
        <f aca="false">IF(+D42&lt;365,+C45,+DCF!$I$63/12)</f>
        <v>1067.72561132797</v>
      </c>
      <c r="E45" s="61" t="n">
        <f aca="false">IF(+E42&lt;365,+D45,+DCF!$I$63/12)</f>
        <v>1067.72561132797</v>
      </c>
      <c r="F45" s="61" t="n">
        <f aca="false">IF(+F42&lt;365,+E45,+DCF!$I$63/12)</f>
        <v>1067.72561132797</v>
      </c>
      <c r="G45" s="61" t="n">
        <f aca="false">IF(+G42&lt;365,+F45,+DCF!$I$63/12)</f>
        <v>1067.72561132797</v>
      </c>
      <c r="H45" s="61" t="n">
        <f aca="false">IF(+H42&lt;365,+G45,+DCF!$I$63/12)</f>
        <v>1067.72561132797</v>
      </c>
      <c r="I45" s="61" t="n">
        <f aca="false">IF(+I42&lt;365,+H45,+DCF!$I$63/12)</f>
        <v>1067.72561132797</v>
      </c>
      <c r="J45" s="61" t="n">
        <f aca="false">IF(+J42&lt;365,+I45,+DCF!$I$63/12)</f>
        <v>1067.72561132797</v>
      </c>
      <c r="K45" s="61" t="n">
        <f aca="false">IF(+K42&lt;365,+J45,+DCF!$I$63/12)</f>
        <v>1067.72561132797</v>
      </c>
      <c r="L45" s="61" t="n">
        <f aca="false">IF(+L42&lt;365,+K45,+DCF!$I$63/12)</f>
        <v>1067.72561132797</v>
      </c>
      <c r="M45" s="61" t="n">
        <f aca="false">IF(+M42&lt;365,+L45,+DCF!$I$63/12)</f>
        <v>1067.72561132797</v>
      </c>
    </row>
    <row r="46" customFormat="false" ht="12.75" hidden="false" customHeight="false" outlineLevel="0" collapsed="false">
      <c r="A46" s="61" t="s">
        <v>354</v>
      </c>
      <c r="B46" s="61" t="n">
        <f aca="false">+B45+B44</f>
        <v>2300.40605897794</v>
      </c>
      <c r="C46" s="61" t="n">
        <f aca="false">+C45+C44</f>
        <v>3382.50920817452</v>
      </c>
      <c r="D46" s="61" t="n">
        <f aca="false">+D45+D44</f>
        <v>4471.37550205358</v>
      </c>
      <c r="E46" s="61" t="n">
        <f aca="false">+E45+E44</f>
        <v>5567.04721026939</v>
      </c>
      <c r="F46" s="61" t="n">
        <f aca="false">+F45+F44</f>
        <v>6669.56686666154</v>
      </c>
      <c r="G46" s="61" t="n">
        <f aca="false">+G45+G44</f>
        <v>7778.97727090614</v>
      </c>
      <c r="H46" s="61" t="n">
        <f aca="false">+H45+H44</f>
        <v>8895.32149017727</v>
      </c>
      <c r="I46" s="61" t="n">
        <f aca="false">+I45+I44</f>
        <v>10018.6428608189</v>
      </c>
      <c r="J46" s="61" t="n">
        <f aca="false">+J45+J44</f>
        <v>11148.9849900269</v>
      </c>
      <c r="K46" s="61" t="n">
        <f aca="false">+K45+K44</f>
        <v>12286.3917575426</v>
      </c>
      <c r="L46" s="61" t="n">
        <f aca="false">+L45+L44</f>
        <v>13430.9073173552</v>
      </c>
      <c r="M46" s="61" t="n">
        <f aca="false">+M45+M44</f>
        <v>14582.5760994166</v>
      </c>
    </row>
    <row r="47" customFormat="false" ht="12.75" hidden="false" customHeight="false" outlineLevel="0" collapsed="false">
      <c r="A47" s="61" t="s">
        <v>355</v>
      </c>
      <c r="B47" s="61" t="n">
        <f aca="false">+B46*+$B$1/12</f>
        <v>14.3775378686122</v>
      </c>
      <c r="C47" s="61" t="n">
        <f aca="false">+C46*+$B$1/12</f>
        <v>21.1406825510908</v>
      </c>
      <c r="D47" s="61" t="n">
        <f aca="false">+D46*+$B$1/12</f>
        <v>27.9460968878349</v>
      </c>
      <c r="E47" s="61" t="n">
        <f aca="false">+E46*+$B$1/12</f>
        <v>34.7940450641837</v>
      </c>
      <c r="F47" s="61" t="n">
        <f aca="false">+F46*+$B$1/12</f>
        <v>41.6847929166346</v>
      </c>
      <c r="G47" s="61" t="n">
        <f aca="false">+G46*+$B$1/12</f>
        <v>48.6186079431634</v>
      </c>
      <c r="H47" s="61" t="n">
        <f aca="false">+H46*+$B$1/12</f>
        <v>55.595759313608</v>
      </c>
      <c r="I47" s="61" t="n">
        <f aca="false">+I46*+$B$1/12</f>
        <v>62.6165178801178</v>
      </c>
      <c r="J47" s="61" t="n">
        <f aca="false">+J46*+$B$1/12</f>
        <v>69.6811561876684</v>
      </c>
      <c r="K47" s="61" t="n">
        <f aca="false">+K46*+$B$1/12</f>
        <v>76.7899484846411</v>
      </c>
      <c r="L47" s="61" t="n">
        <f aca="false">+L46*+$B$1/12</f>
        <v>83.9431707334699</v>
      </c>
      <c r="M47" s="61" t="n">
        <f aca="false">+M46*+$B$1/12</f>
        <v>91.1411006213539</v>
      </c>
      <c r="N47" s="200" t="n">
        <f aca="false">SUM(B47:M47)</f>
        <v>628.329416452379</v>
      </c>
    </row>
    <row r="48" customFormat="false" ht="12.75" hidden="false" customHeight="false" outlineLevel="0" collapsed="false">
      <c r="A48" s="61" t="s">
        <v>356</v>
      </c>
      <c r="B48" s="61" t="n">
        <f aca="false">+B47+B46</f>
        <v>2314.78359684656</v>
      </c>
      <c r="C48" s="61" t="n">
        <f aca="false">+C47+C46</f>
        <v>3403.64989072562</v>
      </c>
      <c r="D48" s="61" t="n">
        <f aca="false">+D47+D46</f>
        <v>4499.32159894142</v>
      </c>
      <c r="E48" s="61" t="n">
        <f aca="false">+E47+E46</f>
        <v>5601.84125533357</v>
      </c>
      <c r="F48" s="61" t="n">
        <f aca="false">+F47+F46</f>
        <v>6711.25165957817</v>
      </c>
      <c r="G48" s="61" t="n">
        <f aca="false">+G47+G46</f>
        <v>7827.5958788493</v>
      </c>
      <c r="H48" s="61" t="n">
        <f aca="false">+H47+H46</f>
        <v>8950.91724949088</v>
      </c>
      <c r="I48" s="61" t="n">
        <f aca="false">+I47+I46</f>
        <v>10081.259378699</v>
      </c>
      <c r="J48" s="61" t="n">
        <f aca="false">+J47+J46</f>
        <v>11218.6661462146</v>
      </c>
      <c r="K48" s="61" t="n">
        <f aca="false">+K47+K46</f>
        <v>12363.1817060272</v>
      </c>
      <c r="L48" s="61" t="n">
        <f aca="false">+L47+L46</f>
        <v>13514.8504880887</v>
      </c>
      <c r="M48" s="61" t="n">
        <f aca="false">+M47+M46</f>
        <v>14673.717200038</v>
      </c>
      <c r="N48" s="61"/>
    </row>
    <row r="50" customFormat="false" ht="12.75" hidden="false" customHeight="false" outlineLevel="0" collapsed="false">
      <c r="B50" s="353" t="n">
        <f aca="false">+B42</f>
        <v>367</v>
      </c>
      <c r="C50" s="353" t="n">
        <f aca="false">+C42</f>
        <v>398</v>
      </c>
      <c r="D50" s="353" t="n">
        <f aca="false">+D42</f>
        <v>426</v>
      </c>
      <c r="E50" s="353" t="n">
        <f aca="false">+E42</f>
        <v>457</v>
      </c>
      <c r="F50" s="353" t="n">
        <f aca="false">+F42</f>
        <v>487</v>
      </c>
      <c r="G50" s="353" t="n">
        <f aca="false">+G42</f>
        <v>518</v>
      </c>
      <c r="H50" s="353" t="n">
        <f aca="false">+H42</f>
        <v>548</v>
      </c>
      <c r="I50" s="353" t="n">
        <f aca="false">+I42</f>
        <v>579</v>
      </c>
      <c r="J50" s="353" t="n">
        <f aca="false">+J42</f>
        <v>610</v>
      </c>
      <c r="K50" s="353" t="n">
        <f aca="false">+K42</f>
        <v>640</v>
      </c>
      <c r="L50" s="353" t="n">
        <f aca="false">+L42</f>
        <v>671</v>
      </c>
      <c r="M50" s="353" t="n">
        <f aca="false">+M42</f>
        <v>701</v>
      </c>
    </row>
    <row r="51" customFormat="false" ht="12.75" hidden="false" customHeight="false" outlineLevel="0" collapsed="false">
      <c r="A51" s="0" t="n">
        <f aca="false">+A43+1</f>
        <v>7</v>
      </c>
      <c r="B51" s="350" t="n">
        <f aca="false">EDATE(B43,12)</f>
        <v>40179</v>
      </c>
      <c r="C51" s="350" t="n">
        <f aca="false">EDATE(C43,12)</f>
        <v>40210</v>
      </c>
      <c r="D51" s="350" t="n">
        <f aca="false">EDATE(D43,12)</f>
        <v>40238</v>
      </c>
      <c r="E51" s="350" t="n">
        <f aca="false">EDATE(E43,12)</f>
        <v>40269</v>
      </c>
      <c r="F51" s="350" t="n">
        <f aca="false">EDATE(F43,12)</f>
        <v>40299</v>
      </c>
      <c r="G51" s="350" t="n">
        <f aca="false">EDATE(G43,12)</f>
        <v>40330</v>
      </c>
      <c r="H51" s="350" t="n">
        <f aca="false">EDATE(H43,12)</f>
        <v>40360</v>
      </c>
      <c r="I51" s="350" t="n">
        <f aca="false">EDATE(I43,12)</f>
        <v>40391</v>
      </c>
      <c r="J51" s="350" t="n">
        <f aca="false">EDATE(J43,12)</f>
        <v>40422</v>
      </c>
      <c r="K51" s="350" t="n">
        <f aca="false">EDATE(K43,12)</f>
        <v>40452</v>
      </c>
      <c r="L51" s="350" t="n">
        <f aca="false">EDATE(L43,12)</f>
        <v>40483</v>
      </c>
      <c r="M51" s="350" t="n">
        <f aca="false">EDATE(M43,12)</f>
        <v>40513</v>
      </c>
    </row>
    <row r="52" customFormat="false" ht="12.75" hidden="false" customHeight="false" outlineLevel="0" collapsed="false">
      <c r="A52" s="61" t="s">
        <v>352</v>
      </c>
      <c r="B52" s="61" t="n">
        <f aca="false">+M48</f>
        <v>14673.717200038</v>
      </c>
      <c r="C52" s="61" t="n">
        <f aca="false">+B56</f>
        <v>15782.1722135388</v>
      </c>
      <c r="D52" s="61" t="n">
        <f aca="false">+C56</f>
        <v>16897.5550708741</v>
      </c>
      <c r="E52" s="61" t="n">
        <f aca="false">+D56</f>
        <v>18019.9090710677</v>
      </c>
      <c r="F52" s="61" t="n">
        <f aca="false">+E56</f>
        <v>19149.2777837625</v>
      </c>
      <c r="G52" s="61" t="n">
        <f aca="false">+F56</f>
        <v>20285.7050509116</v>
      </c>
      <c r="H52" s="61" t="n">
        <f aca="false">+G56</f>
        <v>21429.2349884804</v>
      </c>
      <c r="I52" s="61" t="n">
        <f aca="false">+H56</f>
        <v>22579.911988159</v>
      </c>
      <c r="J52" s="61" t="n">
        <f aca="false">+I56</f>
        <v>23737.7807190856</v>
      </c>
      <c r="K52" s="61" t="n">
        <f aca="false">+J56</f>
        <v>24902.8861295806</v>
      </c>
      <c r="L52" s="61" t="n">
        <f aca="false">+K56</f>
        <v>26075.2734488911</v>
      </c>
      <c r="M52" s="61" t="n">
        <f aca="false">+L56</f>
        <v>27254.9881889472</v>
      </c>
    </row>
    <row r="53" customFormat="false" ht="12.75" hidden="false" customHeight="false" outlineLevel="0" collapsed="false">
      <c r="A53" s="61" t="s">
        <v>353</v>
      </c>
      <c r="B53" s="61" t="n">
        <f aca="false">IF(+B50&lt;365,+interest!M45,+DCF!$J$63/12)</f>
        <v>1010.42909913105</v>
      </c>
      <c r="C53" s="61" t="n">
        <f aca="false">IF(+C50&lt;365,+B53,+DCF!$J$63/12)</f>
        <v>1010.42909913105</v>
      </c>
      <c r="D53" s="61" t="n">
        <f aca="false">IF(+D50&lt;365,+C53,+DCF!$J$63/12)</f>
        <v>1010.42909913105</v>
      </c>
      <c r="E53" s="61" t="n">
        <f aca="false">IF(+E50&lt;365,+D53,+DCF!$J$63/12)</f>
        <v>1010.42909913105</v>
      </c>
      <c r="F53" s="61" t="n">
        <f aca="false">IF(+F50&lt;365,+E53,+DCF!$J$63/12)</f>
        <v>1010.42909913105</v>
      </c>
      <c r="G53" s="61" t="n">
        <f aca="false">IF(+G50&lt;365,+F53,+DCF!$J$63/12)</f>
        <v>1010.42909913105</v>
      </c>
      <c r="H53" s="61" t="n">
        <f aca="false">IF(+H50&lt;365,+G53,+DCF!$J$63/12)</f>
        <v>1010.42909913105</v>
      </c>
      <c r="I53" s="61" t="n">
        <f aca="false">IF(+I50&lt;365,+H53,+DCF!$J$63/12)</f>
        <v>1010.42909913105</v>
      </c>
      <c r="J53" s="61" t="n">
        <f aca="false">IF(+J50&lt;365,+I53,+DCF!$J$63/12)</f>
        <v>1010.42909913105</v>
      </c>
      <c r="K53" s="61" t="n">
        <f aca="false">IF(+K50&lt;365,+J53,+DCF!$J$63/12)</f>
        <v>1010.42909913105</v>
      </c>
      <c r="L53" s="61" t="n">
        <f aca="false">IF(+L50&lt;365,+K53,+DCF!$J$63/12)</f>
        <v>1010.42909913105</v>
      </c>
      <c r="M53" s="61" t="n">
        <f aca="false">IF(+M50&lt;365,+L53,+DCF!$J$63/12)</f>
        <v>1010.42909913105</v>
      </c>
    </row>
    <row r="54" customFormat="false" ht="12.75" hidden="false" customHeight="false" outlineLevel="0" collapsed="false">
      <c r="A54" s="61" t="s">
        <v>354</v>
      </c>
      <c r="B54" s="61" t="n">
        <f aca="false">+B53+B52</f>
        <v>15684.146299169</v>
      </c>
      <c r="C54" s="61" t="n">
        <f aca="false">+C53+C52</f>
        <v>16792.6013126699</v>
      </c>
      <c r="D54" s="61" t="n">
        <f aca="false">+D53+D52</f>
        <v>17907.9841700051</v>
      </c>
      <c r="E54" s="61" t="n">
        <f aca="false">+E53+E52</f>
        <v>19030.3381701987</v>
      </c>
      <c r="F54" s="61" t="n">
        <f aca="false">+F53+F52</f>
        <v>20159.7068828935</v>
      </c>
      <c r="G54" s="61" t="n">
        <f aca="false">+G53+G52</f>
        <v>21296.1341500426</v>
      </c>
      <c r="H54" s="61" t="n">
        <f aca="false">+H53+H52</f>
        <v>22439.6640876115</v>
      </c>
      <c r="I54" s="61" t="n">
        <f aca="false">+I53+I52</f>
        <v>23590.3410872901</v>
      </c>
      <c r="J54" s="61" t="n">
        <f aca="false">+J53+J52</f>
        <v>24748.2098182167</v>
      </c>
      <c r="K54" s="61" t="n">
        <f aca="false">+K53+K52</f>
        <v>25913.3152287116</v>
      </c>
      <c r="L54" s="61" t="n">
        <f aca="false">+L53+L52</f>
        <v>27085.7025480221</v>
      </c>
      <c r="M54" s="61" t="n">
        <f aca="false">+M53+M52</f>
        <v>28265.4172880783</v>
      </c>
    </row>
    <row r="55" customFormat="false" ht="12.75" hidden="false" customHeight="false" outlineLevel="0" collapsed="false">
      <c r="A55" s="61" t="s">
        <v>355</v>
      </c>
      <c r="B55" s="61" t="n">
        <f aca="false">+B54*+$B$1/12</f>
        <v>98.0259143698064</v>
      </c>
      <c r="C55" s="61" t="n">
        <f aca="false">+C54*+$B$1/12</f>
        <v>104.953758204187</v>
      </c>
      <c r="D55" s="61" t="n">
        <f aca="false">+D54*+$B$1/12</f>
        <v>111.924901062532</v>
      </c>
      <c r="E55" s="61" t="n">
        <f aca="false">+E54*+$B$1/12</f>
        <v>118.939613563742</v>
      </c>
      <c r="F55" s="61" t="n">
        <f aca="false">+F54*+$B$1/12</f>
        <v>125.998168018084</v>
      </c>
      <c r="G55" s="61" t="n">
        <f aca="false">+G54*+$B$1/12</f>
        <v>133.100838437767</v>
      </c>
      <c r="H55" s="61" t="n">
        <f aca="false">+H54*+$B$1/12</f>
        <v>140.247900547572</v>
      </c>
      <c r="I55" s="61" t="n">
        <f aca="false">+I54*+$B$1/12</f>
        <v>147.439631795563</v>
      </c>
      <c r="J55" s="61" t="n">
        <f aca="false">+J54*+$B$1/12</f>
        <v>154.676311363854</v>
      </c>
      <c r="K55" s="61" t="n">
        <f aca="false">+K54*+$B$1/12</f>
        <v>161.958220179448</v>
      </c>
      <c r="L55" s="61" t="n">
        <f aca="false">+L54*+$B$1/12</f>
        <v>169.285640925138</v>
      </c>
      <c r="M55" s="61" t="n">
        <f aca="false">+M54*+$B$1/12</f>
        <v>176.658858050489</v>
      </c>
      <c r="N55" s="200" t="n">
        <f aca="false">SUM(B55:M55)</f>
        <v>1643.20975651818</v>
      </c>
    </row>
    <row r="56" customFormat="false" ht="12.75" hidden="false" customHeight="false" outlineLevel="0" collapsed="false">
      <c r="A56" s="61" t="s">
        <v>356</v>
      </c>
      <c r="B56" s="61" t="n">
        <f aca="false">+B55+B54</f>
        <v>15782.1722135388</v>
      </c>
      <c r="C56" s="61" t="n">
        <f aca="false">+C55+C54</f>
        <v>16897.5550708741</v>
      </c>
      <c r="D56" s="61" t="n">
        <f aca="false">+D55+D54</f>
        <v>18019.9090710677</v>
      </c>
      <c r="E56" s="61" t="n">
        <f aca="false">+E55+E54</f>
        <v>19149.2777837625</v>
      </c>
      <c r="F56" s="61" t="n">
        <f aca="false">+F55+F54</f>
        <v>20285.7050509116</v>
      </c>
      <c r="G56" s="61" t="n">
        <f aca="false">+G55+G54</f>
        <v>21429.2349884804</v>
      </c>
      <c r="H56" s="61" t="n">
        <f aca="false">+H55+H54</f>
        <v>22579.911988159</v>
      </c>
      <c r="I56" s="61" t="n">
        <f aca="false">+I55+I54</f>
        <v>23737.7807190856</v>
      </c>
      <c r="J56" s="61" t="n">
        <f aca="false">+J55+J54</f>
        <v>24902.8861295806</v>
      </c>
      <c r="K56" s="61" t="n">
        <f aca="false">+K55+K54</f>
        <v>26075.2734488911</v>
      </c>
      <c r="L56" s="61" t="n">
        <f aca="false">+L55+L54</f>
        <v>27254.9881889472</v>
      </c>
      <c r="M56" s="61" t="n">
        <f aca="false">+M55+M54</f>
        <v>28442.0761461288</v>
      </c>
      <c r="N56" s="61"/>
    </row>
    <row r="58" customFormat="false" ht="12.75" hidden="false" customHeight="false" outlineLevel="0" collapsed="false">
      <c r="B58" s="353" t="n">
        <f aca="false">+B50</f>
        <v>367</v>
      </c>
      <c r="C58" s="353" t="n">
        <f aca="false">+C50</f>
        <v>398</v>
      </c>
      <c r="D58" s="353" t="n">
        <f aca="false">+D50</f>
        <v>426</v>
      </c>
      <c r="E58" s="353" t="n">
        <f aca="false">+E50</f>
        <v>457</v>
      </c>
      <c r="F58" s="353" t="n">
        <f aca="false">+F50</f>
        <v>487</v>
      </c>
      <c r="G58" s="353" t="n">
        <f aca="false">+G50</f>
        <v>518</v>
      </c>
      <c r="H58" s="353" t="n">
        <f aca="false">+H50</f>
        <v>548</v>
      </c>
      <c r="I58" s="353" t="n">
        <f aca="false">+I50</f>
        <v>579</v>
      </c>
      <c r="J58" s="353" t="n">
        <f aca="false">+J50</f>
        <v>610</v>
      </c>
      <c r="K58" s="353" t="n">
        <f aca="false">+K50</f>
        <v>640</v>
      </c>
      <c r="L58" s="353" t="n">
        <f aca="false">+L50</f>
        <v>671</v>
      </c>
      <c r="M58" s="353" t="n">
        <f aca="false">+M50</f>
        <v>701</v>
      </c>
    </row>
    <row r="59" customFormat="false" ht="12.75" hidden="false" customHeight="false" outlineLevel="0" collapsed="false">
      <c r="A59" s="0" t="n">
        <f aca="false">+A51+1</f>
        <v>8</v>
      </c>
      <c r="B59" s="350" t="n">
        <f aca="false">EDATE(B51,12)</f>
        <v>40544</v>
      </c>
      <c r="C59" s="350" t="n">
        <f aca="false">EDATE(C51,12)</f>
        <v>40575</v>
      </c>
      <c r="D59" s="350" t="n">
        <f aca="false">EDATE(D51,12)</f>
        <v>40603</v>
      </c>
      <c r="E59" s="350" t="n">
        <f aca="false">EDATE(E51,12)</f>
        <v>40634</v>
      </c>
      <c r="F59" s="350" t="n">
        <f aca="false">EDATE(F51,12)</f>
        <v>40664</v>
      </c>
      <c r="G59" s="350" t="n">
        <f aca="false">EDATE(G51,12)</f>
        <v>40695</v>
      </c>
      <c r="H59" s="350" t="n">
        <f aca="false">EDATE(H51,12)</f>
        <v>40725</v>
      </c>
      <c r="I59" s="350" t="n">
        <f aca="false">EDATE(I51,12)</f>
        <v>40756</v>
      </c>
      <c r="J59" s="350" t="n">
        <f aca="false">EDATE(J51,12)</f>
        <v>40787</v>
      </c>
      <c r="K59" s="350" t="n">
        <f aca="false">EDATE(K51,12)</f>
        <v>40817</v>
      </c>
      <c r="L59" s="350" t="n">
        <f aca="false">EDATE(L51,12)</f>
        <v>40848</v>
      </c>
      <c r="M59" s="350" t="n">
        <f aca="false">EDATE(M51,12)</f>
        <v>40878</v>
      </c>
    </row>
    <row r="60" customFormat="false" ht="12.75" hidden="false" customHeight="false" outlineLevel="0" collapsed="false">
      <c r="A60" s="61" t="s">
        <v>352</v>
      </c>
      <c r="B60" s="61" t="n">
        <f aca="false">+M56</f>
        <v>28442.0761461288</v>
      </c>
      <c r="C60" s="61" t="n">
        <f aca="false">+B64</f>
        <v>29605.5590918027</v>
      </c>
      <c r="D60" s="61" t="n">
        <f aca="false">+C64</f>
        <v>30776.313805887</v>
      </c>
      <c r="E60" s="61" t="n">
        <f aca="false">+D64</f>
        <v>31954.3857369343</v>
      </c>
      <c r="F60" s="61" t="n">
        <f aca="false">+E64</f>
        <v>33139.8206175507</v>
      </c>
      <c r="G60" s="61" t="n">
        <f aca="false">+F64</f>
        <v>34332.664466171</v>
      </c>
      <c r="H60" s="61" t="n">
        <f aca="false">+G64</f>
        <v>35532.9635888451</v>
      </c>
      <c r="I60" s="61" t="n">
        <f aca="false">+H64</f>
        <v>36740.7645810359</v>
      </c>
      <c r="J60" s="61" t="n">
        <f aca="false">+I64</f>
        <v>37956.114329428</v>
      </c>
      <c r="K60" s="61" t="n">
        <f aca="false">+J64</f>
        <v>39179.0600137475</v>
      </c>
      <c r="L60" s="61" t="n">
        <f aca="false">+K64</f>
        <v>40409.649108594</v>
      </c>
      <c r="M60" s="61" t="n">
        <f aca="false">+L64</f>
        <v>41647.9293852832</v>
      </c>
    </row>
    <row r="61" customFormat="false" ht="12.75" hidden="false" customHeight="false" outlineLevel="0" collapsed="false">
      <c r="A61" s="61" t="s">
        <v>353</v>
      </c>
      <c r="B61" s="61" t="n">
        <f aca="false">IF(+B58&lt;365,+interest!M53,+DCF!$K$63/12)</f>
        <v>979.59748547633</v>
      </c>
      <c r="C61" s="61" t="n">
        <f aca="false">IF(+C58&lt;365,+B61,+DCF!$K$63/12)</f>
        <v>979.59748547633</v>
      </c>
      <c r="D61" s="61" t="n">
        <f aca="false">IF(+D58&lt;365,+C61,+DCF!$K$63/12)</f>
        <v>979.59748547633</v>
      </c>
      <c r="E61" s="61" t="n">
        <f aca="false">IF(+E58&lt;365,+D61,+DCF!$K$63/12)</f>
        <v>979.59748547633</v>
      </c>
      <c r="F61" s="61" t="n">
        <f aca="false">IF(+F58&lt;365,+E61,+DCF!$K$63/12)</f>
        <v>979.59748547633</v>
      </c>
      <c r="G61" s="61" t="n">
        <f aca="false">IF(+G58&lt;365,+F61,+DCF!$K$63/12)</f>
        <v>979.59748547633</v>
      </c>
      <c r="H61" s="61" t="n">
        <f aca="false">IF(+H58&lt;365,+G61,+DCF!$K$63/12)</f>
        <v>979.59748547633</v>
      </c>
      <c r="I61" s="61" t="n">
        <f aca="false">IF(+I58&lt;365,+H61,+DCF!$K$63/12)</f>
        <v>979.59748547633</v>
      </c>
      <c r="J61" s="61" t="n">
        <f aca="false">IF(+J58&lt;365,+I61,+DCF!$K$63/12)</f>
        <v>979.59748547633</v>
      </c>
      <c r="K61" s="61" t="n">
        <f aca="false">IF(+K58&lt;365,+J61,+DCF!$K$63/12)</f>
        <v>979.59748547633</v>
      </c>
      <c r="L61" s="61" t="n">
        <f aca="false">IF(+L58&lt;365,+K61,+DCF!$K$63/12)</f>
        <v>979.59748547633</v>
      </c>
      <c r="M61" s="61" t="n">
        <f aca="false">IF(+M58&lt;365,+L61,+DCF!$K$63/12)</f>
        <v>979.59748547633</v>
      </c>
    </row>
    <row r="62" customFormat="false" ht="12.75" hidden="false" customHeight="false" outlineLevel="0" collapsed="false">
      <c r="A62" s="61" t="s">
        <v>354</v>
      </c>
      <c r="B62" s="61" t="n">
        <f aca="false">+B61+B60</f>
        <v>29421.6736316051</v>
      </c>
      <c r="C62" s="61" t="n">
        <f aca="false">+C61+C60</f>
        <v>30585.156577279</v>
      </c>
      <c r="D62" s="61" t="n">
        <f aca="false">+D61+D60</f>
        <v>31755.9112913633</v>
      </c>
      <c r="E62" s="61" t="n">
        <f aca="false">+E61+E60</f>
        <v>32933.9832224107</v>
      </c>
      <c r="F62" s="61" t="n">
        <f aca="false">+F61+F60</f>
        <v>34119.4181030271</v>
      </c>
      <c r="G62" s="61" t="n">
        <f aca="false">+G61+G60</f>
        <v>35312.2619516473</v>
      </c>
      <c r="H62" s="61" t="n">
        <f aca="false">+H61+H60</f>
        <v>36512.5610743214</v>
      </c>
      <c r="I62" s="61" t="n">
        <f aca="false">+I61+I60</f>
        <v>37720.3620665123</v>
      </c>
      <c r="J62" s="61" t="n">
        <f aca="false">+J61+J60</f>
        <v>38935.7118149043</v>
      </c>
      <c r="K62" s="61" t="n">
        <f aca="false">+K61+K60</f>
        <v>40158.6574992238</v>
      </c>
      <c r="L62" s="61" t="n">
        <f aca="false">+L61+L60</f>
        <v>41389.2465940703</v>
      </c>
      <c r="M62" s="61" t="n">
        <f aca="false">+M61+M60</f>
        <v>42627.5268707596</v>
      </c>
    </row>
    <row r="63" customFormat="false" ht="12.75" hidden="false" customHeight="false" outlineLevel="0" collapsed="false">
      <c r="A63" s="61" t="s">
        <v>355</v>
      </c>
      <c r="B63" s="61" t="n">
        <f aca="false">+B62*+$B$1/12</f>
        <v>183.885460197532</v>
      </c>
      <c r="C63" s="61" t="n">
        <f aca="false">+C62*+$B$1/12</f>
        <v>191.157228607994</v>
      </c>
      <c r="D63" s="61" t="n">
        <f aca="false">+D62*+$B$1/12</f>
        <v>198.474445571021</v>
      </c>
      <c r="E63" s="61" t="n">
        <f aca="false">+E62*+$B$1/12</f>
        <v>205.837395140067</v>
      </c>
      <c r="F63" s="61" t="n">
        <f aca="false">+F62*+$B$1/12</f>
        <v>213.246363143919</v>
      </c>
      <c r="G63" s="61" t="n">
        <f aca="false">+G62*+$B$1/12</f>
        <v>220.701637197796</v>
      </c>
      <c r="H63" s="61" t="n">
        <f aca="false">+H62*+$B$1/12</f>
        <v>228.203506714509</v>
      </c>
      <c r="I63" s="61" t="n">
        <f aca="false">+I62*+$B$1/12</f>
        <v>235.752262915702</v>
      </c>
      <c r="J63" s="61" t="n">
        <f aca="false">+J62*+$B$1/12</f>
        <v>243.348198843152</v>
      </c>
      <c r="K63" s="61" t="n">
        <f aca="false">+K62*+$B$1/12</f>
        <v>250.991609370149</v>
      </c>
      <c r="L63" s="61" t="n">
        <f aca="false">+L62*+$B$1/12</f>
        <v>258.682791212939</v>
      </c>
      <c r="M63" s="61" t="n">
        <f aca="false">+M62*+$B$1/12</f>
        <v>266.422042942247</v>
      </c>
      <c r="N63" s="200" t="n">
        <f aca="false">SUM(B63:M63)</f>
        <v>2696.70294185703</v>
      </c>
    </row>
    <row r="64" customFormat="false" ht="12.75" hidden="false" customHeight="false" outlineLevel="0" collapsed="false">
      <c r="A64" s="61" t="s">
        <v>356</v>
      </c>
      <c r="B64" s="61" t="n">
        <f aca="false">+B63+B62</f>
        <v>29605.5590918027</v>
      </c>
      <c r="C64" s="61" t="n">
        <f aca="false">+C63+C62</f>
        <v>30776.313805887</v>
      </c>
      <c r="D64" s="61" t="n">
        <f aca="false">+D63+D62</f>
        <v>31954.3857369343</v>
      </c>
      <c r="E64" s="61" t="n">
        <f aca="false">+E63+E62</f>
        <v>33139.8206175507</v>
      </c>
      <c r="F64" s="61" t="n">
        <f aca="false">+F63+F62</f>
        <v>34332.664466171</v>
      </c>
      <c r="G64" s="61" t="n">
        <f aca="false">+G63+G62</f>
        <v>35532.9635888451</v>
      </c>
      <c r="H64" s="61" t="n">
        <f aca="false">+H63+H62</f>
        <v>36740.7645810359</v>
      </c>
      <c r="I64" s="61" t="n">
        <f aca="false">+I63+I62</f>
        <v>37956.114329428</v>
      </c>
      <c r="J64" s="61" t="n">
        <f aca="false">+J63+J62</f>
        <v>39179.0600137475</v>
      </c>
      <c r="K64" s="61" t="n">
        <f aca="false">+K63+K62</f>
        <v>40409.649108594</v>
      </c>
      <c r="L64" s="61" t="n">
        <f aca="false">+L63+L62</f>
        <v>41647.9293852832</v>
      </c>
      <c r="M64" s="61" t="n">
        <f aca="false">+M63+M62</f>
        <v>42893.9489137018</v>
      </c>
      <c r="N64" s="61"/>
    </row>
    <row r="66" customFormat="false" ht="12.75" hidden="false" customHeight="false" outlineLevel="0" collapsed="false">
      <c r="B66" s="353" t="n">
        <f aca="false">+B58</f>
        <v>367</v>
      </c>
      <c r="C66" s="353" t="n">
        <f aca="false">+C58</f>
        <v>398</v>
      </c>
      <c r="D66" s="353" t="n">
        <f aca="false">+D58</f>
        <v>426</v>
      </c>
      <c r="E66" s="353" t="n">
        <f aca="false">+E58</f>
        <v>457</v>
      </c>
      <c r="F66" s="353" t="n">
        <f aca="false">+F58</f>
        <v>487</v>
      </c>
      <c r="G66" s="353" t="n">
        <f aca="false">+G58</f>
        <v>518</v>
      </c>
      <c r="H66" s="353" t="n">
        <f aca="false">+H58</f>
        <v>548</v>
      </c>
      <c r="I66" s="353" t="n">
        <f aca="false">+I58</f>
        <v>579</v>
      </c>
      <c r="J66" s="353" t="n">
        <f aca="false">+J58</f>
        <v>610</v>
      </c>
      <c r="K66" s="353" t="n">
        <f aca="false">+K58</f>
        <v>640</v>
      </c>
      <c r="L66" s="353" t="n">
        <f aca="false">+L58</f>
        <v>671</v>
      </c>
      <c r="M66" s="353" t="n">
        <f aca="false">+M58</f>
        <v>701</v>
      </c>
    </row>
    <row r="67" customFormat="false" ht="12.75" hidden="false" customHeight="false" outlineLevel="0" collapsed="false">
      <c r="A67" s="0" t="n">
        <f aca="false">+A59+1</f>
        <v>9</v>
      </c>
      <c r="B67" s="350" t="n">
        <f aca="false">EDATE(B59,12)</f>
        <v>40909</v>
      </c>
      <c r="C67" s="350" t="n">
        <f aca="false">EDATE(C59,12)</f>
        <v>40940</v>
      </c>
      <c r="D67" s="350" t="n">
        <f aca="false">EDATE(D59,12)</f>
        <v>40969</v>
      </c>
      <c r="E67" s="350" t="n">
        <f aca="false">EDATE(E59,12)</f>
        <v>41000</v>
      </c>
      <c r="F67" s="350" t="n">
        <f aca="false">EDATE(F59,12)</f>
        <v>41030</v>
      </c>
      <c r="G67" s="350" t="n">
        <f aca="false">EDATE(G59,12)</f>
        <v>41061</v>
      </c>
      <c r="H67" s="350" t="n">
        <f aca="false">EDATE(H59,12)</f>
        <v>41091</v>
      </c>
      <c r="I67" s="350" t="n">
        <f aca="false">EDATE(I59,12)</f>
        <v>41122</v>
      </c>
      <c r="J67" s="350" t="n">
        <f aca="false">EDATE(J59,12)</f>
        <v>41153</v>
      </c>
      <c r="K67" s="350" t="n">
        <f aca="false">EDATE(K59,12)</f>
        <v>41183</v>
      </c>
      <c r="L67" s="350" t="n">
        <f aca="false">EDATE(L59,12)</f>
        <v>41214</v>
      </c>
      <c r="M67" s="350" t="n">
        <f aca="false">EDATE(M59,12)</f>
        <v>41244</v>
      </c>
    </row>
    <row r="68" customFormat="false" ht="12.75" hidden="false" customHeight="false" outlineLevel="0" collapsed="false">
      <c r="A68" s="61" t="s">
        <v>352</v>
      </c>
      <c r="B68" s="61" t="n">
        <f aca="false">+M64</f>
        <v>42893.9489137018</v>
      </c>
      <c r="C68" s="61" t="n">
        <f aca="false">+B72</f>
        <v>44124.6232217579</v>
      </c>
      <c r="D68" s="61" t="n">
        <f aca="false">+C72</f>
        <v>45362.9892442393</v>
      </c>
      <c r="E68" s="61" t="n">
        <f aca="false">+D72</f>
        <v>46609.0950543612</v>
      </c>
      <c r="F68" s="61" t="n">
        <f aca="false">+E72</f>
        <v>47862.9890257964</v>
      </c>
      <c r="G68" s="61" t="n">
        <f aca="false">+F72</f>
        <v>49124.7198345531</v>
      </c>
      <c r="H68" s="61" t="n">
        <f aca="false">+G72</f>
        <v>50394.3364608645</v>
      </c>
      <c r="I68" s="61" t="n">
        <f aca="false">+H72</f>
        <v>51671.8881910903</v>
      </c>
      <c r="J68" s="61" t="n">
        <f aca="false">+I72</f>
        <v>52957.4246196301</v>
      </c>
      <c r="K68" s="61" t="n">
        <f aca="false">+J72</f>
        <v>54250.9956508482</v>
      </c>
      <c r="L68" s="61" t="n">
        <f aca="false">+K72</f>
        <v>55552.6515010114</v>
      </c>
      <c r="M68" s="61" t="n">
        <f aca="false">+L72</f>
        <v>56862.4427002382</v>
      </c>
    </row>
    <row r="69" customFormat="false" ht="12.75" hidden="false" customHeight="false" outlineLevel="0" collapsed="false">
      <c r="A69" s="61" t="s">
        <v>353</v>
      </c>
      <c r="B69" s="61" t="n">
        <f aca="false">IF(+B66&lt;365,+interest!M61,+DCF!$L$63/12)</f>
        <v>956.608325312236</v>
      </c>
      <c r="C69" s="61" t="n">
        <f aca="false">IF(+C66&lt;365,+B69,+DCF!$L$63/12)</f>
        <v>956.608325312236</v>
      </c>
      <c r="D69" s="61" t="n">
        <f aca="false">IF(+D66&lt;365,+C69,+DCF!$L$63/12)</f>
        <v>956.608325312236</v>
      </c>
      <c r="E69" s="61" t="n">
        <f aca="false">IF(+E66&lt;365,+D69,+DCF!$L$63/12)</f>
        <v>956.608325312236</v>
      </c>
      <c r="F69" s="61" t="n">
        <f aca="false">IF(+F66&lt;365,+E69,+DCF!$L$63/12)</f>
        <v>956.608325312236</v>
      </c>
      <c r="G69" s="61" t="n">
        <f aca="false">IF(+G66&lt;365,+F69,+DCF!$L$63/12)</f>
        <v>956.608325312236</v>
      </c>
      <c r="H69" s="61" t="n">
        <f aca="false">IF(+H66&lt;365,+G69,+DCF!$L$63/12)</f>
        <v>956.608325312236</v>
      </c>
      <c r="I69" s="61" t="n">
        <f aca="false">IF(+I66&lt;365,+H69,+DCF!$L$63/12)</f>
        <v>956.608325312236</v>
      </c>
      <c r="J69" s="61" t="n">
        <f aca="false">IF(+J66&lt;365,+I69,+DCF!$L$63/12)</f>
        <v>956.608325312236</v>
      </c>
      <c r="K69" s="61" t="n">
        <f aca="false">IF(+K66&lt;365,+J69,+DCF!$L$63/12)</f>
        <v>956.608325312236</v>
      </c>
      <c r="L69" s="61" t="n">
        <f aca="false">IF(+L66&lt;365,+K69,+DCF!$L$63/12)</f>
        <v>956.608325312236</v>
      </c>
      <c r="M69" s="61" t="n">
        <f aca="false">IF(+M66&lt;365,+L69,+DCF!$L$63/12)</f>
        <v>956.608325312236</v>
      </c>
    </row>
    <row r="70" customFormat="false" ht="12.75" hidden="false" customHeight="false" outlineLevel="0" collapsed="false">
      <c r="A70" s="61" t="s">
        <v>354</v>
      </c>
      <c r="B70" s="61" t="n">
        <f aca="false">+B69+B68</f>
        <v>43850.557239014</v>
      </c>
      <c r="C70" s="61" t="n">
        <f aca="false">+C69+C68</f>
        <v>45081.2315470701</v>
      </c>
      <c r="D70" s="61" t="n">
        <f aca="false">+D69+D68</f>
        <v>46319.5975695515</v>
      </c>
      <c r="E70" s="61" t="n">
        <f aca="false">+E69+E68</f>
        <v>47565.7033796735</v>
      </c>
      <c r="F70" s="61" t="n">
        <f aca="false">+F69+F68</f>
        <v>48819.5973511087</v>
      </c>
      <c r="G70" s="61" t="n">
        <f aca="false">+G69+G68</f>
        <v>50081.3281598653</v>
      </c>
      <c r="H70" s="61" t="n">
        <f aca="false">+H69+H68</f>
        <v>51350.9447861767</v>
      </c>
      <c r="I70" s="61" t="n">
        <f aca="false">+I69+I68</f>
        <v>52628.4965164026</v>
      </c>
      <c r="J70" s="61" t="n">
        <f aca="false">+J69+J68</f>
        <v>53914.0329449423</v>
      </c>
      <c r="K70" s="61" t="n">
        <f aca="false">+K69+K68</f>
        <v>55207.6039761604</v>
      </c>
      <c r="L70" s="61" t="n">
        <f aca="false">+L69+L68</f>
        <v>56509.2598263237</v>
      </c>
      <c r="M70" s="61" t="n">
        <f aca="false">+M69+M68</f>
        <v>57819.0510255504</v>
      </c>
    </row>
    <row r="71" customFormat="false" ht="12.75" hidden="false" customHeight="false" outlineLevel="0" collapsed="false">
      <c r="A71" s="61" t="s">
        <v>355</v>
      </c>
      <c r="B71" s="61" t="n">
        <f aca="false">+B70*+$B$1/12</f>
        <v>274.065982743838</v>
      </c>
      <c r="C71" s="61" t="n">
        <f aca="false">+C70*+$B$1/12</f>
        <v>281.757697169188</v>
      </c>
      <c r="D71" s="61" t="n">
        <f aca="false">+D70*+$B$1/12</f>
        <v>289.497484809697</v>
      </c>
      <c r="E71" s="61" t="n">
        <f aca="false">+E70*+$B$1/12</f>
        <v>297.285646122959</v>
      </c>
      <c r="F71" s="61" t="n">
        <f aca="false">+F70*+$B$1/12</f>
        <v>305.122483444429</v>
      </c>
      <c r="G71" s="61" t="n">
        <f aca="false">+G70*+$B$1/12</f>
        <v>313.008300999158</v>
      </c>
      <c r="H71" s="61" t="n">
        <f aca="false">+H70*+$B$1/12</f>
        <v>320.943404913604</v>
      </c>
      <c r="I71" s="61" t="n">
        <f aca="false">+I70*+$B$1/12</f>
        <v>328.928103227516</v>
      </c>
      <c r="J71" s="61" t="n">
        <f aca="false">+J70*+$B$1/12</f>
        <v>336.962705905889</v>
      </c>
      <c r="K71" s="61" t="n">
        <f aca="false">+K70*+$B$1/12</f>
        <v>345.047524851003</v>
      </c>
      <c r="L71" s="61" t="n">
        <f aca="false">+L70*+$B$1/12</f>
        <v>353.182873914523</v>
      </c>
      <c r="M71" s="61" t="n">
        <f aca="false">+M70*+$B$1/12</f>
        <v>361.36906890969</v>
      </c>
      <c r="N71" s="200" t="n">
        <f aca="false">SUM(B71:M71)</f>
        <v>3807.17127701149</v>
      </c>
    </row>
    <row r="72" customFormat="false" ht="12.75" hidden="false" customHeight="false" outlineLevel="0" collapsed="false">
      <c r="A72" s="61" t="s">
        <v>356</v>
      </c>
      <c r="B72" s="61" t="n">
        <f aca="false">+B71+B70</f>
        <v>44124.6232217579</v>
      </c>
      <c r="C72" s="61" t="n">
        <f aca="false">+C71+C70</f>
        <v>45362.9892442393</v>
      </c>
      <c r="D72" s="61" t="n">
        <f aca="false">+D71+D70</f>
        <v>46609.0950543612</v>
      </c>
      <c r="E72" s="61" t="n">
        <f aca="false">+E71+E70</f>
        <v>47862.9890257964</v>
      </c>
      <c r="F72" s="61" t="n">
        <f aca="false">+F71+F70</f>
        <v>49124.7198345531</v>
      </c>
      <c r="G72" s="61" t="n">
        <f aca="false">+G71+G70</f>
        <v>50394.3364608645</v>
      </c>
      <c r="H72" s="61" t="n">
        <f aca="false">+H71+H70</f>
        <v>51671.8881910903</v>
      </c>
      <c r="I72" s="61" t="n">
        <f aca="false">+I71+I70</f>
        <v>52957.4246196301</v>
      </c>
      <c r="J72" s="61" t="n">
        <f aca="false">+J71+J70</f>
        <v>54250.9956508482</v>
      </c>
      <c r="K72" s="61" t="n">
        <f aca="false">+K71+K70</f>
        <v>55552.6515010114</v>
      </c>
      <c r="L72" s="61" t="n">
        <f aca="false">+L71+L70</f>
        <v>56862.4427002382</v>
      </c>
      <c r="M72" s="61" t="n">
        <f aca="false">+M71+M70</f>
        <v>58180.4200944601</v>
      </c>
      <c r="N72" s="61"/>
    </row>
    <row r="74" customFormat="false" ht="12.75" hidden="false" customHeight="false" outlineLevel="0" collapsed="false">
      <c r="B74" s="353" t="n">
        <f aca="false">+B66</f>
        <v>367</v>
      </c>
      <c r="C74" s="353" t="n">
        <f aca="false">+C66</f>
        <v>398</v>
      </c>
      <c r="D74" s="353" t="n">
        <f aca="false">+D66</f>
        <v>426</v>
      </c>
      <c r="E74" s="353" t="n">
        <f aca="false">+E66</f>
        <v>457</v>
      </c>
      <c r="F74" s="353" t="n">
        <f aca="false">+F66</f>
        <v>487</v>
      </c>
      <c r="G74" s="353" t="n">
        <f aca="false">+G66</f>
        <v>518</v>
      </c>
      <c r="H74" s="353" t="n">
        <f aca="false">+H66</f>
        <v>548</v>
      </c>
      <c r="I74" s="353" t="n">
        <f aca="false">+I66</f>
        <v>579</v>
      </c>
      <c r="J74" s="353" t="n">
        <f aca="false">+J66</f>
        <v>610</v>
      </c>
      <c r="K74" s="353" t="n">
        <f aca="false">+K66</f>
        <v>640</v>
      </c>
      <c r="L74" s="353" t="n">
        <f aca="false">+L66</f>
        <v>671</v>
      </c>
      <c r="M74" s="353" t="n">
        <f aca="false">+M66</f>
        <v>701</v>
      </c>
    </row>
    <row r="75" customFormat="false" ht="12.75" hidden="false" customHeight="false" outlineLevel="0" collapsed="false">
      <c r="A75" s="0" t="n">
        <f aca="false">+A67+1</f>
        <v>10</v>
      </c>
      <c r="B75" s="350" t="n">
        <f aca="false">EDATE(B67,12)</f>
        <v>41275</v>
      </c>
      <c r="C75" s="350" t="n">
        <f aca="false">EDATE(C67,12)</f>
        <v>41306</v>
      </c>
      <c r="D75" s="350" t="n">
        <f aca="false">EDATE(D67,12)</f>
        <v>41334</v>
      </c>
      <c r="E75" s="350" t="n">
        <f aca="false">EDATE(E67,12)</f>
        <v>41365</v>
      </c>
      <c r="F75" s="350" t="n">
        <f aca="false">EDATE(F67,12)</f>
        <v>41395</v>
      </c>
      <c r="G75" s="350" t="n">
        <f aca="false">EDATE(G67,12)</f>
        <v>41426</v>
      </c>
      <c r="H75" s="350" t="n">
        <f aca="false">EDATE(H67,12)</f>
        <v>41456</v>
      </c>
      <c r="I75" s="350" t="n">
        <f aca="false">EDATE(I67,12)</f>
        <v>41487</v>
      </c>
      <c r="J75" s="350" t="n">
        <f aca="false">EDATE(J67,12)</f>
        <v>41518</v>
      </c>
      <c r="K75" s="350" t="n">
        <f aca="false">EDATE(K67,12)</f>
        <v>41548</v>
      </c>
      <c r="L75" s="350" t="n">
        <f aca="false">EDATE(L67,12)</f>
        <v>41579</v>
      </c>
      <c r="M75" s="350" t="n">
        <f aca="false">EDATE(M67,12)</f>
        <v>41609</v>
      </c>
    </row>
    <row r="76" customFormat="false" ht="12.75" hidden="false" customHeight="false" outlineLevel="0" collapsed="false">
      <c r="A76" s="61" t="s">
        <v>352</v>
      </c>
      <c r="B76" s="61" t="n">
        <f aca="false">+M72</f>
        <v>58180.4200944601</v>
      </c>
      <c r="C76" s="61" t="n">
        <f aca="false">+B80</f>
        <v>59469.008894496</v>
      </c>
      <c r="D76" s="61" t="n">
        <f aca="false">+C80</f>
        <v>60765.6513745321</v>
      </c>
      <c r="E76" s="61" t="n">
        <f aca="false">+D80</f>
        <v>62070.3978700685</v>
      </c>
      <c r="F76" s="61" t="n">
        <f aca="false">+E80</f>
        <v>63383.299031202</v>
      </c>
      <c r="G76" s="61" t="n">
        <f aca="false">+F80</f>
        <v>64704.4058245925</v>
      </c>
      <c r="H76" s="61" t="n">
        <f aca="false">+G80</f>
        <v>66033.7695354417</v>
      </c>
      <c r="I76" s="61" t="n">
        <f aca="false">+H80</f>
        <v>67371.4417694838</v>
      </c>
      <c r="J76" s="61" t="n">
        <f aca="false">+I80</f>
        <v>68717.4744549886</v>
      </c>
      <c r="K76" s="61" t="n">
        <f aca="false">+J80</f>
        <v>70071.9198447778</v>
      </c>
      <c r="L76" s="61" t="n">
        <f aca="false">+K80</f>
        <v>71434.8305182532</v>
      </c>
      <c r="M76" s="61" t="n">
        <f aca="false">+L80</f>
        <v>72806.2593834378</v>
      </c>
    </row>
    <row r="77" customFormat="false" ht="12.75" hidden="false" customHeight="false" outlineLevel="0" collapsed="false">
      <c r="A77" s="61" t="s">
        <v>353</v>
      </c>
      <c r="B77" s="61" t="n">
        <f aca="false">IF(+B74&lt;365,+interest!M69,+DCF!$M$63/12)</f>
        <v>919.216073983134</v>
      </c>
      <c r="C77" s="61" t="n">
        <f aca="false">IF(+C74&lt;365,+B77,+DCF!$M$63/12)</f>
        <v>919.216073983134</v>
      </c>
      <c r="D77" s="61" t="n">
        <f aca="false">IF(+D74&lt;365,+C77,+DCF!$M$63/12)</f>
        <v>919.216073983134</v>
      </c>
      <c r="E77" s="61" t="n">
        <f aca="false">IF(+E74&lt;365,+D77,+DCF!$M$63/12)</f>
        <v>919.216073983134</v>
      </c>
      <c r="F77" s="61" t="n">
        <f aca="false">IF(+F74&lt;365,+E77,+DCF!$M$63/12)</f>
        <v>919.216073983134</v>
      </c>
      <c r="G77" s="61" t="n">
        <f aca="false">IF(+G74&lt;365,+F77,+DCF!$M$63/12)</f>
        <v>919.216073983134</v>
      </c>
      <c r="H77" s="61" t="n">
        <f aca="false">IF(+H74&lt;365,+G77,+DCF!$M$63/12)</f>
        <v>919.216073983134</v>
      </c>
      <c r="I77" s="61" t="n">
        <f aca="false">IF(+I74&lt;365,+H77,+DCF!$M$63/12)</f>
        <v>919.216073983134</v>
      </c>
      <c r="J77" s="61" t="n">
        <f aca="false">IF(+J74&lt;365,+I77,+DCF!$M$63/12)</f>
        <v>919.216073983134</v>
      </c>
      <c r="K77" s="61" t="n">
        <f aca="false">IF(+K74&lt;365,+J77,+DCF!$M$63/12)</f>
        <v>919.216073983134</v>
      </c>
      <c r="L77" s="61" t="n">
        <f aca="false">IF(+L74&lt;365,+K77,+DCF!$M$63/12)</f>
        <v>919.216073983134</v>
      </c>
      <c r="M77" s="61" t="n">
        <f aca="false">IF(+M74&lt;365,+L77,+DCF!$M$63/12)</f>
        <v>919.216073983134</v>
      </c>
    </row>
    <row r="78" customFormat="false" ht="12.75" hidden="false" customHeight="false" outlineLevel="0" collapsed="false">
      <c r="A78" s="61" t="s">
        <v>354</v>
      </c>
      <c r="B78" s="61" t="n">
        <f aca="false">+B77+B76</f>
        <v>59099.6361684433</v>
      </c>
      <c r="C78" s="61" t="n">
        <f aca="false">+C77+C76</f>
        <v>60388.2249684791</v>
      </c>
      <c r="D78" s="61" t="n">
        <f aca="false">+D77+D76</f>
        <v>61684.8674485153</v>
      </c>
      <c r="E78" s="61" t="n">
        <f aca="false">+E77+E76</f>
        <v>62989.6139440516</v>
      </c>
      <c r="F78" s="61" t="n">
        <f aca="false">+F77+F76</f>
        <v>64302.5151051851</v>
      </c>
      <c r="G78" s="61" t="n">
        <f aca="false">+G77+G76</f>
        <v>65623.6218985756</v>
      </c>
      <c r="H78" s="61" t="n">
        <f aca="false">+H77+H76</f>
        <v>66952.9856094249</v>
      </c>
      <c r="I78" s="61" t="n">
        <f aca="false">+I77+I76</f>
        <v>68290.6578434669</v>
      </c>
      <c r="J78" s="61" t="n">
        <f aca="false">+J77+J76</f>
        <v>69636.6905289717</v>
      </c>
      <c r="K78" s="61" t="n">
        <f aca="false">+K77+K76</f>
        <v>70991.1359187609</v>
      </c>
      <c r="L78" s="61" t="n">
        <f aca="false">+L77+L76</f>
        <v>72354.0465922363</v>
      </c>
      <c r="M78" s="61" t="n">
        <f aca="false">+M77+M76</f>
        <v>73725.4754574209</v>
      </c>
    </row>
    <row r="79" customFormat="false" ht="12.75" hidden="false" customHeight="false" outlineLevel="0" collapsed="false">
      <c r="A79" s="61" t="s">
        <v>355</v>
      </c>
      <c r="B79" s="61" t="n">
        <f aca="false">+B78*+$B$1/12</f>
        <v>369.37272605277</v>
      </c>
      <c r="C79" s="61" t="n">
        <f aca="false">+C78*+$B$1/12</f>
        <v>377.426406052995</v>
      </c>
      <c r="D79" s="61" t="n">
        <f aca="false">+D78*+$B$1/12</f>
        <v>385.530421553221</v>
      </c>
      <c r="E79" s="61" t="n">
        <f aca="false">+E78*+$B$1/12</f>
        <v>393.685087150323</v>
      </c>
      <c r="F79" s="61" t="n">
        <f aca="false">+F78*+$B$1/12</f>
        <v>401.890719407407</v>
      </c>
      <c r="G79" s="61" t="n">
        <f aca="false">+G78*+$B$1/12</f>
        <v>410.147636866098</v>
      </c>
      <c r="H79" s="61" t="n">
        <f aca="false">+H78*+$B$1/12</f>
        <v>418.456160058905</v>
      </c>
      <c r="I79" s="61" t="n">
        <f aca="false">+I78*+$B$1/12</f>
        <v>426.816611521668</v>
      </c>
      <c r="J79" s="61" t="n">
        <f aca="false">+J78*+$B$1/12</f>
        <v>435.229315806073</v>
      </c>
      <c r="K79" s="61" t="n">
        <f aca="false">+K78*+$B$1/12</f>
        <v>443.694599492256</v>
      </c>
      <c r="L79" s="61" t="n">
        <f aca="false">+L78*+$B$1/12</f>
        <v>452.212791201477</v>
      </c>
      <c r="M79" s="61" t="n">
        <f aca="false">+M78*+$B$1/12</f>
        <v>460.784221608881</v>
      </c>
      <c r="N79" s="200" t="n">
        <f aca="false">SUM(B79:M79)</f>
        <v>4975.24669677207</v>
      </c>
    </row>
    <row r="80" customFormat="false" ht="12.75" hidden="false" customHeight="false" outlineLevel="0" collapsed="false">
      <c r="A80" s="61" t="s">
        <v>356</v>
      </c>
      <c r="B80" s="61" t="n">
        <f aca="false">+B79+B78</f>
        <v>59469.008894496</v>
      </c>
      <c r="C80" s="61" t="n">
        <f aca="false">+C79+C78</f>
        <v>60765.6513745321</v>
      </c>
      <c r="D80" s="61" t="n">
        <f aca="false">+D79+D78</f>
        <v>62070.3978700685</v>
      </c>
      <c r="E80" s="61" t="n">
        <f aca="false">+E79+E78</f>
        <v>63383.299031202</v>
      </c>
      <c r="F80" s="61" t="n">
        <f aca="false">+F79+F78</f>
        <v>64704.4058245925</v>
      </c>
      <c r="G80" s="61" t="n">
        <f aca="false">+G79+G78</f>
        <v>66033.7695354417</v>
      </c>
      <c r="H80" s="61" t="n">
        <f aca="false">+H79+H78</f>
        <v>67371.4417694838</v>
      </c>
      <c r="I80" s="61" t="n">
        <f aca="false">+I79+I78</f>
        <v>68717.4744549886</v>
      </c>
      <c r="J80" s="61" t="n">
        <f aca="false">+J79+J78</f>
        <v>70071.9198447778</v>
      </c>
      <c r="K80" s="61" t="n">
        <f aca="false">+K79+K78</f>
        <v>71434.8305182532</v>
      </c>
      <c r="L80" s="61" t="n">
        <f aca="false">+L79+L78</f>
        <v>72806.2593834378</v>
      </c>
      <c r="M80" s="61" t="n">
        <f aca="false">+M79+M78</f>
        <v>74186.2596790298</v>
      </c>
      <c r="N80" s="61"/>
    </row>
    <row r="82" customFormat="false" ht="12.75" hidden="false" customHeight="false" outlineLevel="0" collapsed="false">
      <c r="B82" s="353" t="n">
        <f aca="false">+B74</f>
        <v>367</v>
      </c>
      <c r="C82" s="353" t="n">
        <f aca="false">+C74</f>
        <v>398</v>
      </c>
      <c r="D82" s="353" t="n">
        <f aca="false">+D74</f>
        <v>426</v>
      </c>
      <c r="E82" s="353" t="n">
        <f aca="false">+E74</f>
        <v>457</v>
      </c>
      <c r="F82" s="353" t="n">
        <f aca="false">+F74</f>
        <v>487</v>
      </c>
      <c r="G82" s="353" t="n">
        <f aca="false">+G74</f>
        <v>518</v>
      </c>
      <c r="H82" s="353" t="n">
        <f aca="false">+H74</f>
        <v>548</v>
      </c>
      <c r="I82" s="353" t="n">
        <f aca="false">+I74</f>
        <v>579</v>
      </c>
      <c r="J82" s="353" t="n">
        <f aca="false">+J74</f>
        <v>610</v>
      </c>
      <c r="K82" s="353" t="n">
        <f aca="false">+K74</f>
        <v>640</v>
      </c>
      <c r="L82" s="353" t="n">
        <f aca="false">+L74</f>
        <v>671</v>
      </c>
      <c r="M82" s="353" t="n">
        <f aca="false">+M74</f>
        <v>701</v>
      </c>
      <c r="N82" s="179"/>
    </row>
    <row r="83" customFormat="false" ht="12.75" hidden="false" customHeight="false" outlineLevel="0" collapsed="false">
      <c r="A83" s="0" t="n">
        <f aca="false">+A75+1</f>
        <v>11</v>
      </c>
      <c r="B83" s="350" t="n">
        <f aca="false">EDATE(B75,12)</f>
        <v>41640</v>
      </c>
      <c r="C83" s="350" t="n">
        <f aca="false">EDATE(C75,12)</f>
        <v>41671</v>
      </c>
      <c r="D83" s="350" t="n">
        <f aca="false">EDATE(D75,12)</f>
        <v>41699</v>
      </c>
      <c r="E83" s="350" t="n">
        <f aca="false">EDATE(E75,12)</f>
        <v>41730</v>
      </c>
      <c r="F83" s="350" t="n">
        <f aca="false">EDATE(F75,12)</f>
        <v>41760</v>
      </c>
      <c r="G83" s="350" t="n">
        <f aca="false">EDATE(G75,12)</f>
        <v>41791</v>
      </c>
      <c r="H83" s="350" t="n">
        <f aca="false">EDATE(H75,12)</f>
        <v>41821</v>
      </c>
      <c r="I83" s="350" t="n">
        <f aca="false">EDATE(I75,12)</f>
        <v>41852</v>
      </c>
      <c r="J83" s="350" t="n">
        <f aca="false">EDATE(J75,12)</f>
        <v>41883</v>
      </c>
      <c r="K83" s="350" t="n">
        <f aca="false">EDATE(K75,12)</f>
        <v>41913</v>
      </c>
      <c r="L83" s="350" t="n">
        <f aca="false">EDATE(L75,12)</f>
        <v>41944</v>
      </c>
      <c r="M83" s="350" t="n">
        <f aca="false">EDATE(M75,12)</f>
        <v>41974</v>
      </c>
    </row>
    <row r="84" customFormat="false" ht="12.75" hidden="false" customHeight="false" outlineLevel="0" collapsed="false">
      <c r="A84" s="61" t="s">
        <v>352</v>
      </c>
      <c r="B84" s="61" t="n">
        <f aca="false">+M80</f>
        <v>74186.2596790298</v>
      </c>
      <c r="C84" s="61" t="n">
        <f aca="false">+B88</f>
        <v>75545.9773219939</v>
      </c>
      <c r="D84" s="61" t="n">
        <f aca="false">+C88</f>
        <v>76914.1932002265</v>
      </c>
      <c r="E84" s="61" t="n">
        <f aca="false">+D88</f>
        <v>78290.960427698</v>
      </c>
      <c r="F84" s="61" t="n">
        <f aca="false">+E88</f>
        <v>79676.3324503413</v>
      </c>
      <c r="G84" s="61" t="n">
        <f aca="false">+F88</f>
        <v>81070.3630481261</v>
      </c>
      <c r="H84" s="61" t="n">
        <f aca="false">+G88</f>
        <v>82473.106337147</v>
      </c>
      <c r="I84" s="61" t="n">
        <f aca="false">+H88</f>
        <v>83884.6167717243</v>
      </c>
      <c r="J84" s="61" t="n">
        <f aca="false">+I88</f>
        <v>85304.9491465177</v>
      </c>
      <c r="K84" s="61" t="n">
        <f aca="false">+J88</f>
        <v>86734.1585986536</v>
      </c>
      <c r="L84" s="61" t="n">
        <f aca="false">+K88</f>
        <v>88172.3006098654</v>
      </c>
      <c r="M84" s="61" t="n">
        <f aca="false">+L88</f>
        <v>89619.4310086472</v>
      </c>
    </row>
    <row r="85" customFormat="false" ht="12.75" hidden="false" customHeight="false" outlineLevel="0" collapsed="false">
      <c r="A85" s="61" t="s">
        <v>353</v>
      </c>
      <c r="B85" s="61" t="n">
        <f aca="false">IF(+B82&lt;365,+interest!M77,+DCF!$N$63/12)</f>
        <v>890.487970156665</v>
      </c>
      <c r="C85" s="61" t="n">
        <f aca="false">IF(+C82&lt;365,+B85,+DCF!$N$63/12)</f>
        <v>890.487970156665</v>
      </c>
      <c r="D85" s="61" t="n">
        <f aca="false">IF(+D82&lt;365,+C85,+DCF!$N$63/12)</f>
        <v>890.487970156665</v>
      </c>
      <c r="E85" s="61" t="n">
        <f aca="false">IF(+E82&lt;365,+D85,+DCF!$N$63/12)</f>
        <v>890.487970156665</v>
      </c>
      <c r="F85" s="61" t="n">
        <f aca="false">IF(+F82&lt;365,+E85,+DCF!$N$63/12)</f>
        <v>890.487970156665</v>
      </c>
      <c r="G85" s="61" t="n">
        <f aca="false">IF(+G82&lt;365,+F85,+DCF!$N$63/12)</f>
        <v>890.487970156665</v>
      </c>
      <c r="H85" s="61" t="n">
        <f aca="false">IF(+H82&lt;365,+G85,+DCF!$N$63/12)</f>
        <v>890.487970156665</v>
      </c>
      <c r="I85" s="61" t="n">
        <f aca="false">IF(+I82&lt;365,+H85,+DCF!$N$63/12)</f>
        <v>890.487970156665</v>
      </c>
      <c r="J85" s="61" t="n">
        <f aca="false">IF(+J82&lt;365,+I85,+DCF!$N$63/12)</f>
        <v>890.487970156665</v>
      </c>
      <c r="K85" s="61" t="n">
        <f aca="false">IF(+K82&lt;365,+J85,+DCF!$N$63/12)</f>
        <v>890.487970156665</v>
      </c>
      <c r="L85" s="61" t="n">
        <f aca="false">IF(+L82&lt;365,+K85,+DCF!$N$63/12)</f>
        <v>890.487970156665</v>
      </c>
      <c r="M85" s="61" t="n">
        <f aca="false">IF(+M82&lt;365,+L85,+DCF!$N$63/12)</f>
        <v>890.487970156665</v>
      </c>
    </row>
    <row r="86" customFormat="false" ht="12.75" hidden="false" customHeight="false" outlineLevel="0" collapsed="false">
      <c r="A86" s="61" t="s">
        <v>354</v>
      </c>
      <c r="B86" s="61" t="n">
        <f aca="false">+B85+B84</f>
        <v>75076.7476491865</v>
      </c>
      <c r="C86" s="61" t="n">
        <f aca="false">+C85+C84</f>
        <v>76436.4652921505</v>
      </c>
      <c r="D86" s="61" t="n">
        <f aca="false">+D85+D84</f>
        <v>77804.6811703832</v>
      </c>
      <c r="E86" s="61" t="n">
        <f aca="false">+E85+E84</f>
        <v>79181.4483978547</v>
      </c>
      <c r="F86" s="61" t="n">
        <f aca="false">+F85+F84</f>
        <v>80566.820420498</v>
      </c>
      <c r="G86" s="61" t="n">
        <f aca="false">+G85+G84</f>
        <v>81960.8510182827</v>
      </c>
      <c r="H86" s="61" t="n">
        <f aca="false">+H85+H84</f>
        <v>83363.5943073037</v>
      </c>
      <c r="I86" s="61" t="n">
        <f aca="false">+I85+I84</f>
        <v>84775.104741881</v>
      </c>
      <c r="J86" s="61" t="n">
        <f aca="false">+J85+J84</f>
        <v>86195.4371166744</v>
      </c>
      <c r="K86" s="61" t="n">
        <f aca="false">+K85+K84</f>
        <v>87624.6465688103</v>
      </c>
      <c r="L86" s="61" t="n">
        <f aca="false">+L85+L84</f>
        <v>89062.788580022</v>
      </c>
      <c r="M86" s="61" t="n">
        <f aca="false">+M85+M84</f>
        <v>90509.9189788038</v>
      </c>
    </row>
    <row r="87" customFormat="false" ht="12.75" hidden="false" customHeight="false" outlineLevel="0" collapsed="false">
      <c r="A87" s="61" t="s">
        <v>355</v>
      </c>
      <c r="B87" s="61" t="n">
        <f aca="false">+B86*+$B$1/12</f>
        <v>469.229672807415</v>
      </c>
      <c r="C87" s="61" t="n">
        <f aca="false">+C86*+$B$1/12</f>
        <v>477.727908075941</v>
      </c>
      <c r="D87" s="61" t="n">
        <f aca="false">+D86*+$B$1/12</f>
        <v>486.279257314895</v>
      </c>
      <c r="E87" s="61" t="n">
        <f aca="false">+E86*+$B$1/12</f>
        <v>494.884052486592</v>
      </c>
      <c r="F87" s="61" t="n">
        <f aca="false">+F86*+$B$1/12</f>
        <v>503.542627628112</v>
      </c>
      <c r="G87" s="61" t="n">
        <f aca="false">+G86*+$B$1/12</f>
        <v>512.255318864267</v>
      </c>
      <c r="H87" s="61" t="n">
        <f aca="false">+H86*+$B$1/12</f>
        <v>521.022464420648</v>
      </c>
      <c r="I87" s="61" t="n">
        <f aca="false">+I86*+$B$1/12</f>
        <v>529.844404636756</v>
      </c>
      <c r="J87" s="61" t="n">
        <f aca="false">+J86*+$B$1/12</f>
        <v>538.721481979215</v>
      </c>
      <c r="K87" s="61" t="n">
        <f aca="false">+K86*+$B$1/12</f>
        <v>547.654041055064</v>
      </c>
      <c r="L87" s="61" t="n">
        <f aca="false">+L86*+$B$1/12</f>
        <v>556.642428625138</v>
      </c>
      <c r="M87" s="61" t="n">
        <f aca="false">+M86*+$B$1/12</f>
        <v>565.686993617524</v>
      </c>
      <c r="N87" s="200" t="n">
        <f aca="false">SUM(B87:M87)</f>
        <v>6203.49065151157</v>
      </c>
    </row>
    <row r="88" customFormat="false" ht="12.75" hidden="false" customHeight="false" outlineLevel="0" collapsed="false">
      <c r="A88" s="61" t="s">
        <v>356</v>
      </c>
      <c r="B88" s="61" t="n">
        <f aca="false">+B87+B86</f>
        <v>75545.9773219939</v>
      </c>
      <c r="C88" s="61" t="n">
        <f aca="false">+C87+C86</f>
        <v>76914.1932002265</v>
      </c>
      <c r="D88" s="61" t="n">
        <f aca="false">+D87+D86</f>
        <v>78290.960427698</v>
      </c>
      <c r="E88" s="61" t="n">
        <f aca="false">+E87+E86</f>
        <v>79676.3324503413</v>
      </c>
      <c r="F88" s="61" t="n">
        <f aca="false">+F87+F86</f>
        <v>81070.3630481261</v>
      </c>
      <c r="G88" s="61" t="n">
        <f aca="false">+G87+G86</f>
        <v>82473.106337147</v>
      </c>
      <c r="H88" s="61" t="n">
        <f aca="false">+H87+H86</f>
        <v>83884.6167717243</v>
      </c>
      <c r="I88" s="61" t="n">
        <f aca="false">+I87+I86</f>
        <v>85304.9491465177</v>
      </c>
      <c r="J88" s="61" t="n">
        <f aca="false">+J87+J86</f>
        <v>86734.1585986536</v>
      </c>
      <c r="K88" s="61" t="n">
        <f aca="false">+K87+K86</f>
        <v>88172.3006098654</v>
      </c>
      <c r="L88" s="61" t="n">
        <f aca="false">+L87+L86</f>
        <v>89619.4310086472</v>
      </c>
      <c r="M88" s="61" t="n">
        <f aca="false">+M87+M86</f>
        <v>91075.6059724214</v>
      </c>
      <c r="N88" s="61"/>
    </row>
    <row r="90" customFormat="false" ht="12.75" hidden="false" customHeight="false" outlineLevel="0" collapsed="false">
      <c r="B90" s="353" t="n">
        <f aca="false">+B82</f>
        <v>367</v>
      </c>
      <c r="C90" s="353" t="n">
        <f aca="false">+C82</f>
        <v>398</v>
      </c>
      <c r="D90" s="353" t="n">
        <f aca="false">+D82</f>
        <v>426</v>
      </c>
      <c r="E90" s="353" t="n">
        <f aca="false">+E82</f>
        <v>457</v>
      </c>
      <c r="F90" s="353" t="n">
        <f aca="false">+F82</f>
        <v>487</v>
      </c>
      <c r="G90" s="353" t="n">
        <f aca="false">+G82</f>
        <v>518</v>
      </c>
      <c r="H90" s="353" t="n">
        <f aca="false">+H82</f>
        <v>548</v>
      </c>
      <c r="I90" s="353" t="n">
        <f aca="false">+I82</f>
        <v>579</v>
      </c>
      <c r="J90" s="353" t="n">
        <f aca="false">+J82</f>
        <v>610</v>
      </c>
      <c r="K90" s="353" t="n">
        <f aca="false">+K82</f>
        <v>640</v>
      </c>
      <c r="L90" s="353" t="n">
        <f aca="false">+L82</f>
        <v>671</v>
      </c>
      <c r="M90" s="353" t="n">
        <f aca="false">+M82</f>
        <v>701</v>
      </c>
    </row>
    <row r="91" customFormat="false" ht="12.75" hidden="false" customHeight="false" outlineLevel="0" collapsed="false">
      <c r="A91" s="0" t="n">
        <f aca="false">+A83+1</f>
        <v>12</v>
      </c>
      <c r="B91" s="350" t="n">
        <f aca="false">EDATE(B83,12)</f>
        <v>42005</v>
      </c>
      <c r="C91" s="350" t="n">
        <f aca="false">EDATE(C83,12)</f>
        <v>42036</v>
      </c>
      <c r="D91" s="350" t="n">
        <f aca="false">EDATE(D83,12)</f>
        <v>42064</v>
      </c>
      <c r="E91" s="350" t="n">
        <f aca="false">EDATE(E83,12)</f>
        <v>42095</v>
      </c>
      <c r="F91" s="350" t="n">
        <f aca="false">EDATE(F83,12)</f>
        <v>42125</v>
      </c>
      <c r="G91" s="350" t="n">
        <f aca="false">EDATE(G83,12)</f>
        <v>42156</v>
      </c>
      <c r="H91" s="350" t="n">
        <f aca="false">EDATE(H83,12)</f>
        <v>42186</v>
      </c>
      <c r="I91" s="350" t="n">
        <f aca="false">EDATE(I83,12)</f>
        <v>42217</v>
      </c>
      <c r="J91" s="350" t="n">
        <f aca="false">EDATE(J83,12)</f>
        <v>42248</v>
      </c>
      <c r="K91" s="350" t="n">
        <f aca="false">EDATE(K83,12)</f>
        <v>42278</v>
      </c>
      <c r="L91" s="350" t="n">
        <f aca="false">EDATE(L83,12)</f>
        <v>42309</v>
      </c>
      <c r="M91" s="350" t="n">
        <f aca="false">EDATE(M83,12)</f>
        <v>42339</v>
      </c>
    </row>
    <row r="92" customFormat="false" ht="12.75" hidden="false" customHeight="false" outlineLevel="0" collapsed="false">
      <c r="A92" s="61" t="s">
        <v>352</v>
      </c>
      <c r="B92" s="61" t="n">
        <f aca="false">+M88</f>
        <v>91075.6059724214</v>
      </c>
      <c r="C92" s="61" t="n">
        <f aca="false">+B96</f>
        <v>92509.03776549</v>
      </c>
      <c r="D92" s="61" t="n">
        <f aca="false">+C96</f>
        <v>93951.4285072653</v>
      </c>
      <c r="E92" s="61" t="n">
        <f aca="false">+D96</f>
        <v>95402.8341911767</v>
      </c>
      <c r="F92" s="61" t="n">
        <f aca="false">+E96</f>
        <v>96863.3111606125</v>
      </c>
      <c r="G92" s="61" t="n">
        <f aca="false">+F96</f>
        <v>98332.9161111073</v>
      </c>
      <c r="H92" s="61" t="n">
        <f aca="false">+G96</f>
        <v>99811.7060925427</v>
      </c>
      <c r="I92" s="61" t="n">
        <f aca="false">+H96</f>
        <v>101299.738511362</v>
      </c>
      <c r="J92" s="61" t="n">
        <f aca="false">+I96</f>
        <v>102797.071132799</v>
      </c>
      <c r="K92" s="61" t="n">
        <f aca="false">+J96</f>
        <v>104303.76208312</v>
      </c>
      <c r="L92" s="61" t="n">
        <f aca="false">+K96</f>
        <v>105819.869851881</v>
      </c>
      <c r="M92" s="61" t="n">
        <f aca="false">+L96</f>
        <v>107345.453294196</v>
      </c>
    </row>
    <row r="93" customFormat="false" ht="12.75" hidden="false" customHeight="false" outlineLevel="0" collapsed="false">
      <c r="A93" s="61" t="s">
        <v>353</v>
      </c>
      <c r="B93" s="61" t="n">
        <f aca="false">IF(+B90&lt;365,+interest!M85,+DCF!$O$63/12)</f>
        <v>858.841496388552</v>
      </c>
      <c r="C93" s="61" t="n">
        <f aca="false">IF(+C90&lt;365,+B93,+DCF!$O$63/12)</f>
        <v>858.841496388552</v>
      </c>
      <c r="D93" s="61" t="n">
        <f aca="false">IF(+D90&lt;365,+C93,+DCF!$O$63/12)</f>
        <v>858.841496388552</v>
      </c>
      <c r="E93" s="61" t="n">
        <f aca="false">IF(+E90&lt;365,+D93,+DCF!$O$63/12)</f>
        <v>858.841496388552</v>
      </c>
      <c r="F93" s="61" t="n">
        <f aca="false">IF(+F90&lt;365,+E93,+DCF!$O$63/12)</f>
        <v>858.841496388552</v>
      </c>
      <c r="G93" s="61" t="n">
        <f aca="false">IF(+G90&lt;365,+F93,+DCF!$O$63/12)</f>
        <v>858.841496388552</v>
      </c>
      <c r="H93" s="61" t="n">
        <f aca="false">IF(+H90&lt;365,+G93,+DCF!$O$63/12)</f>
        <v>858.841496388552</v>
      </c>
      <c r="I93" s="61" t="n">
        <f aca="false">IF(+I90&lt;365,+H93,+DCF!$O$63/12)</f>
        <v>858.841496388552</v>
      </c>
      <c r="J93" s="61" t="n">
        <f aca="false">IF(+J90&lt;365,+I93,+DCF!$O$63/12)</f>
        <v>858.841496388552</v>
      </c>
      <c r="K93" s="61" t="n">
        <f aca="false">IF(+K90&lt;365,+J93,+DCF!$O$63/12)</f>
        <v>858.841496388552</v>
      </c>
      <c r="L93" s="61" t="n">
        <f aca="false">IF(+L90&lt;365,+K93,+DCF!$O$63/12)</f>
        <v>858.841496388552</v>
      </c>
      <c r="M93" s="61" t="n">
        <f aca="false">IF(+M90&lt;365,+L93,+DCF!$O$63/12)</f>
        <v>858.841496388552</v>
      </c>
    </row>
    <row r="94" customFormat="false" ht="12.75" hidden="false" customHeight="false" outlineLevel="0" collapsed="false">
      <c r="A94" s="61" t="s">
        <v>354</v>
      </c>
      <c r="B94" s="61" t="n">
        <f aca="false">+B93+B92</f>
        <v>91934.4474688099</v>
      </c>
      <c r="C94" s="61" t="n">
        <f aca="false">+C93+C92</f>
        <v>93367.8792618785</v>
      </c>
      <c r="D94" s="61" t="n">
        <f aca="false">+D93+D92</f>
        <v>94810.2700036538</v>
      </c>
      <c r="E94" s="61" t="n">
        <f aca="false">+E93+E92</f>
        <v>96261.6756875652</v>
      </c>
      <c r="F94" s="61" t="n">
        <f aca="false">+F93+F92</f>
        <v>97722.1526570011</v>
      </c>
      <c r="G94" s="61" t="n">
        <f aca="false">+G93+G92</f>
        <v>99191.7576074959</v>
      </c>
      <c r="H94" s="61" t="n">
        <f aca="false">+H93+H92</f>
        <v>100670.547588931</v>
      </c>
      <c r="I94" s="61" t="n">
        <f aca="false">+I93+I92</f>
        <v>102158.580007751</v>
      </c>
      <c r="J94" s="61" t="n">
        <f aca="false">+J93+J92</f>
        <v>103655.912629188</v>
      </c>
      <c r="K94" s="61" t="n">
        <f aca="false">+K93+K92</f>
        <v>105162.603579509</v>
      </c>
      <c r="L94" s="61" t="n">
        <f aca="false">+L93+L92</f>
        <v>106678.711348269</v>
      </c>
      <c r="M94" s="61" t="n">
        <f aca="false">+M93+M92</f>
        <v>108204.294790584</v>
      </c>
    </row>
    <row r="95" customFormat="false" ht="12.75" hidden="false" customHeight="false" outlineLevel="0" collapsed="false">
      <c r="A95" s="61" t="s">
        <v>355</v>
      </c>
      <c r="B95" s="61" t="n">
        <f aca="false">+B94*+$B$1/12</f>
        <v>574.590296680062</v>
      </c>
      <c r="C95" s="61" t="n">
        <f aca="false">+C94*+$B$1/12</f>
        <v>583.549245386741</v>
      </c>
      <c r="D95" s="61" t="n">
        <f aca="false">+D94*+$B$1/12</f>
        <v>592.564187522836</v>
      </c>
      <c r="E95" s="61" t="n">
        <f aca="false">+E94*+$B$1/12</f>
        <v>601.635473047283</v>
      </c>
      <c r="F95" s="61" t="n">
        <f aca="false">+F94*+$B$1/12</f>
        <v>610.763454106257</v>
      </c>
      <c r="G95" s="61" t="n">
        <f aca="false">+G94*+$B$1/12</f>
        <v>619.948485046849</v>
      </c>
      <c r="H95" s="61" t="n">
        <f aca="false">+H94*+$B$1/12</f>
        <v>629.190922430821</v>
      </c>
      <c r="I95" s="61" t="n">
        <f aca="false">+I94*+$B$1/12</f>
        <v>638.491125048442</v>
      </c>
      <c r="J95" s="61" t="n">
        <f aca="false">+J94*+$B$1/12</f>
        <v>647.849453932423</v>
      </c>
      <c r="K95" s="61" t="n">
        <f aca="false">+K94*+$B$1/12</f>
        <v>657.266272371929</v>
      </c>
      <c r="L95" s="61" t="n">
        <f aca="false">+L94*+$B$1/12</f>
        <v>666.741945926682</v>
      </c>
      <c r="M95" s="61" t="n">
        <f aca="false">+M94*+$B$1/12</f>
        <v>676.276842441152</v>
      </c>
      <c r="N95" s="200" t="n">
        <f aca="false">SUM(B95:M95)</f>
        <v>7498.86770394148</v>
      </c>
    </row>
    <row r="96" customFormat="false" ht="12.75" hidden="false" customHeight="false" outlineLevel="0" collapsed="false">
      <c r="A96" s="61" t="s">
        <v>356</v>
      </c>
      <c r="B96" s="61" t="n">
        <f aca="false">+B95+B94</f>
        <v>92509.03776549</v>
      </c>
      <c r="C96" s="61" t="n">
        <f aca="false">+C95+C94</f>
        <v>93951.4285072653</v>
      </c>
      <c r="D96" s="61" t="n">
        <f aca="false">+D95+D94</f>
        <v>95402.8341911767</v>
      </c>
      <c r="E96" s="61" t="n">
        <f aca="false">+E95+E94</f>
        <v>96863.3111606125</v>
      </c>
      <c r="F96" s="61" t="n">
        <f aca="false">+F95+F94</f>
        <v>98332.9161111073</v>
      </c>
      <c r="G96" s="61" t="n">
        <f aca="false">+G95+G94</f>
        <v>99811.7060925427</v>
      </c>
      <c r="H96" s="61" t="n">
        <f aca="false">+H95+H94</f>
        <v>101299.738511362</v>
      </c>
      <c r="I96" s="61" t="n">
        <f aca="false">+I95+I94</f>
        <v>102797.071132799</v>
      </c>
      <c r="J96" s="61" t="n">
        <f aca="false">+J95+J94</f>
        <v>104303.76208312</v>
      </c>
      <c r="K96" s="61" t="n">
        <f aca="false">+K95+K94</f>
        <v>105819.869851881</v>
      </c>
      <c r="L96" s="61" t="n">
        <f aca="false">+L95+L94</f>
        <v>107345.453294196</v>
      </c>
      <c r="M96" s="61" t="n">
        <f aca="false">+M95+M94</f>
        <v>108880.571633026</v>
      </c>
      <c r="N96" s="61"/>
    </row>
    <row r="98" customFormat="false" ht="12.75" hidden="false" customHeight="false" outlineLevel="0" collapsed="false">
      <c r="B98" s="353" t="n">
        <f aca="false">+B90</f>
        <v>367</v>
      </c>
      <c r="C98" s="353" t="n">
        <f aca="false">+C90</f>
        <v>398</v>
      </c>
      <c r="D98" s="353" t="n">
        <f aca="false">+D90</f>
        <v>426</v>
      </c>
      <c r="E98" s="353" t="n">
        <f aca="false">+E90</f>
        <v>457</v>
      </c>
      <c r="F98" s="353" t="n">
        <f aca="false">+F90</f>
        <v>487</v>
      </c>
      <c r="G98" s="353" t="n">
        <f aca="false">+G90</f>
        <v>518</v>
      </c>
      <c r="H98" s="353" t="n">
        <f aca="false">+H90</f>
        <v>548</v>
      </c>
      <c r="I98" s="353" t="n">
        <f aca="false">+I90</f>
        <v>579</v>
      </c>
      <c r="J98" s="353" t="n">
        <f aca="false">+J90</f>
        <v>610</v>
      </c>
      <c r="K98" s="353" t="n">
        <f aca="false">+K90</f>
        <v>640</v>
      </c>
      <c r="L98" s="353" t="n">
        <f aca="false">+L90</f>
        <v>671</v>
      </c>
      <c r="M98" s="353" t="n">
        <f aca="false">+M90</f>
        <v>701</v>
      </c>
    </row>
    <row r="99" customFormat="false" ht="12.75" hidden="false" customHeight="false" outlineLevel="0" collapsed="false">
      <c r="A99" s="0" t="n">
        <f aca="false">+A91+1</f>
        <v>13</v>
      </c>
      <c r="B99" s="350" t="n">
        <f aca="false">EDATE(B91,12)</f>
        <v>42370</v>
      </c>
      <c r="C99" s="350" t="n">
        <f aca="false">EDATE(C91,12)</f>
        <v>42401</v>
      </c>
      <c r="D99" s="350" t="n">
        <f aca="false">EDATE(D91,12)</f>
        <v>42430</v>
      </c>
      <c r="E99" s="350" t="n">
        <f aca="false">EDATE(E91,12)</f>
        <v>42461</v>
      </c>
      <c r="F99" s="350" t="n">
        <f aca="false">EDATE(F91,12)</f>
        <v>42491</v>
      </c>
      <c r="G99" s="350" t="n">
        <f aca="false">EDATE(G91,12)</f>
        <v>42522</v>
      </c>
      <c r="H99" s="350" t="n">
        <f aca="false">EDATE(H91,12)</f>
        <v>42552</v>
      </c>
      <c r="I99" s="350" t="n">
        <f aca="false">EDATE(I91,12)</f>
        <v>42583</v>
      </c>
      <c r="J99" s="350" t="n">
        <f aca="false">EDATE(J91,12)</f>
        <v>42614</v>
      </c>
      <c r="K99" s="350" t="n">
        <f aca="false">EDATE(K91,12)</f>
        <v>42644</v>
      </c>
      <c r="L99" s="350" t="n">
        <f aca="false">EDATE(L91,12)</f>
        <v>42675</v>
      </c>
      <c r="M99" s="350" t="n">
        <f aca="false">EDATE(M91,12)</f>
        <v>42705</v>
      </c>
    </row>
    <row r="100" customFormat="false" ht="12.75" hidden="false" customHeight="false" outlineLevel="0" collapsed="false">
      <c r="A100" s="61" t="s">
        <v>352</v>
      </c>
      <c r="B100" s="61" t="n">
        <f aca="false">+M96</f>
        <v>108880.571633026</v>
      </c>
      <c r="C100" s="61" t="n">
        <f aca="false">+B104</f>
        <v>110401.484216685</v>
      </c>
      <c r="D100" s="61" t="n">
        <f aca="false">+C104</f>
        <v>111931.902503991</v>
      </c>
      <c r="E100" s="61" t="n">
        <f aca="false">+D104</f>
        <v>113471.885905594</v>
      </c>
      <c r="F100" s="61" t="n">
        <f aca="false">+E104</f>
        <v>115021.494203457</v>
      </c>
      <c r="G100" s="61" t="n">
        <f aca="false">+F104</f>
        <v>116580.787553181</v>
      </c>
      <c r="H100" s="61" t="n">
        <f aca="false">+G104</f>
        <v>118149.826486341</v>
      </c>
      <c r="I100" s="61" t="n">
        <f aca="false">+H104</f>
        <v>119728.671912833</v>
      </c>
      <c r="J100" s="61" t="n">
        <f aca="false">+I104</f>
        <v>121317.385123241</v>
      </c>
      <c r="K100" s="61" t="n">
        <f aca="false">+J104</f>
        <v>122916.027791214</v>
      </c>
      <c r="L100" s="61" t="n">
        <f aca="false">+K104</f>
        <v>124524.661975861</v>
      </c>
      <c r="M100" s="61" t="n">
        <f aca="false">+L104</f>
        <v>126143.350124163</v>
      </c>
    </row>
    <row r="101" customFormat="false" ht="12.75" hidden="false" customHeight="false" outlineLevel="0" collapsed="false">
      <c r="A101" s="61" t="s">
        <v>353</v>
      </c>
      <c r="B101" s="61" t="n">
        <f aca="false">IF(+B98&lt;365,+interest!M93,+DCF!$P$63/12)</f>
        <v>835.189079207552</v>
      </c>
      <c r="C101" s="61" t="n">
        <f aca="false">IF(+C98&lt;365,+B101,+DCF!$P$63/12)</f>
        <v>835.189079207552</v>
      </c>
      <c r="D101" s="61" t="n">
        <f aca="false">IF(+D98&lt;365,+C101,+DCF!$P$63/12)</f>
        <v>835.189079207552</v>
      </c>
      <c r="E101" s="61" t="n">
        <f aca="false">IF(+E98&lt;365,+D101,+DCF!$P$63/12)</f>
        <v>835.189079207552</v>
      </c>
      <c r="F101" s="61" t="n">
        <f aca="false">IF(+F98&lt;365,+E101,+DCF!$P$63/12)</f>
        <v>835.189079207552</v>
      </c>
      <c r="G101" s="61" t="n">
        <f aca="false">IF(+G98&lt;365,+F101,+DCF!$P$63/12)</f>
        <v>835.189079207552</v>
      </c>
      <c r="H101" s="61" t="n">
        <f aca="false">IF(+H98&lt;365,+G101,+DCF!$P$63/12)</f>
        <v>835.189079207552</v>
      </c>
      <c r="I101" s="61" t="n">
        <f aca="false">IF(+I98&lt;365,+H101,+DCF!$P$63/12)</f>
        <v>835.189079207552</v>
      </c>
      <c r="J101" s="61" t="n">
        <f aca="false">IF(+J98&lt;365,+I101,+DCF!$P$63/12)</f>
        <v>835.189079207552</v>
      </c>
      <c r="K101" s="61" t="n">
        <f aca="false">IF(+K98&lt;365,+J101,+DCF!$P$63/12)</f>
        <v>835.189079207552</v>
      </c>
      <c r="L101" s="61" t="n">
        <f aca="false">IF(+L98&lt;365,+K101,+DCF!$P$63/12)</f>
        <v>835.189079207552</v>
      </c>
      <c r="M101" s="61" t="n">
        <f aca="false">IF(+M98&lt;365,+L101,+DCF!$P$63/12)</f>
        <v>835.189079207552</v>
      </c>
    </row>
    <row r="102" customFormat="false" ht="12.75" hidden="false" customHeight="false" outlineLevel="0" collapsed="false">
      <c r="A102" s="61" t="s">
        <v>354</v>
      </c>
      <c r="B102" s="61" t="n">
        <f aca="false">+B101+B100</f>
        <v>109715.760712233</v>
      </c>
      <c r="C102" s="61" t="n">
        <f aca="false">+C101+C100</f>
        <v>111236.673295892</v>
      </c>
      <c r="D102" s="61" t="n">
        <f aca="false">+D101+D100</f>
        <v>112767.091583199</v>
      </c>
      <c r="E102" s="61" t="n">
        <f aca="false">+E101+E100</f>
        <v>114307.074984802</v>
      </c>
      <c r="F102" s="61" t="n">
        <f aca="false">+F101+F100</f>
        <v>115856.683282664</v>
      </c>
      <c r="G102" s="61" t="n">
        <f aca="false">+G101+G100</f>
        <v>117415.976632388</v>
      </c>
      <c r="H102" s="61" t="n">
        <f aca="false">+H101+H100</f>
        <v>118985.015565548</v>
      </c>
      <c r="I102" s="61" t="n">
        <f aca="false">+I101+I100</f>
        <v>120563.860992041</v>
      </c>
      <c r="J102" s="61" t="n">
        <f aca="false">+J101+J100</f>
        <v>122152.574202448</v>
      </c>
      <c r="K102" s="61" t="n">
        <f aca="false">+K101+K100</f>
        <v>123751.216870421</v>
      </c>
      <c r="L102" s="61" t="n">
        <f aca="false">+L101+L100</f>
        <v>125359.851055069</v>
      </c>
      <c r="M102" s="61" t="n">
        <f aca="false">+M101+M100</f>
        <v>126978.539203371</v>
      </c>
    </row>
    <row r="103" customFormat="false" ht="12.75" hidden="false" customHeight="false" outlineLevel="0" collapsed="false">
      <c r="A103" s="61" t="s">
        <v>355</v>
      </c>
      <c r="B103" s="61" t="n">
        <f aca="false">+B102*+$B$1/12</f>
        <v>685.723504451457</v>
      </c>
      <c r="C103" s="61" t="n">
        <f aca="false">+C102*+$B$1/12</f>
        <v>695.229208099326</v>
      </c>
      <c r="D103" s="61" t="n">
        <f aca="false">+D102*+$B$1/12</f>
        <v>704.794322394993</v>
      </c>
      <c r="E103" s="61" t="n">
        <f aca="false">+E102*+$B$1/12</f>
        <v>714.419218655009</v>
      </c>
      <c r="F103" s="61" t="n">
        <f aca="false">+F102*+$B$1/12</f>
        <v>724.10427051665</v>
      </c>
      <c r="G103" s="61" t="n">
        <f aca="false">+G102*+$B$1/12</f>
        <v>733.849853952427</v>
      </c>
      <c r="H103" s="61" t="n">
        <f aca="false">+H102*+$B$1/12</f>
        <v>743.656347284677</v>
      </c>
      <c r="I103" s="61" t="n">
        <f aca="false">+I102*+$B$1/12</f>
        <v>753.524131200253</v>
      </c>
      <c r="J103" s="61" t="n">
        <f aca="false">+J102*+$B$1/12</f>
        <v>763.453588765302</v>
      </c>
      <c r="K103" s="61" t="n">
        <f aca="false">+K102*+$B$1/12</f>
        <v>773.445105440132</v>
      </c>
      <c r="L103" s="61" t="n">
        <f aca="false">+L102*+$B$1/12</f>
        <v>783.49906909418</v>
      </c>
      <c r="M103" s="61" t="n">
        <f aca="false">+M102*+$B$1/12</f>
        <v>793.615870021066</v>
      </c>
      <c r="N103" s="200" t="n">
        <f aca="false">SUM(B103:M103)</f>
        <v>8869.31448987547</v>
      </c>
    </row>
    <row r="104" customFormat="false" ht="12.75" hidden="false" customHeight="false" outlineLevel="0" collapsed="false">
      <c r="A104" s="61" t="s">
        <v>356</v>
      </c>
      <c r="B104" s="61" t="n">
        <f aca="false">+B103+B102</f>
        <v>110401.484216685</v>
      </c>
      <c r="C104" s="61" t="n">
        <f aca="false">+C103+C102</f>
        <v>111931.902503991</v>
      </c>
      <c r="D104" s="61" t="n">
        <f aca="false">+D103+D102</f>
        <v>113471.885905594</v>
      </c>
      <c r="E104" s="61" t="n">
        <f aca="false">+E103+E102</f>
        <v>115021.494203457</v>
      </c>
      <c r="F104" s="61" t="n">
        <f aca="false">+F103+F102</f>
        <v>116580.787553181</v>
      </c>
      <c r="G104" s="61" t="n">
        <f aca="false">+G103+G102</f>
        <v>118149.826486341</v>
      </c>
      <c r="H104" s="61" t="n">
        <f aca="false">+H103+H102</f>
        <v>119728.671912833</v>
      </c>
      <c r="I104" s="61" t="n">
        <f aca="false">+I103+I102</f>
        <v>121317.385123241</v>
      </c>
      <c r="J104" s="61" t="n">
        <f aca="false">+J103+J102</f>
        <v>122916.027791214</v>
      </c>
      <c r="K104" s="61" t="n">
        <f aca="false">+K103+K102</f>
        <v>124524.661975861</v>
      </c>
      <c r="L104" s="61" t="n">
        <f aca="false">+L103+L102</f>
        <v>126143.350124163</v>
      </c>
      <c r="M104" s="61" t="n">
        <f aca="false">+M103+M102</f>
        <v>127772.155073392</v>
      </c>
      <c r="N104" s="61"/>
    </row>
    <row r="106" customFormat="false" ht="12.75" hidden="false" customHeight="false" outlineLevel="0" collapsed="false">
      <c r="B106" s="353" t="n">
        <f aca="false">+B98</f>
        <v>367</v>
      </c>
      <c r="C106" s="353" t="n">
        <f aca="false">+C98</f>
        <v>398</v>
      </c>
      <c r="D106" s="353" t="n">
        <f aca="false">+D98</f>
        <v>426</v>
      </c>
      <c r="E106" s="353" t="n">
        <f aca="false">+E98</f>
        <v>457</v>
      </c>
      <c r="F106" s="353" t="n">
        <f aca="false">+F98</f>
        <v>487</v>
      </c>
      <c r="G106" s="353" t="n">
        <f aca="false">+G98</f>
        <v>518</v>
      </c>
      <c r="H106" s="353" t="n">
        <f aca="false">+H98</f>
        <v>548</v>
      </c>
      <c r="I106" s="353" t="n">
        <f aca="false">+I98</f>
        <v>579</v>
      </c>
      <c r="J106" s="353" t="n">
        <f aca="false">+J98</f>
        <v>610</v>
      </c>
      <c r="K106" s="353" t="n">
        <f aca="false">+K98</f>
        <v>640</v>
      </c>
      <c r="L106" s="353" t="n">
        <f aca="false">+L98</f>
        <v>671</v>
      </c>
      <c r="M106" s="353" t="n">
        <f aca="false">+M98</f>
        <v>701</v>
      </c>
    </row>
    <row r="107" customFormat="false" ht="12.75" hidden="false" customHeight="false" outlineLevel="0" collapsed="false">
      <c r="A107" s="0" t="n">
        <f aca="false">+A99+1</f>
        <v>14</v>
      </c>
      <c r="B107" s="350" t="n">
        <f aca="false">EDATE(B99,12)</f>
        <v>42736</v>
      </c>
      <c r="C107" s="350" t="n">
        <f aca="false">EDATE(C99,12)</f>
        <v>42767</v>
      </c>
      <c r="D107" s="350" t="n">
        <f aca="false">EDATE(D99,12)</f>
        <v>42795</v>
      </c>
      <c r="E107" s="350" t="n">
        <f aca="false">EDATE(E99,12)</f>
        <v>42826</v>
      </c>
      <c r="F107" s="350" t="n">
        <f aca="false">EDATE(F99,12)</f>
        <v>42856</v>
      </c>
      <c r="G107" s="350" t="n">
        <f aca="false">EDATE(G99,12)</f>
        <v>42887</v>
      </c>
      <c r="H107" s="350" t="n">
        <f aca="false">EDATE(H99,12)</f>
        <v>42917</v>
      </c>
      <c r="I107" s="350" t="n">
        <f aca="false">EDATE(I99,12)</f>
        <v>42948</v>
      </c>
      <c r="J107" s="350" t="n">
        <f aca="false">EDATE(J99,12)</f>
        <v>42979</v>
      </c>
      <c r="K107" s="350" t="n">
        <f aca="false">EDATE(K99,12)</f>
        <v>43009</v>
      </c>
      <c r="L107" s="350" t="n">
        <f aca="false">EDATE(L99,12)</f>
        <v>43040</v>
      </c>
      <c r="M107" s="350" t="n">
        <f aca="false">EDATE(M99,12)</f>
        <v>43070</v>
      </c>
    </row>
    <row r="108" customFormat="false" ht="12.75" hidden="false" customHeight="false" outlineLevel="0" collapsed="false">
      <c r="A108" s="61" t="s">
        <v>352</v>
      </c>
      <c r="B108" s="61" t="n">
        <f aca="false">+M104</f>
        <v>127772.155073392</v>
      </c>
      <c r="C108" s="61" t="n">
        <f aca="false">+B112</f>
        <v>129567.599000554</v>
      </c>
      <c r="D108" s="61" t="n">
        <f aca="false">+C112</f>
        <v>131374.26445226</v>
      </c>
      <c r="E108" s="61" t="n">
        <f aca="false">+D112</f>
        <v>133192.22156304</v>
      </c>
      <c r="F108" s="61" t="n">
        <f aca="false">+E112</f>
        <v>135021.540905762</v>
      </c>
      <c r="G108" s="61" t="n">
        <f aca="false">+F112</f>
        <v>136862.293494377</v>
      </c>
      <c r="H108" s="61" t="n">
        <f aca="false">+G112</f>
        <v>138714.55078667</v>
      </c>
      <c r="I108" s="61" t="n">
        <f aca="false">+H112</f>
        <v>140578.38468704</v>
      </c>
      <c r="J108" s="61" t="n">
        <f aca="false">+I112</f>
        <v>142453.867549287</v>
      </c>
      <c r="K108" s="61" t="n">
        <f aca="false">+J112</f>
        <v>144341.072179423</v>
      </c>
      <c r="L108" s="61" t="n">
        <f aca="false">+K112</f>
        <v>146240.071838498</v>
      </c>
      <c r="M108" s="61" t="n">
        <f aca="false">+L112</f>
        <v>148150.940245442</v>
      </c>
    </row>
    <row r="109" customFormat="false" ht="12.75" hidden="false" customHeight="false" outlineLevel="0" collapsed="false">
      <c r="A109" s="61" t="s">
        <v>353</v>
      </c>
      <c r="B109" s="61" t="n">
        <f aca="false">IF(+B106&lt;365,+interest!M101,+DCF!$Q$63/12)</f>
        <v>990.676231506352</v>
      </c>
      <c r="C109" s="61" t="n">
        <f aca="false">IF(+C106&lt;365,+B109,+DCF!$Q$63/12)</f>
        <v>990.676231506352</v>
      </c>
      <c r="D109" s="61" t="n">
        <f aca="false">IF(+D106&lt;365,+C109,+DCF!$Q$63/12)</f>
        <v>990.676231506352</v>
      </c>
      <c r="E109" s="61" t="n">
        <f aca="false">IF(+E106&lt;365,+D109,+DCF!$Q$63/12)</f>
        <v>990.676231506352</v>
      </c>
      <c r="F109" s="61" t="n">
        <f aca="false">IF(+F106&lt;365,+E109,+DCF!$Q$63/12)</f>
        <v>990.676231506352</v>
      </c>
      <c r="G109" s="61" t="n">
        <f aca="false">IF(+G106&lt;365,+F109,+DCF!$Q$63/12)</f>
        <v>990.676231506352</v>
      </c>
      <c r="H109" s="61" t="n">
        <f aca="false">IF(+H106&lt;365,+G109,+DCF!$Q$63/12)</f>
        <v>990.676231506352</v>
      </c>
      <c r="I109" s="61" t="n">
        <f aca="false">IF(+I106&lt;365,+H109,+DCF!$Q$63/12)</f>
        <v>990.676231506352</v>
      </c>
      <c r="J109" s="61" t="n">
        <f aca="false">IF(+J106&lt;365,+I109,+DCF!$Q$63/12)</f>
        <v>990.676231506352</v>
      </c>
      <c r="K109" s="61" t="n">
        <f aca="false">IF(+K106&lt;365,+J109,+DCF!$Q$63/12)</f>
        <v>990.676231506352</v>
      </c>
      <c r="L109" s="61" t="n">
        <f aca="false">IF(+L106&lt;365,+K109,+DCF!$Q$63/12)</f>
        <v>990.676231506352</v>
      </c>
      <c r="M109" s="61" t="n">
        <f aca="false">IF(+M106&lt;365,+L109,+DCF!$Q$63/12)</f>
        <v>990.676231506352</v>
      </c>
    </row>
    <row r="110" customFormat="false" ht="12.75" hidden="false" customHeight="false" outlineLevel="0" collapsed="false">
      <c r="A110" s="61" t="s">
        <v>354</v>
      </c>
      <c r="B110" s="61" t="n">
        <f aca="false">+B109+B108</f>
        <v>128762.831304898</v>
      </c>
      <c r="C110" s="61" t="n">
        <f aca="false">+C109+C108</f>
        <v>130558.27523206</v>
      </c>
      <c r="D110" s="61" t="n">
        <f aca="false">+D109+D108</f>
        <v>132364.940683767</v>
      </c>
      <c r="E110" s="61" t="n">
        <f aca="false">+E109+E108</f>
        <v>134182.897794547</v>
      </c>
      <c r="F110" s="61" t="n">
        <f aca="false">+F109+F108</f>
        <v>136012.217137269</v>
      </c>
      <c r="G110" s="61" t="n">
        <f aca="false">+G109+G108</f>
        <v>137852.969725883</v>
      </c>
      <c r="H110" s="61" t="n">
        <f aca="false">+H109+H108</f>
        <v>139705.227018176</v>
      </c>
      <c r="I110" s="61" t="n">
        <f aca="false">+I109+I108</f>
        <v>141569.060918546</v>
      </c>
      <c r="J110" s="61" t="n">
        <f aca="false">+J109+J108</f>
        <v>143444.543780793</v>
      </c>
      <c r="K110" s="61" t="n">
        <f aca="false">+K109+K108</f>
        <v>145331.74841093</v>
      </c>
      <c r="L110" s="61" t="n">
        <f aca="false">+L109+L108</f>
        <v>147230.748070004</v>
      </c>
      <c r="M110" s="61" t="n">
        <f aca="false">+M109+M108</f>
        <v>149141.616476948</v>
      </c>
    </row>
    <row r="111" customFormat="false" ht="12.75" hidden="false" customHeight="false" outlineLevel="0" collapsed="false">
      <c r="A111" s="61" t="s">
        <v>355</v>
      </c>
      <c r="B111" s="61" t="n">
        <f aca="false">+B110*+$B$1/12</f>
        <v>804.767695655612</v>
      </c>
      <c r="C111" s="61" t="n">
        <f aca="false">+C110*+$B$1/12</f>
        <v>815.989220200375</v>
      </c>
      <c r="D111" s="61" t="n">
        <f aca="false">+D110*+$B$1/12</f>
        <v>827.280879273542</v>
      </c>
      <c r="E111" s="61" t="n">
        <f aca="false">+E110*+$B$1/12</f>
        <v>838.643111215916</v>
      </c>
      <c r="F111" s="61" t="n">
        <f aca="false">+F110*+$B$1/12</f>
        <v>850.07635710793</v>
      </c>
      <c r="G111" s="61" t="n">
        <f aca="false">+G110*+$B$1/12</f>
        <v>861.581060786769</v>
      </c>
      <c r="H111" s="61" t="n">
        <f aca="false">+H110*+$B$1/12</f>
        <v>873.157668863601</v>
      </c>
      <c r="I111" s="61" t="n">
        <f aca="false">+I110*+$B$1/12</f>
        <v>884.806630740913</v>
      </c>
      <c r="J111" s="61" t="n">
        <f aca="false">+J110*+$B$1/12</f>
        <v>896.528398629958</v>
      </c>
      <c r="K111" s="61" t="n">
        <f aca="false">+K110*+$B$1/12</f>
        <v>908.32342756831</v>
      </c>
      <c r="L111" s="61" t="n">
        <f aca="false">+L110*+$B$1/12</f>
        <v>920.192175437527</v>
      </c>
      <c r="M111" s="61" t="n">
        <f aca="false">+M110*+$B$1/12</f>
        <v>932.135102980926</v>
      </c>
      <c r="N111" s="200" t="n">
        <f aca="false">SUM(B111:M111)</f>
        <v>10413.4817284614</v>
      </c>
    </row>
    <row r="112" customFormat="false" ht="12.75" hidden="false" customHeight="false" outlineLevel="0" collapsed="false">
      <c r="A112" s="61" t="s">
        <v>356</v>
      </c>
      <c r="B112" s="61" t="n">
        <f aca="false">+B111+B110</f>
        <v>129567.599000554</v>
      </c>
      <c r="C112" s="61" t="n">
        <f aca="false">+C111+C110</f>
        <v>131374.26445226</v>
      </c>
      <c r="D112" s="61" t="n">
        <f aca="false">+D111+D110</f>
        <v>133192.22156304</v>
      </c>
      <c r="E112" s="61" t="n">
        <f aca="false">+E111+E110</f>
        <v>135021.540905762</v>
      </c>
      <c r="F112" s="61" t="n">
        <f aca="false">+F111+F110</f>
        <v>136862.293494377</v>
      </c>
      <c r="G112" s="61" t="n">
        <f aca="false">+G111+G110</f>
        <v>138714.55078667</v>
      </c>
      <c r="H112" s="61" t="n">
        <f aca="false">+H111+H110</f>
        <v>140578.38468704</v>
      </c>
      <c r="I112" s="61" t="n">
        <f aca="false">+I111+I110</f>
        <v>142453.867549287</v>
      </c>
      <c r="J112" s="61" t="n">
        <f aca="false">+J111+J110</f>
        <v>144341.072179423</v>
      </c>
      <c r="K112" s="61" t="n">
        <f aca="false">+K111+K110</f>
        <v>146240.071838498</v>
      </c>
      <c r="L112" s="61" t="n">
        <f aca="false">+L111+L110</f>
        <v>148150.940245442</v>
      </c>
      <c r="M112" s="61" t="n">
        <f aca="false">+M111+M110</f>
        <v>150073.751579929</v>
      </c>
      <c r="N112" s="61"/>
    </row>
    <row r="114" customFormat="false" ht="12.75" hidden="false" customHeight="false" outlineLevel="0" collapsed="false">
      <c r="B114" s="353" t="n">
        <f aca="false">+B106</f>
        <v>367</v>
      </c>
      <c r="C114" s="353" t="n">
        <f aca="false">+C106</f>
        <v>398</v>
      </c>
      <c r="D114" s="353" t="n">
        <f aca="false">+D106</f>
        <v>426</v>
      </c>
      <c r="E114" s="353" t="n">
        <f aca="false">+E106</f>
        <v>457</v>
      </c>
      <c r="F114" s="353" t="n">
        <f aca="false">+F106</f>
        <v>487</v>
      </c>
      <c r="G114" s="353" t="n">
        <f aca="false">+G106</f>
        <v>518</v>
      </c>
      <c r="H114" s="353" t="n">
        <f aca="false">+H106</f>
        <v>548</v>
      </c>
      <c r="I114" s="353" t="n">
        <f aca="false">+I106</f>
        <v>579</v>
      </c>
      <c r="J114" s="353" t="n">
        <f aca="false">+J106</f>
        <v>610</v>
      </c>
      <c r="K114" s="353" t="n">
        <f aca="false">+K106</f>
        <v>640</v>
      </c>
      <c r="L114" s="353" t="n">
        <f aca="false">+L106</f>
        <v>671</v>
      </c>
      <c r="M114" s="353" t="n">
        <f aca="false">+M106</f>
        <v>701</v>
      </c>
    </row>
    <row r="115" customFormat="false" ht="12.75" hidden="false" customHeight="false" outlineLevel="0" collapsed="false">
      <c r="A115" s="0" t="n">
        <f aca="false">+A107+1</f>
        <v>15</v>
      </c>
      <c r="B115" s="350" t="n">
        <f aca="false">EDATE(B107,12)</f>
        <v>43101</v>
      </c>
      <c r="C115" s="350" t="n">
        <f aca="false">EDATE(C107,12)</f>
        <v>43132</v>
      </c>
      <c r="D115" s="350" t="n">
        <f aca="false">EDATE(D107,12)</f>
        <v>43160</v>
      </c>
      <c r="E115" s="350" t="n">
        <f aca="false">EDATE(E107,12)</f>
        <v>43191</v>
      </c>
      <c r="F115" s="350" t="n">
        <f aca="false">EDATE(F107,12)</f>
        <v>43221</v>
      </c>
      <c r="G115" s="350" t="n">
        <f aca="false">EDATE(G107,12)</f>
        <v>43252</v>
      </c>
      <c r="H115" s="350" t="n">
        <f aca="false">EDATE(H107,12)</f>
        <v>43282</v>
      </c>
      <c r="I115" s="350" t="n">
        <f aca="false">EDATE(I107,12)</f>
        <v>43313</v>
      </c>
      <c r="J115" s="350" t="n">
        <f aca="false">EDATE(J107,12)</f>
        <v>43344</v>
      </c>
      <c r="K115" s="350" t="n">
        <f aca="false">EDATE(K107,12)</f>
        <v>43374</v>
      </c>
      <c r="L115" s="350" t="n">
        <f aca="false">EDATE(L107,12)</f>
        <v>43405</v>
      </c>
      <c r="M115" s="350" t="n">
        <f aca="false">EDATE(M107,12)</f>
        <v>43435</v>
      </c>
    </row>
    <row r="116" customFormat="false" ht="12.75" hidden="false" customHeight="false" outlineLevel="0" collapsed="false">
      <c r="A116" s="61" t="s">
        <v>352</v>
      </c>
      <c r="B116" s="61" t="n">
        <f aca="false">+M112</f>
        <v>150073.751579929</v>
      </c>
      <c r="C116" s="61" t="n">
        <f aca="false">+B120</f>
        <v>152178.247640033</v>
      </c>
      <c r="D116" s="61" t="n">
        <f aca="false">+C120</f>
        <v>154295.896800512</v>
      </c>
      <c r="E116" s="61" t="n">
        <f aca="false">+D120</f>
        <v>156426.781268244</v>
      </c>
      <c r="F116" s="61" t="n">
        <f aca="false">+E120</f>
        <v>158570.9837639</v>
      </c>
      <c r="G116" s="61" t="n">
        <f aca="false">+F120</f>
        <v>160728.587525153</v>
      </c>
      <c r="H116" s="61" t="n">
        <f aca="false">+G120</f>
        <v>162899.676309915</v>
      </c>
      <c r="I116" s="61" t="n">
        <f aca="false">+H120</f>
        <v>165084.334399581</v>
      </c>
      <c r="J116" s="61" t="n">
        <f aca="false">+I120</f>
        <v>167282.646602307</v>
      </c>
      <c r="K116" s="61" t="n">
        <f aca="false">+J120</f>
        <v>169494.698256301</v>
      </c>
      <c r="L116" s="61" t="n">
        <f aca="false">+K120</f>
        <v>171720.575233132</v>
      </c>
      <c r="M116" s="61" t="n">
        <f aca="false">+L120</f>
        <v>173960.363941068</v>
      </c>
    </row>
    <row r="117" customFormat="false" ht="12.75" hidden="false" customHeight="false" outlineLevel="0" collapsed="false">
      <c r="A117" s="61" t="s">
        <v>353</v>
      </c>
      <c r="B117" s="61" t="n">
        <f aca="false">IF(+B114&lt;365,+interest!M109,+DCF!$R$63/12)</f>
        <v>1159.28955302268</v>
      </c>
      <c r="C117" s="61" t="n">
        <f aca="false">IF(+C114&lt;365,+B117,+DCF!$R$63/12)</f>
        <v>1159.28955302268</v>
      </c>
      <c r="D117" s="61" t="n">
        <f aca="false">IF(+D114&lt;365,+C117,+DCF!$R$63/12)</f>
        <v>1159.28955302268</v>
      </c>
      <c r="E117" s="61" t="n">
        <f aca="false">IF(+E114&lt;365,+D117,+DCF!$R$63/12)</f>
        <v>1159.28955302268</v>
      </c>
      <c r="F117" s="61" t="n">
        <f aca="false">IF(+F114&lt;365,+E117,+DCF!$R$63/12)</f>
        <v>1159.28955302268</v>
      </c>
      <c r="G117" s="61" t="n">
        <f aca="false">IF(+G114&lt;365,+F117,+DCF!$R$63/12)</f>
        <v>1159.28955302268</v>
      </c>
      <c r="H117" s="61" t="n">
        <f aca="false">IF(+H114&lt;365,+G117,+DCF!$R$63/12)</f>
        <v>1159.28955302268</v>
      </c>
      <c r="I117" s="61" t="n">
        <f aca="false">IF(+I114&lt;365,+H117,+DCF!$R$63/12)</f>
        <v>1159.28955302268</v>
      </c>
      <c r="J117" s="61" t="n">
        <f aca="false">IF(+J114&lt;365,+I117,+DCF!$R$63/12)</f>
        <v>1159.28955302268</v>
      </c>
      <c r="K117" s="61" t="n">
        <f aca="false">IF(+K114&lt;365,+J117,+DCF!$R$63/12)</f>
        <v>1159.28955302268</v>
      </c>
      <c r="L117" s="61" t="n">
        <f aca="false">IF(+L114&lt;365,+K117,+DCF!$R$63/12)</f>
        <v>1159.28955302268</v>
      </c>
      <c r="M117" s="61" t="n">
        <f aca="false">IF(+M114&lt;365,+L117,+DCF!$R$63/12)</f>
        <v>1159.28955302268</v>
      </c>
    </row>
    <row r="118" customFormat="false" ht="12.75" hidden="false" customHeight="false" outlineLevel="0" collapsed="false">
      <c r="A118" s="61" t="s">
        <v>354</v>
      </c>
      <c r="B118" s="61" t="n">
        <f aca="false">+B117+B116</f>
        <v>151233.041132952</v>
      </c>
      <c r="C118" s="61" t="n">
        <f aca="false">+C117+C116</f>
        <v>153337.537193055</v>
      </c>
      <c r="D118" s="61" t="n">
        <f aca="false">+D117+D116</f>
        <v>155455.186353535</v>
      </c>
      <c r="E118" s="61" t="n">
        <f aca="false">+E117+E116</f>
        <v>157586.070821267</v>
      </c>
      <c r="F118" s="61" t="n">
        <f aca="false">+F117+F116</f>
        <v>159730.273316923</v>
      </c>
      <c r="G118" s="61" t="n">
        <f aca="false">+G117+G116</f>
        <v>161887.877078176</v>
      </c>
      <c r="H118" s="61" t="n">
        <f aca="false">+H117+H116</f>
        <v>164058.965862937</v>
      </c>
      <c r="I118" s="61" t="n">
        <f aca="false">+I117+I116</f>
        <v>166243.623952603</v>
      </c>
      <c r="J118" s="61" t="n">
        <f aca="false">+J117+J116</f>
        <v>168441.93615533</v>
      </c>
      <c r="K118" s="61" t="n">
        <f aca="false">+K117+K116</f>
        <v>170653.987809323</v>
      </c>
      <c r="L118" s="61" t="n">
        <f aca="false">+L117+L116</f>
        <v>172879.864786154</v>
      </c>
      <c r="M118" s="61" t="n">
        <f aca="false">+M117+M116</f>
        <v>175119.65349409</v>
      </c>
    </row>
    <row r="119" customFormat="false" ht="12.75" hidden="false" customHeight="false" outlineLevel="0" collapsed="false">
      <c r="A119" s="61" t="s">
        <v>355</v>
      </c>
      <c r="B119" s="61" t="n">
        <f aca="false">+B118*+$B$1/12</f>
        <v>945.206507080948</v>
      </c>
      <c r="C119" s="61" t="n">
        <f aca="false">+C118*+$B$1/12</f>
        <v>958.359607456596</v>
      </c>
      <c r="D119" s="61" t="n">
        <f aca="false">+D118*+$B$1/12</f>
        <v>971.594914709592</v>
      </c>
      <c r="E119" s="61" t="n">
        <f aca="false">+E118*+$B$1/12</f>
        <v>984.912942632918</v>
      </c>
      <c r="F119" s="61" t="n">
        <f aca="false">+F118*+$B$1/12</f>
        <v>998.314208230766</v>
      </c>
      <c r="G119" s="61" t="n">
        <f aca="false">+G118*+$B$1/12</f>
        <v>1011.7992317386</v>
      </c>
      <c r="H119" s="61" t="n">
        <f aca="false">+H118*+$B$1/12</f>
        <v>1025.36853664336</v>
      </c>
      <c r="I119" s="61" t="n">
        <f aca="false">+I118*+$B$1/12</f>
        <v>1039.02264970377</v>
      </c>
      <c r="J119" s="61" t="n">
        <f aca="false">+J118*+$B$1/12</f>
        <v>1052.76210097081</v>
      </c>
      <c r="K119" s="61" t="n">
        <f aca="false">+K118*+$B$1/12</f>
        <v>1066.58742380827</v>
      </c>
      <c r="L119" s="61" t="n">
        <f aca="false">+L118*+$B$1/12</f>
        <v>1080.49915491346</v>
      </c>
      <c r="M119" s="61" t="n">
        <f aca="false">+M118*+$B$1/12</f>
        <v>1094.49783433806</v>
      </c>
      <c r="N119" s="200" t="n">
        <f aca="false">SUM(B119:M119)</f>
        <v>12228.9251122272</v>
      </c>
    </row>
    <row r="120" customFormat="false" ht="12.75" hidden="false" customHeight="false" outlineLevel="0" collapsed="false">
      <c r="A120" s="61" t="s">
        <v>356</v>
      </c>
      <c r="B120" s="61" t="n">
        <f aca="false">+B119+B118</f>
        <v>152178.247640033</v>
      </c>
      <c r="C120" s="61" t="n">
        <f aca="false">+C119+C118</f>
        <v>154295.896800512</v>
      </c>
      <c r="D120" s="61" t="n">
        <f aca="false">+D119+D118</f>
        <v>156426.781268244</v>
      </c>
      <c r="E120" s="61" t="n">
        <f aca="false">+E119+E118</f>
        <v>158570.9837639</v>
      </c>
      <c r="F120" s="61" t="n">
        <f aca="false">+F119+F118</f>
        <v>160728.587525153</v>
      </c>
      <c r="G120" s="61" t="n">
        <f aca="false">+G119+G118</f>
        <v>162899.676309915</v>
      </c>
      <c r="H120" s="61" t="n">
        <f aca="false">+H119+H118</f>
        <v>165084.334399581</v>
      </c>
      <c r="I120" s="61" t="n">
        <f aca="false">+I119+I118</f>
        <v>167282.646602307</v>
      </c>
      <c r="J120" s="61" t="n">
        <f aca="false">+J119+J118</f>
        <v>169494.698256301</v>
      </c>
      <c r="K120" s="61" t="n">
        <f aca="false">+K119+K118</f>
        <v>171720.575233132</v>
      </c>
      <c r="L120" s="61" t="n">
        <f aca="false">+L119+L118</f>
        <v>173960.363941068</v>
      </c>
      <c r="M120" s="61" t="n">
        <f aca="false">+M119+M118</f>
        <v>176214.151328428</v>
      </c>
      <c r="N120" s="61"/>
    </row>
    <row r="122" customFormat="false" ht="12.75" hidden="false" customHeight="false" outlineLevel="0" collapsed="false">
      <c r="B122" s="353" t="n">
        <f aca="false">+B114</f>
        <v>367</v>
      </c>
      <c r="C122" s="353" t="n">
        <f aca="false">+C114</f>
        <v>398</v>
      </c>
      <c r="D122" s="353" t="n">
        <f aca="false">+D114</f>
        <v>426</v>
      </c>
      <c r="E122" s="353" t="n">
        <f aca="false">+E114</f>
        <v>457</v>
      </c>
      <c r="F122" s="353" t="n">
        <f aca="false">+F114</f>
        <v>487</v>
      </c>
      <c r="G122" s="353" t="n">
        <f aca="false">+G114</f>
        <v>518</v>
      </c>
      <c r="H122" s="353" t="n">
        <f aca="false">+H114</f>
        <v>548</v>
      </c>
      <c r="I122" s="353" t="n">
        <f aca="false">+I114</f>
        <v>579</v>
      </c>
      <c r="J122" s="353" t="n">
        <f aca="false">+J114</f>
        <v>610</v>
      </c>
      <c r="K122" s="353" t="n">
        <f aca="false">+K114</f>
        <v>640</v>
      </c>
      <c r="L122" s="353" t="n">
        <f aca="false">+L114</f>
        <v>671</v>
      </c>
      <c r="M122" s="353" t="n">
        <f aca="false">+M114</f>
        <v>701</v>
      </c>
    </row>
    <row r="123" customFormat="false" ht="12.75" hidden="false" customHeight="false" outlineLevel="0" collapsed="false">
      <c r="A123" s="0" t="n">
        <f aca="false">+A115+1</f>
        <v>16</v>
      </c>
      <c r="B123" s="350" t="n">
        <f aca="false">EDATE(B115,12)</f>
        <v>43466</v>
      </c>
      <c r="C123" s="350" t="n">
        <f aca="false">EDATE(C115,12)</f>
        <v>43497</v>
      </c>
      <c r="D123" s="350" t="n">
        <f aca="false">EDATE(D115,12)</f>
        <v>43525</v>
      </c>
      <c r="E123" s="350" t="n">
        <f aca="false">EDATE(E115,12)</f>
        <v>43556</v>
      </c>
      <c r="F123" s="350" t="n">
        <f aca="false">EDATE(F115,12)</f>
        <v>43586</v>
      </c>
      <c r="G123" s="350" t="n">
        <f aca="false">EDATE(G115,12)</f>
        <v>43617</v>
      </c>
      <c r="H123" s="350" t="n">
        <f aca="false">EDATE(H115,12)</f>
        <v>43647</v>
      </c>
      <c r="I123" s="350" t="n">
        <f aca="false">EDATE(I115,12)</f>
        <v>43678</v>
      </c>
      <c r="J123" s="350" t="n">
        <f aca="false">EDATE(J115,12)</f>
        <v>43709</v>
      </c>
      <c r="K123" s="350" t="n">
        <f aca="false">EDATE(K115,12)</f>
        <v>43739</v>
      </c>
      <c r="L123" s="350" t="n">
        <f aca="false">EDATE(L115,12)</f>
        <v>43770</v>
      </c>
      <c r="M123" s="350" t="n">
        <f aca="false">EDATE(M115,12)</f>
        <v>43800</v>
      </c>
    </row>
    <row r="124" customFormat="false" ht="12.75" hidden="false" customHeight="false" outlineLevel="0" collapsed="false">
      <c r="A124" s="61" t="s">
        <v>352</v>
      </c>
      <c r="B124" s="61" t="n">
        <f aca="false">+M120</f>
        <v>176214.151328428</v>
      </c>
      <c r="C124" s="61" t="n">
        <f aca="false">+B128</f>
        <v>178482.02488696</v>
      </c>
      <c r="D124" s="61" t="n">
        <f aca="false">+C128</f>
        <v>180764.072655233</v>
      </c>
      <c r="E124" s="61" t="n">
        <f aca="false">+D128</f>
        <v>183060.383222057</v>
      </c>
      <c r="F124" s="61" t="n">
        <f aca="false">+E128</f>
        <v>185371.045729924</v>
      </c>
      <c r="G124" s="61" t="n">
        <f aca="false">+F128</f>
        <v>187696.149878465</v>
      </c>
      <c r="H124" s="61" t="n">
        <f aca="false">+G128</f>
        <v>190035.785927935</v>
      </c>
      <c r="I124" s="61" t="n">
        <f aca="false">+H128</f>
        <v>192390.044702713</v>
      </c>
      <c r="J124" s="61" t="n">
        <f aca="false">+I128</f>
        <v>194759.017594834</v>
      </c>
      <c r="K124" s="61" t="n">
        <f aca="false">+J128</f>
        <v>197142.796567531</v>
      </c>
      <c r="L124" s="61" t="n">
        <f aca="false">+K128</f>
        <v>199541.474158807</v>
      </c>
      <c r="M124" s="61" t="n">
        <f aca="false">+L128</f>
        <v>201955.143485029</v>
      </c>
    </row>
    <row r="125" customFormat="false" ht="12.75" hidden="false" customHeight="false" outlineLevel="0" collapsed="false">
      <c r="A125" s="61" t="s">
        <v>353</v>
      </c>
      <c r="B125" s="61" t="n">
        <f aca="false">IF(+B122&lt;365,+interest!M117,+DCF!$R$63/12)</f>
        <v>1159.28955302268</v>
      </c>
      <c r="C125" s="61" t="n">
        <f aca="false">IF(+C122&lt;365,+B125,+DCF!$R$63/12)</f>
        <v>1159.28955302268</v>
      </c>
      <c r="D125" s="61" t="n">
        <f aca="false">IF(+D122&lt;365,+C125,+DCF!$R$63/12)</f>
        <v>1159.28955302268</v>
      </c>
      <c r="E125" s="61" t="n">
        <f aca="false">IF(+E122&lt;365,+D125,+DCF!$R$63/12)</f>
        <v>1159.28955302268</v>
      </c>
      <c r="F125" s="61" t="n">
        <f aca="false">IF(+F122&lt;365,+E125,+DCF!$R$63/12)</f>
        <v>1159.28955302268</v>
      </c>
      <c r="G125" s="61" t="n">
        <f aca="false">IF(+G122&lt;365,+F125,+DCF!$R$63/12)</f>
        <v>1159.28955302268</v>
      </c>
      <c r="H125" s="61" t="n">
        <f aca="false">IF(+H122&lt;365,+G125,+DCF!$R$63/12)</f>
        <v>1159.28955302268</v>
      </c>
      <c r="I125" s="61" t="n">
        <f aca="false">IF(+I122&lt;365,+H125,+DCF!$R$63/12)</f>
        <v>1159.28955302268</v>
      </c>
      <c r="J125" s="61" t="n">
        <f aca="false">IF(+J122&lt;365,+I125,+DCF!$R$63/12)</f>
        <v>1159.28955302268</v>
      </c>
      <c r="K125" s="61" t="n">
        <f aca="false">IF(+K122&lt;365,+J125,+DCF!$R$63/12)</f>
        <v>1159.28955302268</v>
      </c>
      <c r="L125" s="61" t="n">
        <f aca="false">IF(+L122&lt;365,+K125,+DCF!$R$63/12)</f>
        <v>1159.28955302268</v>
      </c>
      <c r="M125" s="61" t="n">
        <f aca="false">IF(+M122&lt;365,+L125,+DCF!$R$63/12)</f>
        <v>1159.28955302268</v>
      </c>
    </row>
    <row r="126" customFormat="false" ht="12.75" hidden="false" customHeight="false" outlineLevel="0" collapsed="false">
      <c r="A126" s="61" t="s">
        <v>354</v>
      </c>
      <c r="B126" s="61" t="n">
        <f aca="false">+B125+B124</f>
        <v>177373.440881451</v>
      </c>
      <c r="C126" s="61" t="n">
        <f aca="false">+C125+C124</f>
        <v>179641.314439983</v>
      </c>
      <c r="D126" s="61" t="n">
        <f aca="false">+D125+D124</f>
        <v>181923.362208255</v>
      </c>
      <c r="E126" s="61" t="n">
        <f aca="false">+E125+E124</f>
        <v>184219.67277508</v>
      </c>
      <c r="F126" s="61" t="n">
        <f aca="false">+F125+F124</f>
        <v>186530.335282947</v>
      </c>
      <c r="G126" s="61" t="n">
        <f aca="false">+G125+G124</f>
        <v>188855.439431488</v>
      </c>
      <c r="H126" s="61" t="n">
        <f aca="false">+H125+H124</f>
        <v>191195.075480957</v>
      </c>
      <c r="I126" s="61" t="n">
        <f aca="false">+I125+I124</f>
        <v>193549.334255736</v>
      </c>
      <c r="J126" s="61" t="n">
        <f aca="false">+J125+J124</f>
        <v>195918.307147857</v>
      </c>
      <c r="K126" s="61" t="n">
        <f aca="false">+K125+K124</f>
        <v>198302.086120554</v>
      </c>
      <c r="L126" s="61" t="n">
        <f aca="false">+L125+L124</f>
        <v>200700.76371183</v>
      </c>
      <c r="M126" s="61" t="n">
        <f aca="false">+M125+M124</f>
        <v>203114.433038051</v>
      </c>
    </row>
    <row r="127" customFormat="false" ht="12.75" hidden="false" customHeight="false" outlineLevel="0" collapsed="false">
      <c r="A127" s="61" t="s">
        <v>355</v>
      </c>
      <c r="B127" s="61" t="n">
        <f aca="false">+B126*+$B$1/12</f>
        <v>1108.58400550907</v>
      </c>
      <c r="C127" s="61" t="n">
        <f aca="false">+C126*+$B$1/12</f>
        <v>1122.75821524989</v>
      </c>
      <c r="D127" s="61" t="n">
        <f aca="false">+D126*+$B$1/12</f>
        <v>1137.0210138016</v>
      </c>
      <c r="E127" s="61" t="n">
        <f aca="false">+E126*+$B$1/12</f>
        <v>1151.37295484425</v>
      </c>
      <c r="F127" s="61" t="n">
        <f aca="false">+F126*+$B$1/12</f>
        <v>1165.81459551842</v>
      </c>
      <c r="G127" s="61" t="n">
        <f aca="false">+G126*+$B$1/12</f>
        <v>1180.3464964468</v>
      </c>
      <c r="H127" s="61" t="n">
        <f aca="false">+H126*+$B$1/12</f>
        <v>1194.96922175598</v>
      </c>
      <c r="I127" s="61" t="n">
        <f aca="false">+I126*+$B$1/12</f>
        <v>1209.68333909835</v>
      </c>
      <c r="J127" s="61" t="n">
        <f aca="false">+J126*+$B$1/12</f>
        <v>1224.48941967411</v>
      </c>
      <c r="K127" s="61" t="n">
        <f aca="false">+K126*+$B$1/12</f>
        <v>1239.38803825346</v>
      </c>
      <c r="L127" s="61" t="n">
        <f aca="false">+L126*+$B$1/12</f>
        <v>1254.37977319894</v>
      </c>
      <c r="M127" s="61" t="n">
        <f aca="false">+M126*+$B$1/12</f>
        <v>1269.46520648782</v>
      </c>
      <c r="N127" s="200" t="n">
        <f aca="false">SUM(B127:M127)</f>
        <v>14258.2722798387</v>
      </c>
    </row>
    <row r="128" customFormat="false" ht="12.75" hidden="false" customHeight="false" outlineLevel="0" collapsed="false">
      <c r="A128" s="61" t="s">
        <v>356</v>
      </c>
      <c r="B128" s="61" t="n">
        <f aca="false">+B127+B126</f>
        <v>178482.02488696</v>
      </c>
      <c r="C128" s="61" t="n">
        <f aca="false">+C127+C126</f>
        <v>180764.072655233</v>
      </c>
      <c r="D128" s="61" t="n">
        <f aca="false">+D127+D126</f>
        <v>183060.383222057</v>
      </c>
      <c r="E128" s="61" t="n">
        <f aca="false">+E127+E126</f>
        <v>185371.045729924</v>
      </c>
      <c r="F128" s="61" t="n">
        <f aca="false">+F127+F126</f>
        <v>187696.149878465</v>
      </c>
      <c r="G128" s="61" t="n">
        <f aca="false">+G127+G126</f>
        <v>190035.785927935</v>
      </c>
      <c r="H128" s="61" t="n">
        <f aca="false">+H127+H126</f>
        <v>192390.044702713</v>
      </c>
      <c r="I128" s="61" t="n">
        <f aca="false">+I127+I126</f>
        <v>194759.017594834</v>
      </c>
      <c r="J128" s="61" t="n">
        <f aca="false">+J127+J126</f>
        <v>197142.796567531</v>
      </c>
      <c r="K128" s="61" t="n">
        <f aca="false">+K127+K126</f>
        <v>199541.474158807</v>
      </c>
      <c r="L128" s="61" t="n">
        <f aca="false">+L127+L126</f>
        <v>201955.143485029</v>
      </c>
      <c r="M128" s="61" t="n">
        <f aca="false">+M127+M126</f>
        <v>204383.898244539</v>
      </c>
      <c r="N128" s="61"/>
    </row>
    <row r="130" customFormat="false" ht="12.75" hidden="false" customHeight="false" outlineLevel="0" collapsed="false">
      <c r="B130" s="0" t="n">
        <f aca="false">+B122</f>
        <v>367</v>
      </c>
      <c r="C130" s="0" t="n">
        <f aca="false">+C122</f>
        <v>398</v>
      </c>
      <c r="D130" s="0" t="n">
        <f aca="false">+D122</f>
        <v>426</v>
      </c>
      <c r="E130" s="0" t="n">
        <f aca="false">+E122</f>
        <v>457</v>
      </c>
      <c r="F130" s="0" t="n">
        <f aca="false">+F122</f>
        <v>487</v>
      </c>
      <c r="G130" s="0" t="n">
        <f aca="false">+G122</f>
        <v>518</v>
      </c>
      <c r="H130" s="0" t="n">
        <f aca="false">+H122</f>
        <v>548</v>
      </c>
      <c r="I130" s="0" t="n">
        <f aca="false">+I122</f>
        <v>579</v>
      </c>
      <c r="J130" s="0" t="n">
        <f aca="false">+J122</f>
        <v>610</v>
      </c>
      <c r="K130" s="0" t="n">
        <f aca="false">+K122</f>
        <v>640</v>
      </c>
      <c r="L130" s="0" t="n">
        <f aca="false">+L122</f>
        <v>671</v>
      </c>
      <c r="M130" s="0" t="n">
        <f aca="false">+M122</f>
        <v>701</v>
      </c>
    </row>
    <row r="131" customFormat="false" ht="12.75" hidden="false" customHeight="false" outlineLevel="0" collapsed="false">
      <c r="A131" s="0" t="n">
        <f aca="false">+A123+1</f>
        <v>17</v>
      </c>
      <c r="B131" s="0" t="n">
        <f aca="false">EDATE(B123,12)</f>
        <v>43831</v>
      </c>
      <c r="C131" s="0" t="n">
        <f aca="false">EDATE(C123,12)</f>
        <v>43862</v>
      </c>
      <c r="D131" s="0" t="n">
        <f aca="false">EDATE(D123,12)</f>
        <v>43891</v>
      </c>
      <c r="E131" s="0" t="n">
        <f aca="false">EDATE(E123,12)</f>
        <v>43922</v>
      </c>
      <c r="F131" s="0" t="n">
        <f aca="false">EDATE(F123,12)</f>
        <v>43952</v>
      </c>
      <c r="G131" s="0" t="n">
        <f aca="false">EDATE(G123,12)</f>
        <v>43983</v>
      </c>
      <c r="H131" s="0" t="n">
        <f aca="false">EDATE(H123,12)</f>
        <v>44013</v>
      </c>
      <c r="I131" s="0" t="n">
        <f aca="false">EDATE(I123,12)</f>
        <v>44044</v>
      </c>
      <c r="J131" s="0" t="n">
        <f aca="false">EDATE(J123,12)</f>
        <v>44075</v>
      </c>
      <c r="K131" s="0" t="n">
        <f aca="false">EDATE(K123,12)</f>
        <v>44105</v>
      </c>
      <c r="L131" s="0" t="n">
        <f aca="false">EDATE(L123,12)</f>
        <v>44136</v>
      </c>
      <c r="M131" s="0" t="n">
        <f aca="false">EDATE(M123,12)</f>
        <v>44166</v>
      </c>
    </row>
    <row r="132" customFormat="false" ht="12.75" hidden="false" customHeight="false" outlineLevel="0" collapsed="false">
      <c r="A132" s="0" t="s">
        <v>352</v>
      </c>
      <c r="B132" s="61" t="n">
        <f aca="false">+M128</f>
        <v>204383.898244539</v>
      </c>
      <c r="C132" s="61" t="n">
        <f aca="false">+B136</f>
        <v>206827.832721297</v>
      </c>
      <c r="D132" s="61" t="n">
        <f aca="false">+C136</f>
        <v>209287.041788534</v>
      </c>
      <c r="E132" s="61" t="n">
        <f aca="false">+D136</f>
        <v>211761.620912441</v>
      </c>
      <c r="F132" s="61" t="n">
        <f aca="false">+E136</f>
        <v>214251.666155873</v>
      </c>
      <c r="G132" s="61" t="n">
        <f aca="false">+F136</f>
        <v>216757.274182076</v>
      </c>
      <c r="H132" s="61" t="n">
        <f aca="false">+G136</f>
        <v>219278.542258444</v>
      </c>
      <c r="I132" s="61" t="n">
        <f aca="false">+H136</f>
        <v>221815.568260288</v>
      </c>
      <c r="J132" s="61" t="n">
        <f aca="false">+I136</f>
        <v>224368.450674644</v>
      </c>
      <c r="K132" s="61" t="n">
        <f aca="false">+J136</f>
        <v>226937.288604089</v>
      </c>
      <c r="L132" s="61" t="n">
        <f aca="false">+K136</f>
        <v>229522.181770594</v>
      </c>
      <c r="M132" s="61" t="n">
        <f aca="false">+L136</f>
        <v>232123.230519389</v>
      </c>
    </row>
    <row r="133" customFormat="false" ht="12.75" hidden="false" customHeight="false" outlineLevel="0" collapsed="false">
      <c r="A133" s="0" t="s">
        <v>353</v>
      </c>
      <c r="B133" s="61" t="n">
        <f aca="false">IF(+B130&lt;365,+interest!M125,+DCF!$R$63/12)</f>
        <v>1159.28955302268</v>
      </c>
      <c r="C133" s="61" t="n">
        <f aca="false">IF(+C130&lt;365,+B133,+DCF!$R$63/12)</f>
        <v>1159.28955302268</v>
      </c>
      <c r="D133" s="61" t="n">
        <f aca="false">IF(+D130&lt;365,+C133,+DCF!$R$63/12)</f>
        <v>1159.28955302268</v>
      </c>
      <c r="E133" s="61" t="n">
        <f aca="false">IF(+E130&lt;365,+D133,+DCF!$R$63/12)</f>
        <v>1159.28955302268</v>
      </c>
      <c r="F133" s="61" t="n">
        <f aca="false">IF(+F130&lt;365,+E133,+DCF!$R$63/12)</f>
        <v>1159.28955302268</v>
      </c>
      <c r="G133" s="61" t="n">
        <f aca="false">IF(+G130&lt;365,+F133,+DCF!$R$63/12)</f>
        <v>1159.28955302268</v>
      </c>
      <c r="H133" s="61" t="n">
        <f aca="false">IF(+H130&lt;365,+G133,+DCF!$R$63/12)</f>
        <v>1159.28955302268</v>
      </c>
      <c r="I133" s="61" t="n">
        <f aca="false">IF(+I130&lt;365,+H133,+DCF!$R$63/12)</f>
        <v>1159.28955302268</v>
      </c>
      <c r="J133" s="61" t="n">
        <f aca="false">IF(+J130&lt;365,+I133,+DCF!$R$63/12)</f>
        <v>1159.28955302268</v>
      </c>
      <c r="K133" s="61" t="n">
        <f aca="false">IF(+K130&lt;365,+J133,+DCF!$R$63/12)</f>
        <v>1159.28955302268</v>
      </c>
      <c r="L133" s="61" t="n">
        <f aca="false">IF(+L130&lt;365,+K133,+DCF!$R$63/12)</f>
        <v>1159.28955302268</v>
      </c>
      <c r="M133" s="61" t="n">
        <f aca="false">IF(+M130&lt;365,+L133,+DCF!$R$63/12)</f>
        <v>1159.28955302268</v>
      </c>
    </row>
    <row r="134" customFormat="false" ht="12.75" hidden="false" customHeight="false" outlineLevel="0" collapsed="false">
      <c r="A134" s="0" t="s">
        <v>354</v>
      </c>
      <c r="B134" s="61" t="n">
        <f aca="false">+B133+B132</f>
        <v>205543.187797562</v>
      </c>
      <c r="C134" s="61" t="n">
        <f aca="false">+C133+C132</f>
        <v>207987.122274319</v>
      </c>
      <c r="D134" s="61" t="n">
        <f aca="false">+D133+D132</f>
        <v>210446.331341557</v>
      </c>
      <c r="E134" s="61" t="n">
        <f aca="false">+E133+E132</f>
        <v>212920.910465464</v>
      </c>
      <c r="F134" s="61" t="n">
        <f aca="false">+F133+F132</f>
        <v>215410.955708896</v>
      </c>
      <c r="G134" s="61" t="n">
        <f aca="false">+G133+G132</f>
        <v>217916.563735099</v>
      </c>
      <c r="H134" s="61" t="n">
        <f aca="false">+H133+H132</f>
        <v>220437.831811466</v>
      </c>
      <c r="I134" s="61" t="n">
        <f aca="false">+I133+I132</f>
        <v>222974.857813311</v>
      </c>
      <c r="J134" s="61" t="n">
        <f aca="false">+J133+J132</f>
        <v>225527.740227666</v>
      </c>
      <c r="K134" s="61" t="n">
        <f aca="false">+K133+K132</f>
        <v>228096.578157112</v>
      </c>
      <c r="L134" s="61" t="n">
        <f aca="false">+L133+L132</f>
        <v>230681.471323617</v>
      </c>
      <c r="M134" s="61" t="n">
        <f aca="false">+M133+M132</f>
        <v>233282.520072412</v>
      </c>
    </row>
    <row r="135" customFormat="false" ht="12.75" hidden="false" customHeight="false" outlineLevel="0" collapsed="false">
      <c r="A135" s="0" t="s">
        <v>355</v>
      </c>
      <c r="B135" s="61" t="n">
        <f aca="false">+B134*+$B$1/12</f>
        <v>1284.64492373476</v>
      </c>
      <c r="C135" s="61" t="n">
        <f aca="false">+C134*+$B$1/12</f>
        <v>1299.9195142145</v>
      </c>
      <c r="D135" s="61" t="n">
        <f aca="false">+D134*+$B$1/12</f>
        <v>1315.28957088473</v>
      </c>
      <c r="E135" s="61" t="n">
        <f aca="false">+E134*+$B$1/12</f>
        <v>1330.75569040915</v>
      </c>
      <c r="F135" s="61" t="n">
        <f aca="false">+F134*+$B$1/12</f>
        <v>1346.3184731806</v>
      </c>
      <c r="G135" s="61" t="n">
        <f aca="false">+G134*+$B$1/12</f>
        <v>1361.97852334437</v>
      </c>
      <c r="H135" s="61" t="n">
        <f aca="false">+H134*+$B$1/12</f>
        <v>1377.73644882166</v>
      </c>
      <c r="I135" s="61" t="n">
        <f aca="false">+I134*+$B$1/12</f>
        <v>1393.59286133319</v>
      </c>
      <c r="J135" s="61" t="n">
        <f aca="false">+J134*+$B$1/12</f>
        <v>1409.54837642292</v>
      </c>
      <c r="K135" s="61" t="n">
        <f aca="false">+K134*+$B$1/12</f>
        <v>1425.60361348195</v>
      </c>
      <c r="L135" s="61" t="n">
        <f aca="false">+L134*+$B$1/12</f>
        <v>1441.7591957726</v>
      </c>
      <c r="M135" s="61" t="n">
        <f aca="false">+M134*+$B$1/12</f>
        <v>1458.01575045257</v>
      </c>
      <c r="N135" s="200" t="n">
        <f aca="false">SUM(B135:M135)</f>
        <v>16445.162942053</v>
      </c>
    </row>
    <row r="136" customFormat="false" ht="12.75" hidden="false" customHeight="false" outlineLevel="0" collapsed="false">
      <c r="A136" s="0" t="s">
        <v>356</v>
      </c>
      <c r="B136" s="61" t="n">
        <f aca="false">+B135+B134</f>
        <v>206827.832721297</v>
      </c>
      <c r="C136" s="61" t="n">
        <f aca="false">+C135+C134</f>
        <v>209287.041788534</v>
      </c>
      <c r="D136" s="61" t="n">
        <f aca="false">+D135+D134</f>
        <v>211761.620912441</v>
      </c>
      <c r="E136" s="61" t="n">
        <f aca="false">+E135+E134</f>
        <v>214251.666155873</v>
      </c>
      <c r="F136" s="61" t="n">
        <f aca="false">+F135+F134</f>
        <v>216757.274182076</v>
      </c>
      <c r="G136" s="61" t="n">
        <f aca="false">+G135+G134</f>
        <v>219278.542258444</v>
      </c>
      <c r="H136" s="61" t="n">
        <f aca="false">+H135+H134</f>
        <v>221815.568260288</v>
      </c>
      <c r="I136" s="61" t="n">
        <f aca="false">+I135+I134</f>
        <v>224368.450674644</v>
      </c>
      <c r="J136" s="61" t="n">
        <f aca="false">+J135+J134</f>
        <v>226937.288604089</v>
      </c>
      <c r="K136" s="61" t="n">
        <f aca="false">+K135+K134</f>
        <v>229522.181770594</v>
      </c>
      <c r="L136" s="61" t="n">
        <f aca="false">+L135+L134</f>
        <v>232123.230519389</v>
      </c>
      <c r="M136" s="61" t="n">
        <f aca="false">+M135+M134</f>
        <v>234740.535822865</v>
      </c>
    </row>
    <row r="138" customFormat="false" ht="12.75" hidden="false" customHeight="false" outlineLevel="0" collapsed="false">
      <c r="B138" s="0" t="n">
        <f aca="false">+B130</f>
        <v>367</v>
      </c>
      <c r="C138" s="0" t="n">
        <f aca="false">+C130</f>
        <v>398</v>
      </c>
      <c r="D138" s="0" t="n">
        <f aca="false">+D130</f>
        <v>426</v>
      </c>
      <c r="E138" s="0" t="n">
        <f aca="false">+E130</f>
        <v>457</v>
      </c>
      <c r="F138" s="0" t="n">
        <f aca="false">+F130</f>
        <v>487</v>
      </c>
      <c r="G138" s="0" t="n">
        <f aca="false">+G130</f>
        <v>518</v>
      </c>
      <c r="H138" s="0" t="n">
        <f aca="false">+H130</f>
        <v>548</v>
      </c>
      <c r="I138" s="0" t="n">
        <f aca="false">+I130</f>
        <v>579</v>
      </c>
      <c r="J138" s="0" t="n">
        <f aca="false">+J130</f>
        <v>610</v>
      </c>
      <c r="K138" s="0" t="n">
        <f aca="false">+K130</f>
        <v>640</v>
      </c>
      <c r="L138" s="0" t="n">
        <f aca="false">+L130</f>
        <v>671</v>
      </c>
      <c r="M138" s="0" t="n">
        <f aca="false">+M130</f>
        <v>701</v>
      </c>
    </row>
    <row r="139" customFormat="false" ht="12.75" hidden="false" customHeight="false" outlineLevel="0" collapsed="false">
      <c r="A139" s="0" t="n">
        <f aca="false">+A131+1</f>
        <v>18</v>
      </c>
      <c r="B139" s="0" t="n">
        <f aca="false">EDATE(B131,12)</f>
        <v>44197</v>
      </c>
      <c r="C139" s="0" t="n">
        <f aca="false">EDATE(C131,12)</f>
        <v>44228</v>
      </c>
      <c r="D139" s="0" t="n">
        <f aca="false">EDATE(D131,12)</f>
        <v>44256</v>
      </c>
      <c r="E139" s="0" t="n">
        <f aca="false">EDATE(E131,12)</f>
        <v>44287</v>
      </c>
      <c r="F139" s="0" t="n">
        <f aca="false">EDATE(F131,12)</f>
        <v>44317</v>
      </c>
      <c r="G139" s="0" t="n">
        <f aca="false">EDATE(G131,12)</f>
        <v>44348</v>
      </c>
      <c r="H139" s="0" t="n">
        <f aca="false">EDATE(H131,12)</f>
        <v>44378</v>
      </c>
      <c r="I139" s="0" t="n">
        <f aca="false">EDATE(I131,12)</f>
        <v>44409</v>
      </c>
      <c r="J139" s="0" t="n">
        <f aca="false">EDATE(J131,12)</f>
        <v>44440</v>
      </c>
      <c r="K139" s="0" t="n">
        <f aca="false">EDATE(K131,12)</f>
        <v>44470</v>
      </c>
      <c r="L139" s="0" t="n">
        <f aca="false">EDATE(L131,12)</f>
        <v>44501</v>
      </c>
      <c r="M139" s="0" t="n">
        <f aca="false">EDATE(M131,12)</f>
        <v>44531</v>
      </c>
    </row>
    <row r="140" customFormat="false" ht="12.75" hidden="false" customHeight="false" outlineLevel="0" collapsed="false">
      <c r="A140" s="0" t="s">
        <v>352</v>
      </c>
      <c r="B140" s="61" t="n">
        <f aca="false">+M136</f>
        <v>234740.535822865</v>
      </c>
      <c r="C140" s="61" t="n">
        <f aca="false">+B144</f>
        <v>237374.199284487</v>
      </c>
      <c r="D140" s="61" t="n">
        <f aca="false">+C144</f>
        <v>240024.323142744</v>
      </c>
      <c r="E140" s="61" t="n">
        <f aca="false">+D144</f>
        <v>242691.010275115</v>
      </c>
      <c r="F140" s="61" t="n">
        <f aca="false">+E144</f>
        <v>245374.364202063</v>
      </c>
      <c r="G140" s="61" t="n">
        <f aca="false">+F144</f>
        <v>248074.489091055</v>
      </c>
      <c r="H140" s="61" t="n">
        <f aca="false">+G144</f>
        <v>250791.489760604</v>
      </c>
      <c r="I140" s="61" t="n">
        <f aca="false">+H144</f>
        <v>253525.471684336</v>
      </c>
      <c r="J140" s="61" t="n">
        <f aca="false">+I144</f>
        <v>256276.540995093</v>
      </c>
      <c r="K140" s="61" t="n">
        <f aca="false">+J144</f>
        <v>259044.804489041</v>
      </c>
      <c r="L140" s="61" t="n">
        <f aca="false">+K144</f>
        <v>261830.369629827</v>
      </c>
      <c r="M140" s="61" t="n">
        <f aca="false">+L144</f>
        <v>264633.344552742</v>
      </c>
    </row>
    <row r="141" customFormat="false" ht="12.75" hidden="false" customHeight="false" outlineLevel="0" collapsed="false">
      <c r="A141" s="0" t="s">
        <v>353</v>
      </c>
      <c r="B141" s="61" t="n">
        <f aca="false">IF(+B138&lt;365,+interest!M133,+DCF!$R$63/12)</f>
        <v>1159.28955302268</v>
      </c>
      <c r="C141" s="61" t="n">
        <f aca="false">IF(+C138&lt;365,+B141,+DCF!$R$63/12)</f>
        <v>1159.28955302268</v>
      </c>
      <c r="D141" s="61" t="n">
        <f aca="false">IF(+D138&lt;365,+C141,+DCF!$R$63/12)</f>
        <v>1159.28955302268</v>
      </c>
      <c r="E141" s="61" t="n">
        <f aca="false">IF(+E138&lt;365,+D141,+DCF!$R$63/12)</f>
        <v>1159.28955302268</v>
      </c>
      <c r="F141" s="61" t="n">
        <f aca="false">IF(+F138&lt;365,+E141,+DCF!$R$63/12)</f>
        <v>1159.28955302268</v>
      </c>
      <c r="G141" s="61" t="n">
        <f aca="false">IF(+G138&lt;365,+F141,+DCF!$R$63/12)</f>
        <v>1159.28955302268</v>
      </c>
      <c r="H141" s="61" t="n">
        <f aca="false">IF(+H138&lt;365,+G141,+DCF!$R$63/12)</f>
        <v>1159.28955302268</v>
      </c>
      <c r="I141" s="61" t="n">
        <f aca="false">IF(+I138&lt;365,+H141,+DCF!$R$63/12)</f>
        <v>1159.28955302268</v>
      </c>
      <c r="J141" s="61" t="n">
        <f aca="false">IF(+J138&lt;365,+I141,+DCF!$R$63/12)</f>
        <v>1159.28955302268</v>
      </c>
      <c r="K141" s="61" t="n">
        <f aca="false">IF(+K138&lt;365,+J141,+DCF!$R$63/12)</f>
        <v>1159.28955302268</v>
      </c>
      <c r="L141" s="61" t="n">
        <f aca="false">IF(+L138&lt;365,+K141,+DCF!$R$63/12)</f>
        <v>1159.28955302268</v>
      </c>
      <c r="M141" s="61" t="n">
        <f aca="false">IF(+M138&lt;365,+L141,+DCF!$R$63/12)</f>
        <v>1159.28955302268</v>
      </c>
    </row>
    <row r="142" customFormat="false" ht="12.75" hidden="false" customHeight="false" outlineLevel="0" collapsed="false">
      <c r="A142" s="0" t="s">
        <v>354</v>
      </c>
      <c r="B142" s="61" t="n">
        <f aca="false">+B141+B140</f>
        <v>235899.825375887</v>
      </c>
      <c r="C142" s="61" t="n">
        <f aca="false">+C141+C140</f>
        <v>238533.488837509</v>
      </c>
      <c r="D142" s="61" t="n">
        <f aca="false">+D141+D140</f>
        <v>241183.612695766</v>
      </c>
      <c r="E142" s="61" t="n">
        <f aca="false">+E141+E140</f>
        <v>243850.299828138</v>
      </c>
      <c r="F142" s="61" t="n">
        <f aca="false">+F141+F140</f>
        <v>246533.653755086</v>
      </c>
      <c r="G142" s="61" t="n">
        <f aca="false">+G141+G140</f>
        <v>249233.778644078</v>
      </c>
      <c r="H142" s="61" t="n">
        <f aca="false">+H141+H140</f>
        <v>251950.779313626</v>
      </c>
      <c r="I142" s="61" t="n">
        <f aca="false">+I141+I140</f>
        <v>254684.761237359</v>
      </c>
      <c r="J142" s="61" t="n">
        <f aca="false">+J141+J140</f>
        <v>257435.830548115</v>
      </c>
      <c r="K142" s="61" t="n">
        <f aca="false">+K141+K140</f>
        <v>260204.094042064</v>
      </c>
      <c r="L142" s="61" t="n">
        <f aca="false">+L141+L140</f>
        <v>262989.659182849</v>
      </c>
      <c r="M142" s="61" t="n">
        <f aca="false">+M141+M140</f>
        <v>265792.634105765</v>
      </c>
    </row>
    <row r="143" customFormat="false" ht="12.75" hidden="false" customHeight="false" outlineLevel="0" collapsed="false">
      <c r="A143" s="0" t="s">
        <v>355</v>
      </c>
      <c r="B143" s="61" t="n">
        <f aca="false">+B142*+$B$1/12</f>
        <v>1474.3739085993</v>
      </c>
      <c r="C143" s="61" t="n">
        <f aca="false">+C142*+$B$1/12</f>
        <v>1490.83430523443</v>
      </c>
      <c r="D143" s="61" t="n">
        <f aca="false">+D142*+$B$1/12</f>
        <v>1507.39757934854</v>
      </c>
      <c r="E143" s="61" t="n">
        <f aca="false">+E142*+$B$1/12</f>
        <v>1524.06437392586</v>
      </c>
      <c r="F143" s="61" t="n">
        <f aca="false">+F142*+$B$1/12</f>
        <v>1540.83533596929</v>
      </c>
      <c r="G143" s="61" t="n">
        <f aca="false">+G142*+$B$1/12</f>
        <v>1557.71111652549</v>
      </c>
      <c r="H143" s="61" t="n">
        <f aca="false">+H142*+$B$1/12</f>
        <v>1574.69237071016</v>
      </c>
      <c r="I143" s="61" t="n">
        <f aca="false">+I142*+$B$1/12</f>
        <v>1591.77975773349</v>
      </c>
      <c r="J143" s="61" t="n">
        <f aca="false">+J142*+$B$1/12</f>
        <v>1608.97394092572</v>
      </c>
      <c r="K143" s="61" t="n">
        <f aca="false">+K142*+$B$1/12</f>
        <v>1626.2755877629</v>
      </c>
      <c r="L143" s="61" t="n">
        <f aca="false">+L142*+$B$1/12</f>
        <v>1643.68536989281</v>
      </c>
      <c r="M143" s="61" t="n">
        <f aca="false">+M142*+$B$1/12</f>
        <v>1661.20396316103</v>
      </c>
      <c r="N143" s="200" t="n">
        <f aca="false">SUM(B143:M143)</f>
        <v>18801.827609789</v>
      </c>
    </row>
    <row r="144" customFormat="false" ht="12.75" hidden="false" customHeight="false" outlineLevel="0" collapsed="false">
      <c r="A144" s="0" t="s">
        <v>356</v>
      </c>
      <c r="B144" s="61" t="n">
        <f aca="false">+B143+B142</f>
        <v>237374.199284487</v>
      </c>
      <c r="C144" s="61" t="n">
        <f aca="false">+C143+C142</f>
        <v>240024.323142744</v>
      </c>
      <c r="D144" s="61" t="n">
        <f aca="false">+D143+D142</f>
        <v>242691.010275115</v>
      </c>
      <c r="E144" s="61" t="n">
        <f aca="false">+E143+E142</f>
        <v>245374.364202063</v>
      </c>
      <c r="F144" s="61" t="n">
        <f aca="false">+F143+F142</f>
        <v>248074.489091055</v>
      </c>
      <c r="G144" s="61" t="n">
        <f aca="false">+G143+G142</f>
        <v>250791.489760604</v>
      </c>
      <c r="H144" s="61" t="n">
        <f aca="false">+H143+H142</f>
        <v>253525.471684336</v>
      </c>
      <c r="I144" s="61" t="n">
        <f aca="false">+I143+I142</f>
        <v>256276.540995093</v>
      </c>
      <c r="J144" s="61" t="n">
        <f aca="false">+J143+J142</f>
        <v>259044.804489041</v>
      </c>
      <c r="K144" s="61" t="n">
        <f aca="false">+K143+K142</f>
        <v>261830.369629827</v>
      </c>
      <c r="L144" s="61" t="n">
        <f aca="false">+L143+L142</f>
        <v>264633.344552742</v>
      </c>
      <c r="M144" s="61" t="n">
        <f aca="false">+M143+M142</f>
        <v>267453.838068926</v>
      </c>
    </row>
    <row r="146" customFormat="false" ht="12.75" hidden="false" customHeight="false" outlineLevel="0" collapsed="false">
      <c r="B146" s="0" t="n">
        <f aca="false">+B138</f>
        <v>367</v>
      </c>
      <c r="C146" s="0" t="n">
        <f aca="false">+C138</f>
        <v>398</v>
      </c>
      <c r="D146" s="0" t="n">
        <f aca="false">+D138</f>
        <v>426</v>
      </c>
      <c r="E146" s="0" t="n">
        <f aca="false">+E138</f>
        <v>457</v>
      </c>
      <c r="F146" s="0" t="n">
        <f aca="false">+F138</f>
        <v>487</v>
      </c>
      <c r="G146" s="0" t="n">
        <f aca="false">+G138</f>
        <v>518</v>
      </c>
      <c r="H146" s="0" t="n">
        <f aca="false">+H138</f>
        <v>548</v>
      </c>
      <c r="I146" s="0" t="n">
        <f aca="false">+I138</f>
        <v>579</v>
      </c>
      <c r="J146" s="0" t="n">
        <f aca="false">+J138</f>
        <v>610</v>
      </c>
      <c r="K146" s="0" t="n">
        <f aca="false">+K138</f>
        <v>640</v>
      </c>
      <c r="L146" s="0" t="n">
        <f aca="false">+L138</f>
        <v>671</v>
      </c>
      <c r="M146" s="0" t="n">
        <f aca="false">+M138</f>
        <v>701</v>
      </c>
    </row>
    <row r="147" customFormat="false" ht="12.75" hidden="false" customHeight="false" outlineLevel="0" collapsed="false">
      <c r="A147" s="0" t="n">
        <f aca="false">+A139+1</f>
        <v>19</v>
      </c>
      <c r="B147" s="0" t="n">
        <f aca="false">EDATE(B139,12)</f>
        <v>44562</v>
      </c>
      <c r="C147" s="0" t="n">
        <f aca="false">EDATE(C139,12)</f>
        <v>44593</v>
      </c>
      <c r="D147" s="0" t="n">
        <f aca="false">EDATE(D139,12)</f>
        <v>44621</v>
      </c>
      <c r="E147" s="0" t="n">
        <f aca="false">EDATE(E139,12)</f>
        <v>44652</v>
      </c>
      <c r="F147" s="0" t="n">
        <f aca="false">EDATE(F139,12)</f>
        <v>44682</v>
      </c>
      <c r="G147" s="0" t="n">
        <f aca="false">EDATE(G139,12)</f>
        <v>44713</v>
      </c>
      <c r="H147" s="0" t="n">
        <f aca="false">EDATE(H139,12)</f>
        <v>44743</v>
      </c>
      <c r="I147" s="0" t="n">
        <f aca="false">EDATE(I139,12)</f>
        <v>44774</v>
      </c>
      <c r="J147" s="0" t="n">
        <f aca="false">EDATE(J139,12)</f>
        <v>44805</v>
      </c>
      <c r="K147" s="0" t="n">
        <f aca="false">EDATE(K139,12)</f>
        <v>44835</v>
      </c>
      <c r="L147" s="0" t="n">
        <f aca="false">EDATE(L139,12)</f>
        <v>44866</v>
      </c>
      <c r="M147" s="0" t="n">
        <f aca="false">EDATE(M139,12)</f>
        <v>44896</v>
      </c>
    </row>
    <row r="148" customFormat="false" ht="12.75" hidden="false" customHeight="false" outlineLevel="0" collapsed="false">
      <c r="A148" s="0" t="s">
        <v>352</v>
      </c>
      <c r="B148" s="61" t="n">
        <f aca="false">+M144</f>
        <v>267453.838068926</v>
      </c>
      <c r="C148" s="61" t="n">
        <f aca="false">+B152</f>
        <v>270291.959669586</v>
      </c>
      <c r="D148" s="61" t="n">
        <f aca="false">+C152</f>
        <v>273147.81953025</v>
      </c>
      <c r="E148" s="61" t="n">
        <f aca="false">+D152</f>
        <v>276021.528515043</v>
      </c>
      <c r="F148" s="61" t="n">
        <f aca="false">+E152</f>
        <v>278913.198180991</v>
      </c>
      <c r="G148" s="61" t="n">
        <f aca="false">+F152</f>
        <v>281822.940782351</v>
      </c>
      <c r="H148" s="61" t="n">
        <f aca="false">+G152</f>
        <v>284750.86927497</v>
      </c>
      <c r="I148" s="61" t="n">
        <f aca="false">+H152</f>
        <v>287697.097320668</v>
      </c>
      <c r="J148" s="61" t="n">
        <f aca="false">+I152</f>
        <v>290661.739291651</v>
      </c>
      <c r="K148" s="61" t="n">
        <f aca="false">+J152</f>
        <v>293644.910274953</v>
      </c>
      <c r="L148" s="61" t="n">
        <f aca="false">+K152</f>
        <v>296646.726076901</v>
      </c>
      <c r="M148" s="61" t="n">
        <f aca="false">+L152</f>
        <v>299667.30322761</v>
      </c>
    </row>
    <row r="149" customFormat="false" ht="12.75" hidden="false" customHeight="false" outlineLevel="0" collapsed="false">
      <c r="A149" s="0" t="s">
        <v>353</v>
      </c>
      <c r="B149" s="61" t="n">
        <f aca="false">IF(+B146&lt;365,+interest!M141,+DCF!$R$63/12)</f>
        <v>1159.28955302268</v>
      </c>
      <c r="C149" s="61" t="n">
        <f aca="false">IF(+C146&lt;365,+B149,+DCF!$R$63/12)</f>
        <v>1159.28955302268</v>
      </c>
      <c r="D149" s="61" t="n">
        <f aca="false">IF(+D146&lt;365,+C149,+DCF!$R$63/12)</f>
        <v>1159.28955302268</v>
      </c>
      <c r="E149" s="61" t="n">
        <f aca="false">IF(+E146&lt;365,+D149,+DCF!$R$63/12)</f>
        <v>1159.28955302268</v>
      </c>
      <c r="F149" s="61" t="n">
        <f aca="false">IF(+F146&lt;365,+E149,+DCF!$R$63/12)</f>
        <v>1159.28955302268</v>
      </c>
      <c r="G149" s="61" t="n">
        <f aca="false">IF(+G146&lt;365,+F149,+DCF!$R$63/12)</f>
        <v>1159.28955302268</v>
      </c>
      <c r="H149" s="61" t="n">
        <f aca="false">IF(+H146&lt;365,+G149,+DCF!$R$63/12)</f>
        <v>1159.28955302268</v>
      </c>
      <c r="I149" s="61" t="n">
        <f aca="false">IF(+I146&lt;365,+H149,+DCF!$R$63/12)</f>
        <v>1159.28955302268</v>
      </c>
      <c r="J149" s="61" t="n">
        <f aca="false">IF(+J146&lt;365,+I149,+DCF!$R$63/12)</f>
        <v>1159.28955302268</v>
      </c>
      <c r="K149" s="61" t="n">
        <f aca="false">IF(+K146&lt;365,+J149,+DCF!$R$63/12)</f>
        <v>1159.28955302268</v>
      </c>
      <c r="L149" s="61" t="n">
        <f aca="false">IF(+L146&lt;365,+K149,+DCF!$R$63/12)</f>
        <v>1159.28955302268</v>
      </c>
      <c r="M149" s="61" t="n">
        <f aca="false">IF(+M146&lt;365,+L149,+DCF!$R$63/12)</f>
        <v>1159.28955302268</v>
      </c>
    </row>
    <row r="150" customFormat="false" ht="12.75" hidden="false" customHeight="false" outlineLevel="0" collapsed="false">
      <c r="A150" s="0" t="s">
        <v>354</v>
      </c>
      <c r="B150" s="61" t="n">
        <f aca="false">+B149+B148</f>
        <v>268613.127621949</v>
      </c>
      <c r="C150" s="61" t="n">
        <f aca="false">+C149+C148</f>
        <v>271451.249222608</v>
      </c>
      <c r="D150" s="61" t="n">
        <f aca="false">+D149+D148</f>
        <v>274307.109083272</v>
      </c>
      <c r="E150" s="61" t="n">
        <f aca="false">+E149+E148</f>
        <v>277180.818068066</v>
      </c>
      <c r="F150" s="61" t="n">
        <f aca="false">+F149+F148</f>
        <v>280072.487734014</v>
      </c>
      <c r="G150" s="61" t="n">
        <f aca="false">+G149+G148</f>
        <v>282982.230335374</v>
      </c>
      <c r="H150" s="61" t="n">
        <f aca="false">+H149+H148</f>
        <v>285910.158827993</v>
      </c>
      <c r="I150" s="61" t="n">
        <f aca="false">+I149+I148</f>
        <v>288856.38687369</v>
      </c>
      <c r="J150" s="61" t="n">
        <f aca="false">+J149+J148</f>
        <v>291821.028844674</v>
      </c>
      <c r="K150" s="61" t="n">
        <f aca="false">+K149+K148</f>
        <v>294804.199827976</v>
      </c>
      <c r="L150" s="61" t="n">
        <f aca="false">+L149+L148</f>
        <v>297806.015629923</v>
      </c>
      <c r="M150" s="61" t="n">
        <f aca="false">+M149+M148</f>
        <v>300826.592780633</v>
      </c>
    </row>
    <row r="151" customFormat="false" ht="12.75" hidden="false" customHeight="false" outlineLevel="0" collapsed="false">
      <c r="A151" s="0" t="s">
        <v>355</v>
      </c>
      <c r="B151" s="61" t="n">
        <f aca="false">+B150*+$B$1/12</f>
        <v>1678.83204763718</v>
      </c>
      <c r="C151" s="61" t="n">
        <f aca="false">+C150*+$B$1/12</f>
        <v>1696.5703076413</v>
      </c>
      <c r="D151" s="61" t="n">
        <f aca="false">+D150*+$B$1/12</f>
        <v>1714.41943177045</v>
      </c>
      <c r="E151" s="61" t="n">
        <f aca="false">+E150*+$B$1/12</f>
        <v>1732.38011292541</v>
      </c>
      <c r="F151" s="61" t="n">
        <f aca="false">+F150*+$B$1/12</f>
        <v>1750.45304833759</v>
      </c>
      <c r="G151" s="61" t="n">
        <f aca="false">+G150*+$B$1/12</f>
        <v>1768.63893959609</v>
      </c>
      <c r="H151" s="61" t="n">
        <f aca="false">+H150*+$B$1/12</f>
        <v>1786.93849267496</v>
      </c>
      <c r="I151" s="61" t="n">
        <f aca="false">+I150*+$B$1/12</f>
        <v>1805.35241796057</v>
      </c>
      <c r="J151" s="61" t="n">
        <f aca="false">+J150*+$B$1/12</f>
        <v>1823.88143027921</v>
      </c>
      <c r="K151" s="61" t="n">
        <f aca="false">+K150*+$B$1/12</f>
        <v>1842.52624892485</v>
      </c>
      <c r="L151" s="61" t="n">
        <f aca="false">+L150*+$B$1/12</f>
        <v>1861.28759768702</v>
      </c>
      <c r="M151" s="61" t="n">
        <f aca="false">+M150*+$B$1/12</f>
        <v>1880.16620487896</v>
      </c>
      <c r="N151" s="200" t="n">
        <f aca="false">SUM(B151:M151)</f>
        <v>21341.4462803136</v>
      </c>
    </row>
    <row r="152" customFormat="false" ht="12.75" hidden="false" customHeight="false" outlineLevel="0" collapsed="false">
      <c r="A152" s="0" t="s">
        <v>356</v>
      </c>
      <c r="B152" s="61" t="n">
        <f aca="false">+B151+B150</f>
        <v>270291.959669586</v>
      </c>
      <c r="C152" s="61" t="n">
        <f aca="false">+C151+C150</f>
        <v>273147.81953025</v>
      </c>
      <c r="D152" s="61" t="n">
        <f aca="false">+D151+D150</f>
        <v>276021.528515043</v>
      </c>
      <c r="E152" s="61" t="n">
        <f aca="false">+E151+E150</f>
        <v>278913.198180991</v>
      </c>
      <c r="F152" s="61" t="n">
        <f aca="false">+F151+F150</f>
        <v>281822.940782351</v>
      </c>
      <c r="G152" s="61" t="n">
        <f aca="false">+G151+G150</f>
        <v>284750.86927497</v>
      </c>
      <c r="H152" s="61" t="n">
        <f aca="false">+H151+H150</f>
        <v>287697.097320668</v>
      </c>
      <c r="I152" s="61" t="n">
        <f aca="false">+I151+I150</f>
        <v>290661.739291651</v>
      </c>
      <c r="J152" s="61" t="n">
        <f aca="false">+J151+J150</f>
        <v>293644.910274953</v>
      </c>
      <c r="K152" s="61" t="n">
        <f aca="false">+K151+K150</f>
        <v>296646.726076901</v>
      </c>
      <c r="L152" s="61" t="n">
        <f aca="false">+L151+L150</f>
        <v>299667.30322761</v>
      </c>
      <c r="M152" s="61" t="n">
        <f aca="false">+M151+M150</f>
        <v>302706.758985512</v>
      </c>
    </row>
    <row r="154" customFormat="false" ht="12.75" hidden="false" customHeight="false" outlineLevel="0" collapsed="false">
      <c r="B154" s="0" t="n">
        <f aca="false">+B146</f>
        <v>367</v>
      </c>
      <c r="C154" s="0" t="n">
        <f aca="false">+C146</f>
        <v>398</v>
      </c>
      <c r="D154" s="0" t="n">
        <f aca="false">+D146</f>
        <v>426</v>
      </c>
      <c r="E154" s="0" t="n">
        <f aca="false">+E146</f>
        <v>457</v>
      </c>
      <c r="F154" s="0" t="n">
        <f aca="false">+F146</f>
        <v>487</v>
      </c>
      <c r="G154" s="0" t="n">
        <f aca="false">+G146</f>
        <v>518</v>
      </c>
      <c r="H154" s="0" t="n">
        <f aca="false">+H146</f>
        <v>548</v>
      </c>
      <c r="I154" s="0" t="n">
        <f aca="false">+I146</f>
        <v>579</v>
      </c>
      <c r="J154" s="0" t="n">
        <f aca="false">+J146</f>
        <v>610</v>
      </c>
      <c r="K154" s="0" t="n">
        <f aca="false">+K146</f>
        <v>640</v>
      </c>
      <c r="L154" s="0" t="n">
        <f aca="false">+L146</f>
        <v>671</v>
      </c>
      <c r="M154" s="0" t="n">
        <f aca="false">+M146</f>
        <v>701</v>
      </c>
    </row>
    <row r="155" customFormat="false" ht="12.75" hidden="false" customHeight="false" outlineLevel="0" collapsed="false">
      <c r="A155" s="0" t="n">
        <f aca="false">+A147+1</f>
        <v>20</v>
      </c>
      <c r="B155" s="0" t="n">
        <f aca="false">EDATE(B147,12)</f>
        <v>44927</v>
      </c>
      <c r="C155" s="0" t="n">
        <f aca="false">EDATE(C147,12)</f>
        <v>44958</v>
      </c>
      <c r="D155" s="0" t="n">
        <f aca="false">EDATE(D147,12)</f>
        <v>44986</v>
      </c>
      <c r="E155" s="0" t="n">
        <f aca="false">EDATE(E147,12)</f>
        <v>45017</v>
      </c>
      <c r="F155" s="0" t="n">
        <f aca="false">EDATE(F147,12)</f>
        <v>45047</v>
      </c>
      <c r="G155" s="0" t="n">
        <f aca="false">EDATE(G147,12)</f>
        <v>45078</v>
      </c>
      <c r="H155" s="0" t="n">
        <f aca="false">EDATE(H147,12)</f>
        <v>45108</v>
      </c>
      <c r="I155" s="0" t="n">
        <f aca="false">EDATE(I147,12)</f>
        <v>45139</v>
      </c>
      <c r="J155" s="0" t="n">
        <f aca="false">EDATE(J147,12)</f>
        <v>45170</v>
      </c>
      <c r="K155" s="0" t="n">
        <f aca="false">EDATE(K147,12)</f>
        <v>45200</v>
      </c>
      <c r="L155" s="0" t="n">
        <f aca="false">EDATE(L147,12)</f>
        <v>45231</v>
      </c>
      <c r="M155" s="0" t="n">
        <f aca="false">EDATE(M147,12)</f>
        <v>45261</v>
      </c>
    </row>
    <row r="156" customFormat="false" ht="12.75" hidden="false" customHeight="false" outlineLevel="0" collapsed="false">
      <c r="A156" s="0" t="s">
        <v>352</v>
      </c>
      <c r="B156" s="61" t="n">
        <f aca="false">+M152</f>
        <v>302706.758985512</v>
      </c>
      <c r="C156" s="61" t="n">
        <f aca="false">+B160</f>
        <v>305765.211341901</v>
      </c>
      <c r="D156" s="61" t="n">
        <f aca="false">+C160</f>
        <v>308842.779025517</v>
      </c>
      <c r="E156" s="61" t="n">
        <f aca="false">+D160</f>
        <v>311939.581507155</v>
      </c>
      <c r="F156" s="61" t="n">
        <f aca="false">+E160</f>
        <v>315055.739004304</v>
      </c>
      <c r="G156" s="61" t="n">
        <f aca="false">+F160</f>
        <v>318191.37248581</v>
      </c>
      <c r="H156" s="61" t="n">
        <f aca="false">+G160</f>
        <v>321346.603676575</v>
      </c>
      <c r="I156" s="61" t="n">
        <f aca="false">+H160</f>
        <v>324521.555062283</v>
      </c>
      <c r="J156" s="61" t="n">
        <f aca="false">+I160</f>
        <v>327716.349894151</v>
      </c>
      <c r="K156" s="61" t="n">
        <f aca="false">+J160</f>
        <v>330931.112193719</v>
      </c>
      <c r="L156" s="61" t="n">
        <f aca="false">+K160</f>
        <v>334165.966757659</v>
      </c>
      <c r="M156" s="61" t="n">
        <f aca="false">+L160</f>
        <v>337421.039162623</v>
      </c>
    </row>
    <row r="157" customFormat="false" ht="12.75" hidden="false" customHeight="false" outlineLevel="0" collapsed="false">
      <c r="A157" s="0" t="s">
        <v>353</v>
      </c>
      <c r="B157" s="61" t="n">
        <f aca="false">IF(+B154&lt;365,+interest!M149,+DCF!$R$63/12)</f>
        <v>1159.28955302268</v>
      </c>
      <c r="C157" s="61" t="n">
        <f aca="false">IF(+C154&lt;365,+B157,+DCF!$R$63/12)</f>
        <v>1159.28955302268</v>
      </c>
      <c r="D157" s="61" t="n">
        <f aca="false">IF(+D154&lt;365,+C157,+DCF!$R$63/12)</f>
        <v>1159.28955302268</v>
      </c>
      <c r="E157" s="61" t="n">
        <f aca="false">IF(+E154&lt;365,+D157,+DCF!$R$63/12)</f>
        <v>1159.28955302268</v>
      </c>
      <c r="F157" s="61" t="n">
        <f aca="false">IF(+F154&lt;365,+E157,+DCF!$R$63/12)</f>
        <v>1159.28955302268</v>
      </c>
      <c r="G157" s="61" t="n">
        <f aca="false">IF(+G154&lt;365,+F157,+DCF!$R$63/12)</f>
        <v>1159.28955302268</v>
      </c>
      <c r="H157" s="61" t="n">
        <f aca="false">IF(+H154&lt;365,+G157,+DCF!$R$63/12)</f>
        <v>1159.28955302268</v>
      </c>
      <c r="I157" s="61" t="n">
        <f aca="false">IF(+I154&lt;365,+H157,+DCF!$R$63/12)</f>
        <v>1159.28955302268</v>
      </c>
      <c r="J157" s="61" t="n">
        <f aca="false">IF(+J154&lt;365,+I157,+DCF!$R$63/12)</f>
        <v>1159.28955302268</v>
      </c>
      <c r="K157" s="61" t="n">
        <f aca="false">IF(+K154&lt;365,+J157,+DCF!$R$63/12)</f>
        <v>1159.28955302268</v>
      </c>
      <c r="L157" s="61" t="n">
        <f aca="false">IF(+L154&lt;365,+K157,+DCF!$R$63/12)</f>
        <v>1159.28955302268</v>
      </c>
      <c r="M157" s="61" t="n">
        <f aca="false">IF(+M154&lt;365,+L157,+DCF!$R$63/12)</f>
        <v>1159.28955302268</v>
      </c>
    </row>
    <row r="158" customFormat="false" ht="12.75" hidden="false" customHeight="false" outlineLevel="0" collapsed="false">
      <c r="A158" s="0" t="s">
        <v>354</v>
      </c>
      <c r="B158" s="61" t="n">
        <f aca="false">+B157+B156</f>
        <v>303866.048538535</v>
      </c>
      <c r="C158" s="61" t="n">
        <f aca="false">+C157+C156</f>
        <v>306924.500894923</v>
      </c>
      <c r="D158" s="61" t="n">
        <f aca="false">+D157+D156</f>
        <v>310002.068578539</v>
      </c>
      <c r="E158" s="61" t="n">
        <f aca="false">+E157+E156</f>
        <v>313098.871060178</v>
      </c>
      <c r="F158" s="61" t="n">
        <f aca="false">+F157+F156</f>
        <v>316215.028557327</v>
      </c>
      <c r="G158" s="61" t="n">
        <f aca="false">+G157+G156</f>
        <v>319350.662038833</v>
      </c>
      <c r="H158" s="61" t="n">
        <f aca="false">+H157+H156</f>
        <v>322505.893229598</v>
      </c>
      <c r="I158" s="61" t="n">
        <f aca="false">+I157+I156</f>
        <v>325680.844615306</v>
      </c>
      <c r="J158" s="61" t="n">
        <f aca="false">+J157+J156</f>
        <v>328875.639447174</v>
      </c>
      <c r="K158" s="61" t="n">
        <f aca="false">+K157+K156</f>
        <v>332090.401746742</v>
      </c>
      <c r="L158" s="61" t="n">
        <f aca="false">+L157+L156</f>
        <v>335325.256310682</v>
      </c>
      <c r="M158" s="61" t="n">
        <f aca="false">+M157+M156</f>
        <v>338580.328715646</v>
      </c>
    </row>
    <row r="159" customFormat="false" ht="12.75" hidden="false" customHeight="false" outlineLevel="0" collapsed="false">
      <c r="A159" s="0" t="s">
        <v>355</v>
      </c>
      <c r="B159" s="61" t="n">
        <f aca="false">+B158*+$B$1/12</f>
        <v>1899.16280336584</v>
      </c>
      <c r="C159" s="61" t="n">
        <f aca="false">+C158*+$B$1/12</f>
        <v>1918.27813059327</v>
      </c>
      <c r="D159" s="61" t="n">
        <f aca="false">+D158*+$B$1/12</f>
        <v>1937.51292861587</v>
      </c>
      <c r="E159" s="61" t="n">
        <f aca="false">+E158*+$B$1/12</f>
        <v>1956.86794412611</v>
      </c>
      <c r="F159" s="61" t="n">
        <f aca="false">+F158*+$B$1/12</f>
        <v>1976.34392848329</v>
      </c>
      <c r="G159" s="61" t="n">
        <f aca="false">+G158*+$B$1/12</f>
        <v>1995.9416377427</v>
      </c>
      <c r="H159" s="61" t="n">
        <f aca="false">+H158*+$B$1/12</f>
        <v>2015.66183268499</v>
      </c>
      <c r="I159" s="61" t="n">
        <f aca="false">+I158*+$B$1/12</f>
        <v>2035.50527884566</v>
      </c>
      <c r="J159" s="61" t="n">
        <f aca="false">+J158*+$B$1/12</f>
        <v>2055.47274654484</v>
      </c>
      <c r="K159" s="61" t="n">
        <f aca="false">+K158*+$B$1/12</f>
        <v>2075.56501091714</v>
      </c>
      <c r="L159" s="61" t="n">
        <f aca="false">+L158*+$B$1/12</f>
        <v>2095.78285194176</v>
      </c>
      <c r="M159" s="61" t="n">
        <f aca="false">+M158*+$B$1/12</f>
        <v>2116.12705447279</v>
      </c>
      <c r="N159" s="200" t="n">
        <f aca="false">SUM(B159:M159)</f>
        <v>24078.2221483343</v>
      </c>
    </row>
    <row r="160" customFormat="false" ht="12.75" hidden="false" customHeight="false" outlineLevel="0" collapsed="false">
      <c r="A160" s="0" t="s">
        <v>356</v>
      </c>
      <c r="B160" s="61" t="n">
        <f aca="false">+B159+B158</f>
        <v>305765.211341901</v>
      </c>
      <c r="C160" s="61" t="n">
        <f aca="false">+C159+C158</f>
        <v>308842.779025517</v>
      </c>
      <c r="D160" s="61" t="n">
        <f aca="false">+D159+D158</f>
        <v>311939.581507155</v>
      </c>
      <c r="E160" s="61" t="n">
        <f aca="false">+E159+E158</f>
        <v>315055.739004304</v>
      </c>
      <c r="F160" s="61" t="n">
        <f aca="false">+F159+F158</f>
        <v>318191.37248581</v>
      </c>
      <c r="G160" s="61" t="n">
        <f aca="false">+G159+G158</f>
        <v>321346.603676575</v>
      </c>
      <c r="H160" s="61" t="n">
        <f aca="false">+H159+H158</f>
        <v>324521.555062283</v>
      </c>
      <c r="I160" s="61" t="n">
        <f aca="false">+I159+I158</f>
        <v>327716.349894151</v>
      </c>
      <c r="J160" s="61" t="n">
        <f aca="false">+J159+J158</f>
        <v>330931.112193719</v>
      </c>
      <c r="K160" s="61" t="n">
        <f aca="false">+K159+K158</f>
        <v>334165.966757659</v>
      </c>
      <c r="L160" s="61" t="n">
        <f aca="false">+L159+L158</f>
        <v>337421.039162623</v>
      </c>
      <c r="M160" s="61" t="n">
        <f aca="false">+M159+M158</f>
        <v>340696.455770119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42"/>
    <col collapsed="false" customWidth="true" hidden="false" outlineLevel="0" max="13" min="2" style="0" width="11.28"/>
    <col collapsed="false" customWidth="true" hidden="false" outlineLevel="0" max="16" min="14" style="0" width="10.41"/>
    <col collapsed="false" customWidth="true" hidden="false" outlineLevel="0" max="21" min="17" style="0" width="9.41"/>
  </cols>
  <sheetData>
    <row r="1" customFormat="false" ht="12.75" hidden="false" customHeight="false" outlineLevel="0" collapsed="false">
      <c r="B1" s="14" t="n">
        <v>1</v>
      </c>
      <c r="C1" s="14" t="n">
        <v>2</v>
      </c>
      <c r="D1" s="14" t="n">
        <v>3</v>
      </c>
      <c r="E1" s="14" t="n">
        <v>4</v>
      </c>
      <c r="F1" s="14" t="n">
        <v>5</v>
      </c>
      <c r="G1" s="14" t="n">
        <v>6</v>
      </c>
      <c r="H1" s="14" t="n">
        <v>7</v>
      </c>
      <c r="I1" s="14" t="n">
        <v>8</v>
      </c>
      <c r="J1" s="14" t="n">
        <v>9</v>
      </c>
      <c r="K1" s="14" t="n">
        <v>10</v>
      </c>
      <c r="L1" s="14" t="n">
        <v>11</v>
      </c>
      <c r="M1" s="14" t="n">
        <v>12</v>
      </c>
      <c r="N1" s="14" t="n">
        <v>13</v>
      </c>
      <c r="O1" s="14" t="n">
        <v>14</v>
      </c>
      <c r="P1" s="14" t="n">
        <v>15</v>
      </c>
      <c r="Q1" s="14" t="n">
        <v>16</v>
      </c>
      <c r="R1" s="14" t="n">
        <v>17</v>
      </c>
      <c r="S1" s="14" t="n">
        <v>18</v>
      </c>
      <c r="T1" s="14" t="n">
        <v>19</v>
      </c>
      <c r="U1" s="14" t="n">
        <v>20</v>
      </c>
      <c r="V1" s="14" t="n">
        <v>21</v>
      </c>
      <c r="W1" s="14" t="n">
        <v>22</v>
      </c>
      <c r="X1" s="14" t="n">
        <v>23</v>
      </c>
      <c r="Y1" s="14" t="n">
        <v>24</v>
      </c>
      <c r="Z1" s="14" t="n">
        <v>25</v>
      </c>
      <c r="AA1" s="14" t="n">
        <v>26</v>
      </c>
      <c r="AB1" s="14" t="n">
        <v>27</v>
      </c>
      <c r="AC1" s="14" t="n">
        <v>28</v>
      </c>
      <c r="AD1" s="14" t="n">
        <v>29</v>
      </c>
      <c r="AE1" s="14" t="n">
        <v>30</v>
      </c>
    </row>
    <row r="2" customFormat="false" ht="12.75" hidden="false" customHeight="false" outlineLevel="0" collapsed="false">
      <c r="A2" s="0" t="s">
        <v>357</v>
      </c>
      <c r="B2" s="351" t="n">
        <f aca="false">+loan!B2</f>
        <v>202863.2</v>
      </c>
      <c r="C2" s="96" t="n">
        <f aca="false">+B3</f>
        <v>198178.644110452</v>
      </c>
      <c r="D2" s="96" t="n">
        <f aca="false">+C3</f>
        <v>193142.746529188</v>
      </c>
      <c r="E2" s="96" t="n">
        <f aca="false">+D3</f>
        <v>187729.156629329</v>
      </c>
      <c r="F2" s="96" t="n">
        <f aca="false">+E3</f>
        <v>181909.547486981</v>
      </c>
      <c r="G2" s="96" t="n">
        <f aca="false">+F3</f>
        <v>175653.467658956</v>
      </c>
      <c r="H2" s="96" t="n">
        <f aca="false">+G3</f>
        <v>168928.18184383</v>
      </c>
      <c r="I2" s="96" t="n">
        <f aca="false">+H3</f>
        <v>161698.499592569</v>
      </c>
      <c r="J2" s="96" t="n">
        <f aca="false">+I3</f>
        <v>153926.591172464</v>
      </c>
      <c r="K2" s="96" t="n">
        <f aca="false">+J3</f>
        <v>145571.789620851</v>
      </c>
      <c r="L2" s="96" t="n">
        <f aca="false">+K3</f>
        <v>136590.377952867</v>
      </c>
      <c r="M2" s="96" t="n">
        <f aca="false">+L3</f>
        <v>126935.360409784</v>
      </c>
      <c r="N2" s="96" t="n">
        <f aca="false">+M3</f>
        <v>116556.21655097</v>
      </c>
      <c r="O2" s="96" t="n">
        <f aca="false">+N3</f>
        <v>105398.636902744</v>
      </c>
      <c r="P2" s="96" t="n">
        <f aca="false">+O3</f>
        <v>93404.2387809023</v>
      </c>
      <c r="Q2" s="96" t="n">
        <f aca="false">+P3</f>
        <v>80510.260799922</v>
      </c>
      <c r="R2" s="96" t="n">
        <f aca="false">+Q3</f>
        <v>66649.2344703682</v>
      </c>
      <c r="S2" s="96" t="n">
        <f aca="false">+R3</f>
        <v>51748.6311660979</v>
      </c>
      <c r="T2" s="96" t="n">
        <f aca="false">+S3</f>
        <v>35730.4826140072</v>
      </c>
      <c r="U2" s="96" t="n">
        <f aca="false">+T3</f>
        <v>18510.9729205098</v>
      </c>
      <c r="V2" s="96" t="n">
        <f aca="false">+U3</f>
        <v>0</v>
      </c>
      <c r="W2" s="96" t="n">
        <f aca="false">+V3</f>
        <v>0</v>
      </c>
      <c r="X2" s="96" t="n">
        <f aca="false">+W3</f>
        <v>0</v>
      </c>
      <c r="Y2" s="96" t="n">
        <f aca="false">+X3</f>
        <v>0</v>
      </c>
      <c r="Z2" s="96" t="n">
        <f aca="false">+Y3</f>
        <v>0</v>
      </c>
      <c r="AA2" s="96" t="n">
        <f aca="false">+Z3</f>
        <v>0</v>
      </c>
      <c r="AB2" s="96" t="n">
        <f aca="false">+AA3</f>
        <v>0</v>
      </c>
      <c r="AC2" s="96" t="n">
        <f aca="false">+AB3</f>
        <v>0</v>
      </c>
      <c r="AD2" s="96" t="n">
        <f aca="false">+AC3</f>
        <v>0</v>
      </c>
      <c r="AE2" s="96" t="n">
        <f aca="false">+AD3</f>
        <v>0</v>
      </c>
    </row>
    <row r="3" customFormat="false" ht="12.75" hidden="false" customHeight="false" outlineLevel="0" collapsed="false">
      <c r="A3" s="0" t="s">
        <v>282</v>
      </c>
      <c r="B3" s="61" t="n">
        <f aca="false">+B2-B6</f>
        <v>198178.644110452</v>
      </c>
      <c r="C3" s="61" t="n">
        <f aca="false">+C2-C6</f>
        <v>193142.746529188</v>
      </c>
      <c r="D3" s="61" t="n">
        <f aca="false">+D2-D6</f>
        <v>187729.156629329</v>
      </c>
      <c r="E3" s="61" t="n">
        <f aca="false">+E2-E6</f>
        <v>181909.547486981</v>
      </c>
      <c r="F3" s="61" t="n">
        <f aca="false">+F2-F6</f>
        <v>175653.467658956</v>
      </c>
      <c r="G3" s="61" t="n">
        <f aca="false">+G2-G6</f>
        <v>168928.18184383</v>
      </c>
      <c r="H3" s="61" t="n">
        <f aca="false">+H2-H6</f>
        <v>161698.499592569</v>
      </c>
      <c r="I3" s="61" t="n">
        <f aca="false">+I2-I6</f>
        <v>153926.591172464</v>
      </c>
      <c r="J3" s="61" t="n">
        <f aca="false">+J2-J6</f>
        <v>145571.789620851</v>
      </c>
      <c r="K3" s="61" t="n">
        <f aca="false">+K2-K6</f>
        <v>136590.377952867</v>
      </c>
      <c r="L3" s="61" t="n">
        <f aca="false">+L2-L6</f>
        <v>126935.360409784</v>
      </c>
      <c r="M3" s="61" t="n">
        <f aca="false">+M2-M6</f>
        <v>116556.21655097</v>
      </c>
      <c r="N3" s="61" t="n">
        <f aca="false">+N2-N6</f>
        <v>105398.636902744</v>
      </c>
      <c r="O3" s="61" t="n">
        <f aca="false">+O2-O6</f>
        <v>93404.2387809023</v>
      </c>
      <c r="P3" s="61" t="n">
        <f aca="false">+P2-P6</f>
        <v>80510.260799922</v>
      </c>
      <c r="Q3" s="61" t="n">
        <f aca="false">+Q2-Q6</f>
        <v>66649.2344703682</v>
      </c>
      <c r="R3" s="61" t="n">
        <f aca="false">+R2-R6</f>
        <v>51748.6311660979</v>
      </c>
      <c r="S3" s="61" t="n">
        <f aca="false">+S2-S6</f>
        <v>35730.4826140072</v>
      </c>
      <c r="T3" s="61" t="n">
        <f aca="false">+T2-T6</f>
        <v>18510.9729205098</v>
      </c>
      <c r="U3" s="61" t="n">
        <f aca="false">+U2-U6</f>
        <v>0</v>
      </c>
      <c r="V3" s="61" t="n">
        <f aca="false">+V2-V6</f>
        <v>0</v>
      </c>
      <c r="W3" s="61" t="n">
        <f aca="false">+W2-W6</f>
        <v>0</v>
      </c>
      <c r="X3" s="61" t="n">
        <f aca="false">+X2-X6</f>
        <v>0</v>
      </c>
      <c r="Y3" s="61" t="n">
        <f aca="false">+Y2-Y6</f>
        <v>0</v>
      </c>
      <c r="Z3" s="61" t="n">
        <f aca="false">+Z2-Z6</f>
        <v>0</v>
      </c>
      <c r="AA3" s="61" t="n">
        <f aca="false">+AA2-AA6</f>
        <v>0</v>
      </c>
      <c r="AB3" s="61" t="n">
        <f aca="false">+AB2-AB6</f>
        <v>0</v>
      </c>
      <c r="AC3" s="61" t="n">
        <f aca="false">+AC2-AC6</f>
        <v>0</v>
      </c>
      <c r="AD3" s="61" t="n">
        <f aca="false">+AD2-AD6</f>
        <v>0</v>
      </c>
      <c r="AE3" s="61" t="n">
        <f aca="false">+AE2-AE6</f>
        <v>0</v>
      </c>
    </row>
    <row r="4" customFormat="false" ht="12.75" hidden="false" customHeight="false" outlineLevel="0" collapsed="false">
      <c r="A4" s="0" t="s">
        <v>358</v>
      </c>
      <c r="B4" s="61" t="n">
        <f aca="false">IF(B1=assumptions!$B$6,LOANSCHED!B2+LOANSCHED!B5,IF(B2&gt;0,PMT(loan!$B$3,loan!$B$4,-loan!$B$2,0)))</f>
        <v>19899.295889548</v>
      </c>
      <c r="C4" s="61" t="n">
        <f aca="false">IF(C1=assumptions!$B$6,LOANSCHED!C2+LOANSCHED!C5,IF(C2&gt;0,PMT(loan!$B$3,loan!$B$4,-loan!$B$2,0)))</f>
        <v>19899.295889548</v>
      </c>
      <c r="D4" s="61" t="n">
        <f aca="false">IF(D1=assumptions!$B$6,LOANSCHED!D2+LOANSCHED!D5,IF(D2&gt;0,PMT(loan!$B$3,loan!$B$4,-loan!$B$2,0)))</f>
        <v>19899.295889548</v>
      </c>
      <c r="E4" s="61" t="n">
        <f aca="false">IF(E1=assumptions!$B$6,LOANSCHED!E2+LOANSCHED!E5,IF(E2&gt;0,PMT(loan!$B$3,loan!$B$4,-loan!$B$2,0)))</f>
        <v>19899.295889548</v>
      </c>
      <c r="F4" s="61" t="n">
        <f aca="false">IF(F1=assumptions!$B$6,LOANSCHED!F2+LOANSCHED!F5,IF(F2&gt;0,PMT(loan!$B$3,loan!$B$4,-loan!$B$2,0)))</f>
        <v>19899.295889548</v>
      </c>
      <c r="G4" s="61" t="n">
        <f aca="false">IF(G1=assumptions!$B$6,LOANSCHED!G2+LOANSCHED!G5,IF(G2&gt;0,PMT(loan!$B$3,loan!$B$4,-loan!$B$2,0)))</f>
        <v>19899.295889548</v>
      </c>
      <c r="H4" s="61" t="n">
        <f aca="false">IF(H1=assumptions!$B$6,LOANSCHED!H2+LOANSCHED!H5,IF(H2&gt;0,PMT(loan!$B$3,loan!$B$4,-loan!$B$2,0)))</f>
        <v>19899.295889548</v>
      </c>
      <c r="I4" s="61" t="n">
        <f aca="false">IF(I1=assumptions!$B$6,LOANSCHED!I2+LOANSCHED!I5,IF(I2&gt;0,PMT(loan!$B$3,loan!$B$4,-loan!$B$2,0)))</f>
        <v>19899.295889548</v>
      </c>
      <c r="J4" s="61" t="n">
        <f aca="false">IF(J1=assumptions!$B$6,LOANSCHED!J2+LOANSCHED!J5,IF(J2&gt;0,PMT(loan!$B$3,loan!$B$4,-loan!$B$2,0)))</f>
        <v>19899.295889548</v>
      </c>
      <c r="K4" s="61" t="n">
        <f aca="false">IF(K1=assumptions!$B$6,LOANSCHED!K2+LOANSCHED!K5,IF(K2&gt;0,PMT(loan!$B$3,loan!$B$4,-loan!$B$2,0)))</f>
        <v>19899.295889548</v>
      </c>
      <c r="L4" s="61" t="n">
        <f aca="false">IF(L1=assumptions!$B$6,LOANSCHED!L2+LOANSCHED!L5,IF(L2&gt;0,PMT(loan!$B$3,loan!$B$4,-loan!$B$2,0)))</f>
        <v>19899.295889548</v>
      </c>
      <c r="M4" s="61" t="n">
        <f aca="false">IF(M1=assumptions!$B$6,LOANSCHED!M2+LOANSCHED!M5,IF(M2&gt;0,PMT(loan!$B$3,loan!$B$4,-loan!$B$2,0)))</f>
        <v>19899.295889548</v>
      </c>
      <c r="N4" s="61" t="n">
        <f aca="false">IF(N1=assumptions!$B$6,LOANSCHED!N2+LOANSCHED!N5,IF(N2&gt;0,PMT(loan!$B$3,loan!$B$4,-loan!$B$2,0)))</f>
        <v>19899.295889548</v>
      </c>
      <c r="O4" s="61" t="n">
        <f aca="false">IF(O1=assumptions!$B$6,LOANSCHED!O2+LOANSCHED!O5,IF(O2&gt;0,PMT(loan!$B$3,loan!$B$4,-loan!$B$2,0)))</f>
        <v>19899.295889548</v>
      </c>
      <c r="P4" s="61" t="n">
        <f aca="false">IF(P1=assumptions!$B$6,LOANSCHED!P2+LOANSCHED!P5,IF(P2&gt;0,PMT(loan!$B$3,loan!$B$4,-loan!$B$2,0)))</f>
        <v>19899.295889548</v>
      </c>
      <c r="Q4" s="61" t="n">
        <f aca="false">IF(Q1=assumptions!$B$6,LOANSCHED!Q2+LOANSCHED!Q5,IF(Q2&gt;0,PMT(loan!$B$3,loan!$B$4,-loan!$B$2,0)))</f>
        <v>19899.295889548</v>
      </c>
      <c r="R4" s="61" t="n">
        <f aca="false">IF(R1=assumptions!$B$6,LOANSCHED!R2+LOANSCHED!R5,IF(R2&gt;0,PMT(loan!$B$3,loan!$B$4,-loan!$B$2,0)))</f>
        <v>19899.295889548</v>
      </c>
      <c r="S4" s="61" t="n">
        <f aca="false">IF(S1=assumptions!$B$6,LOANSCHED!S2+LOANSCHED!S5,IF(S2&gt;0,PMT(loan!$B$3,loan!$B$4,-loan!$B$2,0)))</f>
        <v>19899.295889548</v>
      </c>
      <c r="T4" s="61" t="n">
        <f aca="false">IF(T1=assumptions!$B$6,LOANSCHED!T2+LOANSCHED!T5,IF(T2&gt;0,PMT(loan!$B$3,loan!$B$4,-loan!$B$2,0)))</f>
        <v>19899.295889548</v>
      </c>
      <c r="U4" s="61" t="n">
        <f aca="false">IF(U1=assumptions!$B$6,LOANSCHED!U2+LOANSCHED!U5,IF(U2&gt;0,PMT(loan!$B$3,loan!$B$4,-loan!$B$2,0)))</f>
        <v>19899.295889548</v>
      </c>
      <c r="V4" s="61" t="n">
        <f aca="false">IF(V1=assumptions!$B$6,LOANSCHED!V2+LOANSCHED!V5,IF(V2&gt;0,PMT(loan!$B$3,loan!$B$4,-loan!$B$2,0)))</f>
        <v>0</v>
      </c>
      <c r="W4" s="61" t="n">
        <f aca="false">IF(W1=assumptions!$B$6,LOANSCHED!W2+LOANSCHED!W5,IF(W2&gt;0,PMT(loan!$B$3,loan!$B$4,-loan!$B$2,0)))</f>
        <v>0</v>
      </c>
      <c r="X4" s="61" t="n">
        <f aca="false">IF(X1=assumptions!$B$6,LOANSCHED!X2+LOANSCHED!X5,IF(X2&gt;0,PMT(loan!$B$3,loan!$B$4,-loan!$B$2,0)))</f>
        <v>0</v>
      </c>
      <c r="Y4" s="61" t="n">
        <f aca="false">IF(Y1=assumptions!$B$6,LOANSCHED!Y2+LOANSCHED!Y5,IF(Y2&gt;0,PMT(loan!$B$3,loan!$B$4,-loan!$B$2,0)))</f>
        <v>0</v>
      </c>
      <c r="Z4" s="61" t="n">
        <f aca="false">IF(Z1=assumptions!$B$6,LOANSCHED!Z2+LOANSCHED!Z5,IF(Z2&gt;0,PMT(loan!$B$3,loan!$B$4,-loan!$B$2,0)))</f>
        <v>0</v>
      </c>
      <c r="AA4" s="61" t="n">
        <f aca="false">IF(AA1=assumptions!$B$6,LOANSCHED!AA2+LOANSCHED!AA5,IF(AA2&gt;0,PMT(loan!$B$3,loan!$B$4,-loan!$B$2,0)))</f>
        <v>0</v>
      </c>
      <c r="AB4" s="61" t="n">
        <f aca="false">IF(AB1=assumptions!$B$6,LOANSCHED!AB2+LOANSCHED!AB5,IF(AB2&gt;0,PMT(loan!$B$3,loan!$B$4,-loan!$B$2,0)))</f>
        <v>0</v>
      </c>
      <c r="AC4" s="61" t="n">
        <f aca="false">IF(AC1=assumptions!$B$6,LOANSCHED!AC2+LOANSCHED!AC5,IF(AC2&gt;0,PMT(loan!$B$3,loan!$B$4,-loan!$B$2,0)))</f>
        <v>0</v>
      </c>
      <c r="AD4" s="61" t="n">
        <f aca="false">IF(AD1=assumptions!$B$6,LOANSCHED!AD2+LOANSCHED!AD5,IF(AD2&gt;0,PMT(loan!$B$3,loan!$B$4,-loan!$B$2,0)))</f>
        <v>0</v>
      </c>
      <c r="AE4" s="61" t="n">
        <f aca="false">IF(AE1=assumptions!$B$6,LOANSCHED!AE2+LOANSCHED!AE5,IF(AE2&gt;0,PMT(loan!$B$3,loan!$B$4,-loan!$B$2,0)))</f>
        <v>0</v>
      </c>
    </row>
    <row r="5" customFormat="false" ht="12.75" hidden="false" customHeight="false" outlineLevel="0" collapsed="false">
      <c r="A5" s="0" t="s">
        <v>273</v>
      </c>
      <c r="B5" s="61" t="n">
        <f aca="false">+B2*loan!$B$3</f>
        <v>15214.74</v>
      </c>
      <c r="C5" s="61" t="n">
        <f aca="false">+C2*loan!$B$3</f>
        <v>14863.3983082839</v>
      </c>
      <c r="D5" s="61" t="n">
        <f aca="false">+D2*loan!$B$3</f>
        <v>14485.7059896891</v>
      </c>
      <c r="E5" s="61" t="n">
        <f aca="false">+E2*loan!$B$3</f>
        <v>14079.6867471997</v>
      </c>
      <c r="F5" s="61" t="n">
        <f aca="false">+F2*loan!$B$3</f>
        <v>13643.2160615236</v>
      </c>
      <c r="G5" s="61" t="n">
        <f aca="false">+G2*loan!$B$3</f>
        <v>13174.0100744217</v>
      </c>
      <c r="H5" s="61" t="n">
        <f aca="false">+H2*loan!$B$3</f>
        <v>12669.6136382873</v>
      </c>
      <c r="I5" s="61" t="n">
        <f aca="false">+I2*loan!$B$3</f>
        <v>12127.3874694427</v>
      </c>
      <c r="J5" s="61" t="n">
        <f aca="false">+J2*loan!$B$3</f>
        <v>11544.4943379348</v>
      </c>
      <c r="K5" s="61" t="n">
        <f aca="false">+K2*loan!$B$3</f>
        <v>10917.8842215638</v>
      </c>
      <c r="L5" s="61" t="n">
        <f aca="false">+L2*loan!$B$3</f>
        <v>10244.278346465</v>
      </c>
      <c r="M5" s="61" t="n">
        <f aca="false">+M2*loan!$B$3</f>
        <v>9520.15203073379</v>
      </c>
      <c r="N5" s="61" t="n">
        <f aca="false">+N2*loan!$B$3</f>
        <v>8741.71624132273</v>
      </c>
      <c r="O5" s="61" t="n">
        <f aca="false">+O2*loan!$B$3</f>
        <v>7904.89776770584</v>
      </c>
      <c r="P5" s="61" t="n">
        <f aca="false">+P2*loan!$B$3</f>
        <v>7005.31790856768</v>
      </c>
      <c r="Q5" s="61" t="n">
        <f aca="false">+Q2*loan!$B$3</f>
        <v>6038.26955999415</v>
      </c>
      <c r="R5" s="61" t="n">
        <f aca="false">+R2*loan!$B$3</f>
        <v>4998.69258527762</v>
      </c>
      <c r="S5" s="61" t="n">
        <f aca="false">+S2*loan!$B$3</f>
        <v>3881.14733745734</v>
      </c>
      <c r="T5" s="61" t="n">
        <f aca="false">+T2*loan!$B$3</f>
        <v>2679.78619605054</v>
      </c>
      <c r="U5" s="61" t="n">
        <f aca="false">+U2*loan!$B$3</f>
        <v>1388.32296903823</v>
      </c>
      <c r="V5" s="61" t="n">
        <f aca="false">+V2*loan!$B$3</f>
        <v>0</v>
      </c>
      <c r="W5" s="61" t="n">
        <f aca="false">+W2*loan!$B$3</f>
        <v>0</v>
      </c>
      <c r="X5" s="61" t="n">
        <f aca="false">+X2*loan!$B$3</f>
        <v>0</v>
      </c>
      <c r="Y5" s="61" t="n">
        <f aca="false">+Y2*loan!$B$3</f>
        <v>0</v>
      </c>
      <c r="Z5" s="61" t="n">
        <f aca="false">+Z2*loan!$B$3</f>
        <v>0</v>
      </c>
      <c r="AA5" s="61" t="n">
        <f aca="false">+AA2*loan!$B$3</f>
        <v>0</v>
      </c>
      <c r="AB5" s="61" t="n">
        <f aca="false">+AB2*loan!$B$3</f>
        <v>0</v>
      </c>
      <c r="AC5" s="61" t="n">
        <f aca="false">+AC2*loan!$B$3</f>
        <v>0</v>
      </c>
      <c r="AD5" s="61" t="n">
        <f aca="false">+AD2*loan!$B$3</f>
        <v>0</v>
      </c>
      <c r="AE5" s="61" t="n">
        <f aca="false">+AE2*loan!$B$3</f>
        <v>0</v>
      </c>
    </row>
    <row r="6" customFormat="false" ht="12.75" hidden="false" customHeight="false" outlineLevel="0" collapsed="false">
      <c r="A6" s="0" t="s">
        <v>271</v>
      </c>
      <c r="B6" s="61" t="n">
        <f aca="false">+B4-B5</f>
        <v>4684.55588954798</v>
      </c>
      <c r="C6" s="61" t="n">
        <f aca="false">+C4-C5</f>
        <v>5035.89758126407</v>
      </c>
      <c r="D6" s="61" t="n">
        <f aca="false">+D4-D5</f>
        <v>5413.58989985888</v>
      </c>
      <c r="E6" s="61" t="n">
        <f aca="false">+E4-E5</f>
        <v>5819.60914234829</v>
      </c>
      <c r="F6" s="61" t="n">
        <f aca="false">+F4-F5</f>
        <v>6256.07982802442</v>
      </c>
      <c r="G6" s="61" t="n">
        <f aca="false">+G4-G5</f>
        <v>6725.28581512625</v>
      </c>
      <c r="H6" s="61" t="n">
        <f aca="false">+H4-H5</f>
        <v>7229.68225126071</v>
      </c>
      <c r="I6" s="61" t="n">
        <f aca="false">+I4-I5</f>
        <v>7771.90842010527</v>
      </c>
      <c r="J6" s="61" t="n">
        <f aca="false">+J4-J5</f>
        <v>8354.80155161316</v>
      </c>
      <c r="K6" s="61" t="n">
        <f aca="false">+K4-K5</f>
        <v>8981.41166798415</v>
      </c>
      <c r="L6" s="61" t="n">
        <f aca="false">+L4-L5</f>
        <v>9655.01754308296</v>
      </c>
      <c r="M6" s="61" t="n">
        <f aca="false">+M4-M5</f>
        <v>10379.1438588142</v>
      </c>
      <c r="N6" s="61" t="n">
        <f aca="false">+N4-N5</f>
        <v>11157.5796482252</v>
      </c>
      <c r="O6" s="61" t="n">
        <f aca="false">+O4-O5</f>
        <v>11994.3981218421</v>
      </c>
      <c r="P6" s="61" t="n">
        <f aca="false">+P4-P5</f>
        <v>12893.9779809803</v>
      </c>
      <c r="Q6" s="61" t="n">
        <f aca="false">+Q4-Q5</f>
        <v>13861.0263295538</v>
      </c>
      <c r="R6" s="61" t="n">
        <f aca="false">+R4-R5</f>
        <v>14900.6033042704</v>
      </c>
      <c r="S6" s="61" t="n">
        <f aca="false">+S4-S5</f>
        <v>16018.1485520906</v>
      </c>
      <c r="T6" s="61" t="n">
        <f aca="false">+T4-T5</f>
        <v>17219.5096934974</v>
      </c>
      <c r="U6" s="61" t="n">
        <f aca="false">+U4-U5</f>
        <v>18510.9729205098</v>
      </c>
      <c r="V6" s="61" t="n">
        <f aca="false">+V4-V5</f>
        <v>0</v>
      </c>
      <c r="W6" s="61" t="n">
        <f aca="false">+W4-W5</f>
        <v>0</v>
      </c>
      <c r="X6" s="61" t="n">
        <f aca="false">+X4-X5</f>
        <v>0</v>
      </c>
      <c r="Y6" s="61" t="n">
        <f aca="false">+Y4-Y5</f>
        <v>0</v>
      </c>
      <c r="Z6" s="61" t="n">
        <f aca="false">+Z4-Z5</f>
        <v>0</v>
      </c>
      <c r="AA6" s="61" t="n">
        <f aca="false">+AA4-AA5</f>
        <v>0</v>
      </c>
      <c r="AB6" s="61" t="n">
        <f aca="false">+AB4-AB5</f>
        <v>0</v>
      </c>
      <c r="AC6" s="61" t="n">
        <f aca="false">+AC4-AC5</f>
        <v>0</v>
      </c>
      <c r="AD6" s="61" t="n">
        <f aca="false">+AD4-AD5</f>
        <v>0</v>
      </c>
      <c r="AE6" s="61" t="n">
        <f aca="false">+AE4-AE5</f>
        <v>0</v>
      </c>
    </row>
    <row r="10" customFormat="false" ht="12.75" hidden="false" customHeight="false" outlineLevel="0" collapsed="false"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N5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26" activeCellId="0" sqref="K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0" min="10" style="0" width="9.56"/>
    <col collapsed="false" customWidth="true" hidden="false" outlineLevel="0" max="14" min="14" style="354" width="9.14"/>
  </cols>
  <sheetData>
    <row r="1" customFormat="false" ht="13.5" hidden="false" customHeight="false" outlineLevel="0" collapsed="false">
      <c r="B1" s="355" t="s">
        <v>178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</row>
    <row r="2" customFormat="false" ht="13.5" hidden="false" customHeight="false" outlineLevel="0" collapsed="false">
      <c r="B2" s="356" t="s">
        <v>359</v>
      </c>
      <c r="C2" s="67" t="s">
        <v>360</v>
      </c>
      <c r="D2" s="67" t="s">
        <v>361</v>
      </c>
      <c r="E2" s="67" t="s">
        <v>362</v>
      </c>
      <c r="F2" s="67" t="s">
        <v>363</v>
      </c>
      <c r="G2" s="67" t="s">
        <v>364</v>
      </c>
      <c r="H2" s="67" t="s">
        <v>365</v>
      </c>
      <c r="I2" s="67" t="s">
        <v>366</v>
      </c>
      <c r="J2" s="67" t="s">
        <v>367</v>
      </c>
      <c r="K2" s="67" t="s">
        <v>368</v>
      </c>
      <c r="L2" s="67" t="s">
        <v>369</v>
      </c>
      <c r="M2" s="357" t="s">
        <v>370</v>
      </c>
    </row>
    <row r="3" customFormat="false" ht="12.75" hidden="false" customHeight="false" outlineLevel="0" collapsed="false">
      <c r="A3" s="358" t="n">
        <v>2004</v>
      </c>
      <c r="B3" s="359" t="n">
        <v>90.9476669207179</v>
      </c>
      <c r="C3" s="359" t="n">
        <v>91.7274027167199</v>
      </c>
      <c r="D3" s="359" t="n">
        <v>88.4382080552162</v>
      </c>
      <c r="E3" s="359" t="n">
        <v>89.945843377537</v>
      </c>
      <c r="F3" s="359" t="n">
        <v>93.1955933247173</v>
      </c>
      <c r="G3" s="359" t="n">
        <v>93.8716310831814</v>
      </c>
      <c r="H3" s="359" t="n">
        <v>90.1580530859743</v>
      </c>
      <c r="I3" s="359" t="n">
        <v>88.2268413571032</v>
      </c>
      <c r="J3" s="359" t="n">
        <v>88.2307715436478</v>
      </c>
      <c r="K3" s="359" t="n">
        <v>87.4628933094708</v>
      </c>
      <c r="L3" s="359" t="n">
        <v>94.1831753053357</v>
      </c>
      <c r="M3" s="359" t="n">
        <v>93.3631510454037</v>
      </c>
      <c r="N3" s="195" t="n">
        <f aca="false">AVERAGE(B3:M3)/100</f>
        <v>0.908126025937521</v>
      </c>
    </row>
    <row r="4" customFormat="false" ht="12.75" hidden="false" customHeight="false" outlineLevel="0" collapsed="false">
      <c r="A4" s="360" t="n">
        <f aca="false">+A3+1</f>
        <v>2005</v>
      </c>
      <c r="B4" s="359" t="n">
        <v>90.9256997924876</v>
      </c>
      <c r="C4" s="359" t="n">
        <v>88.9331939647815</v>
      </c>
      <c r="D4" s="359" t="n">
        <v>93.9549088171689</v>
      </c>
      <c r="E4" s="359" t="n">
        <v>87.975009807298</v>
      </c>
      <c r="F4" s="359" t="n">
        <v>83.6131371665639</v>
      </c>
      <c r="G4" s="359" t="n">
        <v>93.7415333867637</v>
      </c>
      <c r="H4" s="359" t="n">
        <v>86.3540073331298</v>
      </c>
      <c r="I4" s="359" t="n">
        <v>84.5631843632868</v>
      </c>
      <c r="J4" s="359" t="n">
        <v>93.5592559231724</v>
      </c>
      <c r="K4" s="359" t="n">
        <v>90.0895478068906</v>
      </c>
      <c r="L4" s="359" t="n">
        <v>90.9604501784299</v>
      </c>
      <c r="M4" s="359" t="n">
        <v>93.7183599209965</v>
      </c>
      <c r="N4" s="195" t="n">
        <f aca="false">AVERAGE(B4:M4)/100</f>
        <v>0.898656907050808</v>
      </c>
    </row>
    <row r="5" customFormat="false" ht="12.75" hidden="false" customHeight="false" outlineLevel="0" collapsed="false">
      <c r="A5" s="360" t="n">
        <f aca="false">+A4+1</f>
        <v>2006</v>
      </c>
      <c r="B5" s="359" t="n">
        <v>90.6664971883086</v>
      </c>
      <c r="C5" s="359" t="n">
        <v>83.3306088278416</v>
      </c>
      <c r="D5" s="359" t="n">
        <v>92.5574779649884</v>
      </c>
      <c r="E5" s="359" t="n">
        <v>90.5514863192172</v>
      </c>
      <c r="F5" s="359" t="n">
        <v>84.948254739568</v>
      </c>
      <c r="G5" s="359" t="n">
        <v>94.1694441268142</v>
      </c>
      <c r="H5" s="359" t="n">
        <v>88.7177017788375</v>
      </c>
      <c r="I5" s="359" t="n">
        <v>91.5680032762555</v>
      </c>
      <c r="J5" s="359" t="n">
        <v>88.0903658825199</v>
      </c>
      <c r="K5" s="359" t="n">
        <v>87.8751620936071</v>
      </c>
      <c r="L5" s="359" t="n">
        <v>92.5093830217513</v>
      </c>
      <c r="M5" s="359" t="n">
        <v>90.3841333267507</v>
      </c>
      <c r="N5" s="195" t="n">
        <f aca="false">AVERAGE(B5:M5)/100</f>
        <v>0.89614043212205</v>
      </c>
    </row>
    <row r="6" customFormat="false" ht="12.75" hidden="false" customHeight="false" outlineLevel="0" collapsed="false">
      <c r="A6" s="360" t="n">
        <f aca="false">+A5+1</f>
        <v>2007</v>
      </c>
      <c r="B6" s="359" t="n">
        <v>88.6514658350153</v>
      </c>
      <c r="C6" s="359" t="n">
        <v>95.2298839171952</v>
      </c>
      <c r="D6" s="359" t="n">
        <v>89.7161437599173</v>
      </c>
      <c r="E6" s="359" t="n">
        <v>93.2133197600125</v>
      </c>
      <c r="F6" s="359" t="n">
        <v>88.0986385090807</v>
      </c>
      <c r="G6" s="359" t="n">
        <v>89.4244124342433</v>
      </c>
      <c r="H6" s="359" t="n">
        <v>90.0333586864562</v>
      </c>
      <c r="I6" s="359" t="n">
        <v>91.00379156596</v>
      </c>
      <c r="J6" s="359" t="n">
        <v>88.1126567646162</v>
      </c>
      <c r="K6" s="359" t="n">
        <v>88.3535468995825</v>
      </c>
      <c r="L6" s="359" t="n">
        <v>91.741044334611</v>
      </c>
      <c r="M6" s="359" t="n">
        <v>87.0860704303775</v>
      </c>
      <c r="N6" s="195" t="n">
        <f aca="false">AVERAGE(B6:M6)/100</f>
        <v>0.900553610747556</v>
      </c>
    </row>
    <row r="7" customFormat="false" ht="12.75" hidden="false" customHeight="false" outlineLevel="0" collapsed="false">
      <c r="A7" s="360" t="n">
        <f aca="false">+A6+1</f>
        <v>2008</v>
      </c>
      <c r="B7" s="359" t="n">
        <v>92.2863697271836</v>
      </c>
      <c r="C7" s="359" t="n">
        <v>95.8374224280388</v>
      </c>
      <c r="D7" s="359" t="n">
        <v>89.2168318780837</v>
      </c>
      <c r="E7" s="359" t="n">
        <v>83.6475172500449</v>
      </c>
      <c r="F7" s="359" t="n">
        <v>88.1912488884776</v>
      </c>
      <c r="G7" s="359" t="n">
        <v>89.008119288316</v>
      </c>
      <c r="H7" s="359" t="n">
        <v>93.5795217427964</v>
      </c>
      <c r="I7" s="359" t="n">
        <v>89.3474969895511</v>
      </c>
      <c r="J7" s="359" t="n">
        <v>90.4759651870861</v>
      </c>
      <c r="K7" s="359" t="n">
        <v>90.7368985995256</v>
      </c>
      <c r="L7" s="359" t="n">
        <v>87.2302202070504</v>
      </c>
      <c r="M7" s="359" t="n">
        <v>90.4683480509934</v>
      </c>
      <c r="N7" s="195" t="n">
        <f aca="false">AVERAGE(B7:M7)/100</f>
        <v>0.900021633530956</v>
      </c>
    </row>
    <row r="8" customFormat="false" ht="12.75" hidden="false" customHeight="false" outlineLevel="0" collapsed="false">
      <c r="A8" s="360" t="n">
        <f aca="false">+A7+1</f>
        <v>2009</v>
      </c>
      <c r="B8" s="359" t="n">
        <v>88.9285893499617</v>
      </c>
      <c r="C8" s="359" t="n">
        <v>87.8751329086783</v>
      </c>
      <c r="D8" s="359" t="n">
        <v>88.182281638552</v>
      </c>
      <c r="E8" s="359" t="n">
        <v>91.9975763370615</v>
      </c>
      <c r="F8" s="359" t="n">
        <v>86.6477032245085</v>
      </c>
      <c r="G8" s="359" t="n">
        <v>88.6840317899586</v>
      </c>
      <c r="H8" s="359" t="n">
        <v>88.1035476905529</v>
      </c>
      <c r="I8" s="359" t="n">
        <v>94.5448435675687</v>
      </c>
      <c r="J8" s="359" t="n">
        <v>91.335825309437</v>
      </c>
      <c r="K8" s="359" t="n">
        <v>90.1806091394119</v>
      </c>
      <c r="L8" s="359" t="n">
        <v>88.2602912605066</v>
      </c>
      <c r="M8" s="359" t="n">
        <v>89.8738052365163</v>
      </c>
      <c r="N8" s="195" t="n">
        <f aca="false">AVERAGE(B8:M8)/100</f>
        <v>0.895511864543929</v>
      </c>
    </row>
    <row r="9" customFormat="false" ht="12.75" hidden="false" customHeight="false" outlineLevel="0" collapsed="false">
      <c r="A9" s="360" t="n">
        <f aca="false">+A8+1</f>
        <v>2010</v>
      </c>
      <c r="B9" s="359" t="n">
        <v>90.227043584141</v>
      </c>
      <c r="C9" s="359" t="n">
        <v>84.8082424950398</v>
      </c>
      <c r="D9" s="359" t="n">
        <v>86.2296667923836</v>
      </c>
      <c r="E9" s="359" t="n">
        <v>92.0566726852355</v>
      </c>
      <c r="F9" s="359" t="n">
        <v>89.6958833999602</v>
      </c>
      <c r="G9" s="359" t="n">
        <v>85.3826231036711</v>
      </c>
      <c r="H9" s="359" t="n">
        <v>93.297253928481</v>
      </c>
      <c r="I9" s="359" t="n">
        <v>91.4020325770333</v>
      </c>
      <c r="J9" s="359" t="n">
        <v>91.3484012801809</v>
      </c>
      <c r="K9" s="359" t="n">
        <v>90.5117007406857</v>
      </c>
      <c r="L9" s="359" t="n">
        <v>96.4554885949745</v>
      </c>
      <c r="M9" s="359" t="n">
        <v>89.3859945874662</v>
      </c>
      <c r="N9" s="195" t="n">
        <f aca="false">AVERAGE(B9:M9)/100</f>
        <v>0.900667503141044</v>
      </c>
    </row>
    <row r="10" customFormat="false" ht="12.75" hidden="false" customHeight="false" outlineLevel="0" collapsed="false">
      <c r="A10" s="360" t="n">
        <f aca="false">+A9+1</f>
        <v>2011</v>
      </c>
      <c r="B10" s="359" t="n">
        <v>87.576640602363</v>
      </c>
      <c r="C10" s="359" t="n">
        <v>94.7188502193185</v>
      </c>
      <c r="D10" s="359" t="n">
        <v>85.2837832714563</v>
      </c>
      <c r="E10" s="359" t="n">
        <v>86.7408442662278</v>
      </c>
      <c r="F10" s="359" t="n">
        <v>94.6420208426822</v>
      </c>
      <c r="G10" s="359" t="n">
        <v>87.7793319609019</v>
      </c>
      <c r="H10" s="359" t="n">
        <v>91.7125061396396</v>
      </c>
      <c r="I10" s="359" t="n">
        <v>88.8124279540959</v>
      </c>
      <c r="J10" s="359" t="n">
        <v>91.2709636602222</v>
      </c>
      <c r="K10" s="359" t="n">
        <v>94.7917510856567</v>
      </c>
      <c r="L10" s="359" t="n">
        <v>93.3864980895445</v>
      </c>
      <c r="M10" s="359" t="n">
        <v>89.8733490935189</v>
      </c>
      <c r="N10" s="195" t="n">
        <f aca="false">AVERAGE(B10:M10)/100</f>
        <v>0.905490805988023</v>
      </c>
    </row>
    <row r="11" customFormat="false" ht="12.75" hidden="false" customHeight="false" outlineLevel="0" collapsed="false">
      <c r="A11" s="360" t="n">
        <f aca="false">+A10+1</f>
        <v>2012</v>
      </c>
      <c r="B11" s="359" t="n">
        <v>87.6321730515379</v>
      </c>
      <c r="C11" s="359" t="n">
        <v>86.6596809424705</v>
      </c>
      <c r="D11" s="359" t="n">
        <v>86.8289980837515</v>
      </c>
      <c r="E11" s="359" t="n">
        <v>84.9984378153596</v>
      </c>
      <c r="F11" s="359" t="n">
        <v>87.8870708718431</v>
      </c>
      <c r="G11" s="359" t="n">
        <v>88.6609960756947</v>
      </c>
      <c r="H11" s="359" t="n">
        <v>93.480386327567</v>
      </c>
      <c r="I11" s="359" t="n">
        <v>85.9760592679712</v>
      </c>
      <c r="J11" s="359" t="n">
        <v>86.0556968607946</v>
      </c>
      <c r="K11" s="359" t="n">
        <v>90.778780282101</v>
      </c>
      <c r="L11" s="359" t="n">
        <v>88.8915590461502</v>
      </c>
      <c r="M11" s="359" t="n">
        <v>85.2028701028729</v>
      </c>
      <c r="N11" s="195" t="n">
        <f aca="false">AVERAGE(B11:M11)/100</f>
        <v>0.877543923940095</v>
      </c>
    </row>
    <row r="12" customFormat="false" ht="12.75" hidden="false" customHeight="false" outlineLevel="0" collapsed="false">
      <c r="A12" s="360" t="n">
        <f aca="false">+A11+1</f>
        <v>2013</v>
      </c>
      <c r="B12" s="359" t="n">
        <v>88.9294828647171</v>
      </c>
      <c r="C12" s="359" t="n">
        <v>87.3582315921001</v>
      </c>
      <c r="D12" s="359" t="n">
        <v>85.8597993366337</v>
      </c>
      <c r="E12" s="359" t="n">
        <v>94.7385767313598</v>
      </c>
      <c r="F12" s="359" t="n">
        <v>92.3427496547932</v>
      </c>
      <c r="G12" s="359" t="n">
        <v>95.842129376768</v>
      </c>
      <c r="H12" s="359" t="n">
        <v>90.0631709998404</v>
      </c>
      <c r="I12" s="359" t="n">
        <v>93.6146903665093</v>
      </c>
      <c r="J12" s="359" t="n">
        <v>89.3991643704603</v>
      </c>
      <c r="K12" s="359" t="n">
        <v>89.2841146671994</v>
      </c>
      <c r="L12" s="359" t="n">
        <v>85.9148318218806</v>
      </c>
      <c r="M12" s="359" t="n">
        <v>87.9628315678287</v>
      </c>
      <c r="N12" s="195" t="n">
        <f aca="false">AVERAGE(B12:M12)/100</f>
        <v>0.901091477791742</v>
      </c>
    </row>
    <row r="13" customFormat="false" ht="12.75" hidden="false" customHeight="false" outlineLevel="0" collapsed="false">
      <c r="A13" s="360" t="n">
        <f aca="false">+A12+1</f>
        <v>2014</v>
      </c>
      <c r="B13" s="359" t="n">
        <v>84.1904961741131</v>
      </c>
      <c r="C13" s="359" t="n">
        <v>89.3351916777495</v>
      </c>
      <c r="D13" s="359" t="n">
        <v>90.5034586666088</v>
      </c>
      <c r="E13" s="359" t="n">
        <v>89.4584187900153</v>
      </c>
      <c r="F13" s="359" t="n">
        <v>85.2360408811742</v>
      </c>
      <c r="G13" s="359" t="n">
        <v>89.4227301064481</v>
      </c>
      <c r="H13" s="359" t="n">
        <v>89.0302200939332</v>
      </c>
      <c r="I13" s="359" t="n">
        <v>88.2811499969118</v>
      </c>
      <c r="J13" s="359" t="n">
        <v>90.8692212575764</v>
      </c>
      <c r="K13" s="359" t="n">
        <v>85.9941229068004</v>
      </c>
      <c r="L13" s="359" t="n">
        <v>89.0284831981034</v>
      </c>
      <c r="M13" s="359" t="n">
        <v>85.0873579237974</v>
      </c>
      <c r="N13" s="195" t="n">
        <f aca="false">AVERAGE(B13:M13)/100</f>
        <v>0.88036407639436</v>
      </c>
    </row>
    <row r="14" customFormat="false" ht="12.75" hidden="false" customHeight="false" outlineLevel="0" collapsed="false">
      <c r="A14" s="360" t="n">
        <f aca="false">+A13+1</f>
        <v>2015</v>
      </c>
      <c r="B14" s="359" t="n">
        <v>94.1109269639335</v>
      </c>
      <c r="C14" s="359" t="n">
        <v>90.8517533134197</v>
      </c>
      <c r="D14" s="359" t="n">
        <v>86.6880082323567</v>
      </c>
      <c r="E14" s="359" t="n">
        <v>89.6988834303946</v>
      </c>
      <c r="F14" s="359" t="n">
        <v>88.0412633418951</v>
      </c>
      <c r="G14" s="359" t="n">
        <v>88.7510390516356</v>
      </c>
      <c r="H14" s="359" t="n">
        <v>95.4914237702589</v>
      </c>
      <c r="I14" s="359" t="n">
        <v>79.96111894704</v>
      </c>
      <c r="J14" s="359" t="n">
        <v>89.5799848878683</v>
      </c>
      <c r="K14" s="359" t="n">
        <v>94.1567857363566</v>
      </c>
      <c r="L14" s="359" t="n">
        <v>90.837706041895</v>
      </c>
      <c r="M14" s="359" t="n">
        <v>90.4946556825369</v>
      </c>
      <c r="N14" s="195" t="n">
        <f aca="false">AVERAGE(B14:M14)/100</f>
        <v>0.898886291166326</v>
      </c>
    </row>
    <row r="15" customFormat="false" ht="12.75" hidden="false" customHeight="false" outlineLevel="0" collapsed="false">
      <c r="A15" s="360" t="n">
        <f aca="false">+A14+1</f>
        <v>2016</v>
      </c>
      <c r="B15" s="359" t="n">
        <v>89.4040771120611</v>
      </c>
      <c r="C15" s="359" t="n">
        <v>86.1865407942632</v>
      </c>
      <c r="D15" s="359" t="n">
        <v>90.5820847647489</v>
      </c>
      <c r="E15" s="359" t="n">
        <v>91.3500226229516</v>
      </c>
      <c r="F15" s="359" t="n">
        <v>95.5962268586183</v>
      </c>
      <c r="G15" s="359" t="n">
        <v>89.2128230918818</v>
      </c>
      <c r="H15" s="359" t="n">
        <v>92.7974630665205</v>
      </c>
      <c r="I15" s="359" t="n">
        <v>89.911613636278</v>
      </c>
      <c r="J15" s="359" t="n">
        <v>90.9745686117406</v>
      </c>
      <c r="K15" s="359" t="n">
        <v>91.0244926069333</v>
      </c>
      <c r="L15" s="359" t="n">
        <v>86.4730413692348</v>
      </c>
      <c r="M15" s="359" t="n">
        <v>90.4756232299478</v>
      </c>
      <c r="N15" s="195" t="n">
        <f aca="false">AVERAGE(B15:M15)/100</f>
        <v>0.903323814804316</v>
      </c>
    </row>
    <row r="16" customFormat="false" ht="12.75" hidden="false" customHeight="false" outlineLevel="0" collapsed="false">
      <c r="A16" s="360" t="n">
        <f aca="false">+A15+1</f>
        <v>2017</v>
      </c>
      <c r="B16" s="359" t="n">
        <v>92.8807252621337</v>
      </c>
      <c r="C16" s="359" t="n">
        <v>90.611115896654</v>
      </c>
      <c r="D16" s="359" t="n">
        <v>95.0522685974255</v>
      </c>
      <c r="E16" s="359" t="n">
        <v>89.6309944518795</v>
      </c>
      <c r="F16" s="359" t="n">
        <v>89.7471436277019</v>
      </c>
      <c r="G16" s="359" t="n">
        <v>92.4672569252439</v>
      </c>
      <c r="H16" s="359" t="n">
        <v>92.0790871424011</v>
      </c>
      <c r="I16" s="359" t="n">
        <v>89.8352905118038</v>
      </c>
      <c r="J16" s="359" t="n">
        <v>92.8550892389952</v>
      </c>
      <c r="K16" s="359" t="n">
        <v>89.9880681470172</v>
      </c>
      <c r="L16" s="359" t="n">
        <v>90.2635208439047</v>
      </c>
      <c r="M16" s="359" t="n">
        <v>91.6445498179063</v>
      </c>
      <c r="N16" s="195" t="n">
        <f aca="false">AVERAGE(B16:M16)/100</f>
        <v>0.914212592052556</v>
      </c>
    </row>
    <row r="17" customFormat="false" ht="12.75" hidden="false" customHeight="false" outlineLevel="0" collapsed="false">
      <c r="A17" s="360" t="n">
        <f aca="false">+A16+1</f>
        <v>2018</v>
      </c>
      <c r="B17" s="359" t="n">
        <v>89.9124296819469</v>
      </c>
      <c r="C17" s="359" t="n">
        <v>90.2056022379627</v>
      </c>
      <c r="D17" s="359" t="n">
        <v>89.9772543765852</v>
      </c>
      <c r="E17" s="359" t="n">
        <v>86.988088741596</v>
      </c>
      <c r="F17" s="359" t="n">
        <v>87.1028070886083</v>
      </c>
      <c r="G17" s="359" t="n">
        <v>87.1125585240772</v>
      </c>
      <c r="H17" s="359" t="n">
        <v>85.8246807329262</v>
      </c>
      <c r="I17" s="359" t="n">
        <v>86.173953842304</v>
      </c>
      <c r="J17" s="359" t="n">
        <v>86.9079399762111</v>
      </c>
      <c r="K17" s="359" t="n">
        <v>87.1241712826507</v>
      </c>
      <c r="L17" s="359" t="n">
        <v>92.2831381364594</v>
      </c>
      <c r="M17" s="359" t="n">
        <v>84.8706494100668</v>
      </c>
      <c r="N17" s="195" t="n">
        <f aca="false">AVERAGE(B17:M17)/100</f>
        <v>0.878736061692829</v>
      </c>
    </row>
    <row r="18" customFormat="false" ht="12.75" hidden="false" customHeight="false" outlineLevel="0" collapsed="false">
      <c r="A18" s="360" t="n">
        <f aca="false">+A17+1</f>
        <v>2019</v>
      </c>
      <c r="N18" s="354" t="n">
        <f aca="false">AVERAGE(N3:N12)</f>
        <v>0.898380418479372</v>
      </c>
    </row>
    <row r="19" customFormat="false" ht="12.75" hidden="false" customHeight="false" outlineLevel="0" collapsed="false">
      <c r="A19" s="360" t="n">
        <f aca="false">+A18+1</f>
        <v>2020</v>
      </c>
      <c r="N19" s="0"/>
    </row>
    <row r="20" customFormat="false" ht="12.75" hidden="false" customHeight="false" outlineLevel="0" collapsed="false">
      <c r="A20" s="360" t="n">
        <f aca="false">+A19+1</f>
        <v>2021</v>
      </c>
      <c r="N20" s="0"/>
    </row>
    <row r="21" customFormat="false" ht="12.75" hidden="false" customHeight="false" outlineLevel="0" collapsed="false">
      <c r="A21" s="360" t="n">
        <f aca="false">+A20+1</f>
        <v>2022</v>
      </c>
      <c r="N21" s="0"/>
    </row>
    <row r="22" customFormat="false" ht="12.75" hidden="false" customHeight="false" outlineLevel="0" collapsed="false">
      <c r="A22" s="360" t="n">
        <f aca="false">+A21+1</f>
        <v>2023</v>
      </c>
      <c r="N22" s="0"/>
    </row>
    <row r="23" customFormat="false" ht="12.75" hidden="false" customHeight="false" outlineLevel="0" collapsed="false">
      <c r="A23" s="360" t="n">
        <f aca="false">+A22+1</f>
        <v>2024</v>
      </c>
      <c r="N23" s="0"/>
    </row>
    <row r="24" customFormat="false" ht="12.75" hidden="false" customHeight="false" outlineLevel="0" collapsed="false">
      <c r="A24" s="360" t="n">
        <f aca="false">+A23+1</f>
        <v>2025</v>
      </c>
      <c r="N24" s="0"/>
    </row>
    <row r="25" customFormat="false" ht="12.75" hidden="false" customHeight="false" outlineLevel="0" collapsed="false">
      <c r="A25" s="360" t="n">
        <f aca="false">+A24+1</f>
        <v>2026</v>
      </c>
      <c r="N25" s="0"/>
    </row>
    <row r="26" customFormat="false" ht="12.75" hidden="false" customHeight="false" outlineLevel="0" collapsed="false">
      <c r="A26" s="360" t="n">
        <f aca="false">+A25+1</f>
        <v>2027</v>
      </c>
      <c r="N26" s="0"/>
    </row>
    <row r="27" customFormat="false" ht="12.75" hidden="false" customHeight="false" outlineLevel="0" collapsed="false">
      <c r="A27" s="360" t="n">
        <f aca="false">+A26+1</f>
        <v>2028</v>
      </c>
      <c r="N27" s="0"/>
    </row>
    <row r="28" customFormat="false" ht="12.75" hidden="false" customHeight="false" outlineLevel="0" collapsed="false">
      <c r="A28" s="360" t="n">
        <f aca="false">+A27+1</f>
        <v>2029</v>
      </c>
      <c r="N28" s="0"/>
    </row>
    <row r="29" customFormat="false" ht="12.75" hidden="false" customHeight="false" outlineLevel="0" collapsed="false">
      <c r="A29" s="360" t="n">
        <f aca="false">+A28+1</f>
        <v>2030</v>
      </c>
      <c r="N29" s="0"/>
    </row>
    <row r="30" customFormat="false" ht="12.75" hidden="false" customHeight="false" outlineLevel="0" collapsed="false">
      <c r="A30" s="360" t="n">
        <f aca="false">+A29+1</f>
        <v>2031</v>
      </c>
      <c r="N30" s="0"/>
    </row>
    <row r="31" customFormat="false" ht="12.75" hidden="false" customHeight="false" outlineLevel="0" collapsed="false">
      <c r="A31" s="360" t="n">
        <f aca="false">+A30+1</f>
        <v>2032</v>
      </c>
      <c r="N31" s="0"/>
    </row>
    <row r="32" customFormat="false" ht="12.75" hidden="false" customHeight="false" outlineLevel="0" collapsed="false">
      <c r="N32" s="0"/>
    </row>
    <row r="33" customFormat="false" ht="12.75" hidden="false" customHeight="false" outlineLevel="0" collapsed="false">
      <c r="N33" s="0"/>
    </row>
    <row r="34" customFormat="false" ht="12.75" hidden="false" customHeight="false" outlineLevel="0" collapsed="false">
      <c r="N34" s="0"/>
    </row>
    <row r="35" customFormat="false" ht="12.75" hidden="false" customHeight="false" outlineLevel="0" collapsed="false">
      <c r="N35" s="0"/>
    </row>
    <row r="36" customFormat="false" ht="12.75" hidden="false" customHeight="false" outlineLevel="0" collapsed="false">
      <c r="N36" s="0"/>
    </row>
    <row r="37" customFormat="false" ht="12.75" hidden="false" customHeight="false" outlineLevel="0" collapsed="false">
      <c r="N37" s="0"/>
    </row>
    <row r="38" customFormat="false" ht="12.75" hidden="false" customHeight="false" outlineLevel="0" collapsed="false">
      <c r="N38" s="0"/>
    </row>
    <row r="39" customFormat="false" ht="12.75" hidden="false" customHeight="false" outlineLevel="0" collapsed="false">
      <c r="N39" s="0"/>
    </row>
    <row r="40" customFormat="false" ht="12.75" hidden="false" customHeight="false" outlineLevel="0" collapsed="false">
      <c r="N40" s="0"/>
    </row>
    <row r="41" customFormat="false" ht="12.75" hidden="false" customHeight="false" outlineLevel="0" collapsed="false">
      <c r="N41" s="0"/>
    </row>
    <row r="42" customFormat="false" ht="12.75" hidden="false" customHeight="false" outlineLevel="0" collapsed="false">
      <c r="N42" s="0"/>
    </row>
    <row r="43" customFormat="false" ht="12.75" hidden="false" customHeight="false" outlineLevel="0" collapsed="false">
      <c r="N43" s="0"/>
    </row>
    <row r="44" customFormat="false" ht="12.75" hidden="false" customHeight="false" outlineLevel="0" collapsed="false">
      <c r="N44" s="0"/>
    </row>
    <row r="45" customFormat="false" ht="12.75" hidden="false" customHeight="false" outlineLevel="0" collapsed="false">
      <c r="N45" s="0"/>
    </row>
    <row r="46" customFormat="false" ht="12.75" hidden="false" customHeight="false" outlineLevel="0" collapsed="false">
      <c r="N46" s="0"/>
    </row>
    <row r="47" customFormat="false" ht="12.75" hidden="false" customHeight="false" outlineLevel="0" collapsed="false">
      <c r="N47" s="0"/>
    </row>
    <row r="48" customFormat="false" ht="12.75" hidden="false" customHeight="false" outlineLevel="0" collapsed="false">
      <c r="N48" s="0"/>
    </row>
    <row r="49" customFormat="false" ht="12.75" hidden="false" customHeight="false" outlineLevel="0" collapsed="false">
      <c r="N49" s="0"/>
    </row>
    <row r="50" customFormat="false" ht="12.75" hidden="false" customHeight="false" outlineLevel="0" collapsed="false">
      <c r="N50" s="0"/>
    </row>
    <row r="51" customFormat="false" ht="12.75" hidden="false" customHeight="false" outlineLevel="0" collapsed="false">
      <c r="N51" s="0"/>
    </row>
    <row r="52" customFormat="false" ht="12.75" hidden="false" customHeight="false" outlineLevel="0" collapsed="false">
      <c r="N52" s="0"/>
    </row>
    <row r="53" customFormat="false" ht="12.75" hidden="false" customHeight="false" outlineLevel="0" collapsed="false">
      <c r="N53" s="0"/>
    </row>
    <row r="54" customFormat="false" ht="12.75" hidden="false" customHeight="false" outlineLevel="0" collapsed="false">
      <c r="N54" s="0"/>
    </row>
    <row r="55" customFormat="false" ht="12.75" hidden="false" customHeight="false" outlineLevel="0" collapsed="false">
      <c r="N55" s="0"/>
    </row>
    <row r="56" customFormat="false" ht="12.75" hidden="false" customHeight="false" outlineLevel="0" collapsed="false">
      <c r="N56" s="0"/>
    </row>
    <row r="57" customFormat="false" ht="12.75" hidden="false" customHeight="false" outlineLevel="0" collapsed="false">
      <c r="N57" s="0"/>
    </row>
    <row r="58" customFormat="false" ht="12.75" hidden="false" customHeight="false" outlineLevel="0" collapsed="false">
      <c r="N58" s="0"/>
    </row>
  </sheetData>
  <mergeCells count="1">
    <mergeCell ref="B1:M1"/>
  </mergeCells>
  <printOptions headings="false" gridLines="true" gridLinesSet="true" horizontalCentered="false" verticalCentered="false"/>
  <pageMargins left="0.25" right="0.25" top="0.5" bottom="0.5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3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7"/>
    <col collapsed="false" customWidth="true" hidden="false" outlineLevel="0" max="2" min="2" style="361" width="10.71"/>
  </cols>
  <sheetData>
    <row r="1" customFormat="false" ht="12.75" hidden="false" customHeight="false" outlineLevel="0" collapsed="false">
      <c r="A1" s="24" t="s">
        <v>371</v>
      </c>
      <c r="B1" s="24"/>
      <c r="D1" s="0" t="s">
        <v>372</v>
      </c>
      <c r="E1" s="362" t="n">
        <v>37165</v>
      </c>
    </row>
    <row r="2" customFormat="false" ht="12.75" hidden="false" customHeight="false" outlineLevel="0" collapsed="false">
      <c r="A2" s="26"/>
      <c r="E2" s="363"/>
    </row>
    <row r="3" customFormat="false" ht="12.75" hidden="false" customHeight="false" outlineLevel="0" collapsed="false">
      <c r="A3" s="26" t="s">
        <v>373</v>
      </c>
      <c r="B3" s="29" t="n">
        <v>0.31</v>
      </c>
    </row>
    <row r="4" customFormat="false" ht="12.75" hidden="false" customHeight="false" outlineLevel="0" collapsed="false">
      <c r="A4" s="26" t="s">
        <v>374</v>
      </c>
      <c r="B4" s="29" t="n">
        <v>1.91</v>
      </c>
      <c r="J4" s="187"/>
      <c r="K4" s="187"/>
    </row>
    <row r="5" customFormat="false" ht="12.75" hidden="false" customHeight="false" outlineLevel="0" collapsed="false">
      <c r="A5" s="26" t="s">
        <v>375</v>
      </c>
      <c r="B5" s="29" t="n">
        <v>0.19</v>
      </c>
    </row>
    <row r="6" customFormat="false" ht="12.75" hidden="false" customHeight="false" outlineLevel="0" collapsed="false">
      <c r="A6" s="26" t="s">
        <v>376</v>
      </c>
      <c r="B6" s="29" t="n">
        <v>0.5</v>
      </c>
    </row>
    <row r="8" customFormat="false" ht="12.75" hidden="false" customHeight="false" outlineLevel="0" collapsed="false">
      <c r="A8" s="364"/>
      <c r="B8" s="365" t="s">
        <v>377</v>
      </c>
      <c r="C8" s="26" t="s">
        <v>378</v>
      </c>
    </row>
    <row r="9" customFormat="false" ht="12.75" hidden="false" customHeight="false" outlineLevel="0" collapsed="false">
      <c r="A9" s="364" t="n">
        <v>36495</v>
      </c>
      <c r="B9" s="361" t="n">
        <v>2.24</v>
      </c>
      <c r="C9" s="361" t="n">
        <v>2.424</v>
      </c>
      <c r="H9" s="4" t="s">
        <v>379</v>
      </c>
      <c r="I9" s="4" t="s">
        <v>380</v>
      </c>
    </row>
    <row r="10" customFormat="false" ht="12.75" hidden="false" customHeight="false" outlineLevel="0" collapsed="false">
      <c r="A10" s="366" t="n">
        <v>36526</v>
      </c>
      <c r="B10" s="0" t="n">
        <v>2.344</v>
      </c>
      <c r="C10" s="135" t="n">
        <f aca="false">C9+$B$3*(B10-C9)+$B$5*(C9^($B$6))*D10+(1-$B$3)*(B10-B9)</f>
        <v>2.64017931091272</v>
      </c>
      <c r="D10" s="367" t="n">
        <v>0.572044762288828</v>
      </c>
      <c r="E10" s="367" t="n">
        <v>0.446448470074286</v>
      </c>
      <c r="F10" s="187" t="n">
        <f aca="false">C10-E10</f>
        <v>2.19373084083844</v>
      </c>
      <c r="G10" s="0" t="n">
        <v>2002</v>
      </c>
      <c r="H10" s="135" t="n">
        <f aca="false">AVERAGE(C34:C45)</f>
        <v>2.9902994035993</v>
      </c>
      <c r="I10" s="368" t="n">
        <f aca="false">AVERAGE(F34:F45)</f>
        <v>2.29343933061575</v>
      </c>
    </row>
    <row r="11" customFormat="false" ht="12.75" hidden="false" customHeight="false" outlineLevel="0" collapsed="false">
      <c r="A11" s="366" t="n">
        <v>36557</v>
      </c>
      <c r="B11" s="361" t="n">
        <v>2.61</v>
      </c>
      <c r="C11" s="135" t="n">
        <f aca="false">C10+$B$3*(B11-C10)+$B$5*(C10^($B$6))*D11+(1-$B$3)*(B11-B10)</f>
        <v>2.77699336072968</v>
      </c>
      <c r="D11" s="367" t="n">
        <v>-0.121047831305268</v>
      </c>
      <c r="E11" s="367" t="n">
        <v>0.263222738071838</v>
      </c>
      <c r="F11" s="187" t="n">
        <f aca="false">C11-E11</f>
        <v>2.51377062265785</v>
      </c>
      <c r="G11" s="0" t="n">
        <v>2003</v>
      </c>
      <c r="H11" s="135" t="n">
        <f aca="false">AVERAGE(C46:C57)</f>
        <v>3.24737023156349</v>
      </c>
      <c r="I11" s="368" t="n">
        <f aca="false">AVERAGE(F46:F57)</f>
        <v>2.91443312210241</v>
      </c>
    </row>
    <row r="12" customFormat="false" ht="12.75" hidden="false" customHeight="false" outlineLevel="0" collapsed="false">
      <c r="A12" s="366" t="n">
        <v>36586</v>
      </c>
      <c r="B12" s="0" t="n">
        <v>2.603</v>
      </c>
      <c r="C12" s="135" t="n">
        <f aca="false">C11+$B$3*(B12-C11)+$B$5*(C11^($B$6))*D12+(1-$B$3)*(B12-B11)</f>
        <v>2.41713113786334</v>
      </c>
      <c r="D12" s="367" t="n">
        <v>-0.950958325496494</v>
      </c>
      <c r="E12" s="367" t="n">
        <v>0.715830755747578</v>
      </c>
      <c r="F12" s="187" t="n">
        <f aca="false">C12-E12</f>
        <v>1.70130038211576</v>
      </c>
      <c r="G12" s="0" t="n">
        <v>2004</v>
      </c>
      <c r="H12" s="135" t="n">
        <f aca="false">AVERAGE(C58:C69)</f>
        <v>3.49765189382025</v>
      </c>
      <c r="I12" s="368" t="n">
        <f aca="false">AVERAGE(F58:F69)</f>
        <v>2.97664454568712</v>
      </c>
    </row>
    <row r="13" customFormat="false" ht="12.75" hidden="false" customHeight="false" outlineLevel="0" collapsed="false">
      <c r="A13" s="366" t="n">
        <v>36617</v>
      </c>
      <c r="B13" s="361" t="n">
        <v>2.9</v>
      </c>
      <c r="C13" s="135" t="n">
        <f aca="false">C12+$B$3*(B13-C12)+$B$5*(C12^($B$6))*D13+(1-$B$3)*(B13-B12)</f>
        <v>2.36821815138343</v>
      </c>
      <c r="D13" s="367" t="n">
        <v>-1.36607527690566</v>
      </c>
      <c r="E13" s="367" t="n">
        <v>1.11723315102579</v>
      </c>
      <c r="F13" s="187" t="n">
        <f aca="false">C13-E13</f>
        <v>1.25098500035764</v>
      </c>
      <c r="G13" s="0" t="n">
        <v>2005</v>
      </c>
      <c r="H13" s="135" t="n">
        <f aca="false">AVERAGE(C70:C81)</f>
        <v>3.51148057467111</v>
      </c>
      <c r="I13" s="368" t="n">
        <f aca="false">AVERAGE(F70:F81)</f>
        <v>3.04113151850403</v>
      </c>
    </row>
    <row r="14" customFormat="false" ht="12.75" hidden="false" customHeight="false" outlineLevel="0" collapsed="false">
      <c r="A14" s="366" t="n">
        <v>36647</v>
      </c>
      <c r="B14" s="0" t="n">
        <v>3.089</v>
      </c>
      <c r="C14" s="135" t="n">
        <f aca="false">C13+$B$3*(B14-C13)+$B$5*(C13^($B$6))*D14+(1-$B$3)*(B14-B13)</f>
        <v>2.4051221786409</v>
      </c>
      <c r="D14" s="367" t="n">
        <v>-1.08398690503705</v>
      </c>
      <c r="E14" s="367" t="n">
        <v>0.595938317452326</v>
      </c>
      <c r="F14" s="187" t="n">
        <f aca="false">C14-E14</f>
        <v>1.80918386118858</v>
      </c>
      <c r="G14" s="0" t="n">
        <v>2006</v>
      </c>
      <c r="H14" s="135" t="n">
        <f aca="false">AVERAGE(C82:C93)</f>
        <v>3.24633744717851</v>
      </c>
      <c r="I14" s="368" t="n">
        <f aca="false">AVERAGE(F82:F93)</f>
        <v>2.69640344028852</v>
      </c>
    </row>
    <row r="15" customFormat="false" ht="12.75" hidden="false" customHeight="false" outlineLevel="0" collapsed="false">
      <c r="A15" s="366" t="n">
        <v>36678</v>
      </c>
      <c r="B15" s="0" t="n">
        <v>3.354</v>
      </c>
      <c r="C15" s="135" t="n">
        <f aca="false">C14+$B$3*(B15-C14)+$B$5*(C14^($B$6))*D15+(1-$B$3)*(B15-B14)</f>
        <v>3.08265733848067</v>
      </c>
      <c r="D15" s="367" t="n">
        <v>0.680555823696344</v>
      </c>
      <c r="E15" s="367" t="n">
        <v>1.19971421635187</v>
      </c>
      <c r="F15" s="187" t="n">
        <f aca="false">C15-E15</f>
        <v>1.8829431221288</v>
      </c>
      <c r="G15" s="0" t="n">
        <v>2007</v>
      </c>
      <c r="H15" s="135" t="n">
        <f aca="false">AVERAGE(C94:C105)</f>
        <v>3.52884536013255</v>
      </c>
      <c r="I15" s="368" t="n">
        <f aca="false">AVERAGE(F94:F105)</f>
        <v>2.9781917116109</v>
      </c>
    </row>
    <row r="16" customFormat="false" ht="12.75" hidden="false" customHeight="false" outlineLevel="0" collapsed="false">
      <c r="A16" s="366" t="n">
        <v>36708</v>
      </c>
      <c r="B16" s="0" t="n">
        <v>3.378</v>
      </c>
      <c r="C16" s="135" t="n">
        <f aca="false">C15+$B$3*(B16-C15)+$B$5*(C15^($B$6))*D16+(1-$B$3)*(B16-B15)</f>
        <v>2.92103543559036</v>
      </c>
      <c r="D16" s="367" t="n">
        <v>-0.808585803451223</v>
      </c>
      <c r="E16" s="367" t="n">
        <v>0.0527219080150026</v>
      </c>
      <c r="F16" s="187" t="n">
        <f aca="false">C16-E16</f>
        <v>2.86831352757536</v>
      </c>
      <c r="G16" s="0" t="n">
        <v>2008</v>
      </c>
      <c r="H16" s="135" t="n">
        <f aca="false">AVERAGE(C106:C117)</f>
        <v>3.8794298955336</v>
      </c>
      <c r="I16" s="368" t="n">
        <f aca="false">AVERAGE(F106:F117)</f>
        <v>3.48467203526386</v>
      </c>
    </row>
    <row r="17" customFormat="false" ht="12.75" hidden="false" customHeight="false" outlineLevel="0" collapsed="false">
      <c r="A17" s="366" t="n">
        <v>36739</v>
      </c>
      <c r="B17" s="0" t="n">
        <v>3.394</v>
      </c>
      <c r="C17" s="135" t="n">
        <f aca="false">C16+$B$3*(B17-C16)+$B$5*(C16^($B$6))*D17+(1-$B$3)*(B17-B16)</f>
        <v>3.49916620270163</v>
      </c>
      <c r="D17" s="367" t="n">
        <v>1.2948361354879</v>
      </c>
      <c r="E17" s="367" t="n">
        <v>0.440053307718621</v>
      </c>
      <c r="F17" s="187" t="n">
        <f aca="false">C17-E17</f>
        <v>3.05911289498301</v>
      </c>
      <c r="G17" s="0" t="n">
        <v>2009</v>
      </c>
      <c r="H17" s="135" t="n">
        <f aca="false">AVERAGE(C118:C129)</f>
        <v>3.86835920879223</v>
      </c>
      <c r="I17" s="368" t="n">
        <f aca="false">AVERAGE(F118:F129)</f>
        <v>3.43222530284295</v>
      </c>
    </row>
    <row r="18" customFormat="false" ht="12.75" hidden="false" customHeight="false" outlineLevel="0" collapsed="false">
      <c r="A18" s="366" t="n">
        <v>36770</v>
      </c>
      <c r="B18" s="0" t="n">
        <v>3.388</v>
      </c>
      <c r="C18" s="135" t="n">
        <f aca="false">C17+$B$3*(B18-C17)+$B$5*(C17^($B$6))*D18+(1-$B$3)*(B18-B17)</f>
        <v>3.50053008110856</v>
      </c>
      <c r="D18" s="367" t="n">
        <v>0.112447108181008</v>
      </c>
      <c r="E18" s="367" t="n">
        <v>0.581120051555198</v>
      </c>
      <c r="F18" s="187" t="n">
        <f aca="false">C18-E18</f>
        <v>2.91941002955336</v>
      </c>
      <c r="G18" s="0" t="n">
        <v>2010</v>
      </c>
      <c r="H18" s="135" t="n">
        <f aca="false">AVERAGE(C130:C141)</f>
        <v>3.59140073853142</v>
      </c>
      <c r="I18" s="368" t="n">
        <f aca="false">AVERAGE(F130:F141)</f>
        <v>3.12588305820205</v>
      </c>
    </row>
    <row r="19" customFormat="false" ht="12.75" hidden="false" customHeight="false" outlineLevel="0" collapsed="false">
      <c r="A19" s="366" t="n">
        <v>36800</v>
      </c>
      <c r="B19" s="0" t="n">
        <v>3.403</v>
      </c>
      <c r="C19" s="135" t="n">
        <f aca="false">C18+$B$3*(B19-C18)+$B$5*(C18^($B$6))*D19+(1-$B$3)*(B19-B18)</f>
        <v>3.32858571456891</v>
      </c>
      <c r="D19" s="367" t="n">
        <v>-0.42775450923497</v>
      </c>
      <c r="E19" s="367" t="n">
        <v>-0.124339349995066</v>
      </c>
      <c r="F19" s="187" t="n">
        <f aca="false">C19-E19</f>
        <v>3.45292506456397</v>
      </c>
      <c r="G19" s="0" t="n">
        <v>2011</v>
      </c>
      <c r="H19" s="135" t="n">
        <f aca="false">AVERAGE(C142:C153)</f>
        <v>3.87711313932009</v>
      </c>
      <c r="I19" s="368" t="n">
        <f aca="false">AVERAGE(F142:F153)</f>
        <v>3.35031902573249</v>
      </c>
    </row>
    <row r="20" customFormat="false" ht="12.75" hidden="false" customHeight="false" outlineLevel="0" collapsed="false">
      <c r="A20" s="366" t="n">
        <v>36831</v>
      </c>
      <c r="B20" s="0" t="n">
        <v>3.503</v>
      </c>
      <c r="C20" s="135" t="n">
        <f aca="false">C19+$B$3*(B20-C19)+$B$5*(C19^($B$6))*D20+(1-$B$3)*(B20-B19)</f>
        <v>3.70616915271033</v>
      </c>
      <c r="D20" s="367" t="n">
        <v>0.734226281405998</v>
      </c>
      <c r="E20" s="367" t="n">
        <v>0.562105292588389</v>
      </c>
      <c r="F20" s="187" t="n">
        <f aca="false">C20-E20</f>
        <v>3.14406386012194</v>
      </c>
      <c r="G20" s="0" t="n">
        <v>2012</v>
      </c>
      <c r="H20" s="135" t="n">
        <f aca="false">AVERAGE(C154:C165)</f>
        <v>4.54566948003644</v>
      </c>
      <c r="I20" s="368" t="n">
        <f aca="false">AVERAGE(F154:F165)</f>
        <v>4.05701285308471</v>
      </c>
    </row>
    <row r="21" customFormat="false" ht="12.75" hidden="false" customHeight="false" outlineLevel="0" collapsed="false">
      <c r="A21" s="366" t="n">
        <v>36861</v>
      </c>
      <c r="B21" s="0" t="n">
        <v>3.598</v>
      </c>
      <c r="C21" s="135" t="n">
        <f aca="false">C20+$B$3*(B21-C20)+$B$5*(C20^($B$6))*D21+(1-$B$3)*(B21-B20)</f>
        <v>4.21939564735687</v>
      </c>
      <c r="D21" s="367" t="n">
        <v>1.31558059959317</v>
      </c>
      <c r="E21" s="367" t="n">
        <v>0.422953863714792</v>
      </c>
      <c r="F21" s="187" t="n">
        <f aca="false">C21-E21</f>
        <v>3.79644178364208</v>
      </c>
      <c r="G21" s="0" t="n">
        <v>2013</v>
      </c>
      <c r="H21" s="135" t="n">
        <f aca="false">AVERAGE(C166:C177)</f>
        <v>4.24273472143429</v>
      </c>
      <c r="I21" s="368" t="n">
        <f aca="false">AVERAGE(F166:F177)</f>
        <v>3.89474918381681</v>
      </c>
    </row>
    <row r="22" customFormat="false" ht="12.75" hidden="false" customHeight="false" outlineLevel="0" collapsed="false">
      <c r="A22" s="366" t="n">
        <v>36892</v>
      </c>
      <c r="B22" s="361" t="n">
        <v>9.98</v>
      </c>
      <c r="C22" s="135" t="n">
        <f aca="false">C21+$B$3*(B22-C21)+$B$5*(C21^($B$6))*D22+(1-$B$3)*(B22-B21)</f>
        <v>10.8692740591683</v>
      </c>
      <c r="D22" s="367" t="n">
        <v>1.17994385035167</v>
      </c>
      <c r="E22" s="367" t="n">
        <v>0.583093606030638</v>
      </c>
      <c r="F22" s="187" t="n">
        <f aca="false">C22-E22</f>
        <v>10.2861804531376</v>
      </c>
      <c r="G22" s="0" t="n">
        <v>2014</v>
      </c>
      <c r="H22" s="135" t="n">
        <f aca="false">AVERAGE(C178:C189)</f>
        <v>4.0649138676811</v>
      </c>
      <c r="I22" s="368" t="n">
        <f aca="false">AVERAGE(F178:F189)</f>
        <v>3.41961858585167</v>
      </c>
    </row>
    <row r="23" customFormat="false" ht="12.75" hidden="false" customHeight="false" outlineLevel="0" collapsed="false">
      <c r="A23" s="366" t="n">
        <v>36923</v>
      </c>
      <c r="B23" s="361" t="n">
        <v>8.966</v>
      </c>
      <c r="C23" s="135" t="n">
        <f aca="false">C22+$B$3*(B23-C22)+$B$5*(C22^($B$6))*D23+(1-$B$3)*(B23-B22)</f>
        <v>9.5603235373746</v>
      </c>
      <c r="D23" s="367" t="n">
        <v>-0.030771821983964</v>
      </c>
      <c r="E23" s="367" t="n">
        <v>1.28393458305587</v>
      </c>
      <c r="F23" s="187" t="n">
        <f aca="false">C23-E23</f>
        <v>8.27638895431872</v>
      </c>
      <c r="G23" s="0" t="n">
        <v>2015</v>
      </c>
      <c r="H23" s="135" t="n">
        <f aca="false">AVERAGE(C190:C201)</f>
        <v>4.46376161737557</v>
      </c>
      <c r="I23" s="368" t="n">
        <f aca="false">AVERAGE(F190:F201)</f>
        <v>3.83845882059172</v>
      </c>
    </row>
    <row r="24" customFormat="false" ht="12.75" hidden="false" customHeight="false" outlineLevel="0" collapsed="false">
      <c r="A24" s="366" t="n">
        <v>36951</v>
      </c>
      <c r="B24" s="361" t="n">
        <v>8.267</v>
      </c>
      <c r="C24" s="135" t="n">
        <f aca="false">C23+$B$3*(B24-C23)+$B$5*(C23^($B$6))*D24+(1-$B$3)*(B24-B23)</f>
        <v>8.77026745825642</v>
      </c>
      <c r="D24" s="367" t="n">
        <v>0.158617998924484</v>
      </c>
      <c r="E24" s="367" t="n">
        <v>0.277270221888596</v>
      </c>
      <c r="F24" s="187" t="n">
        <f aca="false">C24-E24</f>
        <v>8.49299723636782</v>
      </c>
      <c r="G24" s="0" t="n">
        <v>2016</v>
      </c>
      <c r="H24" s="135" t="n">
        <f aca="false">AVERAGE(C202:C213)</f>
        <v>4.50738180974561</v>
      </c>
      <c r="I24" s="368" t="n">
        <f aca="false">AVERAGE(F202:F213)</f>
        <v>3.92662826751271</v>
      </c>
    </row>
    <row r="25" customFormat="false" ht="12.75" hidden="false" customHeight="false" outlineLevel="0" collapsed="false">
      <c r="A25" s="366" t="n">
        <v>36982</v>
      </c>
      <c r="B25" s="361" t="n">
        <v>6.06</v>
      </c>
      <c r="C25" s="135" t="n">
        <f aca="false">C24+$B$3*(B25-C24)+$B$5*(C24^($B$6))*D25+(1-$B$3)*(B25-B24)</f>
        <v>6.61534548040829</v>
      </c>
      <c r="D25" s="367" t="n">
        <v>0.369822338187244</v>
      </c>
      <c r="E25" s="367" t="n">
        <v>0.376516749607696</v>
      </c>
      <c r="F25" s="187" t="n">
        <f aca="false">C25-E25</f>
        <v>6.23882873080059</v>
      </c>
      <c r="G25" s="0" t="n">
        <v>2017</v>
      </c>
      <c r="H25" s="187" t="n">
        <f aca="false">+AVERAGE(C214:C225)</f>
        <v>4.09111359872671</v>
      </c>
      <c r="I25" s="369" t="n">
        <f aca="false">AVERAGE(F214:F225)</f>
        <v>3.72851262648367</v>
      </c>
    </row>
    <row r="26" customFormat="false" ht="12.75" hidden="false" customHeight="false" outlineLevel="0" collapsed="false">
      <c r="A26" s="366" t="n">
        <v>37012</v>
      </c>
      <c r="B26" s="361" t="n">
        <v>5.445</v>
      </c>
      <c r="C26" s="135" t="n">
        <f aca="false">C25+$B$3*(B26-C25)+$B$5*(C25^($B$6))*D26+(1-$B$3)*(B26-B25)</f>
        <v>5.86450973690296</v>
      </c>
      <c r="D26" s="367" t="n">
        <v>0.0743245316298567</v>
      </c>
      <c r="E26" s="367" t="n">
        <v>0.106435638150875</v>
      </c>
      <c r="F26" s="187" t="n">
        <f aca="false">C26-E26</f>
        <v>5.75807409875209</v>
      </c>
      <c r="G26" s="0" t="n">
        <v>2018</v>
      </c>
      <c r="H26" s="187" t="n">
        <f aca="false">+AVERAGE(C226:C237)</f>
        <v>5.10266848685321</v>
      </c>
      <c r="I26" s="369" t="n">
        <f aca="false">+AVERAGE(F226:F237)</f>
        <v>4.7222420014505</v>
      </c>
    </row>
    <row r="27" customFormat="false" ht="12.75" hidden="false" customHeight="false" outlineLevel="0" collapsed="false">
      <c r="A27" s="366" t="n">
        <v>37043</v>
      </c>
      <c r="B27" s="361" t="n">
        <v>5.375</v>
      </c>
      <c r="C27" s="135" t="n">
        <f aca="false">C26+$B$3*(B27-C26)+$B$5*(C26^($B$6))*D27+(1-$B$3)*(B27-B26)</f>
        <v>5.27677261486475</v>
      </c>
      <c r="D27" s="367" t="n">
        <v>-0.842585804561815</v>
      </c>
      <c r="E27" s="367" t="n">
        <v>0.369771840083565</v>
      </c>
      <c r="F27" s="187" t="n">
        <f aca="false">C27-E27</f>
        <v>4.90700077478118</v>
      </c>
      <c r="G27" s="0" t="n">
        <v>2019</v>
      </c>
      <c r="H27" s="187" t="n">
        <f aca="false">+AVERAGE(C238:C249)</f>
        <v>4.27268505347738</v>
      </c>
      <c r="I27" s="369" t="n">
        <f aca="false">+AVERAGE(F238:F249)</f>
        <v>3.74470824221421</v>
      </c>
    </row>
    <row r="28" customFormat="false" ht="12.75" hidden="false" customHeight="false" outlineLevel="0" collapsed="false">
      <c r="A28" s="366" t="n">
        <v>37073</v>
      </c>
      <c r="B28" s="361" t="n">
        <v>5.355</v>
      </c>
      <c r="C28" s="135" t="n">
        <f aca="false">C27+$B$3*(B28-C27)+$B$5*(C27^($B$6))*D28+(1-$B$3)*(B28-B27)</f>
        <v>4.68307980351479</v>
      </c>
      <c r="D28" s="367" t="n">
        <v>-1.3842106075386</v>
      </c>
      <c r="E28" s="367" t="n">
        <v>0.130611016288738</v>
      </c>
      <c r="F28" s="187" t="n">
        <f aca="false">C28-E28</f>
        <v>4.55246878722606</v>
      </c>
      <c r="G28" s="0" t="n">
        <v>2020</v>
      </c>
      <c r="H28" s="187" t="n">
        <f aca="false">+AVERAGE(C250:C261)</f>
        <v>4.80884731341337</v>
      </c>
      <c r="I28" s="369" t="n">
        <f aca="false">+AVERAGE(F250:F261)</f>
        <v>4.20873989983017</v>
      </c>
    </row>
    <row r="29" customFormat="false" ht="12.75" hidden="false" customHeight="false" outlineLevel="0" collapsed="false">
      <c r="A29" s="366" t="n">
        <v>37104</v>
      </c>
      <c r="B29" s="361" t="n">
        <v>5.33</v>
      </c>
      <c r="C29" s="135" t="n">
        <f aca="false">C28+$B$3*(B29-C28)+$B$5*(C28^($B$6))*D29+(1-$B$3)*(B29-B28)</f>
        <v>5.18921773685086</v>
      </c>
      <c r="D29" s="367" t="n">
        <v>0.785184202816392</v>
      </c>
      <c r="E29" s="367" t="n">
        <v>0.917699100675719</v>
      </c>
      <c r="F29" s="187" t="n">
        <f aca="false">C29-E29</f>
        <v>4.27151863617514</v>
      </c>
      <c r="G29" s="0" t="n">
        <v>2021</v>
      </c>
      <c r="H29" s="187" t="n">
        <f aca="false">+AVERAGE(C262:C273)</f>
        <v>5.38478484597554</v>
      </c>
      <c r="I29" s="369" t="n">
        <f aca="false">+AVERAGE(F262:F273)</f>
        <v>4.88454543738673</v>
      </c>
    </row>
    <row r="30" customFormat="false" ht="12.75" hidden="false" customHeight="false" outlineLevel="0" collapsed="false">
      <c r="A30" s="366" t="n">
        <v>37135</v>
      </c>
      <c r="B30" s="361" t="n">
        <v>5.295</v>
      </c>
      <c r="C30" s="135" t="n">
        <f aca="false">C29+$B$3*(B30-C29)+$B$5*(C29^($B$6))*D30+(1-$B$3)*(B30-B29)</f>
        <v>4.88316223005223</v>
      </c>
      <c r="D30" s="367" t="n">
        <v>-0.727092134419338</v>
      </c>
      <c r="E30" s="367" t="n">
        <v>1.26539330223292</v>
      </c>
      <c r="F30" s="187" t="n">
        <f aca="false">C30-E30</f>
        <v>3.61776892781931</v>
      </c>
      <c r="G30" s="0" t="n">
        <v>2022</v>
      </c>
      <c r="H30" s="187" t="n">
        <f aca="false">+AVERAGE(C274:C285)</f>
        <v>4.76458229353661</v>
      </c>
      <c r="I30" s="369" t="n">
        <f aca="false">+AVERAGE(F274:F285)</f>
        <v>4.33378260297282</v>
      </c>
    </row>
    <row r="31" customFormat="false" ht="12.75" hidden="false" customHeight="false" outlineLevel="0" collapsed="false">
      <c r="A31" s="366" t="n">
        <v>37165</v>
      </c>
      <c r="B31" s="361" t="n">
        <v>1.83</v>
      </c>
      <c r="C31" s="135" t="n">
        <f aca="false">C30+$B$3*(B31-C30)+$B$5*(C30^($B$6))*D31+(1-$B$3)*(B31-B30)</f>
        <v>1.79653433437393</v>
      </c>
      <c r="D31" s="367" t="n">
        <v>0.597109947887923</v>
      </c>
      <c r="E31" s="367" t="n">
        <v>0.158864512966663</v>
      </c>
      <c r="F31" s="187" t="n">
        <f aca="false">C31-E31</f>
        <v>1.63766982140727</v>
      </c>
      <c r="G31" s="0" t="n">
        <v>2023</v>
      </c>
      <c r="H31" s="187" t="n">
        <f aca="false">+AVERAGE(C286:C297)</f>
        <v>4.93027089462209</v>
      </c>
      <c r="I31" s="369" t="n">
        <f aca="false">+AVERAGE(F286:F297)</f>
        <v>4.53156116587336</v>
      </c>
    </row>
    <row r="32" customFormat="false" ht="12.75" hidden="false" customHeight="false" outlineLevel="0" collapsed="false">
      <c r="A32" s="366" t="n">
        <v>37196</v>
      </c>
      <c r="B32" s="361" t="n">
        <v>2.244</v>
      </c>
      <c r="C32" s="135" t="n">
        <f aca="false">C31+$B$3*(B32-C31)+$B$5*(C31^($B$6))*D32+(1-$B$3)*(B32-B31)</f>
        <v>2.36462437870768</v>
      </c>
      <c r="D32" s="367" t="n">
        <v>0.564329582050184</v>
      </c>
      <c r="E32" s="367" t="n">
        <v>0.851015610029092</v>
      </c>
      <c r="F32" s="187" t="n">
        <f aca="false">C32-E32</f>
        <v>1.51360876867859</v>
      </c>
      <c r="G32" s="0" t="n">
        <v>2024</v>
      </c>
      <c r="H32" s="187" t="n">
        <f aca="false">+AVERAGE(C298:C309)</f>
        <v>5.16949278373361</v>
      </c>
      <c r="I32" s="369" t="n">
        <f aca="false">+AVERAGE(F298:F309)</f>
        <v>4.78994202113842</v>
      </c>
    </row>
    <row r="33" customFormat="false" ht="12.75" hidden="false" customHeight="false" outlineLevel="0" collapsed="false">
      <c r="A33" s="366" t="n">
        <v>37226</v>
      </c>
      <c r="B33" s="361" t="n">
        <v>2.622</v>
      </c>
      <c r="C33" s="135" t="n">
        <f aca="false">C32+$B$3*(B33-C32)+$B$5*(C32^($B$6))*D33+(1-$B$3)*(B33-B32)</f>
        <v>2.05668320070303</v>
      </c>
      <c r="D33" s="367" t="n">
        <v>-2.21976596398464</v>
      </c>
      <c r="E33" s="367" t="n">
        <v>1.15027671006547</v>
      </c>
      <c r="F33" s="187" t="n">
        <f aca="false">C33-E33</f>
        <v>0.906406490637566</v>
      </c>
      <c r="H33" s="187"/>
      <c r="I33" s="369" t="n">
        <f aca="false">+I32</f>
        <v>4.78994202113842</v>
      </c>
    </row>
    <row r="34" customFormat="false" ht="12.75" hidden="false" customHeight="false" outlineLevel="0" collapsed="false">
      <c r="A34" s="366" t="n">
        <v>37257</v>
      </c>
      <c r="B34" s="361" t="n">
        <v>2.832</v>
      </c>
      <c r="C34" s="135" t="n">
        <f aca="false">C33+$B$3*(B34-C33)+$B$5*(C33^($B$6))*D34+(1-$B$3)*(B34-B33)</f>
        <v>3.2332161461746</v>
      </c>
      <c r="D34" s="367" t="n">
        <v>2.90399248282158</v>
      </c>
      <c r="E34" s="367" t="n">
        <v>0.496589058189831</v>
      </c>
      <c r="F34" s="370" t="n">
        <f aca="false">C34-E34</f>
        <v>2.73662708798477</v>
      </c>
      <c r="H34" s="187"/>
      <c r="I34" s="369" t="n">
        <f aca="false">+I33</f>
        <v>4.78994202113842</v>
      </c>
    </row>
    <row r="35" customFormat="false" ht="12.75" hidden="false" customHeight="false" outlineLevel="0" collapsed="false">
      <c r="A35" s="366" t="n">
        <v>37288</v>
      </c>
      <c r="B35" s="361" t="n">
        <v>2.832</v>
      </c>
      <c r="C35" s="135" t="n">
        <f aca="false">C34+$B$3*(B35-C34)+$B$5*(C34^($B$6))*D35+(1-$B$3)*(B35-B34)</f>
        <v>3.09837848870568</v>
      </c>
      <c r="D35" s="367" t="n">
        <v>-0.0306187735224865</v>
      </c>
      <c r="E35" s="367" t="n">
        <v>0.0795165037374889</v>
      </c>
      <c r="F35" s="370" t="n">
        <f aca="false">C35-E35</f>
        <v>3.0188619849682</v>
      </c>
      <c r="H35" s="187"/>
      <c r="I35" s="370"/>
    </row>
    <row r="36" customFormat="false" ht="12.75" hidden="false" customHeight="false" outlineLevel="0" collapsed="false">
      <c r="A36" s="366" t="n">
        <v>37316</v>
      </c>
      <c r="B36" s="361" t="n">
        <v>2.802</v>
      </c>
      <c r="C36" s="135" t="n">
        <f aca="false">C35+$B$3*(B36-C35)+$B$5*(C35^($B$6))*D36+(1-$B$3)*(B36-B35)</f>
        <v>2.97740359038943</v>
      </c>
      <c r="D36" s="367" t="n">
        <v>-0.0251091859398317</v>
      </c>
      <c r="E36" s="367" t="n">
        <v>1.38026367827896</v>
      </c>
      <c r="F36" s="370" t="n">
        <f aca="false">C36-E36</f>
        <v>1.59713991211047</v>
      </c>
    </row>
    <row r="37" customFormat="false" ht="12.75" hidden="false" customHeight="false" outlineLevel="0" collapsed="false">
      <c r="A37" s="366" t="n">
        <v>37347</v>
      </c>
      <c r="B37" s="361" t="n">
        <v>2.742</v>
      </c>
      <c r="C37" s="135" t="n">
        <f aca="false">C36+$B$3*(B37-C36)+$B$5*(C36^($B$6))*D37+(1-$B$3)*(B37-B36)</f>
        <v>2.49732718215243</v>
      </c>
      <c r="D37" s="367" t="n">
        <v>-1.11546010895308</v>
      </c>
      <c r="E37" s="367" t="n">
        <v>0.527836564248154</v>
      </c>
      <c r="F37" s="370" t="n">
        <f aca="false">C37-E37</f>
        <v>1.96949061790427</v>
      </c>
    </row>
    <row r="38" customFormat="false" ht="12.75" hidden="false" customHeight="false" outlineLevel="0" collapsed="false">
      <c r="A38" s="366" t="n">
        <v>37377</v>
      </c>
      <c r="B38" s="361" t="n">
        <v>2.772</v>
      </c>
      <c r="C38" s="135" t="n">
        <f aca="false">C37+$B$3*(B38-C37)+$B$5*(C37^($B$6))*D38+(1-$B$3)*(B38-B37)</f>
        <v>2.63026366058731</v>
      </c>
      <c r="D38" s="367" t="n">
        <v>0.090216109176767</v>
      </c>
      <c r="E38" s="367" t="n">
        <v>0.455214109912934</v>
      </c>
      <c r="F38" s="370" t="n">
        <f aca="false">C38-E38</f>
        <v>2.17504955067438</v>
      </c>
    </row>
    <row r="39" customFormat="false" ht="12.75" hidden="false" customHeight="false" outlineLevel="0" collapsed="false">
      <c r="A39" s="366" t="n">
        <v>37408</v>
      </c>
      <c r="B39" s="361" t="n">
        <v>2.822</v>
      </c>
      <c r="C39" s="135" t="n">
        <f aca="false">C38+$B$3*(B39-C38)+$B$5*(C38^($B$6))*D39+(1-$B$3)*(B39-B38)</f>
        <v>2.56352535446371</v>
      </c>
      <c r="D39" s="367" t="n">
        <v>-0.521433959882278</v>
      </c>
      <c r="E39" s="367" t="n">
        <v>0.38256936159832</v>
      </c>
      <c r="F39" s="370" t="n">
        <f aca="false">C39-E39</f>
        <v>2.18095599286538</v>
      </c>
    </row>
    <row r="40" customFormat="false" ht="12.75" hidden="false" customHeight="false" outlineLevel="0" collapsed="false">
      <c r="A40" s="366" t="n">
        <v>37438</v>
      </c>
      <c r="B40" s="361" t="n">
        <v>2.869</v>
      </c>
      <c r="C40" s="135" t="n">
        <f aca="false">C39+$B$3*(B40-C39)+$B$5*(C39^($B$6))*D40+(1-$B$3)*(B40-B39)</f>
        <v>2.75742872155328</v>
      </c>
      <c r="D40" s="367" t="n">
        <v>0.219507552355718</v>
      </c>
      <c r="E40" s="367" t="n">
        <v>0.590580334300577</v>
      </c>
      <c r="F40" s="370" t="n">
        <f aca="false">C40-E40</f>
        <v>2.1668483872527</v>
      </c>
    </row>
    <row r="41" customFormat="false" ht="12.75" hidden="false" customHeight="false" outlineLevel="0" collapsed="false">
      <c r="A41" s="366" t="n">
        <v>37469</v>
      </c>
      <c r="B41" s="361" t="n">
        <v>2.907</v>
      </c>
      <c r="C41" s="135" t="n">
        <f aca="false">C40+$B$3*(B41-C40)+$B$5*(C40^($B$6))*D41+(1-$B$3)*(B41-B40)</f>
        <v>3.13090136145701</v>
      </c>
      <c r="D41" s="367" t="n">
        <v>0.953664406066796</v>
      </c>
      <c r="E41" s="367" t="n">
        <v>1.62475294210026</v>
      </c>
      <c r="F41" s="370" t="n">
        <f aca="false">C41-E41</f>
        <v>1.50614841935676</v>
      </c>
    </row>
    <row r="42" customFormat="false" ht="12.75" hidden="false" customHeight="false" outlineLevel="0" collapsed="false">
      <c r="A42" s="366" t="n">
        <v>37500</v>
      </c>
      <c r="B42" s="361" t="n">
        <v>2.907</v>
      </c>
      <c r="C42" s="135" t="n">
        <f aca="false">C41+$B$3*(B42-C41)+$B$5*(C41^($B$6))*D42+(1-$B$3)*(B42-B41)</f>
        <v>3.55104332568487</v>
      </c>
      <c r="D42" s="367" t="n">
        <v>1.4561629975526</v>
      </c>
      <c r="E42" s="367" t="n">
        <v>0.836656980720218</v>
      </c>
      <c r="F42" s="370" t="n">
        <f aca="false">C42-E42</f>
        <v>2.71438634496465</v>
      </c>
    </row>
    <row r="43" customFormat="false" ht="12.75" hidden="false" customHeight="false" outlineLevel="0" collapsed="false">
      <c r="A43" s="366" t="n">
        <v>37530</v>
      </c>
      <c r="B43" s="361" t="n">
        <v>2.927</v>
      </c>
      <c r="C43" s="135" t="n">
        <f aca="false">C42+$B$3*(B43-C42)+$B$5*(C42^($B$6))*D43+(1-$B$3)*(B43-B42)</f>
        <v>3.092267476325</v>
      </c>
      <c r="D43" s="367" t="n">
        <v>-0.779584387076185</v>
      </c>
      <c r="E43" s="367" t="n">
        <v>0.531234526509475</v>
      </c>
      <c r="F43" s="370" t="n">
        <f aca="false">C43-E43</f>
        <v>2.56103294981552</v>
      </c>
    </row>
    <row r="44" customFormat="false" ht="12.75" hidden="false" customHeight="false" outlineLevel="0" collapsed="false">
      <c r="A44" s="366" t="n">
        <v>37561</v>
      </c>
      <c r="B44" s="361" t="n">
        <v>3.102</v>
      </c>
      <c r="C44" s="135" t="n">
        <f aca="false">C43+$B$3*(B44-C43)+$B$5*(C43^($B$6))*D44+(1-$B$3)*(B44-B43)</f>
        <v>2.96348805568895</v>
      </c>
      <c r="D44" s="367" t="n">
        <v>-0.755873695157152</v>
      </c>
      <c r="E44" s="367" t="n">
        <v>0.656533530536869</v>
      </c>
      <c r="F44" s="370" t="n">
        <f aca="false">C44-E44</f>
        <v>2.30695452515208</v>
      </c>
    </row>
    <row r="45" customFormat="false" ht="12.75" hidden="false" customHeight="false" outlineLevel="0" collapsed="false">
      <c r="A45" s="366" t="n">
        <v>37591</v>
      </c>
      <c r="B45" s="361" t="n">
        <v>3.302</v>
      </c>
      <c r="C45" s="135" t="n">
        <f aca="false">C44+$B$3*(B45-C44)+$B$5*(C44^($B$6))*D45+(1-$B$3)*(B45-B44)</f>
        <v>3.38834948000935</v>
      </c>
      <c r="D45" s="367" t="n">
        <v>0.556200984121477</v>
      </c>
      <c r="E45" s="367" t="n">
        <v>0.800573285669496</v>
      </c>
      <c r="F45" s="370" t="n">
        <f aca="false">C45-E45</f>
        <v>2.58777619433986</v>
      </c>
    </row>
    <row r="46" customFormat="false" ht="12.75" hidden="false" customHeight="false" outlineLevel="0" collapsed="false">
      <c r="A46" s="366" t="n">
        <v>37622</v>
      </c>
      <c r="B46" s="361" t="n">
        <v>3.402</v>
      </c>
      <c r="C46" s="135" t="n">
        <f aca="false">C45+$B$3*(B46-C45)+$B$5*(C45^($B$6))*D46+(1-$B$3)*(B46-B45)</f>
        <v>3.76148445829129</v>
      </c>
      <c r="D46" s="367" t="n">
        <v>0.857498895732955</v>
      </c>
      <c r="E46" s="367" t="n">
        <v>0.577549976741007</v>
      </c>
      <c r="F46" s="187" t="n">
        <f aca="false">C46-E46</f>
        <v>3.18393448155028</v>
      </c>
    </row>
    <row r="47" customFormat="false" ht="12.75" hidden="false" customHeight="false" outlineLevel="0" collapsed="false">
      <c r="A47" s="366" t="n">
        <v>37653</v>
      </c>
      <c r="B47" s="361" t="n">
        <v>3.307</v>
      </c>
      <c r="C47" s="135" t="n">
        <f aca="false">C46+$B$3*(B47-C46)+$B$5*(C46^($B$6))*D47+(1-$B$3)*(B47-B46)</f>
        <v>3.48268127401106</v>
      </c>
      <c r="D47" s="367" t="n">
        <v>-0.196373707603514</v>
      </c>
      <c r="E47" s="367" t="n">
        <v>-0.274657347633525</v>
      </c>
      <c r="F47" s="187" t="n">
        <f aca="false">C47-E47</f>
        <v>3.75733862164459</v>
      </c>
    </row>
    <row r="48" customFormat="false" ht="12.75" hidden="false" customHeight="false" outlineLevel="0" collapsed="false">
      <c r="A48" s="366" t="n">
        <v>37681</v>
      </c>
      <c r="B48" s="361" t="n">
        <v>3.192</v>
      </c>
      <c r="C48" s="135" t="n">
        <f aca="false">C47+$B$3*(B48-C47)+$B$5*(C47^($B$6))*D48+(1-$B$3)*(B48-B47)</f>
        <v>3.15761680145899</v>
      </c>
      <c r="D48" s="367" t="n">
        <v>-0.43884208960298</v>
      </c>
      <c r="E48" s="367" t="n">
        <v>0.482751568612477</v>
      </c>
      <c r="F48" s="187" t="n">
        <f aca="false">C48-E48</f>
        <v>2.67486523284651</v>
      </c>
    </row>
    <row r="49" customFormat="false" ht="12.75" hidden="false" customHeight="false" outlineLevel="0" collapsed="false">
      <c r="A49" s="366" t="n">
        <v>37712</v>
      </c>
      <c r="B49" s="361" t="n">
        <v>3.042</v>
      </c>
      <c r="C49" s="135" t="n">
        <f aca="false">C48+$B$3*(B49-C48)+$B$5*(C48^($B$6))*D49+(1-$B$3)*(B49-B48)</f>
        <v>3.38417254332643</v>
      </c>
      <c r="D49" s="367" t="n">
        <v>1.08374093211186</v>
      </c>
      <c r="E49" s="367" t="n">
        <v>0.439368382739211</v>
      </c>
      <c r="F49" s="187" t="n">
        <f aca="false">C49-E49</f>
        <v>2.94480416058722</v>
      </c>
    </row>
    <row r="50" customFormat="false" ht="12.75" hidden="false" customHeight="false" outlineLevel="0" collapsed="false">
      <c r="A50" s="366" t="n">
        <v>37742</v>
      </c>
      <c r="B50" s="361" t="n">
        <v>3.055</v>
      </c>
      <c r="C50" s="135" t="n">
        <f aca="false">C49+$B$3*(B50-C49)+$B$5*(C49^($B$6))*D50+(1-$B$3)*(B50-B49)</f>
        <v>3.45378606230157</v>
      </c>
      <c r="D50" s="367" t="n">
        <v>0.46544998508001</v>
      </c>
      <c r="E50" s="367" t="n">
        <v>0.808571039027533</v>
      </c>
      <c r="F50" s="187" t="n">
        <f aca="false">C50-E50</f>
        <v>2.64521502327404</v>
      </c>
    </row>
    <row r="51" customFormat="false" ht="12.75" hidden="false" customHeight="false" outlineLevel="0" collapsed="false">
      <c r="A51" s="366" t="n">
        <v>37773</v>
      </c>
      <c r="B51" s="361" t="n">
        <v>3.086</v>
      </c>
      <c r="C51" s="135" t="n">
        <f aca="false">C50+$B$3*(B51-C50)+$B$5*(C50^($B$6))*D51+(1-$B$3)*(B51-B50)</f>
        <v>2.9747648243366</v>
      </c>
      <c r="D51" s="367" t="n">
        <v>-1.0942915774019</v>
      </c>
      <c r="E51" s="367" t="n">
        <v>0.632202649903598</v>
      </c>
      <c r="F51" s="187" t="n">
        <f aca="false">C51-E51</f>
        <v>2.342562174433</v>
      </c>
    </row>
    <row r="52" customFormat="false" ht="12.75" hidden="false" customHeight="false" outlineLevel="0" collapsed="false">
      <c r="A52" s="366" t="n">
        <v>37803</v>
      </c>
      <c r="B52" s="361" t="n">
        <v>3.112</v>
      </c>
      <c r="C52" s="135" t="n">
        <f aca="false">C51+$B$3*(B52-C51)+$B$5*(C51^($B$6))*D52+(1-$B$3)*(B52-B51)</f>
        <v>2.92330654818195</v>
      </c>
      <c r="D52" s="367" t="n">
        <v>-0.341593787211093</v>
      </c>
      <c r="E52" s="367" t="n">
        <v>0.748087990123163</v>
      </c>
      <c r="F52" s="187" t="n">
        <f aca="false">C52-E52</f>
        <v>2.17521855805879</v>
      </c>
    </row>
    <row r="53" customFormat="false" ht="12.75" hidden="false" customHeight="false" outlineLevel="0" collapsed="false">
      <c r="A53" s="366" t="n">
        <v>37834</v>
      </c>
      <c r="B53" s="361" t="n">
        <v>3.134</v>
      </c>
      <c r="C53" s="135" t="n">
        <f aca="false">C52+$B$3*(B53-C52)+$B$5*(C52^($B$6))*D53+(1-$B$3)*(B53-B52)</f>
        <v>3.15052038292311</v>
      </c>
      <c r="D53" s="367" t="n">
        <v>0.451642889330218</v>
      </c>
      <c r="E53" s="367" t="n">
        <v>0.586745583274406</v>
      </c>
      <c r="F53" s="187" t="n">
        <f aca="false">C53-E53</f>
        <v>2.5637747996487</v>
      </c>
    </row>
    <row r="54" customFormat="false" ht="12.75" hidden="false" customHeight="false" outlineLevel="0" collapsed="false">
      <c r="A54" s="366" t="n">
        <v>37865</v>
      </c>
      <c r="B54" s="361" t="n">
        <v>3.139</v>
      </c>
      <c r="C54" s="135" t="n">
        <f aca="false">C53+$B$3*(B54-C53)+$B$5*(C53^($B$6))*D54+(1-$B$3)*(B54-B53)</f>
        <v>3.06463191805396</v>
      </c>
      <c r="D54" s="367" t="n">
        <v>-0.254317480075016</v>
      </c>
      <c r="E54" s="367" t="n">
        <v>-0.281708772070495</v>
      </c>
      <c r="F54" s="187" t="n">
        <f aca="false">C54-E54</f>
        <v>3.34634069012446</v>
      </c>
    </row>
    <row r="55" customFormat="false" ht="12.75" hidden="false" customHeight="false" outlineLevel="0" collapsed="false">
      <c r="A55" s="366" t="n">
        <v>37895</v>
      </c>
      <c r="B55" s="361" t="n">
        <v>3.149</v>
      </c>
      <c r="C55" s="135" t="n">
        <f aca="false">C54+$B$3*(B55-C54)+$B$5*(C54^($B$6))*D55+(1-$B$3)*(B55-B54)</f>
        <v>2.86410496493536</v>
      </c>
      <c r="D55" s="367" t="n">
        <v>-0.702255033967429</v>
      </c>
      <c r="E55" s="367" t="n">
        <v>-0.0953440311680024</v>
      </c>
      <c r="F55" s="187" t="n">
        <f aca="false">C55-E55</f>
        <v>2.95944899610336</v>
      </c>
    </row>
    <row r="56" customFormat="false" ht="12.75" hidden="false" customHeight="false" outlineLevel="0" collapsed="false">
      <c r="A56" s="366" t="n">
        <v>37926</v>
      </c>
      <c r="B56" s="361" t="n">
        <v>3.316</v>
      </c>
      <c r="C56" s="135" t="n">
        <f aca="false">C55+$B$3*(B56-C55)+$B$5*(C55^($B$6))*D56+(1-$B$3)*(B56-B55)</f>
        <v>3.17968732112683</v>
      </c>
      <c r="D56" s="367" t="n">
        <v>0.187420175630665</v>
      </c>
      <c r="E56" s="367" t="n">
        <v>-0.112038983393902</v>
      </c>
      <c r="F56" s="187" t="n">
        <f aca="false">C56-E56</f>
        <v>3.29172630452074</v>
      </c>
    </row>
    <row r="57" customFormat="false" ht="12.75" hidden="false" customHeight="false" outlineLevel="0" collapsed="false">
      <c r="A57" s="366" t="n">
        <v>37956</v>
      </c>
      <c r="B57" s="361" t="n">
        <v>3.483</v>
      </c>
      <c r="C57" s="135" t="n">
        <f aca="false">C56+$B$3*(B57-C56)+$B$5*(C56^($B$6))*D57+(1-$B$3)*(B57-B56)</f>
        <v>3.57168567981469</v>
      </c>
      <c r="D57" s="367" t="n">
        <v>0.53937548844142</v>
      </c>
      <c r="E57" s="367" t="n">
        <v>0.483717257377505</v>
      </c>
      <c r="F57" s="187" t="n">
        <f aca="false">C57-E57</f>
        <v>3.08796842243719</v>
      </c>
    </row>
    <row r="58" customFormat="false" ht="12.75" hidden="false" customHeight="false" outlineLevel="0" collapsed="false">
      <c r="A58" s="366" t="n">
        <v>37987</v>
      </c>
      <c r="B58" s="361" t="n">
        <v>3.538</v>
      </c>
      <c r="C58" s="135" t="n">
        <f aca="false">C57+$B$3*(B58-C57)+$B$5*(C57^($B$6))*D58+(1-$B$3)*(B58-B57)</f>
        <v>3.29354911684295</v>
      </c>
      <c r="D58" s="367" t="n">
        <v>-0.8511883298971</v>
      </c>
      <c r="E58" s="367" t="n">
        <v>0.39561992700035</v>
      </c>
      <c r="F58" s="187" t="n">
        <f aca="false">C58-E58</f>
        <v>2.8979291898426</v>
      </c>
    </row>
    <row r="59" customFormat="false" ht="12.75" hidden="false" customHeight="false" outlineLevel="0" collapsed="false">
      <c r="A59" s="366" t="n">
        <v>38018</v>
      </c>
      <c r="B59" s="361" t="n">
        <v>3.424</v>
      </c>
      <c r="C59" s="135" t="n">
        <f aca="false">C58+$B$3*(B59-C58)+$B$5*(C58^($B$6))*D59+(1-$B$3)*(B59-B58)</f>
        <v>3.22880839443989</v>
      </c>
      <c r="D59" s="367" t="n">
        <v>-0.0769123306765142</v>
      </c>
      <c r="E59" s="367" t="n">
        <v>0.22258610150382</v>
      </c>
      <c r="F59" s="187" t="n">
        <f aca="false">C59-E59</f>
        <v>3.00622229293607</v>
      </c>
    </row>
    <row r="60" customFormat="false" ht="12.75" hidden="false" customHeight="false" outlineLevel="0" collapsed="false">
      <c r="A60" s="366" t="n">
        <v>38047</v>
      </c>
      <c r="B60" s="361" t="n">
        <v>3.292</v>
      </c>
      <c r="C60" s="135" t="n">
        <f aca="false">C59+$B$3*(B60-C59)+$B$5*(C59^($B$6))*D60+(1-$B$3)*(B60-B59)</f>
        <v>3.02306204317662</v>
      </c>
      <c r="D60" s="367" t="n">
        <v>-0.393240422446154</v>
      </c>
      <c r="E60" s="367" t="n">
        <v>0.152156879076611</v>
      </c>
      <c r="F60" s="187" t="n">
        <f aca="false">C60-E60</f>
        <v>2.87090516410001</v>
      </c>
    </row>
    <row r="61" customFormat="false" ht="12.75" hidden="false" customHeight="false" outlineLevel="0" collapsed="false">
      <c r="A61" s="366" t="n">
        <v>38078</v>
      </c>
      <c r="B61" s="361" t="n">
        <v>3.122</v>
      </c>
      <c r="C61" s="135" t="n">
        <f aca="false">C60+$B$3*(B61-C60)+$B$5*(C60^($B$6))*D61+(1-$B$3)*(B61-B60)</f>
        <v>3.06186077930923</v>
      </c>
      <c r="D61" s="367" t="n">
        <v>0.379679597621949</v>
      </c>
      <c r="E61" s="367" t="n">
        <v>0.274239075796707</v>
      </c>
      <c r="F61" s="187" t="n">
        <f aca="false">C61-E61</f>
        <v>2.78762170351252</v>
      </c>
    </row>
    <row r="62" customFormat="false" ht="12.75" hidden="false" customHeight="false" outlineLevel="0" collapsed="false">
      <c r="A62" s="366" t="n">
        <v>38108</v>
      </c>
      <c r="B62" s="361" t="n">
        <v>3.122</v>
      </c>
      <c r="C62" s="135" t="n">
        <f aca="false">C61+$B$3*(B62-C61)+$B$5*(C61^($B$6))*D62+(1-$B$3)*(B62-B61)</f>
        <v>3.49796424096331</v>
      </c>
      <c r="D62" s="367" t="n">
        <v>1.25565075876086</v>
      </c>
      <c r="E62" s="367" t="n">
        <v>0.743619719282721</v>
      </c>
      <c r="F62" s="187" t="n">
        <f aca="false">C62-E62</f>
        <v>2.75434452168059</v>
      </c>
    </row>
    <row r="63" customFormat="false" ht="12.75" hidden="false" customHeight="false" outlineLevel="0" collapsed="false">
      <c r="A63" s="366" t="n">
        <v>38139</v>
      </c>
      <c r="B63" s="361" t="n">
        <v>3.154</v>
      </c>
      <c r="C63" s="135" t="n">
        <f aca="false">C62+$B$3*(B63-C62)+$B$5*(C62^($B$6))*D63+(1-$B$3)*(B63-B62)</f>
        <v>3.1132119116043</v>
      </c>
      <c r="D63" s="367" t="n">
        <v>-0.84480085384406</v>
      </c>
      <c r="E63" s="367" t="n">
        <v>0.659056092573193</v>
      </c>
      <c r="F63" s="187" t="n">
        <f aca="false">C63-E63</f>
        <v>2.4541558190311</v>
      </c>
    </row>
    <row r="64" customFormat="false" ht="12.75" hidden="false" customHeight="false" outlineLevel="0" collapsed="false">
      <c r="A64" s="366" t="n">
        <v>38169</v>
      </c>
      <c r="B64" s="361" t="n">
        <v>3.201</v>
      </c>
      <c r="C64" s="135" t="n">
        <f aca="false">C63+$B$3*(B64-C63)+$B$5*(C63^($B$6))*D64+(1-$B$3)*(B64-B63)</f>
        <v>3.57961322937176</v>
      </c>
      <c r="D64" s="367" t="n">
        <v>1.21332488219447</v>
      </c>
      <c r="E64" s="367" t="n">
        <v>0.120375915181444</v>
      </c>
      <c r="F64" s="187" t="n">
        <f aca="false">C64-E64</f>
        <v>3.45923731419031</v>
      </c>
    </row>
    <row r="65" customFormat="false" ht="12.75" hidden="false" customHeight="false" outlineLevel="0" collapsed="false">
      <c r="A65" s="366" t="n">
        <v>38200</v>
      </c>
      <c r="B65" s="361" t="n">
        <v>3.233</v>
      </c>
      <c r="C65" s="135" t="n">
        <f aca="false">C64+$B$3*(B65-C64)+$B$5*(C64^($B$6))*D65+(1-$B$3)*(B65-B64)</f>
        <v>3.38025284621144</v>
      </c>
      <c r="D65" s="367" t="n">
        <v>-0.317099951123282</v>
      </c>
      <c r="E65" s="367" t="n">
        <v>0.29334347896423</v>
      </c>
      <c r="F65" s="187" t="n">
        <f aca="false">C65-E65</f>
        <v>3.08690936724721</v>
      </c>
    </row>
    <row r="66" customFormat="false" ht="12.75" hidden="false" customHeight="false" outlineLevel="0" collapsed="false">
      <c r="A66" s="366" t="n">
        <v>38231</v>
      </c>
      <c r="B66" s="361" t="n">
        <v>3.244</v>
      </c>
      <c r="C66" s="135" t="n">
        <f aca="false">C65+$B$3*(B66-C65)+$B$5*(C65^($B$6))*D66+(1-$B$3)*(B66-B65)</f>
        <v>3.34824361552975</v>
      </c>
      <c r="D66" s="367" t="n">
        <v>0.00755502926023512</v>
      </c>
      <c r="E66" s="367" t="n">
        <v>1.41067713315244</v>
      </c>
      <c r="F66" s="187" t="n">
        <f aca="false">C66-E66</f>
        <v>1.93756648237732</v>
      </c>
    </row>
    <row r="67" customFormat="false" ht="12.75" hidden="false" customHeight="false" outlineLevel="0" collapsed="false">
      <c r="A67" s="366" t="n">
        <v>38261</v>
      </c>
      <c r="B67" s="361" t="n">
        <v>3.254</v>
      </c>
      <c r="C67" s="135" t="n">
        <f aca="false">C66+$B$3*(B67-C66)+$B$5*(C66^($B$6))*D67+(1-$B$3)*(B67-B66)</f>
        <v>4.07157556863798</v>
      </c>
      <c r="D67" s="367" t="n">
        <v>2.14472406708734</v>
      </c>
      <c r="E67" s="367" t="n">
        <v>0.211526710476938</v>
      </c>
      <c r="F67" s="187" t="n">
        <f aca="false">C67-E67</f>
        <v>3.86004885816104</v>
      </c>
    </row>
    <row r="68" customFormat="false" ht="12.75" hidden="false" customHeight="false" outlineLevel="0" collapsed="false">
      <c r="A68" s="366" t="n">
        <v>38292</v>
      </c>
      <c r="B68" s="361" t="n">
        <v>3.411</v>
      </c>
      <c r="C68" s="135" t="n">
        <f aca="false">C67+$B$3*(B68-C67)+$B$5*(C67^($B$6))*D68+(1-$B$3)*(B68-B67)</f>
        <v>4.13740473515446</v>
      </c>
      <c r="D68" s="367" t="n">
        <v>0.423276060011723</v>
      </c>
      <c r="E68" s="367" t="n">
        <v>0.777690965128824</v>
      </c>
      <c r="F68" s="187" t="n">
        <f aca="false">C68-E68</f>
        <v>3.35971377002564</v>
      </c>
    </row>
    <row r="69" customFormat="false" ht="12.75" hidden="false" customHeight="false" outlineLevel="0" collapsed="false">
      <c r="A69" s="366" t="n">
        <v>38322</v>
      </c>
      <c r="B69" s="361" t="n">
        <v>3.588</v>
      </c>
      <c r="C69" s="135" t="n">
        <f aca="false">C68+$B$3*(B69-C68)+$B$5*(C68^($B$6))*D69+(1-$B$3)*(B69-B68)</f>
        <v>4.23627624460125</v>
      </c>
      <c r="D69" s="367" t="n">
        <v>0.380511713619354</v>
      </c>
      <c r="E69" s="367" t="n">
        <v>0.991196179460206</v>
      </c>
      <c r="F69" s="187" t="n">
        <f aca="false">C69-E69</f>
        <v>3.24508006514104</v>
      </c>
    </row>
    <row r="70" customFormat="false" ht="12.75" hidden="false" customHeight="false" outlineLevel="0" collapsed="false">
      <c r="A70" s="366" t="n">
        <v>38353</v>
      </c>
      <c r="B70" s="361" t="n">
        <v>3.623</v>
      </c>
      <c r="C70" s="135" t="n">
        <f aca="false">C69+$B$3*(B70-C69)+$B$5*(C69^($B$6))*D70+(1-$B$3)*(B70-B69)</f>
        <v>3.96407689704183</v>
      </c>
      <c r="D70" s="367" t="n">
        <v>-0.271654321703035</v>
      </c>
      <c r="E70" s="367" t="n">
        <v>0.146266607714152</v>
      </c>
      <c r="F70" s="187" t="n">
        <f aca="false">C70-E70</f>
        <v>3.81781028932768</v>
      </c>
    </row>
    <row r="71" customFormat="false" ht="12.75" hidden="false" customHeight="false" outlineLevel="0" collapsed="false">
      <c r="A71" s="366" t="n">
        <v>38384</v>
      </c>
      <c r="B71" s="361" t="n">
        <v>3.509</v>
      </c>
      <c r="C71" s="135" t="n">
        <f aca="false">C70+$B$3*(B71-C70)+$B$5*(C70^($B$6))*D71+(1-$B$3)*(B71-B70)</f>
        <v>3.42119961238514</v>
      </c>
      <c r="D71" s="367" t="n">
        <v>-0.854221929752461</v>
      </c>
      <c r="E71" s="367" t="n">
        <v>0.536771140771817</v>
      </c>
      <c r="F71" s="187" t="n">
        <f aca="false">C71-E71</f>
        <v>2.88442847161333</v>
      </c>
    </row>
    <row r="72" customFormat="false" ht="12.75" hidden="false" customHeight="false" outlineLevel="0" collapsed="false">
      <c r="A72" s="366" t="n">
        <v>38412</v>
      </c>
      <c r="B72" s="361" t="n">
        <v>3.377</v>
      </c>
      <c r="C72" s="135" t="n">
        <f aca="false">C71+$B$3*(B72-C71)+$B$5*(C71^($B$6))*D72+(1-$B$3)*(B72-B71)</f>
        <v>3.19294700003012</v>
      </c>
      <c r="D72" s="367" t="n">
        <v>-0.351334838441183</v>
      </c>
      <c r="E72" s="367" t="n">
        <v>1.02406350406961</v>
      </c>
      <c r="F72" s="187" t="n">
        <f aca="false">C72-E72</f>
        <v>2.16888349596051</v>
      </c>
    </row>
    <row r="73" customFormat="false" ht="12.75" hidden="false" customHeight="false" outlineLevel="0" collapsed="false">
      <c r="A73" s="366" t="n">
        <v>38443</v>
      </c>
      <c r="B73" s="361" t="n">
        <v>3.207</v>
      </c>
      <c r="C73" s="135" t="n">
        <f aca="false">C72+$B$3*(B73-C72)+$B$5*(C72^($B$6))*D73+(1-$B$3)*(B73-B72)</f>
        <v>3.53754456402809</v>
      </c>
      <c r="D73" s="367" t="n">
        <v>1.34766108669692</v>
      </c>
      <c r="E73" s="367" t="n">
        <v>0.409961599793747</v>
      </c>
      <c r="F73" s="187" t="n">
        <f aca="false">C73-E73</f>
        <v>3.12758296423434</v>
      </c>
    </row>
    <row r="74" customFormat="false" ht="12.75" hidden="false" customHeight="false" outlineLevel="0" collapsed="false">
      <c r="A74" s="366" t="n">
        <v>38473</v>
      </c>
      <c r="B74" s="361" t="n">
        <v>3.207</v>
      </c>
      <c r="C74" s="135" t="n">
        <f aca="false">C73+$B$3*(B74-C73)+$B$5*(C73^($B$6))*D74+(1-$B$3)*(B74-B73)</f>
        <v>3.39372945056174</v>
      </c>
      <c r="D74" s="367" t="n">
        <v>-0.115699658264181</v>
      </c>
      <c r="E74" s="367" t="n">
        <v>0.260386915982194</v>
      </c>
      <c r="F74" s="187" t="n">
        <f aca="false">C74-E74</f>
        <v>3.13334253457955</v>
      </c>
    </row>
    <row r="75" customFormat="false" ht="12.75" hidden="false" customHeight="false" outlineLevel="0" collapsed="false">
      <c r="A75" s="366" t="n">
        <v>38504</v>
      </c>
      <c r="B75" s="361" t="n">
        <v>3.239</v>
      </c>
      <c r="C75" s="135" t="n">
        <f aca="false">C74+$B$3*(B75-C74)+$B$5*(C74^($B$6))*D75+(1-$B$3)*(B75-B74)</f>
        <v>3.38972708008421</v>
      </c>
      <c r="D75" s="367" t="n">
        <v>0.0625215473255097</v>
      </c>
      <c r="E75" s="367" t="n">
        <v>0.30427423134472</v>
      </c>
      <c r="F75" s="187" t="n">
        <f aca="false">C75-E75</f>
        <v>3.08545284873949</v>
      </c>
    </row>
    <row r="76" customFormat="false" ht="12.75" hidden="false" customHeight="false" outlineLevel="0" collapsed="false">
      <c r="A76" s="366" t="n">
        <v>38534</v>
      </c>
      <c r="B76" s="361" t="n">
        <v>3.286</v>
      </c>
      <c r="C76" s="135" t="n">
        <f aca="false">C75+$B$3*(B76-C75)+$B$5*(C75^($B$6))*D76+(1-$B$3)*(B76-B75)</f>
        <v>3.25096547626996</v>
      </c>
      <c r="D76" s="367" t="n">
        <v>-0.397458647384587</v>
      </c>
      <c r="E76" s="367" t="n">
        <v>0.365064674798038</v>
      </c>
      <c r="F76" s="187" t="n">
        <f aca="false">C76-E76</f>
        <v>2.88590080147192</v>
      </c>
    </row>
    <row r="77" customFormat="false" ht="12.75" hidden="false" customHeight="false" outlineLevel="0" collapsed="false">
      <c r="A77" s="366" t="n">
        <v>38565</v>
      </c>
      <c r="B77" s="361" t="n">
        <v>3.318</v>
      </c>
      <c r="C77" s="135" t="n">
        <f aca="false">C76+$B$3*(B77-C76)+$B$5*(C76^($B$6))*D77+(1-$B$3)*(B77-B76)</f>
        <v>3.86415033893831</v>
      </c>
      <c r="D77" s="367" t="n">
        <v>1.66479970416408</v>
      </c>
      <c r="E77" s="367" t="n">
        <v>0.803883111295659</v>
      </c>
      <c r="F77" s="187" t="n">
        <f aca="false">C77-E77</f>
        <v>3.06026722764265</v>
      </c>
    </row>
    <row r="78" customFormat="false" ht="12.75" hidden="false" customHeight="false" outlineLevel="0" collapsed="false">
      <c r="A78" s="366" t="n">
        <v>38596</v>
      </c>
      <c r="B78" s="361" t="n">
        <v>3.329</v>
      </c>
      <c r="C78" s="135" t="n">
        <f aca="false">C77+$B$3*(B78-C77)+$B$5*(C77^($B$6))*D78+(1-$B$3)*(B78-B77)</f>
        <v>3.90736392685485</v>
      </c>
      <c r="D78" s="367" t="n">
        <v>0.539557783670081</v>
      </c>
      <c r="E78" s="367" t="n">
        <v>0.432127397645839</v>
      </c>
      <c r="F78" s="187" t="n">
        <f aca="false">C78-E78</f>
        <v>3.47523652920902</v>
      </c>
    </row>
    <row r="79" customFormat="false" ht="12.75" hidden="false" customHeight="false" outlineLevel="0" collapsed="false">
      <c r="A79" s="366" t="n">
        <v>38626</v>
      </c>
      <c r="B79" s="361" t="n">
        <v>3.339</v>
      </c>
      <c r="C79" s="135" t="n">
        <f aca="false">C78+$B$3*(B79-C78)+$B$5*(C78^($B$6))*D79+(1-$B$3)*(B79-B78)</f>
        <v>3.31261450988818</v>
      </c>
      <c r="D79" s="367" t="n">
        <v>-1.1328169339445</v>
      </c>
      <c r="E79" s="367" t="n">
        <v>-0.0701145426410964</v>
      </c>
      <c r="F79" s="187" t="n">
        <f aca="false">C79-E79</f>
        <v>3.38272905252927</v>
      </c>
    </row>
    <row r="80" customFormat="false" ht="12.75" hidden="false" customHeight="false" outlineLevel="0" collapsed="false">
      <c r="A80" s="366" t="n">
        <v>38657</v>
      </c>
      <c r="B80" s="361" t="n">
        <v>3.496</v>
      </c>
      <c r="C80" s="135" t="n">
        <f aca="false">C79+$B$3*(B80-C79)+$B$5*(C79^($B$6))*D80+(1-$B$3)*(B80-B79)</f>
        <v>3.33179388740112</v>
      </c>
      <c r="D80" s="367" t="n">
        <v>-0.42219605897145</v>
      </c>
      <c r="E80" s="367" t="n">
        <v>0.336292301250532</v>
      </c>
      <c r="F80" s="187" t="n">
        <f aca="false">C80-E80</f>
        <v>2.99550158615058</v>
      </c>
    </row>
    <row r="81" customFormat="false" ht="12.75" hidden="false" customHeight="false" outlineLevel="0" collapsed="false">
      <c r="A81" s="366" t="n">
        <v>38687</v>
      </c>
      <c r="B81" s="361" t="n">
        <v>3.673</v>
      </c>
      <c r="C81" s="135" t="n">
        <f aca="false">C80+$B$3*(B81-C80)+$B$5*(C80^($B$6))*D81+(1-$B$3)*(B81-B80)</f>
        <v>3.57165415256978</v>
      </c>
      <c r="D81" s="367" t="n">
        <v>0.0344751918178176</v>
      </c>
      <c r="E81" s="367" t="n">
        <v>1.09521173197971</v>
      </c>
      <c r="F81" s="187" t="n">
        <f aca="false">C81-E81</f>
        <v>2.47644242059006</v>
      </c>
    </row>
    <row r="82" customFormat="false" ht="12.75" hidden="false" customHeight="false" outlineLevel="0" collapsed="false">
      <c r="A82" s="366" t="n">
        <v>38718</v>
      </c>
      <c r="B82" s="361" t="n">
        <v>3.7105</v>
      </c>
      <c r="C82" s="135" t="n">
        <f aca="false">C81+$B$3*(B82-C81)+$B$5*(C81^($B$6))*D82+(1-$B$3)*(B82-B81)</f>
        <v>3.62656392440294</v>
      </c>
      <c r="D82" s="367" t="n">
        <v>-0.0390095102008175</v>
      </c>
      <c r="E82" s="367" t="n">
        <v>0.351353631031361</v>
      </c>
      <c r="F82" s="187" t="n">
        <f aca="false">C82-E82</f>
        <v>3.27521029337158</v>
      </c>
    </row>
    <row r="83" customFormat="false" ht="12.75" hidden="false" customHeight="false" outlineLevel="0" collapsed="false">
      <c r="A83" s="366" t="n">
        <v>38749</v>
      </c>
      <c r="B83" s="361" t="n">
        <v>3.5965</v>
      </c>
      <c r="C83" s="135" t="n">
        <f aca="false">C82+$B$3*(B83-C82)+$B$5*(C82^($B$6))*D83+(1-$B$3)*(B83-B82)</f>
        <v>3.94160448697356</v>
      </c>
      <c r="D83" s="367" t="n">
        <v>1.11384750855245</v>
      </c>
      <c r="E83" s="367" t="n">
        <v>0.471792789926735</v>
      </c>
      <c r="F83" s="187" t="n">
        <f aca="false">C83-E83</f>
        <v>3.46981169704683</v>
      </c>
    </row>
    <row r="84" customFormat="false" ht="12.75" hidden="false" customHeight="false" outlineLevel="0" collapsed="false">
      <c r="A84" s="366" t="n">
        <v>38777</v>
      </c>
      <c r="B84" s="361" t="n">
        <v>3.4645</v>
      </c>
      <c r="C84" s="135" t="n">
        <f aca="false">C83+$B$3*(B84-C83)+$B$5*(C83^($B$6))*D84+(1-$B$3)*(B84-B83)</f>
        <v>3.04816603697658</v>
      </c>
      <c r="D84" s="367" t="n">
        <v>-1.73496360969317</v>
      </c>
      <c r="E84" s="367" t="n">
        <v>0.34629311325872</v>
      </c>
      <c r="F84" s="187" t="n">
        <f aca="false">C84-E84</f>
        <v>2.70187292371786</v>
      </c>
    </row>
    <row r="85" customFormat="false" ht="12.75" hidden="false" customHeight="false" outlineLevel="0" collapsed="false">
      <c r="A85" s="366" t="n">
        <v>38808</v>
      </c>
      <c r="B85" s="361" t="n">
        <v>3.2945</v>
      </c>
      <c r="C85" s="135" t="n">
        <f aca="false">C84+$B$3*(B85-C84)+$B$5*(C84^($B$6))*D85+(1-$B$3)*(B85-B84)</f>
        <v>2.42438447514839</v>
      </c>
      <c r="D85" s="367" t="n">
        <v>-1.75703426756525</v>
      </c>
      <c r="E85" s="367" t="n">
        <v>0.633622449988886</v>
      </c>
      <c r="F85" s="187" t="n">
        <f aca="false">C85-E85</f>
        <v>1.79076202515951</v>
      </c>
    </row>
    <row r="86" customFormat="false" ht="12.75" hidden="false" customHeight="false" outlineLevel="0" collapsed="false">
      <c r="A86" s="366" t="n">
        <v>38838</v>
      </c>
      <c r="B86" s="361" t="n">
        <v>3.2945</v>
      </c>
      <c r="C86" s="135" t="n">
        <f aca="false">C85+$B$3*(B86-C85)+$B$5*(C85^($B$6))*D86+(1-$B$3)*(B86-B85)</f>
        <v>2.76484321998909</v>
      </c>
      <c r="D86" s="367" t="n">
        <v>0.239059446649866</v>
      </c>
      <c r="E86" s="367" t="n">
        <v>-0.0489465037933053</v>
      </c>
      <c r="F86" s="187" t="n">
        <f aca="false">C86-E86</f>
        <v>2.81378972378239</v>
      </c>
    </row>
    <row r="87" customFormat="false" ht="12.75" hidden="false" customHeight="false" outlineLevel="0" collapsed="false">
      <c r="A87" s="366" t="n">
        <v>38869</v>
      </c>
      <c r="B87" s="361" t="n">
        <v>3.3265</v>
      </c>
      <c r="C87" s="135" t="n">
        <f aca="false">C86+$B$3*(B87-C86)+$B$5*(C86^($B$6))*D87+(1-$B$3)*(B87-B86)</f>
        <v>2.88889379341737</v>
      </c>
      <c r="D87" s="367" t="n">
        <v>-0.2283523645894</v>
      </c>
      <c r="E87" s="367" t="n">
        <v>0.442224668434125</v>
      </c>
      <c r="F87" s="187" t="n">
        <f aca="false">C87-E87</f>
        <v>2.44666912498324</v>
      </c>
    </row>
    <row r="88" customFormat="false" ht="12.75" hidden="false" customHeight="false" outlineLevel="0" collapsed="false">
      <c r="A88" s="366" t="n">
        <v>38899</v>
      </c>
      <c r="B88" s="361" t="n">
        <v>3.3735</v>
      </c>
      <c r="C88" s="135" t="n">
        <f aca="false">C87+$B$3*(B88-C87)+$B$5*(C87^($B$6))*D88+(1-$B$3)*(B88-B87)</f>
        <v>2.85552720928377</v>
      </c>
      <c r="D88" s="367" t="n">
        <v>-0.668934563298308</v>
      </c>
      <c r="E88" s="367" t="n">
        <v>0.495481378328187</v>
      </c>
      <c r="F88" s="187" t="n">
        <f aca="false">C88-E88</f>
        <v>2.36004583095558</v>
      </c>
    </row>
    <row r="89" customFormat="false" ht="12.75" hidden="false" customHeight="false" outlineLevel="0" collapsed="false">
      <c r="A89" s="366" t="n">
        <v>38930</v>
      </c>
      <c r="B89" s="361" t="n">
        <v>3.4055</v>
      </c>
      <c r="C89" s="135" t="n">
        <f aca="false">C88+$B$3*(B89-C88)+$B$5*(C88^($B$6))*D89+(1-$B$3)*(B89-B88)</f>
        <v>2.97667350591259</v>
      </c>
      <c r="D89" s="367" t="n">
        <v>-0.222461637302185</v>
      </c>
      <c r="E89" s="367" t="n">
        <v>0.43182899701235</v>
      </c>
      <c r="F89" s="187" t="n">
        <f aca="false">C89-E89</f>
        <v>2.54484450890024</v>
      </c>
    </row>
    <row r="90" customFormat="false" ht="12.75" hidden="false" customHeight="false" outlineLevel="0" collapsed="false">
      <c r="A90" s="366" t="n">
        <v>38961</v>
      </c>
      <c r="B90" s="361" t="n">
        <v>3.4165</v>
      </c>
      <c r="C90" s="135" t="n">
        <f aca="false">C89+$B$3*(B90-C89)+$B$5*(C89^($B$6))*D90+(1-$B$3)*(B90-B89)</f>
        <v>3.21648077775407</v>
      </c>
      <c r="D90" s="367" t="n">
        <v>0.292461242828813</v>
      </c>
      <c r="E90" s="367" t="n">
        <v>0.385005438564758</v>
      </c>
      <c r="F90" s="187" t="n">
        <f aca="false">C90-E90</f>
        <v>2.83147533918931</v>
      </c>
    </row>
    <row r="91" customFormat="false" ht="12.75" hidden="false" customHeight="false" outlineLevel="0" collapsed="false">
      <c r="A91" s="366" t="n">
        <v>38991</v>
      </c>
      <c r="B91" s="361" t="n">
        <v>3.4265</v>
      </c>
      <c r="C91" s="135" t="n">
        <f aca="false">C90+$B$3*(B91-C90)+$B$5*(C90^($B$6))*D91+(1-$B$3)*(B91-B90)</f>
        <v>3.57606273596104</v>
      </c>
      <c r="D91" s="367" t="n">
        <v>0.843934141115591</v>
      </c>
      <c r="E91" s="367" t="n">
        <v>1.86003765940888</v>
      </c>
      <c r="F91" s="187" t="n">
        <f aca="false">C91-E91</f>
        <v>1.71602507655216</v>
      </c>
    </row>
    <row r="92" customFormat="false" ht="12.75" hidden="false" customHeight="false" outlineLevel="0" collapsed="false">
      <c r="A92" s="366" t="n">
        <v>39022</v>
      </c>
      <c r="B92" s="361" t="n">
        <v>3.5835</v>
      </c>
      <c r="C92" s="135" t="n">
        <f aca="false">C91+$B$3*(B92-C91)+$B$5*(C91^($B$6))*D92+(1-$B$3)*(B92-B91)</f>
        <v>3.83199548891471</v>
      </c>
      <c r="D92" s="367" t="n">
        <v>0.404390628861378</v>
      </c>
      <c r="E92" s="367" t="n">
        <v>1.16665030503616</v>
      </c>
      <c r="F92" s="187" t="n">
        <f aca="false">C92-E92</f>
        <v>2.66534518387855</v>
      </c>
    </row>
    <row r="93" customFormat="false" ht="12.75" hidden="false" customHeight="false" outlineLevel="0" collapsed="false">
      <c r="A93" s="366" t="n">
        <v>39052</v>
      </c>
      <c r="B93" s="361" t="n">
        <v>3.7605</v>
      </c>
      <c r="C93" s="135" t="n">
        <f aca="false">C92+$B$3*(B93-C92)+$B$5*(C92^($B$6))*D93+(1-$B$3)*(B93-B92)</f>
        <v>3.80485371140803</v>
      </c>
      <c r="D93" s="367" t="n">
        <v>-0.341749108973849</v>
      </c>
      <c r="E93" s="367" t="n">
        <v>0.0638641554830004</v>
      </c>
      <c r="F93" s="187" t="n">
        <f aca="false">C93-E93</f>
        <v>3.74098955592503</v>
      </c>
    </row>
    <row r="94" customFormat="false" ht="12.75" hidden="false" customHeight="false" outlineLevel="0" collapsed="false">
      <c r="A94" s="366" t="n">
        <v>39083</v>
      </c>
      <c r="B94" s="361" t="n">
        <v>3.8005</v>
      </c>
      <c r="C94" s="135" t="n">
        <f aca="false">C93+$B$3*(B94-C93)+$B$5*(C93^($B$6))*D94+(1-$B$3)*(B94-B93)</f>
        <v>3.33259358600063</v>
      </c>
      <c r="D94" s="367" t="n">
        <v>-1.3450911196608</v>
      </c>
      <c r="E94" s="367" t="n">
        <v>0.887457658833739</v>
      </c>
      <c r="F94" s="187" t="n">
        <f aca="false">C94-E94</f>
        <v>2.44513592716689</v>
      </c>
    </row>
    <row r="95" customFormat="false" ht="12.75" hidden="false" customHeight="false" outlineLevel="0" collapsed="false">
      <c r="A95" s="366" t="n">
        <v>39114</v>
      </c>
      <c r="B95" s="361" t="n">
        <v>3.6865</v>
      </c>
      <c r="C95" s="135" t="n">
        <f aca="false">C94+$B$3*(B95-C94)+$B$5*(C94^($B$6))*D95+(1-$B$3)*(B95-B94)</f>
        <v>3.77012308946291</v>
      </c>
      <c r="D95" s="367" t="n">
        <v>1.1719061068715</v>
      </c>
      <c r="E95" s="367" t="n">
        <v>1.05477670432712</v>
      </c>
      <c r="F95" s="187" t="n">
        <f aca="false">C95-E95</f>
        <v>2.71534638513579</v>
      </c>
    </row>
    <row r="96" customFormat="false" ht="12.75" hidden="false" customHeight="false" outlineLevel="0" collapsed="false">
      <c r="A96" s="366" t="n">
        <v>39142</v>
      </c>
      <c r="B96" s="361" t="n">
        <v>3.5545</v>
      </c>
      <c r="C96" s="135" t="n">
        <f aca="false">C95+$B$3*(B96-C95)+$B$5*(C95^($B$6))*D96+(1-$B$3)*(B96-B95)</f>
        <v>3.07624277972989</v>
      </c>
      <c r="D96" s="367" t="n">
        <v>-1.45277616152682</v>
      </c>
      <c r="E96" s="367" t="n">
        <v>0.515807534903648</v>
      </c>
      <c r="F96" s="187" t="n">
        <f aca="false">C96-E96</f>
        <v>2.56043524482624</v>
      </c>
    </row>
    <row r="97" customFormat="false" ht="12.75" hidden="false" customHeight="false" outlineLevel="0" collapsed="false">
      <c r="A97" s="366" t="n">
        <v>39173</v>
      </c>
      <c r="B97" s="361" t="n">
        <v>3.3845</v>
      </c>
      <c r="C97" s="135" t="n">
        <f aca="false">C96+$B$3*(B97-C96)+$B$5*(C96^($B$6))*D97+(1-$B$3)*(B97-B96)</f>
        <v>3.56043824089119</v>
      </c>
      <c r="D97" s="367" t="n">
        <v>1.51820857597416</v>
      </c>
      <c r="E97" s="367" t="n">
        <v>0.562453890638441</v>
      </c>
      <c r="F97" s="187" t="n">
        <f aca="false">C97-E97</f>
        <v>2.99798435025275</v>
      </c>
    </row>
    <row r="98" customFormat="false" ht="12.75" hidden="false" customHeight="false" outlineLevel="0" collapsed="false">
      <c r="A98" s="366" t="n">
        <v>39203</v>
      </c>
      <c r="B98" s="361" t="n">
        <v>3.3845</v>
      </c>
      <c r="C98" s="135" t="n">
        <f aca="false">C97+$B$3*(B98-C97)+$B$5*(C97^($B$6))*D98+(1-$B$3)*(B98-B97)</f>
        <v>3.29945280640883</v>
      </c>
      <c r="D98" s="367" t="n">
        <v>-0.575835128919947</v>
      </c>
      <c r="E98" s="367" t="n">
        <v>0.896795138158557</v>
      </c>
      <c r="F98" s="187" t="n">
        <f aca="false">C98-E98</f>
        <v>2.40265766825027</v>
      </c>
    </row>
    <row r="99" customFormat="false" ht="12.75" hidden="false" customHeight="false" outlineLevel="0" collapsed="false">
      <c r="A99" s="366" t="n">
        <v>39234</v>
      </c>
      <c r="B99" s="361" t="n">
        <v>3.4165</v>
      </c>
      <c r="C99" s="135" t="n">
        <f aca="false">C98+$B$3*(B99-C98)+$B$5*(C98^($B$6))*D99+(1-$B$3)*(B99-B98)</f>
        <v>3.97876106579903</v>
      </c>
      <c r="D99" s="367" t="n">
        <v>1.79919242681937</v>
      </c>
      <c r="E99" s="367" t="n">
        <v>0.470943008631339</v>
      </c>
      <c r="F99" s="187" t="n">
        <f aca="false">C99-E99</f>
        <v>3.50781805716769</v>
      </c>
    </row>
    <row r="100" customFormat="false" ht="12.75" hidden="false" customHeight="false" outlineLevel="0" collapsed="false">
      <c r="A100" s="366" t="n">
        <v>39264</v>
      </c>
      <c r="B100" s="361" t="n">
        <v>3.4635</v>
      </c>
      <c r="C100" s="135" t="n">
        <f aca="false">C99+$B$3*(B100-C99)+$B$5*(C99^($B$6))*D100+(1-$B$3)*(B100-B99)</f>
        <v>3.21040147287555</v>
      </c>
      <c r="D100" s="367" t="n">
        <v>-1.69149314625442</v>
      </c>
      <c r="E100" s="367" t="n">
        <v>0.430486920460948</v>
      </c>
      <c r="F100" s="187" t="n">
        <f aca="false">C100-E100</f>
        <v>2.7799145524146</v>
      </c>
    </row>
    <row r="101" customFormat="false" ht="12.75" hidden="false" customHeight="false" outlineLevel="0" collapsed="false">
      <c r="A101" s="366" t="n">
        <v>39295</v>
      </c>
      <c r="B101" s="361" t="n">
        <v>3.4955</v>
      </c>
      <c r="C101" s="135" t="n">
        <f aca="false">C100+$B$3*(B101-C100)+$B$5*(C100^($B$6))*D101+(1-$B$3)*(B101-B100)</f>
        <v>3.94455522969154</v>
      </c>
      <c r="D101" s="367" t="n">
        <v>1.83205178130117</v>
      </c>
      <c r="E101" s="367" t="n">
        <v>0.0412915894053011</v>
      </c>
      <c r="F101" s="187" t="n">
        <f aca="false">C101-E101</f>
        <v>3.90326364028624</v>
      </c>
    </row>
    <row r="102" customFormat="false" ht="12.75" hidden="false" customHeight="false" outlineLevel="0" collapsed="false">
      <c r="A102" s="366" t="n">
        <v>39326</v>
      </c>
      <c r="B102" s="361" t="n">
        <v>3.5065</v>
      </c>
      <c r="C102" s="135" t="n">
        <f aca="false">C101+$B$3*(B102-C101)+$B$5*(C101^($B$6))*D102+(1-$B$3)*(B102-B101)</f>
        <v>3.23329970019743</v>
      </c>
      <c r="D102" s="367" t="n">
        <v>-1.54508363451113</v>
      </c>
      <c r="E102" s="367" t="n">
        <v>0.959752822887799</v>
      </c>
      <c r="F102" s="187" t="n">
        <f aca="false">C102-E102</f>
        <v>2.27354687730963</v>
      </c>
    </row>
    <row r="103" customFormat="false" ht="12.75" hidden="false" customHeight="false" outlineLevel="0" collapsed="false">
      <c r="A103" s="366" t="n">
        <v>39356</v>
      </c>
      <c r="B103" s="361" t="n">
        <v>3.5165</v>
      </c>
      <c r="C103" s="135" t="n">
        <f aca="false">C102+$B$3*(B103-C102)+$B$5*(C102^($B$6))*D103+(1-$B$3)*(B103-B102)</f>
        <v>3.35643076767294</v>
      </c>
      <c r="D103" s="367" t="n">
        <v>0.0832410117975494</v>
      </c>
      <c r="E103" s="367" t="n">
        <v>0.528151464816207</v>
      </c>
      <c r="F103" s="187" t="n">
        <f aca="false">C103-E103</f>
        <v>2.82827930285674</v>
      </c>
    </row>
    <row r="104" customFormat="false" ht="12.75" hidden="false" customHeight="false" outlineLevel="0" collapsed="false">
      <c r="A104" s="366" t="n">
        <v>39387</v>
      </c>
      <c r="B104" s="361" t="n">
        <v>3.6735</v>
      </c>
      <c r="C104" s="135" t="n">
        <f aca="false">C103+$B$3*(B104-C103)+$B$5*(C103^($B$6))*D104+(1-$B$3)*(B104-B103)</f>
        <v>3.62433881138449</v>
      </c>
      <c r="D104" s="367" t="n">
        <v>0.176064967619617</v>
      </c>
      <c r="E104" s="367" t="n">
        <v>0.300929013046187</v>
      </c>
      <c r="F104" s="187" t="n">
        <f aca="false">C104-E104</f>
        <v>3.3234097983383</v>
      </c>
    </row>
    <row r="105" customFormat="false" ht="12.75" hidden="false" customHeight="false" outlineLevel="0" collapsed="false">
      <c r="A105" s="366" t="n">
        <v>39417</v>
      </c>
      <c r="B105" s="361" t="n">
        <v>3.8505</v>
      </c>
      <c r="C105" s="135" t="n">
        <f aca="false">C104+$B$3*(B105-C104)+$B$5*(C104^($B$6))*D105+(1-$B$3)*(B105-B104)</f>
        <v>3.95950677147618</v>
      </c>
      <c r="D105" s="367" t="n">
        <v>0.395138453134899</v>
      </c>
      <c r="E105" s="367" t="n">
        <v>-0.0410019638495409</v>
      </c>
      <c r="F105" s="187" t="n">
        <f aca="false">C105-E105</f>
        <v>4.00050873532572</v>
      </c>
    </row>
    <row r="106" customFormat="false" ht="12.75" hidden="false" customHeight="false" outlineLevel="0" collapsed="false">
      <c r="A106" s="366" t="n">
        <v>39448</v>
      </c>
      <c r="B106" s="361" t="n">
        <v>3.893</v>
      </c>
      <c r="C106" s="135" t="n">
        <f aca="false">C105+$B$3*(B106-C105)+$B$5*(C105^($B$6))*D106+(1-$B$3)*(B106-B105)</f>
        <v>4.9142888957293</v>
      </c>
      <c r="D106" s="367" t="n">
        <v>2.50236734460369</v>
      </c>
      <c r="E106" s="367" t="n">
        <v>0.481057175181811</v>
      </c>
      <c r="F106" s="187" t="n">
        <f aca="false">C106-E106</f>
        <v>4.43323172054749</v>
      </c>
    </row>
    <row r="107" customFormat="false" ht="12.75" hidden="false" customHeight="false" outlineLevel="0" collapsed="false">
      <c r="A107" s="366" t="n">
        <v>39479</v>
      </c>
      <c r="B107" s="361" t="n">
        <v>3.779</v>
      </c>
      <c r="C107" s="135" t="n">
        <f aca="false">C106+$B$3*(B107-C106)+$B$5*(C106^($B$6))*D107+(1-$B$3)*(B107-B106)</f>
        <v>4.86379302458598</v>
      </c>
      <c r="D107" s="367" t="n">
        <v>0.902439588723577</v>
      </c>
      <c r="E107" s="367" t="n">
        <v>0.372118935470396</v>
      </c>
      <c r="F107" s="187" t="n">
        <f aca="false">C107-E107</f>
        <v>4.49167408911558</v>
      </c>
    </row>
    <row r="108" customFormat="false" ht="12.75" hidden="false" customHeight="false" outlineLevel="0" collapsed="false">
      <c r="A108" s="366" t="n">
        <v>39508</v>
      </c>
      <c r="B108" s="361" t="n">
        <v>3.647</v>
      </c>
      <c r="C108" s="135" t="n">
        <f aca="false">C107+$B$3*(B108-C107)+$B$5*(C107^($B$6))*D108+(1-$B$3)*(B108-B107)</f>
        <v>4.54350233007457</v>
      </c>
      <c r="D108" s="367" t="n">
        <v>0.353188308874772</v>
      </c>
      <c r="E108" s="367" t="n">
        <v>0.288873800328825</v>
      </c>
      <c r="F108" s="187" t="n">
        <f aca="false">C108-E108</f>
        <v>4.25462852974574</v>
      </c>
    </row>
    <row r="109" customFormat="false" ht="12.75" hidden="false" customHeight="false" outlineLevel="0" collapsed="false">
      <c r="A109" s="366" t="n">
        <v>39539</v>
      </c>
      <c r="B109" s="361" t="n">
        <v>3.477</v>
      </c>
      <c r="C109" s="135" t="n">
        <f aca="false">C108+$B$3*(B109-C108)+$B$5*(C108^($B$6))*D109+(1-$B$3)*(B109-B108)</f>
        <v>4.17340468382363</v>
      </c>
      <c r="D109" s="367" t="n">
        <v>0.192146072066165</v>
      </c>
      <c r="E109" s="367" t="n">
        <v>0.444869952509831</v>
      </c>
      <c r="F109" s="187" t="n">
        <f aca="false">C109-E109</f>
        <v>3.7285347313138</v>
      </c>
    </row>
    <row r="110" customFormat="false" ht="12.75" hidden="false" customHeight="false" outlineLevel="0" collapsed="false">
      <c r="A110" s="366" t="n">
        <v>39569</v>
      </c>
      <c r="B110" s="361" t="n">
        <v>3.477</v>
      </c>
      <c r="C110" s="135" t="n">
        <f aca="false">C109+$B$3*(B110-C109)+$B$5*(C109^($B$6))*D110+(1-$B$3)*(B110-B109)</f>
        <v>3.70993493821529</v>
      </c>
      <c r="D110" s="367" t="n">
        <v>-0.637858342077884</v>
      </c>
      <c r="E110" s="367" t="n">
        <v>0.0162029696636532</v>
      </c>
      <c r="F110" s="187" t="n">
        <f aca="false">C110-E110</f>
        <v>3.69373196855164</v>
      </c>
    </row>
    <row r="111" customFormat="false" ht="12.75" hidden="false" customHeight="false" outlineLevel="0" collapsed="false">
      <c r="A111" s="366" t="n">
        <v>39600</v>
      </c>
      <c r="B111" s="361" t="n">
        <v>3.509</v>
      </c>
      <c r="C111" s="135" t="n">
        <f aca="false">C110+$B$3*(B111-C110)+$B$5*(C110^($B$6))*D111+(1-$B$3)*(B111-B110)</f>
        <v>3.63363366255078</v>
      </c>
      <c r="D111" s="367" t="n">
        <v>-0.0986205727692002</v>
      </c>
      <c r="E111" s="367" t="n">
        <v>0.270333322876969</v>
      </c>
      <c r="F111" s="187" t="n">
        <f aca="false">C111-E111</f>
        <v>3.36330033967382</v>
      </c>
    </row>
    <row r="112" customFormat="false" ht="12.75" hidden="false" customHeight="false" outlineLevel="0" collapsed="false">
      <c r="A112" s="366" t="n">
        <v>39630</v>
      </c>
      <c r="B112" s="361" t="n">
        <v>3.556</v>
      </c>
      <c r="C112" s="135" t="n">
        <f aca="false">C111+$B$3*(B112-C111)+$B$5*(C111^($B$6))*D112+(1-$B$3)*(B112-B111)</f>
        <v>4.10891041009654</v>
      </c>
      <c r="D112" s="367" t="n">
        <v>1.28917526720147</v>
      </c>
      <c r="E112" s="367" t="n">
        <v>0.405183289662776</v>
      </c>
      <c r="F112" s="187" t="n">
        <f aca="false">C112-E112</f>
        <v>3.70372712043376</v>
      </c>
    </row>
    <row r="113" customFormat="false" ht="12.75" hidden="false" customHeight="false" outlineLevel="0" collapsed="false">
      <c r="A113" s="366" t="n">
        <v>39661</v>
      </c>
      <c r="B113" s="361" t="n">
        <v>3.588</v>
      </c>
      <c r="C113" s="135" t="n">
        <f aca="false">C112+$B$3*(B113-C112)+$B$5*(C112^($B$6))*D113+(1-$B$3)*(B113-B112)</f>
        <v>3.49566682904767</v>
      </c>
      <c r="D113" s="367" t="n">
        <v>-1.23031416315908</v>
      </c>
      <c r="E113" s="367" t="n">
        <v>0.902564075451045</v>
      </c>
      <c r="F113" s="187" t="n">
        <f aca="false">C113-E113</f>
        <v>2.59310275359663</v>
      </c>
    </row>
    <row r="114" customFormat="false" ht="12.75" hidden="false" customHeight="false" outlineLevel="0" collapsed="false">
      <c r="A114" s="366" t="n">
        <v>39692</v>
      </c>
      <c r="B114" s="361" t="n">
        <v>3.599</v>
      </c>
      <c r="C114" s="135" t="n">
        <f aca="false">C113+$B$3*(B114-C113)+$B$5*(C113^($B$6))*D114+(1-$B$3)*(B114-B113)</f>
        <v>3.46162352798516</v>
      </c>
      <c r="D114" s="367" t="n">
        <v>-0.20737285854353</v>
      </c>
      <c r="E114" s="367" t="n">
        <v>0.404537540924409</v>
      </c>
      <c r="F114" s="187" t="n">
        <f aca="false">C114-E114</f>
        <v>3.05708598706075</v>
      </c>
    </row>
    <row r="115" customFormat="false" ht="12.75" hidden="false" customHeight="false" outlineLevel="0" collapsed="false">
      <c r="A115" s="366" t="n">
        <v>39722</v>
      </c>
      <c r="B115" s="361" t="n">
        <v>3.609</v>
      </c>
      <c r="C115" s="135" t="n">
        <f aca="false">C114+$B$3*(B115-C114)+$B$5*(C114^($B$6))*D115+(1-$B$3)*(B115-B114)</f>
        <v>3.21368553757796</v>
      </c>
      <c r="D115" s="367" t="n">
        <v>-0.8501325593524</v>
      </c>
      <c r="E115" s="367" t="n">
        <v>1.08215455396197</v>
      </c>
      <c r="F115" s="187" t="n">
        <f aca="false">C115-E115</f>
        <v>2.13153098361599</v>
      </c>
    </row>
    <row r="116" customFormat="false" ht="12.75" hidden="false" customHeight="false" outlineLevel="0" collapsed="false">
      <c r="A116" s="366" t="n">
        <v>39753</v>
      </c>
      <c r="B116" s="361" t="n">
        <v>3.766</v>
      </c>
      <c r="C116" s="135" t="n">
        <f aca="false">C115+$B$3*(B116-C115)+$B$5*(C115^($B$6))*D116+(1-$B$3)*(B116-B115)</f>
        <v>3.2513916617125</v>
      </c>
      <c r="D116" s="367" t="n">
        <v>-0.710027688420444</v>
      </c>
      <c r="E116" s="367" t="n">
        <v>0.0985926499544547</v>
      </c>
      <c r="F116" s="187" t="n">
        <f aca="false">C116-E116</f>
        <v>3.15279901175804</v>
      </c>
    </row>
    <row r="117" customFormat="false" ht="12.75" hidden="false" customHeight="false" outlineLevel="0" collapsed="false">
      <c r="A117" s="366" t="n">
        <v>39783</v>
      </c>
      <c r="B117" s="361" t="n">
        <v>3.943</v>
      </c>
      <c r="C117" s="135" t="n">
        <f aca="false">C116+$B$3*(B117-C116)+$B$5*(C116^($B$6))*D117+(1-$B$3)*(B117-B116)</f>
        <v>3.18332324500377</v>
      </c>
      <c r="D117" s="367" t="n">
        <v>-1.18095789851785</v>
      </c>
      <c r="E117" s="367" t="n">
        <v>-0.0293939427493792</v>
      </c>
      <c r="F117" s="187" t="n">
        <f aca="false">C117-E117</f>
        <v>3.21271718775315</v>
      </c>
    </row>
    <row r="118" customFormat="false" ht="12.75" hidden="false" customHeight="false" outlineLevel="0" collapsed="false">
      <c r="A118" s="366" t="n">
        <v>39814</v>
      </c>
      <c r="B118" s="361" t="n">
        <v>3.988</v>
      </c>
      <c r="C118" s="135" t="n">
        <f aca="false">C117+$B$3*(B118-C117)+$B$5*(C117^($B$6))*D118+(1-$B$3)*(B118-B117)</f>
        <v>3.9764364104223</v>
      </c>
      <c r="D118" s="367" t="n">
        <v>1.51215377928433</v>
      </c>
      <c r="E118" s="367" t="n">
        <v>0.354151995399844</v>
      </c>
      <c r="F118" s="187" t="n">
        <f aca="false">C118-E118</f>
        <v>3.62228441502246</v>
      </c>
    </row>
    <row r="119" customFormat="false" ht="12.75" hidden="false" customHeight="false" outlineLevel="0" collapsed="false">
      <c r="A119" s="366" t="n">
        <v>39845</v>
      </c>
      <c r="B119" s="361" t="n">
        <v>3.874</v>
      </c>
      <c r="C119" s="135" t="n">
        <f aca="false">C118+$B$3*(B119-C118)+$B$5*(C118^($B$6))*D119+(1-$B$3)*(B119-B118)</f>
        <v>3.82948781097291</v>
      </c>
      <c r="D119" s="367" t="n">
        <v>-0.096424728914981</v>
      </c>
      <c r="E119" s="367" t="n">
        <v>0.641072427048587</v>
      </c>
      <c r="F119" s="187" t="n">
        <f aca="false">C119-E119</f>
        <v>3.18841538392432</v>
      </c>
    </row>
    <row r="120" customFormat="false" ht="12.75" hidden="false" customHeight="false" outlineLevel="0" collapsed="false">
      <c r="A120" s="366" t="n">
        <v>39873</v>
      </c>
      <c r="B120" s="361" t="n">
        <v>3.742</v>
      </c>
      <c r="C120" s="135" t="n">
        <f aca="false">C119+$B$3*(B120-C119)+$B$5*(C119^($B$6))*D120+(1-$B$3)*(B120-B119)</f>
        <v>4.09223547104062</v>
      </c>
      <c r="D120" s="367" t="n">
        <v>1.02457264390709</v>
      </c>
      <c r="E120" s="367" t="n">
        <v>0.319913505655609</v>
      </c>
      <c r="F120" s="187" t="n">
        <f aca="false">C120-E120</f>
        <v>3.77232196538501</v>
      </c>
    </row>
    <row r="121" customFormat="false" ht="12.75" hidden="false" customHeight="false" outlineLevel="0" collapsed="false">
      <c r="A121" s="366" t="n">
        <v>39904</v>
      </c>
      <c r="B121" s="361" t="n">
        <v>3.572</v>
      </c>
      <c r="C121" s="135" t="n">
        <f aca="false">C120+$B$3*(B121-C120)+$B$5*(C120^($B$6))*D121+(1-$B$3)*(B121-B120)</f>
        <v>3.86608674215062</v>
      </c>
      <c r="D121" s="367" t="n">
        <v>0.136395002861293</v>
      </c>
      <c r="E121" s="367" t="n">
        <v>0.0661270298711539</v>
      </c>
      <c r="F121" s="187" t="n">
        <f aca="false">C121-E121</f>
        <v>3.79995971227946</v>
      </c>
    </row>
    <row r="122" customFormat="false" ht="12.75" hidden="false" customHeight="false" outlineLevel="0" collapsed="false">
      <c r="A122" s="366" t="n">
        <v>39934</v>
      </c>
      <c r="B122" s="361" t="n">
        <v>3.572</v>
      </c>
      <c r="C122" s="135" t="n">
        <f aca="false">C121+$B$3*(B122-C121)+$B$5*(C121^($B$6))*D122+(1-$B$3)*(B122-B121)</f>
        <v>3.77581175317326</v>
      </c>
      <c r="D122" s="367" t="n">
        <v>0.00238741158211019</v>
      </c>
      <c r="E122" s="367" t="n">
        <v>0.60516084642828</v>
      </c>
      <c r="F122" s="187" t="n">
        <f aca="false">C122-E122</f>
        <v>3.17065090674498</v>
      </c>
    </row>
    <row r="123" customFormat="false" ht="12.75" hidden="false" customHeight="false" outlineLevel="0" collapsed="false">
      <c r="A123" s="366" t="n">
        <v>39965</v>
      </c>
      <c r="B123" s="361" t="n">
        <v>3.604</v>
      </c>
      <c r="C123" s="135" t="n">
        <f aca="false">C122+$B$3*(B123-C122)+$B$5*(C122^($B$6))*D123+(1-$B$3)*(B123-B122)</f>
        <v>3.43790111512372</v>
      </c>
      <c r="D123" s="367" t="n">
        <v>-0.830799187415013</v>
      </c>
      <c r="E123" s="367" t="n">
        <v>0.624927402037181</v>
      </c>
      <c r="F123" s="187" t="n">
        <f aca="false">C123-E123</f>
        <v>2.81297371308654</v>
      </c>
    </row>
    <row r="124" customFormat="false" ht="12.75" hidden="false" customHeight="false" outlineLevel="0" collapsed="false">
      <c r="A124" s="366" t="n">
        <v>39995</v>
      </c>
      <c r="B124" s="361" t="n">
        <v>3.651</v>
      </c>
      <c r="C124" s="135" t="n">
        <f aca="false">C123+$B$3*(B124-C123)+$B$5*(C123^($B$6))*D124+(1-$B$3)*(B124-B123)</f>
        <v>3.59437419716958</v>
      </c>
      <c r="D124" s="367" t="n">
        <v>0.164587217826587</v>
      </c>
      <c r="E124" s="367" t="n">
        <v>0.482493328155858</v>
      </c>
      <c r="F124" s="187" t="n">
        <f aca="false">C124-E124</f>
        <v>3.11188086901372</v>
      </c>
    </row>
    <row r="125" customFormat="false" ht="12.75" hidden="false" customHeight="false" outlineLevel="0" collapsed="false">
      <c r="A125" s="366" t="n">
        <v>40026</v>
      </c>
      <c r="B125" s="361" t="n">
        <v>3.683</v>
      </c>
      <c r="C125" s="135" t="n">
        <f aca="false">C124+$B$3*(B125-C124)+$B$5*(C124^($B$6))*D125+(1-$B$3)*(B125-B124)</f>
        <v>3.93325993953777</v>
      </c>
      <c r="D125" s="367" t="n">
        <v>0.803213203872788</v>
      </c>
      <c r="E125" s="367" t="n">
        <v>0.235355099646289</v>
      </c>
      <c r="F125" s="187" t="n">
        <f aca="false">C125-E125</f>
        <v>3.69790483989148</v>
      </c>
    </row>
    <row r="126" customFormat="false" ht="12.75" hidden="false" customHeight="false" outlineLevel="0" collapsed="false">
      <c r="A126" s="366" t="n">
        <v>40057</v>
      </c>
      <c r="B126" s="361" t="n">
        <v>3.694</v>
      </c>
      <c r="C126" s="135" t="n">
        <f aca="false">C125+$B$3*(B126-C125)+$B$5*(C125^($B$6))*D126+(1-$B$3)*(B126-B125)</f>
        <v>3.83804773064936</v>
      </c>
      <c r="D126" s="367" t="n">
        <v>-0.0759829431823628</v>
      </c>
      <c r="E126" s="367" t="n">
        <v>0.313836808970281</v>
      </c>
      <c r="F126" s="187" t="n">
        <f aca="false">C126-E126</f>
        <v>3.52421092167908</v>
      </c>
    </row>
    <row r="127" customFormat="false" ht="12.75" hidden="false" customHeight="false" outlineLevel="0" collapsed="false">
      <c r="A127" s="366" t="n">
        <v>40087</v>
      </c>
      <c r="B127" s="361" t="n">
        <v>3.704</v>
      </c>
      <c r="C127" s="135" t="n">
        <f aca="false">C126+$B$3*(B127-C126)+$B$5*(C126^($B$6))*D127+(1-$B$3)*(B127-B126)</f>
        <v>3.98466782000019</v>
      </c>
      <c r="D127" s="367" t="n">
        <v>0.486999879409572</v>
      </c>
      <c r="E127" s="367" t="n">
        <v>0.810870657069102</v>
      </c>
      <c r="F127" s="187" t="n">
        <f aca="false">C127-E127</f>
        <v>3.17379716293109</v>
      </c>
    </row>
    <row r="128" customFormat="false" ht="12.75" hidden="false" customHeight="false" outlineLevel="0" collapsed="false">
      <c r="A128" s="366" t="n">
        <v>40118</v>
      </c>
      <c r="B128" s="361" t="n">
        <v>3.861</v>
      </c>
      <c r="C128" s="135" t="n">
        <f aca="false">C127+$B$3*(B128-C127)+$B$5*(C127^($B$6))*D128+(1-$B$3)*(B128-B127)</f>
        <v>4.09157218331435</v>
      </c>
      <c r="D128" s="367" t="n">
        <v>0.0973219290452805</v>
      </c>
      <c r="E128" s="367" t="n">
        <v>0.183153314457155</v>
      </c>
      <c r="F128" s="187" t="n">
        <f aca="false">C128-E128</f>
        <v>3.9084188688572</v>
      </c>
    </row>
    <row r="129" customFormat="false" ht="12.75" hidden="false" customHeight="false" outlineLevel="0" collapsed="false">
      <c r="A129" s="366" t="n">
        <v>40148</v>
      </c>
      <c r="B129" s="361" t="n">
        <v>4.038</v>
      </c>
      <c r="C129" s="135" t="n">
        <f aca="false">C128+$B$3*(B129-C128)+$B$5*(C128^($B$6))*D129+(1-$B$3)*(B129-B128)</f>
        <v>4.00042933195208</v>
      </c>
      <c r="D129" s="367" t="n">
        <v>-0.511716492863771</v>
      </c>
      <c r="E129" s="367" t="n">
        <v>0.596544456652024</v>
      </c>
      <c r="F129" s="187" t="n">
        <f aca="false">C129-E129</f>
        <v>3.40388487530006</v>
      </c>
    </row>
    <row r="130" customFormat="false" ht="12.75" hidden="false" customHeight="false" outlineLevel="0" collapsed="false">
      <c r="A130" s="366" t="n">
        <v>40179</v>
      </c>
      <c r="B130" s="361" t="n">
        <v>4.0855</v>
      </c>
      <c r="C130" s="135" t="n">
        <f aca="false">C129+$B$3*(B130-C129)+$B$5*(C129^($B$6))*D130+(1-$B$3)*(B130-B129)</f>
        <v>4.1272567715305</v>
      </c>
      <c r="D130" s="367" t="n">
        <v>0.178097106839566</v>
      </c>
      <c r="E130" s="367" t="n">
        <v>0.685132219565365</v>
      </c>
      <c r="F130" s="187" t="n">
        <f aca="false">C130-E130</f>
        <v>3.44212455196513</v>
      </c>
    </row>
    <row r="131" customFormat="false" ht="12.75" hidden="false" customHeight="false" outlineLevel="0" collapsed="false">
      <c r="A131" s="366" t="n">
        <v>40210</v>
      </c>
      <c r="B131" s="361" t="n">
        <v>3.9715</v>
      </c>
      <c r="C131" s="135" t="n">
        <f aca="false">C130+$B$3*(B131-C130)+$B$5*(C130^($B$6))*D131+(1-$B$3)*(B131-B130)</f>
        <v>3.93253349522225</v>
      </c>
      <c r="D131" s="367" t="n">
        <v>-0.17559362432463</v>
      </c>
      <c r="E131" s="367" t="n">
        <v>0.577481520428251</v>
      </c>
      <c r="F131" s="187" t="n">
        <f aca="false">C131-E131</f>
        <v>3.355051974794</v>
      </c>
    </row>
    <row r="132" customFormat="false" ht="12.75" hidden="false" customHeight="false" outlineLevel="0" collapsed="false">
      <c r="A132" s="366" t="n">
        <v>40238</v>
      </c>
      <c r="B132" s="361" t="n">
        <v>3.8395</v>
      </c>
      <c r="C132" s="135" t="n">
        <f aca="false">C131+$B$3*(B132-C131)+$B$5*(C131^($B$6))*D132+(1-$B$3)*(B132-B131)</f>
        <v>3.43589205603726</v>
      </c>
      <c r="D132" s="367" t="n">
        <v>-0.999839012260827</v>
      </c>
      <c r="E132" s="367" t="n">
        <v>0.295401529583075</v>
      </c>
      <c r="F132" s="187" t="n">
        <f aca="false">C132-E132</f>
        <v>3.14049052645419</v>
      </c>
    </row>
    <row r="133" customFormat="false" ht="12.75" hidden="false" customHeight="false" outlineLevel="0" collapsed="false">
      <c r="A133" s="366" t="n">
        <v>40269</v>
      </c>
      <c r="B133" s="361" t="n">
        <v>3.6695</v>
      </c>
      <c r="C133" s="135" t="n">
        <f aca="false">C132+$B$3*(B133-C132)+$B$5*(C132^($B$6))*D133+(1-$B$3)*(B133-B132)</f>
        <v>3.46757238539176</v>
      </c>
      <c r="D133" s="367" t="n">
        <v>0.217389797110937</v>
      </c>
      <c r="E133" s="367" t="n">
        <v>0.116434432950028</v>
      </c>
      <c r="F133" s="187" t="n">
        <f aca="false">C133-E133</f>
        <v>3.35113795244174</v>
      </c>
    </row>
    <row r="134" customFormat="false" ht="12.75" hidden="false" customHeight="false" outlineLevel="0" collapsed="false">
      <c r="A134" s="366" t="n">
        <v>40299</v>
      </c>
      <c r="B134" s="361" t="n">
        <v>3.6695</v>
      </c>
      <c r="C134" s="135" t="n">
        <f aca="false">C133+$B$3*(B134-C133)+$B$5*(C133^($B$6))*D134+(1-$B$3)*(B134-B133)</f>
        <v>3.30277784919993</v>
      </c>
      <c r="D134" s="367" t="n">
        <v>-0.642701032179092</v>
      </c>
      <c r="E134" s="367" t="n">
        <v>0.838721355741182</v>
      </c>
      <c r="F134" s="187" t="n">
        <f aca="false">C134-E134</f>
        <v>2.46405649345875</v>
      </c>
    </row>
    <row r="135" customFormat="false" ht="12.75" hidden="false" customHeight="false" outlineLevel="0" collapsed="false">
      <c r="A135" s="366" t="n">
        <v>40330</v>
      </c>
      <c r="B135" s="361" t="n">
        <v>3.7015</v>
      </c>
      <c r="C135" s="135" t="n">
        <f aca="false">C134+$B$3*(B135-C134)+$B$5*(C134^($B$6))*D135+(1-$B$3)*(B135-B134)</f>
        <v>3.29297824269029</v>
      </c>
      <c r="D135" s="367" t="n">
        <v>-0.4502885988866</v>
      </c>
      <c r="E135" s="367" t="n">
        <v>0.279122648416922</v>
      </c>
      <c r="F135" s="187" t="n">
        <f aca="false">C135-E135</f>
        <v>3.01385559427337</v>
      </c>
    </row>
    <row r="136" customFormat="false" ht="12.75" hidden="false" customHeight="false" outlineLevel="0" collapsed="false">
      <c r="A136" s="366" t="n">
        <v>40360</v>
      </c>
      <c r="B136" s="361" t="n">
        <v>3.7485</v>
      </c>
      <c r="C136" s="135" t="n">
        <f aca="false">C135+$B$3*(B136-C135)+$B$5*(C135^($B$6))*D136+(1-$B$3)*(B136-B135)</f>
        <v>3.23084207391188</v>
      </c>
      <c r="D136" s="367" t="n">
        <v>-0.683840926081694</v>
      </c>
      <c r="E136" s="367" t="n">
        <v>0.642714004607762</v>
      </c>
      <c r="F136" s="187" t="n">
        <f aca="false">C136-E136</f>
        <v>2.58812806930411</v>
      </c>
    </row>
    <row r="137" customFormat="false" ht="12.75" hidden="false" customHeight="false" outlineLevel="0" collapsed="false">
      <c r="A137" s="366" t="n">
        <v>40391</v>
      </c>
      <c r="B137" s="361" t="n">
        <v>3.7805</v>
      </c>
      <c r="C137" s="135" t="n">
        <f aca="false">C136+$B$3*(B137-C136)+$B$5*(C136^($B$6))*D137+(1-$B$3)*(B137-B136)</f>
        <v>3.41920525490542</v>
      </c>
      <c r="D137" s="367" t="n">
        <v>-0.0120368363590815</v>
      </c>
      <c r="E137" s="367" t="n">
        <v>0.0555725405835733</v>
      </c>
      <c r="F137" s="187" t="n">
        <f aca="false">C137-E137</f>
        <v>3.36363271432184</v>
      </c>
    </row>
    <row r="138" customFormat="false" ht="12.75" hidden="false" customHeight="false" outlineLevel="0" collapsed="false">
      <c r="A138" s="366" t="n">
        <v>40422</v>
      </c>
      <c r="B138" s="361" t="n">
        <v>3.7915</v>
      </c>
      <c r="C138" s="135" t="n">
        <f aca="false">C137+$B$3*(B138-C137)+$B$5*(C137^($B$6))*D138+(1-$B$3)*(B138-B137)</f>
        <v>3.68454873861486</v>
      </c>
      <c r="D138" s="367" t="n">
        <v>0.405151284848686</v>
      </c>
      <c r="E138" s="367" t="n">
        <v>0.863439552173072</v>
      </c>
      <c r="F138" s="187" t="n">
        <f aca="false">C138-E138</f>
        <v>2.82110918644179</v>
      </c>
    </row>
    <row r="139" customFormat="false" ht="12.75" hidden="false" customHeight="false" outlineLevel="0" collapsed="false">
      <c r="A139" s="366" t="n">
        <v>40452</v>
      </c>
      <c r="B139" s="361" t="n">
        <v>3.8015</v>
      </c>
      <c r="C139" s="135" t="n">
        <f aca="false">C138+$B$3*(B139-C138)+$B$5*(C138^($B$6))*D139+(1-$B$3)*(B139-B138)</f>
        <v>3.82088880810962</v>
      </c>
      <c r="D139" s="367" t="n">
        <v>0.255505990856928</v>
      </c>
      <c r="E139" s="367" t="n">
        <v>0.430818772158415</v>
      </c>
      <c r="F139" s="187" t="n">
        <f aca="false">C139-E139</f>
        <v>3.39007003595121</v>
      </c>
    </row>
    <row r="140" customFormat="false" ht="12.75" hidden="false" customHeight="false" outlineLevel="0" collapsed="false">
      <c r="A140" s="366" t="n">
        <v>40483</v>
      </c>
      <c r="B140" s="361" t="n">
        <v>3.9585</v>
      </c>
      <c r="C140" s="135" t="n">
        <f aca="false">C139+$B$3*(B140-C139)+$B$5*(C139^($B$6))*D140+(1-$B$3)*(B140-B139)</f>
        <v>3.55489312741504</v>
      </c>
      <c r="D140" s="367" t="n">
        <v>-1.12275445847557</v>
      </c>
      <c r="E140" s="367" t="n">
        <v>-0.0471878716993777</v>
      </c>
      <c r="F140" s="187" t="n">
        <f aca="false">C140-E140</f>
        <v>3.60208099911442</v>
      </c>
    </row>
    <row r="141" customFormat="false" ht="12.75" hidden="false" customHeight="false" outlineLevel="0" collapsed="false">
      <c r="A141" s="366" t="n">
        <v>40513</v>
      </c>
      <c r="B141" s="361" t="n">
        <v>4.1355</v>
      </c>
      <c r="C141" s="135" t="n">
        <f aca="false">C140+$B$3*(B141-C140)+$B$5*(C140^($B$6))*D141+(1-$B$3)*(B141-B140)</f>
        <v>3.82742005934827</v>
      </c>
      <c r="D141" s="367" t="n">
        <v>-0.0826029734586626</v>
      </c>
      <c r="E141" s="367" t="n">
        <v>0.848561459444233</v>
      </c>
      <c r="F141" s="187" t="n">
        <f aca="false">C141-E141</f>
        <v>2.97885859990404</v>
      </c>
    </row>
    <row r="142" customFormat="false" ht="12.75" hidden="false" customHeight="false" outlineLevel="0" collapsed="false">
      <c r="A142" s="366" t="n">
        <v>40544</v>
      </c>
      <c r="B142" s="361" t="n">
        <v>4.1855</v>
      </c>
      <c r="C142" s="135" t="n">
        <f aca="false">C141+$B$3*(B142-C141)+$B$5*(C141^($B$6))*D142+(1-$B$3)*(B142-B141)</f>
        <v>3.68338469621004</v>
      </c>
      <c r="D142" s="367" t="n">
        <v>-0.77893662028819</v>
      </c>
      <c r="E142" s="367" t="n">
        <v>0.976909283208375</v>
      </c>
      <c r="F142" s="187" t="n">
        <f aca="false">C142-E142</f>
        <v>2.70647541300166</v>
      </c>
    </row>
    <row r="143" customFormat="false" ht="12.75" hidden="false" customHeight="false" outlineLevel="0" collapsed="false">
      <c r="A143" s="366" t="n">
        <v>40575</v>
      </c>
      <c r="B143" s="361" t="n">
        <v>4.0715</v>
      </c>
      <c r="C143" s="135" t="n">
        <f aca="false">C142+$B$3*(B143-C142)+$B$5*(C142^($B$6))*D143+(1-$B$3)*(B143-B142)</f>
        <v>3.87414598371872</v>
      </c>
      <c r="D143" s="367" t="n">
        <v>0.408899565431795</v>
      </c>
      <c r="E143" s="367" t="n">
        <v>0.549114663797553</v>
      </c>
      <c r="F143" s="187" t="n">
        <f aca="false">C143-E143</f>
        <v>3.32503131992117</v>
      </c>
    </row>
    <row r="144" customFormat="false" ht="12.75" hidden="false" customHeight="false" outlineLevel="0" collapsed="false">
      <c r="A144" s="366" t="n">
        <v>40603</v>
      </c>
      <c r="B144" s="361" t="n">
        <v>3.9395</v>
      </c>
      <c r="C144" s="135" t="n">
        <f aca="false">C143+$B$3*(B144-C143)+$B$5*(C143^($B$6))*D144+(1-$B$3)*(B144-B143)</f>
        <v>3.46125125895125</v>
      </c>
      <c r="D144" s="367" t="n">
        <v>-0.914700824973595</v>
      </c>
      <c r="E144" s="367" t="n">
        <v>0.700787444696876</v>
      </c>
      <c r="F144" s="187" t="n">
        <f aca="false">C144-E144</f>
        <v>2.76046381425438</v>
      </c>
    </row>
    <row r="145" customFormat="false" ht="12.75" hidden="false" customHeight="false" outlineLevel="0" collapsed="false">
      <c r="A145" s="366" t="n">
        <v>40634</v>
      </c>
      <c r="B145" s="361" t="n">
        <v>3.7695</v>
      </c>
      <c r="C145" s="135" t="n">
        <f aca="false">C144+$B$3*(B145-C144)+$B$5*(C144^($B$6))*D145+(1-$B$3)*(B145-B144)</f>
        <v>3.45855705799509</v>
      </c>
      <c r="D145" s="367" t="n">
        <v>0.0538883559651354</v>
      </c>
      <c r="E145" s="367" t="n">
        <v>0.758666975111858</v>
      </c>
      <c r="F145" s="187" t="n">
        <f aca="false">C145-E145</f>
        <v>2.69989008288323</v>
      </c>
    </row>
    <row r="146" customFormat="false" ht="12.75" hidden="false" customHeight="false" outlineLevel="0" collapsed="false">
      <c r="A146" s="366" t="n">
        <v>40664</v>
      </c>
      <c r="B146" s="361" t="n">
        <v>3.7695</v>
      </c>
      <c r="C146" s="135" t="n">
        <f aca="false">C145+$B$3*(B146-C145)+$B$5*(C145^($B$6))*D146+(1-$B$3)*(B146-B145)</f>
        <v>3.54208836868617</v>
      </c>
      <c r="D146" s="367" t="n">
        <v>-0.0363976806112297</v>
      </c>
      <c r="E146" s="367" t="n">
        <v>0.795867611585724</v>
      </c>
      <c r="F146" s="187" t="n">
        <f aca="false">C146-E146</f>
        <v>2.74622075710045</v>
      </c>
    </row>
    <row r="147" customFormat="false" ht="12.75" hidden="false" customHeight="false" outlineLevel="0" collapsed="false">
      <c r="A147" s="366" t="n">
        <v>40695</v>
      </c>
      <c r="B147" s="361" t="n">
        <v>3.8015</v>
      </c>
      <c r="C147" s="135" t="n">
        <f aca="false">C146+$B$3*(B147-C146)+$B$5*(C146^($B$6))*D147+(1-$B$3)*(B147-B146)</f>
        <v>3.74267396562747</v>
      </c>
      <c r="D147" s="367" t="n">
        <v>0.274304254565803</v>
      </c>
      <c r="E147" s="367" t="n">
        <v>0.0674449426068362</v>
      </c>
      <c r="F147" s="187" t="n">
        <f aca="false">C147-E147</f>
        <v>3.67522902302064</v>
      </c>
    </row>
    <row r="148" customFormat="false" ht="12.75" hidden="false" customHeight="false" outlineLevel="0" collapsed="false">
      <c r="A148" s="366" t="n">
        <v>40725</v>
      </c>
      <c r="B148" s="361" t="n">
        <v>3.8485</v>
      </c>
      <c r="C148" s="135" t="n">
        <f aca="false">C147+$B$3*(B148-C147)+$B$5*(C147^($B$6))*D148+(1-$B$3)*(B148-B147)</f>
        <v>3.92637441885405</v>
      </c>
      <c r="D148" s="367" t="n">
        <v>0.322287303034933</v>
      </c>
      <c r="E148" s="367" t="n">
        <v>0.500161529400344</v>
      </c>
      <c r="F148" s="187" t="n">
        <f aca="false">C148-E148</f>
        <v>3.4262128894537</v>
      </c>
    </row>
    <row r="149" customFormat="false" ht="12.75" hidden="false" customHeight="false" outlineLevel="0" collapsed="false">
      <c r="A149" s="366" t="n">
        <v>40756</v>
      </c>
      <c r="B149" s="361" t="n">
        <v>3.8805</v>
      </c>
      <c r="C149" s="135" t="n">
        <f aca="false">C148+$B$3*(B149-C148)+$B$5*(C148^($B$6))*D149+(1-$B$3)*(B149-B148)</f>
        <v>4.01345413299725</v>
      </c>
      <c r="D149" s="367" t="n">
        <v>0.210421290247034</v>
      </c>
      <c r="E149" s="367" t="n">
        <v>-0.0305031186587728</v>
      </c>
      <c r="F149" s="187" t="n">
        <f aca="false">C149-E149</f>
        <v>4.04395725165602</v>
      </c>
    </row>
    <row r="150" customFormat="false" ht="12.75" hidden="false" customHeight="false" outlineLevel="0" collapsed="false">
      <c r="A150" s="366" t="n">
        <v>40787</v>
      </c>
      <c r="B150" s="361" t="n">
        <v>3.8915</v>
      </c>
      <c r="C150" s="135" t="n">
        <f aca="false">C149+$B$3*(B150-C149)+$B$5*(C149^($B$6))*D150+(1-$B$3)*(B150-B149)</f>
        <v>4.33996500970635</v>
      </c>
      <c r="D150" s="367" t="n">
        <v>0.937179568781849</v>
      </c>
      <c r="E150" s="367" t="n">
        <v>0.660959565433435</v>
      </c>
      <c r="F150" s="187" t="n">
        <f aca="false">C150-E150</f>
        <v>3.67900544427292</v>
      </c>
    </row>
    <row r="151" customFormat="false" ht="12.75" hidden="false" customHeight="false" outlineLevel="0" collapsed="false">
      <c r="A151" s="366" t="n">
        <v>40817</v>
      </c>
      <c r="B151" s="361" t="n">
        <v>3.9015</v>
      </c>
      <c r="C151" s="135" t="n">
        <f aca="false">C150+$B$3*(B151-C150)+$B$5*(C150^($B$6))*D151+(1-$B$3)*(B151-B150)</f>
        <v>4.36982641441277</v>
      </c>
      <c r="D151" s="367" t="n">
        <v>0.401409556576568</v>
      </c>
      <c r="E151" s="367" t="n">
        <v>0.385692132878828</v>
      </c>
      <c r="F151" s="187" t="n">
        <f aca="false">C151-E151</f>
        <v>3.98413428153394</v>
      </c>
    </row>
    <row r="152" customFormat="false" ht="12.75" hidden="false" customHeight="false" outlineLevel="0" collapsed="false">
      <c r="A152" s="366" t="n">
        <v>40848</v>
      </c>
      <c r="B152" s="361" t="n">
        <v>4.0585</v>
      </c>
      <c r="C152" s="135" t="n">
        <f aca="false">C151+$B$3*(B152-C151)+$B$5*(C151^($B$6))*D152+(1-$B$3)*(B152-B151)</f>
        <v>3.97418282285961</v>
      </c>
      <c r="D152" s="367" t="n">
        <v>-1.02589248497841</v>
      </c>
      <c r="E152" s="367" t="n">
        <v>0.158249924901528</v>
      </c>
      <c r="F152" s="187" t="n">
        <f aca="false">C152-E152</f>
        <v>3.81593289795808</v>
      </c>
    </row>
    <row r="153" customFormat="false" ht="12.75" hidden="false" customHeight="false" outlineLevel="0" collapsed="false">
      <c r="A153" s="366" t="n">
        <v>40878</v>
      </c>
      <c r="B153" s="361" t="n">
        <v>4.2355</v>
      </c>
      <c r="C153" s="135" t="n">
        <f aca="false">C152+$B$3*(B153-C152)+$B$5*(C152^($B$6))*D153+(1-$B$3)*(B153-B152)</f>
        <v>4.13945354182237</v>
      </c>
      <c r="D153" s="367" t="n">
        <v>-0.0999747501157247</v>
      </c>
      <c r="E153" s="367" t="n">
        <v>0.798178408088646</v>
      </c>
      <c r="F153" s="187" t="n">
        <f aca="false">C153-E153</f>
        <v>3.34127513373372</v>
      </c>
    </row>
    <row r="154" customFormat="false" ht="12.75" hidden="false" customHeight="false" outlineLevel="0" collapsed="false">
      <c r="A154" s="366" t="n">
        <v>40909</v>
      </c>
      <c r="B154" s="361" t="n">
        <v>4.288</v>
      </c>
      <c r="C154" s="135" t="n">
        <f aca="false">C153+$B$3*(B154-C153)+$B$5*(C153^($B$6))*D154+(1-$B$3)*(B154-B153)</f>
        <v>3.91530801315435</v>
      </c>
      <c r="D154" s="367" t="n">
        <v>-0.792669052421256</v>
      </c>
      <c r="E154" s="367" t="n">
        <v>-0.0489118518409713</v>
      </c>
      <c r="F154" s="187" t="n">
        <f aca="false">C154-E154</f>
        <v>3.96421986499532</v>
      </c>
    </row>
    <row r="155" customFormat="false" ht="12.75" hidden="false" customHeight="false" outlineLevel="0" collapsed="false">
      <c r="A155" s="366" t="n">
        <v>40940</v>
      </c>
      <c r="B155" s="361" t="n">
        <v>4.174</v>
      </c>
      <c r="C155" s="135" t="n">
        <f aca="false">C154+$B$3*(B155-C154)+$B$5*(C154^($B$6))*D155+(1-$B$3)*(B155-B154)</f>
        <v>3.84644991610223</v>
      </c>
      <c r="D155" s="367" t="n">
        <v>-0.187236502008243</v>
      </c>
      <c r="E155" s="367" t="n">
        <v>0.0476404773074603</v>
      </c>
      <c r="F155" s="187" t="n">
        <f aca="false">C155-E155</f>
        <v>3.79880943879477</v>
      </c>
    </row>
    <row r="156" customFormat="false" ht="12.75" hidden="false" customHeight="false" outlineLevel="0" collapsed="false">
      <c r="A156" s="366" t="n">
        <v>40969</v>
      </c>
      <c r="B156" s="361" t="n">
        <v>4.042</v>
      </c>
      <c r="C156" s="135" t="n">
        <f aca="false">C155+$B$3*(B156-C155)+$B$5*(C155^($B$6))*D156+(1-$B$3)*(B156-B155)</f>
        <v>4.33074900997678</v>
      </c>
      <c r="D156" s="367" t="n">
        <v>1.38140155967654</v>
      </c>
      <c r="E156" s="367" t="n">
        <v>0.0863457928379349</v>
      </c>
      <c r="F156" s="187" t="n">
        <f aca="false">C156-E156</f>
        <v>4.24440321713885</v>
      </c>
    </row>
    <row r="157" customFormat="false" ht="12.75" hidden="false" customHeight="false" outlineLevel="0" collapsed="false">
      <c r="A157" s="366" t="n">
        <v>41000</v>
      </c>
      <c r="B157" s="361" t="n">
        <v>3.872</v>
      </c>
      <c r="C157" s="135" t="n">
        <f aca="false">C156+$B$3*(B157-C156)+$B$5*(C156^($B$6))*D157+(1-$B$3)*(B157-B156)</f>
        <v>4.3415010158705</v>
      </c>
      <c r="D157" s="367" t="n">
        <v>0.683523438779203</v>
      </c>
      <c r="E157" s="367" t="n">
        <v>0.285261418918369</v>
      </c>
      <c r="F157" s="187" t="n">
        <f aca="false">C157-E157</f>
        <v>4.05623959695213</v>
      </c>
    </row>
    <row r="158" customFormat="false" ht="12.75" hidden="false" customHeight="false" outlineLevel="0" collapsed="false">
      <c r="A158" s="366" t="n">
        <v>41030</v>
      </c>
      <c r="B158" s="361" t="n">
        <v>3.872</v>
      </c>
      <c r="C158" s="135" t="n">
        <f aca="false">C157+$B$3*(B158-C157)+$B$5*(C157^($B$6))*D158+(1-$B$3)*(B158-B157)</f>
        <v>4.36227847638171</v>
      </c>
      <c r="D158" s="367" t="n">
        <v>0.420124655173424</v>
      </c>
      <c r="E158" s="367" t="n">
        <v>0.475779085470748</v>
      </c>
      <c r="F158" s="187" t="n">
        <f aca="false">C158-E158</f>
        <v>3.88649939091096</v>
      </c>
    </row>
    <row r="159" customFormat="false" ht="12.75" hidden="false" customHeight="false" outlineLevel="0" collapsed="false">
      <c r="A159" s="366" t="n">
        <v>41061</v>
      </c>
      <c r="B159" s="361" t="n">
        <v>3.904</v>
      </c>
      <c r="C159" s="135" t="n">
        <f aca="false">C158+$B$3*(B159-C158)+$B$5*(C158^($B$6))*D159+(1-$B$3)*(B159-B158)</f>
        <v>4.62296931027021</v>
      </c>
      <c r="D159" s="367" t="n">
        <v>0.959282514386869</v>
      </c>
      <c r="E159" s="367" t="n">
        <v>0.223789213694282</v>
      </c>
      <c r="F159" s="187" t="n">
        <f aca="false">C159-E159</f>
        <v>4.39918009657593</v>
      </c>
    </row>
    <row r="160" customFormat="false" ht="12.75" hidden="false" customHeight="false" outlineLevel="0" collapsed="false">
      <c r="A160" s="366" t="n">
        <v>41091</v>
      </c>
      <c r="B160" s="361" t="n">
        <v>3.951</v>
      </c>
      <c r="C160" s="135" t="n">
        <f aca="false">C159+$B$3*(B160-C159)+$B$5*(C159^($B$6))*D160+(1-$B$3)*(B160-B159)</f>
        <v>4.44783230902095</v>
      </c>
      <c r="D160" s="367" t="n">
        <v>0.00181994417464264</v>
      </c>
      <c r="E160" s="367" t="n">
        <v>2.69863227957187</v>
      </c>
      <c r="F160" s="187" t="n">
        <f aca="false">C160-E160</f>
        <v>1.74920002944908</v>
      </c>
    </row>
    <row r="161" customFormat="false" ht="12.75" hidden="false" customHeight="false" outlineLevel="0" collapsed="false">
      <c r="A161" s="366" t="n">
        <v>41122</v>
      </c>
      <c r="B161" s="361" t="n">
        <v>3.983</v>
      </c>
      <c r="C161" s="135" t="n">
        <f aca="false">C160+$B$3*(B161-C160)+$B$5*(C160^($B$6))*D161+(1-$B$3)*(B161-B160)</f>
        <v>4.62977808291164</v>
      </c>
      <c r="D161" s="367" t="n">
        <v>0.758567176879855</v>
      </c>
      <c r="E161" s="367" t="n">
        <v>0.698693335178253</v>
      </c>
      <c r="F161" s="187" t="n">
        <f aca="false">C161-E161</f>
        <v>3.93108474773339</v>
      </c>
    </row>
    <row r="162" customFormat="false" ht="12.75" hidden="false" customHeight="false" outlineLevel="0" collapsed="false">
      <c r="A162" s="366" t="n">
        <v>41153</v>
      </c>
      <c r="B162" s="361" t="n">
        <v>3.994</v>
      </c>
      <c r="C162" s="135" t="n">
        <f aca="false">C161+$B$3*(B162-C161)+$B$5*(C161^($B$6))*D162+(1-$B$3)*(B162-B161)</f>
        <v>5.03397205494126</v>
      </c>
      <c r="D162" s="367" t="n">
        <v>1.45221137131453</v>
      </c>
      <c r="E162" s="367" t="n">
        <v>0.344648786055785</v>
      </c>
      <c r="F162" s="187" t="n">
        <f aca="false">C162-E162</f>
        <v>4.68932326888547</v>
      </c>
    </row>
    <row r="163" customFormat="false" ht="12.75" hidden="false" customHeight="false" outlineLevel="0" collapsed="false">
      <c r="A163" s="366" t="n">
        <v>41183</v>
      </c>
      <c r="B163" s="361" t="n">
        <v>4.004</v>
      </c>
      <c r="C163" s="135" t="n">
        <f aca="false">C162+$B$3*(B163-C162)+$B$5*(C162^($B$6))*D163+(1-$B$3)*(B163-B162)</f>
        <v>4.9650738824042</v>
      </c>
      <c r="D163" s="367" t="n">
        <v>0.571186287547497</v>
      </c>
      <c r="E163" s="367" t="n">
        <v>0.4834576106168</v>
      </c>
      <c r="F163" s="187" t="n">
        <f aca="false">C163-E163</f>
        <v>4.4816162717874</v>
      </c>
    </row>
    <row r="164" customFormat="false" ht="12.75" hidden="false" customHeight="false" outlineLevel="0" collapsed="false">
      <c r="A164" s="366" t="n">
        <v>41214</v>
      </c>
      <c r="B164" s="361" t="n">
        <v>4.161</v>
      </c>
      <c r="C164" s="135" t="n">
        <f aca="false">C163+$B$3*(B164-C163)+$B$5*(C163^($B$6))*D164+(1-$B$3)*(B164-B163)</f>
        <v>5.0538103435552</v>
      </c>
      <c r="D164" s="367" t="n">
        <v>0.542483596272338</v>
      </c>
      <c r="E164" s="367" t="n">
        <v>-0.0799107907824843</v>
      </c>
      <c r="F164" s="187" t="n">
        <f aca="false">C164-E164</f>
        <v>5.13372113433769</v>
      </c>
    </row>
    <row r="165" customFormat="false" ht="12.75" hidden="false" customHeight="false" outlineLevel="0" collapsed="false">
      <c r="A165" s="366" t="n">
        <v>41244</v>
      </c>
      <c r="B165" s="361" t="n">
        <v>4.338</v>
      </c>
      <c r="C165" s="135" t="n">
        <f aca="false">C164+$B$3*(B165-C164)+$B$5*(C164^($B$6))*D165+(1-$B$3)*(B165-B164)</f>
        <v>4.99831134584827</v>
      </c>
      <c r="D165" s="367" t="n">
        <v>0.103649716625106</v>
      </c>
      <c r="E165" s="367" t="n">
        <v>0.648454166392685</v>
      </c>
      <c r="F165" s="187" t="n">
        <f aca="false">C165-E165</f>
        <v>4.34985717945559</v>
      </c>
    </row>
    <row r="166" customFormat="false" ht="12.75" hidden="false" customHeight="false" outlineLevel="0" collapsed="false">
      <c r="A166" s="366" t="n">
        <v>41275</v>
      </c>
      <c r="B166" s="361" t="n">
        <v>4.393</v>
      </c>
      <c r="C166" s="135" t="n">
        <f aca="false">C165+$B$3*(B166-C165)+$B$5*(C165^($B$6))*D166+(1-$B$3)*(B166-B165)</f>
        <v>5.11387676904793</v>
      </c>
      <c r="D166" s="367" t="n">
        <v>0.624467281522412</v>
      </c>
      <c r="E166" s="367" t="n">
        <v>0.226579507998641</v>
      </c>
      <c r="F166" s="187" t="n">
        <f aca="false">C166-E166</f>
        <v>4.88729726104928</v>
      </c>
    </row>
    <row r="167" customFormat="false" ht="12.75" hidden="false" customHeight="false" outlineLevel="0" collapsed="false">
      <c r="A167" s="366" t="n">
        <v>41306</v>
      </c>
      <c r="B167" s="361" t="n">
        <v>4.279</v>
      </c>
      <c r="C167" s="135" t="n">
        <f aca="false">C166+$B$3*(B167-C166)+$B$5*(C166^($B$6))*D167+(1-$B$3)*(B167-B166)</f>
        <v>4.30622856732209</v>
      </c>
      <c r="D167" s="367" t="n">
        <v>-1.09428916539096</v>
      </c>
      <c r="E167" s="367" t="n">
        <v>0.293674217060259</v>
      </c>
      <c r="F167" s="187" t="n">
        <f aca="false">C167-E167</f>
        <v>4.01255435026183</v>
      </c>
    </row>
    <row r="168" customFormat="false" ht="12.75" hidden="false" customHeight="false" outlineLevel="0" collapsed="false">
      <c r="A168" s="366" t="n">
        <v>41334</v>
      </c>
      <c r="B168" s="361" t="n">
        <v>4.147</v>
      </c>
      <c r="C168" s="135" t="n">
        <f aca="false">C167+$B$3*(B168-C167)+$B$5*(C167^($B$6))*D168+(1-$B$3)*(B168-B167)</f>
        <v>4.19977998951748</v>
      </c>
      <c r="D168" s="367" t="n">
        <v>0.0862140666530063</v>
      </c>
      <c r="E168" s="367" t="n">
        <v>0.607579094996788</v>
      </c>
      <c r="F168" s="187" t="n">
        <f aca="false">C168-E168</f>
        <v>3.5922008945207</v>
      </c>
    </row>
    <row r="169" customFormat="false" ht="12.75" hidden="false" customHeight="false" outlineLevel="0" collapsed="false">
      <c r="A169" s="366" t="n">
        <v>41365</v>
      </c>
      <c r="B169" s="361" t="n">
        <v>3.977</v>
      </c>
      <c r="C169" s="135" t="n">
        <f aca="false">C168+$B$3*(B169-C168)+$B$5*(C168^($B$6))*D169+(1-$B$3)*(B169-B168)</f>
        <v>4.08668244088652</v>
      </c>
      <c r="D169" s="367" t="n">
        <v>0.18815909955024</v>
      </c>
      <c r="E169" s="367" t="n">
        <v>0.521696825854876</v>
      </c>
      <c r="F169" s="187" t="n">
        <f aca="false">C169-E169</f>
        <v>3.56498561503165</v>
      </c>
    </row>
    <row r="170" customFormat="false" ht="12.75" hidden="false" customHeight="false" outlineLevel="0" collapsed="false">
      <c r="A170" s="366" t="n">
        <v>41395</v>
      </c>
      <c r="B170" s="361" t="n">
        <v>3.977</v>
      </c>
      <c r="C170" s="135" t="n">
        <f aca="false">C169+$B$3*(B170-C169)+$B$5*(C169^($B$6))*D170+(1-$B$3)*(B170-B169)</f>
        <v>4.03789754263795</v>
      </c>
      <c r="D170" s="367" t="n">
        <v>-0.0384887285480521</v>
      </c>
      <c r="E170" s="367" t="n">
        <v>0.756784039762639</v>
      </c>
      <c r="F170" s="187" t="n">
        <f aca="false">C170-E170</f>
        <v>3.28111350287531</v>
      </c>
    </row>
    <row r="171" customFormat="false" ht="12.75" hidden="false" customHeight="false" outlineLevel="0" collapsed="false">
      <c r="A171" s="366" t="n">
        <v>41426</v>
      </c>
      <c r="B171" s="361" t="n">
        <v>4.009</v>
      </c>
      <c r="C171" s="135" t="n">
        <f aca="false">C170+$B$3*(B171-C170)+$B$5*(C170^($B$6))*D171+(1-$B$3)*(B171-B170)</f>
        <v>3.79049125806249</v>
      </c>
      <c r="D171" s="367" t="n">
        <v>-0.682375199623234</v>
      </c>
      <c r="E171" s="367" t="n">
        <v>0.333788926076612</v>
      </c>
      <c r="F171" s="187" t="n">
        <f aca="false">C171-E171</f>
        <v>3.45670233198588</v>
      </c>
    </row>
    <row r="172" customFormat="false" ht="12.75" hidden="false" customHeight="false" outlineLevel="0" collapsed="false">
      <c r="A172" s="366" t="n">
        <v>41456</v>
      </c>
      <c r="B172" s="361" t="n">
        <v>4.056</v>
      </c>
      <c r="C172" s="135" t="n">
        <f aca="false">C171+$B$3*(B172-C171)+$B$5*(C171^($B$6))*D172+(1-$B$3)*(B172-B171)</f>
        <v>3.90080848001463</v>
      </c>
      <c r="D172" s="367" t="n">
        <v>-0.0119500265473186</v>
      </c>
      <c r="E172" s="367" t="n">
        <v>0.296940717442544</v>
      </c>
      <c r="F172" s="187" t="n">
        <f aca="false">C172-E172</f>
        <v>3.60386776257208</v>
      </c>
    </row>
    <row r="173" customFormat="false" ht="12.75" hidden="false" customHeight="false" outlineLevel="0" collapsed="false">
      <c r="A173" s="366" t="n">
        <v>41487</v>
      </c>
      <c r="B173" s="361" t="n">
        <v>4.088</v>
      </c>
      <c r="C173" s="135" t="n">
        <f aca="false">C172+$B$3*(B173-C172)+$B$5*(C172^($B$6))*D173+(1-$B$3)*(B173-B172)</f>
        <v>3.53104281713244</v>
      </c>
      <c r="D173" s="367" t="n">
        <v>-1.19883931699046</v>
      </c>
      <c r="E173" s="367" t="n">
        <v>0.203124769861047</v>
      </c>
      <c r="F173" s="187" t="n">
        <f aca="false">C173-E173</f>
        <v>3.3279180472714</v>
      </c>
    </row>
    <row r="174" customFormat="false" ht="12.75" hidden="false" customHeight="false" outlineLevel="0" collapsed="false">
      <c r="A174" s="366" t="n">
        <v>41518</v>
      </c>
      <c r="B174" s="361" t="n">
        <v>4.099</v>
      </c>
      <c r="C174" s="135" t="n">
        <f aca="false">C173+$B$3*(B174-C173)+$B$5*(C173^($B$6))*D174+(1-$B$3)*(B174-B173)</f>
        <v>4.16611853199524</v>
      </c>
      <c r="D174" s="367" t="n">
        <v>1.26437159378178</v>
      </c>
      <c r="E174" s="367" t="n">
        <v>0.517986627360278</v>
      </c>
      <c r="F174" s="187" t="n">
        <f aca="false">C174-E174</f>
        <v>3.64813190463496</v>
      </c>
    </row>
    <row r="175" customFormat="false" ht="12.75" hidden="false" customHeight="false" outlineLevel="0" collapsed="false">
      <c r="A175" s="366" t="n">
        <v>41548</v>
      </c>
      <c r="B175" s="361" t="n">
        <v>4.109</v>
      </c>
      <c r="C175" s="135" t="n">
        <f aca="false">C174+$B$3*(B175-C174)+$B$5*(C174^($B$6))*D175+(1-$B$3)*(B175-B174)</f>
        <v>4.0044898980576</v>
      </c>
      <c r="D175" s="367" t="n">
        <v>-0.388906287013759</v>
      </c>
      <c r="E175" s="367" t="n">
        <v>0.186818291749225</v>
      </c>
      <c r="F175" s="187" t="n">
        <f aca="false">C175-E175</f>
        <v>3.81767160630837</v>
      </c>
    </row>
    <row r="176" customFormat="false" ht="12.75" hidden="false" customHeight="false" outlineLevel="0" collapsed="false">
      <c r="A176" s="366" t="n">
        <v>41579</v>
      </c>
      <c r="B176" s="361" t="n">
        <v>4.266</v>
      </c>
      <c r="C176" s="135" t="n">
        <f aca="false">C175+$B$3*(B176-C175)+$B$5*(C175^($B$6))*D176+(1-$B$3)*(B176-B175)</f>
        <v>4.8111476107951</v>
      </c>
      <c r="D176" s="367" t="n">
        <v>1.6234564300839</v>
      </c>
      <c r="E176" s="367" t="n">
        <v>-0.111099630193536</v>
      </c>
      <c r="F176" s="187" t="n">
        <f aca="false">C176-E176</f>
        <v>4.92224724098863</v>
      </c>
    </row>
    <row r="177" customFormat="false" ht="12.75" hidden="false" customHeight="false" outlineLevel="0" collapsed="false">
      <c r="A177" s="366" t="n">
        <v>41609</v>
      </c>
      <c r="B177" s="361" t="n">
        <v>4.443</v>
      </c>
      <c r="C177" s="135" t="n">
        <f aca="false">C176+$B$3*(B177-C176)+$B$5*(C176^($B$6))*D177+(1-$B$3)*(B177-B176)</f>
        <v>4.96425275174196</v>
      </c>
      <c r="D177" s="367" t="n">
        <v>0.348170655604772</v>
      </c>
      <c r="E177" s="367" t="n">
        <v>0.341953063440368</v>
      </c>
      <c r="F177" s="187" t="n">
        <f aca="false">C177-E177</f>
        <v>4.62229968830159</v>
      </c>
    </row>
    <row r="178" customFormat="false" ht="12.75" hidden="false" customHeight="false" outlineLevel="0" collapsed="false">
      <c r="A178" s="366" t="n">
        <v>41640</v>
      </c>
      <c r="B178" s="361" t="n">
        <v>4.5005</v>
      </c>
      <c r="C178" s="135" t="n">
        <f aca="false">C177+$B$3*(B178-C177)+$B$5*(C177^($B$6))*D178+(1-$B$3)*(B178-B177)</f>
        <v>5.55393282468213</v>
      </c>
      <c r="D178" s="367" t="n">
        <v>1.63883030878831</v>
      </c>
      <c r="E178" s="367" t="n">
        <v>0.753422978671515</v>
      </c>
      <c r="F178" s="187" t="n">
        <f aca="false">C178-E178</f>
        <v>4.80050984601062</v>
      </c>
    </row>
    <row r="179" customFormat="false" ht="12.75" hidden="false" customHeight="false" outlineLevel="0" collapsed="false">
      <c r="A179" s="366" t="n">
        <v>41671</v>
      </c>
      <c r="B179" s="361" t="n">
        <v>4.3865</v>
      </c>
      <c r="C179" s="135" t="n">
        <f aca="false">C178+$B$3*(B179-C178)+$B$5*(C178^($B$6))*D179+(1-$B$3)*(B179-B178)</f>
        <v>4.5115206954605</v>
      </c>
      <c r="D179" s="367" t="n">
        <v>-1.3441040073035</v>
      </c>
      <c r="E179" s="367" t="n">
        <v>-0.0195926100846672</v>
      </c>
      <c r="F179" s="187" t="n">
        <f aca="false">C179-E179</f>
        <v>4.53111330554517</v>
      </c>
    </row>
    <row r="180" customFormat="false" ht="12.75" hidden="false" customHeight="false" outlineLevel="0" collapsed="false">
      <c r="A180" s="366" t="n">
        <v>41699</v>
      </c>
      <c r="B180" s="361" t="n">
        <v>4.2545</v>
      </c>
      <c r="C180" s="135" t="n">
        <f aca="false">C179+$B$3*(B180-C179)+$B$5*(C179^($B$6))*D180+(1-$B$3)*(B180-B179)</f>
        <v>3.57952866986503</v>
      </c>
      <c r="D180" s="367" t="n">
        <v>-1.88627069720611</v>
      </c>
      <c r="E180" s="367" t="n">
        <v>0.211134243355777</v>
      </c>
      <c r="F180" s="187" t="n">
        <f aca="false">C180-E180</f>
        <v>3.36839442650925</v>
      </c>
    </row>
    <row r="181" customFormat="false" ht="12.75" hidden="false" customHeight="false" outlineLevel="0" collapsed="false">
      <c r="A181" s="366" t="n">
        <v>41730</v>
      </c>
      <c r="B181" s="361" t="n">
        <v>4.0845</v>
      </c>
      <c r="C181" s="135" t="n">
        <f aca="false">C180+$B$3*(B181-C180)+$B$5*(C180^($B$6))*D181+(1-$B$3)*(B181-B180)</f>
        <v>3.8695636855149</v>
      </c>
      <c r="D181" s="367" t="n">
        <v>0.697670646787154</v>
      </c>
      <c r="E181" s="367" t="n">
        <v>1.04640339677179</v>
      </c>
      <c r="F181" s="187" t="n">
        <f aca="false">C181-E181</f>
        <v>2.82316028874311</v>
      </c>
    </row>
    <row r="182" customFormat="false" ht="12.75" hidden="false" customHeight="false" outlineLevel="0" collapsed="false">
      <c r="A182" s="366" t="n">
        <v>41760</v>
      </c>
      <c r="B182" s="361" t="n">
        <v>4.0845</v>
      </c>
      <c r="C182" s="135" t="n">
        <f aca="false">C181+$B$3*(B182-C181)+$B$5*(C181^($B$6))*D182+(1-$B$3)*(B182-B181)</f>
        <v>4.42818140813684</v>
      </c>
      <c r="D182" s="367" t="n">
        <v>1.31634411945711</v>
      </c>
      <c r="E182" s="367" t="n">
        <v>1.09786040531964</v>
      </c>
      <c r="F182" s="187" t="n">
        <f aca="false">C182-E182</f>
        <v>3.3303210028172</v>
      </c>
    </row>
    <row r="183" customFormat="false" ht="12.75" hidden="false" customHeight="false" outlineLevel="0" collapsed="false">
      <c r="A183" s="366" t="n">
        <v>41791</v>
      </c>
      <c r="B183" s="361" t="n">
        <v>4.1165</v>
      </c>
      <c r="C183" s="135" t="n">
        <f aca="false">C182+$B$3*(B183-C182)+$B$5*(C182^($B$6))*D183+(1-$B$3)*(B183-B182)</f>
        <v>3.68645812417349</v>
      </c>
      <c r="D183" s="367" t="n">
        <v>-1.66869916536321</v>
      </c>
      <c r="E183" s="367" t="n">
        <v>0.461904871726571</v>
      </c>
      <c r="F183" s="187" t="n">
        <f aca="false">C183-E183</f>
        <v>3.22455325244692</v>
      </c>
    </row>
    <row r="184" customFormat="false" ht="12.75" hidden="false" customHeight="false" outlineLevel="0" collapsed="false">
      <c r="A184" s="366" t="n">
        <v>41821</v>
      </c>
      <c r="B184" s="361" t="n">
        <v>4.1635</v>
      </c>
      <c r="C184" s="135" t="n">
        <f aca="false">C183+$B$3*(B184-C183)+$B$5*(C183^($B$6))*D184+(1-$B$3)*(B184-B183)</f>
        <v>3.40948182165275</v>
      </c>
      <c r="D184" s="367" t="n">
        <v>-1.25352433932514</v>
      </c>
      <c r="E184" s="367" t="n">
        <v>0.285954376683455</v>
      </c>
      <c r="F184" s="187" t="n">
        <f aca="false">C184-E184</f>
        <v>3.12352744496929</v>
      </c>
    </row>
    <row r="185" customFormat="false" ht="12.75" hidden="false" customHeight="false" outlineLevel="0" collapsed="false">
      <c r="A185" s="366" t="n">
        <v>41852</v>
      </c>
      <c r="B185" s="361" t="n">
        <v>4.1955</v>
      </c>
      <c r="C185" s="135" t="n">
        <f aca="false">C184+$B$3*(B185-C184)+$B$5*(C184^($B$6))*D185+(1-$B$3)*(B185-B184)</f>
        <v>3.51950609808447</v>
      </c>
      <c r="D185" s="367" t="n">
        <v>-0.443864482016266</v>
      </c>
      <c r="E185" s="367" t="n">
        <v>0.551703953640761</v>
      </c>
      <c r="F185" s="187" t="n">
        <f aca="false">C185-E185</f>
        <v>2.96780214444371</v>
      </c>
    </row>
    <row r="186" customFormat="false" ht="12.75" hidden="false" customHeight="false" outlineLevel="0" collapsed="false">
      <c r="A186" s="366" t="n">
        <v>41883</v>
      </c>
      <c r="B186" s="361" t="n">
        <v>4.2065</v>
      </c>
      <c r="C186" s="135" t="n">
        <f aca="false">C185+$B$3*(B186-C185)+$B$5*(C185^($B$6))*D186+(1-$B$3)*(B186-B185)</f>
        <v>3.47835985596185</v>
      </c>
      <c r="D186" s="367" t="n">
        <v>-0.734203553860666</v>
      </c>
      <c r="E186" s="367" t="n">
        <v>0.451269763017164</v>
      </c>
      <c r="F186" s="187" t="n">
        <f aca="false">C186-E186</f>
        <v>3.02709009294469</v>
      </c>
    </row>
    <row r="187" customFormat="false" ht="12.75" hidden="false" customHeight="false" outlineLevel="0" collapsed="false">
      <c r="A187" s="366" t="n">
        <v>41913</v>
      </c>
      <c r="B187" s="361" t="n">
        <v>4.2165</v>
      </c>
      <c r="C187" s="135" t="n">
        <f aca="false">C186+$B$3*(B187-C186)+$B$5*(C186^($B$6))*D187+(1-$B$3)*(B187-B186)</f>
        <v>3.88781277077257</v>
      </c>
      <c r="D187" s="367" t="n">
        <v>0.490266974408676</v>
      </c>
      <c r="E187" s="367" t="n">
        <v>1.06053218834162</v>
      </c>
      <c r="F187" s="187" t="n">
        <f aca="false">C187-E187</f>
        <v>2.82728058243095</v>
      </c>
    </row>
    <row r="188" customFormat="false" ht="12.75" hidden="false" customHeight="false" outlineLevel="0" collapsed="false">
      <c r="A188" s="366" t="n">
        <v>41944</v>
      </c>
      <c r="B188" s="361" t="n">
        <v>4.3735</v>
      </c>
      <c r="C188" s="135" t="n">
        <f aca="false">C187+$B$3*(B188-C187)+$B$5*(C187^($B$6))*D188+(1-$B$3)*(B188-B187)</f>
        <v>4.55130440688644</v>
      </c>
      <c r="D188" s="367" t="n">
        <v>1.0799859321313</v>
      </c>
      <c r="E188" s="367" t="n">
        <v>0.864419353822597</v>
      </c>
      <c r="F188" s="187" t="n">
        <f aca="false">C188-E188</f>
        <v>3.68688505306384</v>
      </c>
    </row>
    <row r="189" customFormat="false" ht="12.75" hidden="false" customHeight="false" outlineLevel="0" collapsed="false">
      <c r="A189" s="366" t="n">
        <v>41974</v>
      </c>
      <c r="B189" s="361" t="n">
        <v>4.5505</v>
      </c>
      <c r="C189" s="135" t="n">
        <f aca="false">C188+$B$3*(B189-C188)+$B$5*(C188^($B$6))*D189+(1-$B$3)*(B189-B188)</f>
        <v>4.3033160509823</v>
      </c>
      <c r="D189" s="367" t="n">
        <v>-0.912486353885714</v>
      </c>
      <c r="E189" s="367" t="n">
        <v>0.97853046068693</v>
      </c>
      <c r="F189" s="187" t="n">
        <f aca="false">C189-E189</f>
        <v>3.32478559029537</v>
      </c>
    </row>
    <row r="190" customFormat="false" ht="12.75" hidden="false" customHeight="false" outlineLevel="0" collapsed="false">
      <c r="A190" s="366" t="n">
        <v>42005</v>
      </c>
      <c r="B190" s="361" t="n">
        <v>4.6105</v>
      </c>
      <c r="C190" s="135" t="n">
        <f aca="false">C189+$B$3*(B190-C189)+$B$5*(C189^($B$6))*D190+(1-$B$3)*(B190-B189)</f>
        <v>4.55313077268507</v>
      </c>
      <c r="D190" s="367" t="n">
        <v>0.28717326297467</v>
      </c>
      <c r="E190" s="367" t="n">
        <v>0.302012686936141</v>
      </c>
      <c r="F190" s="187" t="n">
        <f aca="false">C190-E190</f>
        <v>4.25111808574892</v>
      </c>
    </row>
    <row r="191" customFormat="false" ht="12.75" hidden="false" customHeight="false" outlineLevel="0" collapsed="false">
      <c r="A191" s="366" t="n">
        <v>42036</v>
      </c>
      <c r="B191" s="361" t="n">
        <v>4.4965</v>
      </c>
      <c r="C191" s="135" t="n">
        <f aca="false">C190+$B$3*(B191-C190)+$B$5*(C190^($B$6))*D191+(1-$B$3)*(B191-B190)</f>
        <v>4.18022690567208</v>
      </c>
      <c r="D191" s="367" t="n">
        <v>-0.682467815282669</v>
      </c>
      <c r="E191" s="367" t="n">
        <v>0.35360665590483</v>
      </c>
      <c r="F191" s="187" t="n">
        <f aca="false">C191-E191</f>
        <v>3.82662024976725</v>
      </c>
    </row>
    <row r="192" customFormat="false" ht="12.75" hidden="false" customHeight="false" outlineLevel="0" collapsed="false">
      <c r="A192" s="366" t="n">
        <v>42064</v>
      </c>
      <c r="B192" s="361" t="n">
        <v>4.3645</v>
      </c>
      <c r="C192" s="135" t="n">
        <f aca="false">C191+$B$3*(B192-C191)+$B$5*(C191^($B$6))*D192+(1-$B$3)*(B192-B191)</f>
        <v>3.91460573351479</v>
      </c>
      <c r="D192" s="367" t="n">
        <v>-0.596359929820952</v>
      </c>
      <c r="E192" s="367" t="n">
        <v>0.99773282653851</v>
      </c>
      <c r="F192" s="187" t="n">
        <f aca="false">C192-E192</f>
        <v>2.91687290697628</v>
      </c>
    </row>
    <row r="193" customFormat="false" ht="12.75" hidden="false" customHeight="false" outlineLevel="0" collapsed="false">
      <c r="A193" s="366" t="n">
        <v>42095</v>
      </c>
      <c r="B193" s="361" t="n">
        <v>4.1945</v>
      </c>
      <c r="C193" s="135" t="n">
        <f aca="false">C192+$B$3*(B193-C192)+$B$5*(C192^($B$6))*D193+(1-$B$3)*(B193-B192)</f>
        <v>4.31124352520136</v>
      </c>
      <c r="D193" s="367" t="n">
        <v>1.13632800069891</v>
      </c>
      <c r="E193" s="367" t="n">
        <v>0.938650824714622</v>
      </c>
      <c r="F193" s="187" t="n">
        <f aca="false">C193-E193</f>
        <v>3.37259270048673</v>
      </c>
    </row>
    <row r="194" customFormat="false" ht="12.75" hidden="false" customHeight="false" outlineLevel="0" collapsed="false">
      <c r="A194" s="366" t="n">
        <v>42125</v>
      </c>
      <c r="B194" s="361" t="n">
        <v>4.1945</v>
      </c>
      <c r="C194" s="135" t="n">
        <f aca="false">C193+$B$3*(B194-C193)+$B$5*(C193^($B$6))*D194+(1-$B$3)*(B194-B193)</f>
        <v>4.91819591215454</v>
      </c>
      <c r="D194" s="367" t="n">
        <v>1.63024391334266</v>
      </c>
      <c r="E194" s="367" t="n">
        <v>1.06798691384721</v>
      </c>
      <c r="F194" s="187" t="n">
        <f aca="false">C194-E194</f>
        <v>3.85020899830733</v>
      </c>
    </row>
    <row r="195" customFormat="false" ht="12.75" hidden="false" customHeight="false" outlineLevel="0" collapsed="false">
      <c r="A195" s="366" t="n">
        <v>42156</v>
      </c>
      <c r="B195" s="361" t="n">
        <v>4.2265</v>
      </c>
      <c r="C195" s="135" t="n">
        <f aca="false">C194+$B$3*(B195-C194)+$B$5*(C194^($B$6))*D195+(1-$B$3)*(B195-B194)</f>
        <v>4.30169326608496</v>
      </c>
      <c r="D195" s="367" t="n">
        <v>-1.00663038812434</v>
      </c>
      <c r="E195" s="367" t="n">
        <v>0.50910113281304</v>
      </c>
      <c r="F195" s="187" t="n">
        <f aca="false">C195-E195</f>
        <v>3.79259213327192</v>
      </c>
    </row>
    <row r="196" customFormat="false" ht="12.75" hidden="false" customHeight="false" outlineLevel="0" collapsed="false">
      <c r="A196" s="366" t="n">
        <v>42186</v>
      </c>
      <c r="B196" s="361" t="n">
        <v>4.2735</v>
      </c>
      <c r="C196" s="135" t="n">
        <f aca="false">C195+$B$3*(B196-C195)+$B$5*(C195^($B$6))*D196+(1-$B$3)*(B196-B195)</f>
        <v>4.47509547348628</v>
      </c>
      <c r="D196" s="367" t="n">
        <v>0.379912549045421</v>
      </c>
      <c r="E196" s="367" t="n">
        <v>0.163726980538169</v>
      </c>
      <c r="F196" s="187" t="n">
        <f aca="false">C196-E196</f>
        <v>4.31136849294811</v>
      </c>
    </row>
    <row r="197" customFormat="false" ht="12.75" hidden="false" customHeight="false" outlineLevel="0" collapsed="false">
      <c r="A197" s="366" t="n">
        <v>42217</v>
      </c>
      <c r="B197" s="361" t="n">
        <v>4.3055</v>
      </c>
      <c r="C197" s="135" t="n">
        <f aca="false">C196+$B$3*(B197-C196)+$B$5*(C196^($B$6))*D197+(1-$B$3)*(B197-B196)</f>
        <v>4.2683589264044</v>
      </c>
      <c r="D197" s="367" t="n">
        <v>-0.438484793272347</v>
      </c>
      <c r="E197" s="367" t="n">
        <v>-0.0372979544900391</v>
      </c>
      <c r="F197" s="187" t="n">
        <f aca="false">C197-E197</f>
        <v>4.30565688089443</v>
      </c>
    </row>
    <row r="198" customFormat="false" ht="12.75" hidden="false" customHeight="false" outlineLevel="0" collapsed="false">
      <c r="A198" s="366" t="n">
        <v>42248</v>
      </c>
      <c r="B198" s="361" t="n">
        <v>4.3165</v>
      </c>
      <c r="C198" s="135" t="n">
        <f aca="false">C197+$B$3*(B198-C197)+$B$5*(C197^($B$6))*D198+(1-$B$3)*(B198-B197)</f>
        <v>4.61496833071306</v>
      </c>
      <c r="D198" s="367" t="n">
        <v>0.825637031623136</v>
      </c>
      <c r="E198" s="367" t="n">
        <v>0.97798424641087</v>
      </c>
      <c r="F198" s="187" t="n">
        <f aca="false">C198-E198</f>
        <v>3.63698408430219</v>
      </c>
    </row>
    <row r="199" customFormat="false" ht="12.75" hidden="false" customHeight="false" outlineLevel="0" collapsed="false">
      <c r="A199" s="366" t="n">
        <v>42278</v>
      </c>
      <c r="B199" s="361" t="n">
        <v>4.3265</v>
      </c>
      <c r="C199" s="135" t="n">
        <f aca="false">C198+$B$3*(B199-C198)+$B$5*(C198^($B$6))*D199+(1-$B$3)*(B199-B198)</f>
        <v>4.2315528731953</v>
      </c>
      <c r="D199" s="367" t="n">
        <v>-0.737174302821339</v>
      </c>
      <c r="E199" s="367" t="n">
        <v>0.66384903417179</v>
      </c>
      <c r="F199" s="187" t="n">
        <f aca="false">C199-E199</f>
        <v>3.56770383902351</v>
      </c>
    </row>
    <row r="200" customFormat="false" ht="12.75" hidden="false" customHeight="false" outlineLevel="0" collapsed="false">
      <c r="A200" s="366" t="n">
        <v>42309</v>
      </c>
      <c r="B200" s="361" t="n">
        <v>4.4835</v>
      </c>
      <c r="C200" s="135" t="n">
        <f aca="false">C199+$B$3*(B200-C199)+$B$5*(C199^($B$6))*D200+(1-$B$3)*(B200-B199)</f>
        <v>5.03435761743627</v>
      </c>
      <c r="D200" s="367" t="n">
        <v>1.57702582538826</v>
      </c>
      <c r="E200" s="367" t="n">
        <v>0.645365148809218</v>
      </c>
      <c r="F200" s="187" t="n">
        <f aca="false">C200-E200</f>
        <v>4.38899246862705</v>
      </c>
    </row>
    <row r="201" customFormat="false" ht="12.75" hidden="false" customHeight="false" outlineLevel="0" collapsed="false">
      <c r="A201" s="366" t="n">
        <v>42339</v>
      </c>
      <c r="B201" s="361" t="n">
        <v>4.6605</v>
      </c>
      <c r="C201" s="135" t="n">
        <f aca="false">C200+$B$3*(B201-C200)+$B$5*(C200^($B$6))*D201+(1-$B$3)*(B201-B200)</f>
        <v>4.76171007195869</v>
      </c>
      <c r="D201" s="367" t="n">
        <v>-0.654175628146973</v>
      </c>
      <c r="E201" s="367" t="n">
        <v>0.920915065211756</v>
      </c>
      <c r="F201" s="187" t="n">
        <f aca="false">C201-E201</f>
        <v>3.84079500674694</v>
      </c>
    </row>
    <row r="202" customFormat="false" ht="12.75" hidden="false" customHeight="false" outlineLevel="0" collapsed="false">
      <c r="A202" s="366" t="n">
        <v>42370</v>
      </c>
      <c r="B202" s="361" t="n">
        <v>4.723</v>
      </c>
      <c r="C202" s="135" t="n">
        <f aca="false">C201+$B$3*(B202-C201)+$B$5*(C201^($B$6))*D202+(1-$B$3)*(B202-B201)</f>
        <v>4.3846842276083</v>
      </c>
      <c r="D202" s="367" t="n">
        <v>-0.984431481609282</v>
      </c>
      <c r="E202" s="367" t="n">
        <v>0.675660698462768</v>
      </c>
      <c r="F202" s="187" t="n">
        <f aca="false">C202-E202</f>
        <v>3.70902352914553</v>
      </c>
    </row>
    <row r="203" customFormat="false" ht="12.75" hidden="false" customHeight="false" outlineLevel="0" collapsed="false">
      <c r="A203" s="366" t="n">
        <v>42401</v>
      </c>
      <c r="B203" s="361" t="n">
        <v>4.609</v>
      </c>
      <c r="C203" s="135" t="n">
        <f aca="false">C202+$B$3*(B203-C202)+$B$5*(C202^($B$6))*D203+(1-$B$3)*(B203-B202)</f>
        <v>4.77203010464841</v>
      </c>
      <c r="D203" s="367" t="n">
        <v>0.996518497091687</v>
      </c>
      <c r="E203" s="367" t="n">
        <v>0.244590560609239</v>
      </c>
      <c r="F203" s="187" t="n">
        <f aca="false">C203-E203</f>
        <v>4.52743954403917</v>
      </c>
    </row>
    <row r="204" customFormat="false" ht="12.75" hidden="false" customHeight="false" outlineLevel="0" collapsed="false">
      <c r="A204" s="366" t="n">
        <v>42430</v>
      </c>
      <c r="B204" s="361" t="n">
        <v>4.477</v>
      </c>
      <c r="C204" s="135" t="n">
        <f aca="false">C203+$B$3*(B204-C203)+$B$5*(C203^($B$6))*D204+(1-$B$3)*(B204-B203)</f>
        <v>4.37371242446191</v>
      </c>
      <c r="D204" s="367" t="n">
        <v>-0.519879478907879</v>
      </c>
      <c r="E204" s="367" t="n">
        <v>0.363738750223991</v>
      </c>
      <c r="F204" s="187" t="n">
        <f aca="false">C204-E204</f>
        <v>4.00997367423792</v>
      </c>
    </row>
    <row r="205" customFormat="false" ht="12.75" hidden="false" customHeight="false" outlineLevel="0" collapsed="false">
      <c r="A205" s="366" t="n">
        <v>42461</v>
      </c>
      <c r="B205" s="361" t="n">
        <v>4.307</v>
      </c>
      <c r="C205" s="135" t="n">
        <f aca="false">C204+$B$3*(B205-C204)+$B$5*(C204^($B$6))*D205+(1-$B$3)*(B205-B204)</f>
        <v>3.47036544733804</v>
      </c>
      <c r="D205" s="367" t="n">
        <v>-1.9261518566816</v>
      </c>
      <c r="E205" s="367" t="n">
        <v>0.489792355109655</v>
      </c>
      <c r="F205" s="187" t="n">
        <f aca="false">C205-E205</f>
        <v>2.98057309222839</v>
      </c>
    </row>
    <row r="206" customFormat="false" ht="12.75" hidden="false" customHeight="false" outlineLevel="0" collapsed="false">
      <c r="A206" s="366" t="n">
        <v>42491</v>
      </c>
      <c r="B206" s="361" t="n">
        <v>4.307</v>
      </c>
      <c r="C206" s="135" t="n">
        <f aca="false">C205+$B$3*(B206-C205)+$B$5*(C205^($B$6))*D206+(1-$B$3)*(B206-B205)</f>
        <v>3.66228000913312</v>
      </c>
      <c r="D206" s="367" t="n">
        <v>-0.190541771006388</v>
      </c>
      <c r="E206" s="367" t="n">
        <v>0.329698810102425</v>
      </c>
      <c r="F206" s="187" t="n">
        <f aca="false">C206-E206</f>
        <v>3.3325811990307</v>
      </c>
    </row>
    <row r="207" customFormat="false" ht="12.75" hidden="false" customHeight="false" outlineLevel="0" collapsed="false">
      <c r="A207" s="366" t="n">
        <v>42522</v>
      </c>
      <c r="B207" s="361" t="n">
        <v>4.339</v>
      </c>
      <c r="C207" s="135" t="n">
        <f aca="false">C206+$B$3*(B207-C206)+$B$5*(C206^($B$6))*D207+(1-$B$3)*(B207-B206)</f>
        <v>4.48989310146848</v>
      </c>
      <c r="D207" s="367" t="n">
        <v>1.63845531102356</v>
      </c>
      <c r="E207" s="367" t="n">
        <v>0.351354071930259</v>
      </c>
      <c r="F207" s="187" t="n">
        <f aca="false">C207-E207</f>
        <v>4.13853902953822</v>
      </c>
    </row>
    <row r="208" customFormat="false" ht="12.75" hidden="false" customHeight="false" outlineLevel="0" collapsed="false">
      <c r="A208" s="366" t="n">
        <v>42552</v>
      </c>
      <c r="B208" s="361" t="n">
        <v>4.386</v>
      </c>
      <c r="C208" s="135" t="n">
        <f aca="false">C207+$B$3*(B208-C207)+$B$5*(C207^($B$6))*D208+(1-$B$3)*(B208-B207)</f>
        <v>5.09805993542005</v>
      </c>
      <c r="D208" s="367" t="n">
        <v>1.51005149457268</v>
      </c>
      <c r="E208" s="367" t="n">
        <v>0.521202207512275</v>
      </c>
      <c r="F208" s="187" t="n">
        <f aca="false">C208-E208</f>
        <v>4.57685772790778</v>
      </c>
    </row>
    <row r="209" customFormat="false" ht="12.75" hidden="false" customHeight="false" outlineLevel="0" collapsed="false">
      <c r="A209" s="366" t="n">
        <v>42583</v>
      </c>
      <c r="B209" s="361" t="n">
        <v>4.418</v>
      </c>
      <c r="C209" s="135" t="n">
        <f aca="false">C208+$B$3*(B209-C208)+$B$5*(C208^($B$6))*D209+(1-$B$3)*(B209-B208)</f>
        <v>5.48169210279106</v>
      </c>
      <c r="D209" s="367" t="n">
        <v>1.3342013027095</v>
      </c>
      <c r="E209" s="367" t="n">
        <v>1.88595945167355</v>
      </c>
      <c r="F209" s="187" t="n">
        <f aca="false">C209-E209</f>
        <v>3.59573265111751</v>
      </c>
    </row>
    <row r="210" customFormat="false" ht="12.75" hidden="false" customHeight="false" outlineLevel="0" collapsed="false">
      <c r="A210" s="366" t="n">
        <v>42614</v>
      </c>
      <c r="B210" s="361" t="n">
        <v>4.429</v>
      </c>
      <c r="C210" s="135" t="n">
        <f aca="false">C209+$B$3*(B210-C209)+$B$5*(C209^($B$6))*D210+(1-$B$3)*(B210-B209)</f>
        <v>5.30813231262992</v>
      </c>
      <c r="D210" s="367" t="n">
        <v>0.326369913209297</v>
      </c>
      <c r="E210" s="367" t="n">
        <v>0.832764428955633</v>
      </c>
      <c r="F210" s="187" t="n">
        <f aca="false">C210-E210</f>
        <v>4.47536788367428</v>
      </c>
    </row>
    <row r="211" customFormat="false" ht="12.75" hidden="false" customHeight="false" outlineLevel="0" collapsed="false">
      <c r="A211" s="366" t="n">
        <v>42644</v>
      </c>
      <c r="B211" s="361" t="n">
        <v>4.439</v>
      </c>
      <c r="C211" s="135" t="n">
        <f aca="false">C210+$B$3*(B211-C210)+$B$5*(C210^($B$6))*D211+(1-$B$3)*(B211-B210)</f>
        <v>4.44171850553334</v>
      </c>
      <c r="D211" s="367" t="n">
        <v>-1.37952057496308</v>
      </c>
      <c r="E211" s="367" t="n">
        <v>0.39330636275604</v>
      </c>
      <c r="F211" s="187" t="n">
        <f aca="false">C211-E211</f>
        <v>4.0484121427773</v>
      </c>
    </row>
    <row r="212" customFormat="false" ht="12.75" hidden="false" customHeight="false" outlineLevel="0" collapsed="false">
      <c r="A212" s="366" t="n">
        <v>42675</v>
      </c>
      <c r="B212" s="361" t="n">
        <v>4.596</v>
      </c>
      <c r="C212" s="135" t="n">
        <f aca="false">C211+$B$3*(B212-C211)+$B$5*(C211^($B$6))*D212+(1-$B$3)*(B212-B211)</f>
        <v>4.75999262447386</v>
      </c>
      <c r="D212" s="367" t="n">
        <v>0.404854578441757</v>
      </c>
      <c r="E212" s="367" t="n">
        <v>0.524880488893219</v>
      </c>
      <c r="F212" s="187" t="n">
        <f aca="false">C212-E212</f>
        <v>4.23511213558064</v>
      </c>
    </row>
    <row r="213" customFormat="false" ht="12.75" hidden="false" customHeight="false" outlineLevel="0" collapsed="false">
      <c r="A213" s="366" t="n">
        <v>42705</v>
      </c>
      <c r="B213" s="361" t="n">
        <v>4.773</v>
      </c>
      <c r="C213" s="135" t="n">
        <f aca="false">C212+$B$3*(B213-C212)+$B$5*(C212^($B$6))*D213+(1-$B$3)*(B213-B212)</f>
        <v>3.84602092144078</v>
      </c>
      <c r="D213" s="367" t="n">
        <v>-2.50918421984354</v>
      </c>
      <c r="E213" s="367" t="n">
        <v>0.356094320565672</v>
      </c>
      <c r="F213" s="187" t="n">
        <f aca="false">C213-E213</f>
        <v>3.48992660087511</v>
      </c>
    </row>
    <row r="214" customFormat="false" ht="12.75" hidden="false" customHeight="false" outlineLevel="0" collapsed="false">
      <c r="A214" s="366" t="n">
        <v>42736</v>
      </c>
      <c r="B214" s="361" t="n">
        <v>4.838</v>
      </c>
      <c r="C214" s="135" t="n">
        <f aca="false">C213+$B$3*(B214-C213)+$B$5*(C213^($B$6))*D214+(1-$B$3)*(B214-B213)</f>
        <v>4.61116746869323</v>
      </c>
      <c r="D214" s="367" t="n">
        <v>1.10780269040651</v>
      </c>
      <c r="E214" s="367" t="n">
        <v>0.333718264241311</v>
      </c>
      <c r="F214" s="187" t="n">
        <f aca="false">C214-E214</f>
        <v>4.27744920445192</v>
      </c>
    </row>
    <row r="215" customFormat="false" ht="12.75" hidden="false" customHeight="false" outlineLevel="0" collapsed="false">
      <c r="A215" s="366" t="n">
        <v>42767</v>
      </c>
      <c r="B215" s="361" t="n">
        <v>4.724</v>
      </c>
      <c r="C215" s="135" t="n">
        <f aca="false">C214+$B$3*(B215-C214)+$B$5*(C214^($B$6))*D215+(1-$B$3)*(B215-B214)</f>
        <v>3.86667461744654</v>
      </c>
      <c r="D215" s="367" t="n">
        <v>-1.71767827064352</v>
      </c>
      <c r="E215" s="367" t="n">
        <v>0.337124780060878</v>
      </c>
      <c r="F215" s="187" t="n">
        <f aca="false">C215-E215</f>
        <v>3.52954983738566</v>
      </c>
    </row>
    <row r="216" customFormat="false" ht="12.75" hidden="false" customHeight="false" outlineLevel="0" collapsed="false">
      <c r="A216" s="366" t="n">
        <v>42795</v>
      </c>
      <c r="B216" s="361" t="n">
        <v>4.592</v>
      </c>
      <c r="C216" s="135" t="n">
        <f aca="false">C215+$B$3*(B216-C215)+$B$5*(C215^($B$6))*D216+(1-$B$3)*(B216-B215)</f>
        <v>4.05388363987575</v>
      </c>
      <c r="D216" s="367" t="n">
        <v>0.143030623282611</v>
      </c>
      <c r="E216" s="367" t="n">
        <v>0.370230585938283</v>
      </c>
      <c r="F216" s="187" t="n">
        <f aca="false">C216-E216</f>
        <v>3.68365305393746</v>
      </c>
    </row>
    <row r="217" customFormat="false" ht="12.75" hidden="false" customHeight="false" outlineLevel="0" collapsed="false">
      <c r="A217" s="366" t="n">
        <v>42826</v>
      </c>
      <c r="B217" s="361" t="n">
        <v>4.422</v>
      </c>
      <c r="C217" s="135" t="n">
        <f aca="false">C216+$B$3*(B217-C216)+$B$5*(C216^($B$6))*D217+(1-$B$3)*(B217-B216)</f>
        <v>3.69604180094679</v>
      </c>
      <c r="D217" s="367" t="n">
        <v>-0.92708682818333</v>
      </c>
      <c r="E217" s="367" t="n">
        <v>0.37308615766983</v>
      </c>
      <c r="F217" s="187" t="n">
        <f aca="false">C217-E217</f>
        <v>3.32295564327696</v>
      </c>
    </row>
    <row r="218" customFormat="false" ht="12.75" hidden="false" customHeight="false" outlineLevel="0" collapsed="false">
      <c r="A218" s="366" t="n">
        <v>42856</v>
      </c>
      <c r="B218" s="361" t="n">
        <v>4.422</v>
      </c>
      <c r="C218" s="135" t="n">
        <f aca="false">C217+$B$3*(B218-C217)+$B$5*(C217^($B$6))*D218+(1-$B$3)*(B218-B217)</f>
        <v>4.01001311719604</v>
      </c>
      <c r="D218" s="367" t="n">
        <v>0.24344356136011</v>
      </c>
      <c r="E218" s="367" t="n">
        <v>0.162220441248722</v>
      </c>
      <c r="F218" s="187" t="n">
        <f aca="false">C218-E218</f>
        <v>3.84779267594731</v>
      </c>
    </row>
    <row r="219" customFormat="false" ht="12.75" hidden="false" customHeight="false" outlineLevel="0" collapsed="false">
      <c r="A219" s="366" t="n">
        <v>42887</v>
      </c>
      <c r="B219" s="361" t="n">
        <v>4.454</v>
      </c>
      <c r="C219" s="135" t="n">
        <f aca="false">C218+$B$3*(B219-C218)+$B$5*(C218^($B$6))*D219+(1-$B$3)*(B219-B218)</f>
        <v>4.05806691335695</v>
      </c>
      <c r="D219" s="367" t="n">
        <v>-0.293480627891174</v>
      </c>
      <c r="E219" s="367" t="n">
        <v>0.0907256678815451</v>
      </c>
      <c r="F219" s="187" t="n">
        <f aca="false">C219-E219</f>
        <v>3.9673412454754</v>
      </c>
    </row>
    <row r="220" customFormat="false" ht="12.75" hidden="false" customHeight="false" outlineLevel="0" collapsed="false">
      <c r="A220" s="366" t="n">
        <v>42917</v>
      </c>
      <c r="B220" s="361" t="n">
        <v>4.501</v>
      </c>
      <c r="C220" s="135" t="n">
        <f aca="false">C219+$B$3*(B220-C219)+$B$5*(C219^($B$6))*D220+(1-$B$3)*(B220-B219)</f>
        <v>3.23525414251461</v>
      </c>
      <c r="D220" s="367" t="n">
        <v>-2.59322427326928</v>
      </c>
      <c r="E220" s="367" t="n">
        <v>0.694934967886378</v>
      </c>
      <c r="F220" s="187" t="n">
        <f aca="false">C220-E220</f>
        <v>2.54031917462823</v>
      </c>
    </row>
    <row r="221" customFormat="false" ht="12.75" hidden="false" customHeight="false" outlineLevel="0" collapsed="false">
      <c r="A221" s="366" t="n">
        <v>42948</v>
      </c>
      <c r="B221" s="361" t="n">
        <v>4.533</v>
      </c>
      <c r="C221" s="135" t="n">
        <f aca="false">C220+$B$3*(B221-C220)+$B$5*(C220^($B$6))*D221+(1-$B$3)*(B221-B220)</f>
        <v>3.53794768008062</v>
      </c>
      <c r="D221" s="367" t="n">
        <v>-0.356072802814551</v>
      </c>
      <c r="E221" s="367" t="n">
        <v>0.576082477938753</v>
      </c>
      <c r="F221" s="187" t="n">
        <f aca="false">C221-E221</f>
        <v>2.96186520214187</v>
      </c>
    </row>
    <row r="222" customFormat="false" ht="12.75" hidden="false" customHeight="false" outlineLevel="0" collapsed="false">
      <c r="A222" s="366" t="n">
        <v>42979</v>
      </c>
      <c r="B222" s="361" t="n">
        <v>4.544</v>
      </c>
      <c r="C222" s="135" t="n">
        <f aca="false">C221+$B$3*(B222-C221)+$B$5*(C221^($B$6))*D222+(1-$B$3)*(B222-B221)</f>
        <v>4.45949009157572</v>
      </c>
      <c r="D222" s="367" t="n">
        <v>1.68469834937851</v>
      </c>
      <c r="E222" s="367" t="n">
        <v>0.218697996247647</v>
      </c>
      <c r="F222" s="187" t="n">
        <f aca="false">C222-E222</f>
        <v>4.24079209532807</v>
      </c>
    </row>
    <row r="223" customFormat="false" ht="12.75" hidden="false" customHeight="false" outlineLevel="0" collapsed="false">
      <c r="A223" s="366" t="n">
        <v>43009</v>
      </c>
      <c r="B223" s="361" t="n">
        <v>4.554</v>
      </c>
      <c r="C223" s="135" t="n">
        <f aca="false">C222+$B$3*(B223-C222)+$B$5*(C222^($B$6))*D223+(1-$B$3)*(B223-B222)</f>
        <v>4.55399903688662</v>
      </c>
      <c r="D223" s="367" t="n">
        <v>0.145329355008859</v>
      </c>
      <c r="E223" s="367" t="n">
        <v>0.154857103938871</v>
      </c>
      <c r="F223" s="187" t="n">
        <f aca="false">C223-E223</f>
        <v>4.39914193294774</v>
      </c>
    </row>
    <row r="224" customFormat="false" ht="12.75" hidden="false" customHeight="false" outlineLevel="0" collapsed="false">
      <c r="A224" s="366" t="n">
        <v>43040</v>
      </c>
      <c r="B224" s="361" t="n">
        <v>4.711</v>
      </c>
      <c r="C224" s="135" t="n">
        <f aca="false">C223+$B$3*(B224-C223)+$B$5*(C223^($B$6))*D224+(1-$B$3)*(B224-B223)</f>
        <v>4.75958981097608</v>
      </c>
      <c r="D224" s="367" t="n">
        <v>0.119839801522374</v>
      </c>
      <c r="E224" s="367" t="n">
        <v>0.842521335187826</v>
      </c>
      <c r="F224" s="187" t="n">
        <f aca="false">C224-E224</f>
        <v>3.91706847578825</v>
      </c>
    </row>
    <row r="225" customFormat="false" ht="12.75" hidden="false" customHeight="false" outlineLevel="0" collapsed="false">
      <c r="A225" s="366" t="n">
        <v>43070</v>
      </c>
      <c r="B225" s="361" t="n">
        <v>4.888</v>
      </c>
      <c r="C225" s="135" t="n">
        <f aca="false">C224+$B$3*(B225-C224)+$B$5*(C224^($B$6))*D225+(1-$B$3)*(B225-B224)</f>
        <v>4.25123486517153</v>
      </c>
      <c r="D225" s="367" t="n">
        <v>-1.61705853024345</v>
      </c>
      <c r="E225" s="367" t="n">
        <v>0.197011888676441</v>
      </c>
      <c r="F225" s="187" t="n">
        <f aca="false">C225-E225</f>
        <v>4.05422297649509</v>
      </c>
    </row>
    <row r="226" customFormat="false" ht="12.75" hidden="false" customHeight="false" outlineLevel="0" collapsed="false">
      <c r="A226" s="366" t="n">
        <v>43101</v>
      </c>
      <c r="B226" s="361" t="n">
        <v>4.9555</v>
      </c>
      <c r="C226" s="135" t="n">
        <f aca="false">C225+$B$3*(B226-C225)+$B$5*(C225^($B$6))*D226+(1-$B$3)*(B226-B225)</f>
        <v>4.44432250229148</v>
      </c>
      <c r="D226" s="367" t="n">
        <v>-0.183303637450231</v>
      </c>
      <c r="E226" s="367" t="n">
        <v>-0.124127787953279</v>
      </c>
      <c r="F226" s="187" t="n">
        <f aca="false">C226-E226</f>
        <v>4.56845029024476</v>
      </c>
    </row>
    <row r="227" customFormat="false" ht="12.75" hidden="false" customHeight="false" outlineLevel="0" collapsed="false">
      <c r="A227" s="366" t="n">
        <v>43132</v>
      </c>
      <c r="B227" s="361" t="n">
        <v>4.8415</v>
      </c>
      <c r="C227" s="135" t="n">
        <f aca="false">C226+$B$3*(B227-C226)+$B$5*(C226^($B$6))*D227+(1-$B$3)*(B227-B226)</f>
        <v>5.2914797349985</v>
      </c>
      <c r="D227" s="367" t="n">
        <v>2.00397668015033</v>
      </c>
      <c r="E227" s="367" t="n">
        <v>0.660869049027068</v>
      </c>
      <c r="F227" s="187" t="n">
        <f aca="false">C227-E227</f>
        <v>4.63061068597143</v>
      </c>
    </row>
    <row r="228" customFormat="false" ht="12.75" hidden="false" customHeight="false" outlineLevel="0" collapsed="false">
      <c r="A228" s="366" t="n">
        <v>43160</v>
      </c>
      <c r="B228" s="361" t="n">
        <v>4.7095</v>
      </c>
      <c r="C228" s="135" t="n">
        <f aca="false">C227+$B$3*(B228-C227)+$B$5*(C227^($B$6))*D228+(1-$B$3)*(B228-B227)</f>
        <v>4.63260872937328</v>
      </c>
      <c r="D228" s="367" t="n">
        <v>-0.886322928967612</v>
      </c>
      <c r="E228" s="367" t="n">
        <v>0.297518195232301</v>
      </c>
      <c r="F228" s="187" t="n">
        <f aca="false">C228-E228</f>
        <v>4.33509053414098</v>
      </c>
    </row>
    <row r="229" customFormat="false" ht="12.75" hidden="false" customHeight="false" outlineLevel="0" collapsed="false">
      <c r="A229" s="366" t="n">
        <v>43191</v>
      </c>
      <c r="B229" s="361" t="n">
        <v>4.5395</v>
      </c>
      <c r="C229" s="135" t="n">
        <f aca="false">C228+$B$3*(B229-C228)+$B$5*(C228^($B$6))*D229+(1-$B$3)*(B229-B228)</f>
        <v>4.66453810207387</v>
      </c>
      <c r="D229" s="367" t="n">
        <v>0.435492450169432</v>
      </c>
      <c r="E229" s="367" t="n">
        <v>0.396849739433505</v>
      </c>
      <c r="F229" s="187" t="n">
        <f aca="false">C229-E229</f>
        <v>4.26768836264036</v>
      </c>
    </row>
    <row r="230" customFormat="false" ht="12.75" hidden="false" customHeight="false" outlineLevel="0" collapsed="false">
      <c r="A230" s="366" t="n">
        <v>43221</v>
      </c>
      <c r="B230" s="361" t="n">
        <v>4.5395</v>
      </c>
      <c r="C230" s="135" t="n">
        <f aca="false">C229+$B$3*(B230-C229)+$B$5*(C229^($B$6))*D230+(1-$B$3)*(B230-B229)</f>
        <v>5.18314603387918</v>
      </c>
      <c r="D230" s="367" t="n">
        <v>1.3582679907273</v>
      </c>
      <c r="E230" s="367" t="n">
        <v>0.083167864606253</v>
      </c>
      <c r="F230" s="187" t="n">
        <f aca="false">C230-E230</f>
        <v>5.09997816927293</v>
      </c>
    </row>
    <row r="231" customFormat="false" ht="12.75" hidden="false" customHeight="false" outlineLevel="0" collapsed="false">
      <c r="A231" s="366" t="n">
        <v>43252</v>
      </c>
      <c r="B231" s="361" t="n">
        <v>4.5715</v>
      </c>
      <c r="C231" s="135" t="n">
        <f aca="false">C230+$B$3*(B231-C230)+$B$5*(C230^($B$6))*D231+(1-$B$3)*(B231-B230)</f>
        <v>4.77049795381508</v>
      </c>
      <c r="D231" s="367" t="n">
        <v>-0.56666259154836</v>
      </c>
      <c r="E231" s="367" t="n">
        <v>0.333027297165581</v>
      </c>
      <c r="F231" s="187" t="n">
        <f aca="false">C231-E231</f>
        <v>4.4374706566495</v>
      </c>
    </row>
    <row r="232" customFormat="false" ht="12.75" hidden="false" customHeight="false" outlineLevel="0" collapsed="false">
      <c r="A232" s="366" t="n">
        <v>43282</v>
      </c>
      <c r="B232" s="361" t="n">
        <v>4.6185</v>
      </c>
      <c r="C232" s="135" t="n">
        <f aca="false">C231+$B$3*(B232-C231)+$B$5*(C231^($B$6))*D232+(1-$B$3)*(B232-B231)</f>
        <v>5.36989220353114</v>
      </c>
      <c r="D232" s="367" t="n">
        <v>1.47976261849577</v>
      </c>
      <c r="E232" s="367" t="n">
        <v>0.859730256624324</v>
      </c>
      <c r="F232" s="187" t="n">
        <f aca="false">C232-E232</f>
        <v>4.51016194690681</v>
      </c>
    </row>
    <row r="233" customFormat="false" ht="12.75" hidden="false" customHeight="false" outlineLevel="0" collapsed="false">
      <c r="A233" s="366" t="n">
        <v>43313</v>
      </c>
      <c r="B233" s="361" t="n">
        <v>4.6505</v>
      </c>
      <c r="C233" s="135" t="n">
        <f aca="false">C232+$B$3*(B233-C232)+$B$5*(C232^($B$6))*D233+(1-$B$3)*(B233-B232)</f>
        <v>5.37563256691272</v>
      </c>
      <c r="D233" s="367" t="n">
        <v>0.469402226214847</v>
      </c>
      <c r="E233" s="367" t="n">
        <v>0.62108178235658</v>
      </c>
      <c r="F233" s="187" t="n">
        <f aca="false">C233-E233</f>
        <v>4.75455078455614</v>
      </c>
    </row>
    <row r="234" customFormat="false" ht="12.75" hidden="false" customHeight="false" outlineLevel="0" collapsed="false">
      <c r="A234" s="366" t="n">
        <v>43344</v>
      </c>
      <c r="B234" s="361" t="n">
        <v>4.6615</v>
      </c>
      <c r="C234" s="135" t="n">
        <f aca="false">C233+$B$3*(B234-C233)+$B$5*(C233^($B$6))*D234+(1-$B$3)*(B234-B233)</f>
        <v>5.14399173817293</v>
      </c>
      <c r="D234" s="367" t="n">
        <v>-0.0405194307148779</v>
      </c>
      <c r="E234" s="367" t="n">
        <v>0.345327066564709</v>
      </c>
      <c r="F234" s="187" t="n">
        <f aca="false">C234-E234</f>
        <v>4.79866467160822</v>
      </c>
    </row>
    <row r="235" customFormat="false" ht="12.75" hidden="false" customHeight="false" outlineLevel="0" collapsed="false">
      <c r="A235" s="366" t="n">
        <v>43374</v>
      </c>
      <c r="B235" s="361" t="n">
        <v>4.6715</v>
      </c>
      <c r="C235" s="135" t="n">
        <f aca="false">C234+$B$3*(B235-C234)+$B$5*(C234^($B$6))*D235+(1-$B$3)*(B235-B234)</f>
        <v>5.66665742100179</v>
      </c>
      <c r="D235" s="367" t="n">
        <v>1.53677555986739</v>
      </c>
      <c r="E235" s="367" t="n">
        <v>0.0774353639036818</v>
      </c>
      <c r="F235" s="187" t="n">
        <f aca="false">C235-E235</f>
        <v>5.58922205709811</v>
      </c>
    </row>
    <row r="236" customFormat="false" ht="12.75" hidden="false" customHeight="false" outlineLevel="0" collapsed="false">
      <c r="A236" s="366" t="n">
        <v>43405</v>
      </c>
      <c r="B236" s="361" t="n">
        <v>4.8285</v>
      </c>
      <c r="C236" s="135" t="n">
        <f aca="false">C235+$B$3*(B236-C235)+$B$5*(C235^($B$6))*D236+(1-$B$3)*(B236-B235)</f>
        <v>5.15088954915047</v>
      </c>
      <c r="D236" s="367" t="n">
        <v>-0.805388118861321</v>
      </c>
      <c r="E236" s="367" t="n">
        <v>0.291364996788522</v>
      </c>
      <c r="F236" s="187" t="n">
        <f aca="false">C236-E236</f>
        <v>4.85952455236195</v>
      </c>
    </row>
    <row r="237" customFormat="false" ht="12.75" hidden="false" customHeight="false" outlineLevel="0" collapsed="false">
      <c r="A237" s="366" t="n">
        <v>43435</v>
      </c>
      <c r="B237" s="361" t="n">
        <v>5.0055</v>
      </c>
      <c r="C237" s="135" t="n">
        <f aca="false">C236+$B$3*(B237-C236)+$B$5*(C236^($B$6))*D237+(1-$B$3)*(B237-B236)</f>
        <v>5.53836530703808</v>
      </c>
      <c r="D237" s="367" t="n">
        <v>0.71986341703042</v>
      </c>
      <c r="E237" s="367" t="n">
        <v>0.72287400108332</v>
      </c>
      <c r="F237" s="187" t="n">
        <f aca="false">C237-E237</f>
        <v>4.81549130595476</v>
      </c>
    </row>
    <row r="238" customFormat="false" ht="12.75" hidden="false" customHeight="false" outlineLevel="0" collapsed="false">
      <c r="A238" s="366" t="n">
        <v>43466</v>
      </c>
      <c r="B238" s="361" t="n">
        <v>5.0755</v>
      </c>
      <c r="C238" s="135" t="n">
        <f aca="false">C237+$B$3*(B238-C237)+$B$5*(C237^($B$6))*D238+(1-$B$3)*(B238-B237)</f>
        <v>4.53615239492599</v>
      </c>
      <c r="D238" s="367" t="n">
        <v>-2.02849853329822</v>
      </c>
      <c r="E238" s="367" t="n">
        <v>-0.00202336067254451</v>
      </c>
      <c r="F238" s="187" t="n">
        <f aca="false">C238-E238</f>
        <v>4.53817575559853</v>
      </c>
    </row>
    <row r="239" customFormat="false" ht="12.75" hidden="false" customHeight="false" outlineLevel="0" collapsed="false">
      <c r="A239" s="366" t="n">
        <v>43497</v>
      </c>
      <c r="B239" s="361" t="n">
        <v>4.9615</v>
      </c>
      <c r="C239" s="135" t="n">
        <f aca="false">C238+$B$3*(B239-C238)+$B$5*(C238^($B$6))*D239+(1-$B$3)*(B239-B238)</f>
        <v>4.84241074949566</v>
      </c>
      <c r="D239" s="367" t="n">
        <v>0.625355694702799</v>
      </c>
      <c r="E239" s="367" t="n">
        <v>0.615207048702646</v>
      </c>
      <c r="F239" s="187" t="n">
        <f aca="false">C239-E239</f>
        <v>4.22720370079301</v>
      </c>
    </row>
    <row r="240" customFormat="false" ht="12.75" hidden="false" customHeight="false" outlineLevel="0" collapsed="false">
      <c r="A240" s="366" t="n">
        <v>43525</v>
      </c>
      <c r="B240" s="361" t="n">
        <v>4.8295</v>
      </c>
      <c r="C240" s="135" t="n">
        <f aca="false">C239+$B$3*(B240-C239)+$B$5*(C239^($B$6))*D240+(1-$B$3)*(B240-B239)</f>
        <v>4.45126577874609</v>
      </c>
      <c r="D240" s="367" t="n">
        <v>-0.708107495706905</v>
      </c>
      <c r="E240" s="367" t="n">
        <v>0.775419964617982</v>
      </c>
      <c r="F240" s="187" t="n">
        <f aca="false">C240-E240</f>
        <v>3.67584581412811</v>
      </c>
    </row>
    <row r="241" customFormat="false" ht="12.75" hidden="false" customHeight="false" outlineLevel="0" collapsed="false">
      <c r="A241" s="366" t="n">
        <v>43556</v>
      </c>
      <c r="B241" s="361" t="n">
        <v>4.6595</v>
      </c>
      <c r="C241" s="135" t="n">
        <f aca="false">C240+$B$3*(B241-C240)+$B$5*(C240^($B$6))*D241+(1-$B$3)*(B241-B240)</f>
        <v>4.15674260059949</v>
      </c>
      <c r="D241" s="367" t="n">
        <v>-0.60313904099015</v>
      </c>
      <c r="E241" s="367" t="n">
        <v>0.550090628316286</v>
      </c>
      <c r="F241" s="187" t="n">
        <f aca="false">C241-E241</f>
        <v>3.6066519722832</v>
      </c>
    </row>
    <row r="242" customFormat="false" ht="12.75" hidden="false" customHeight="false" outlineLevel="0" collapsed="false">
      <c r="A242" s="366" t="n">
        <v>43586</v>
      </c>
      <c r="B242" s="361" t="n">
        <v>4.6595</v>
      </c>
      <c r="C242" s="135" t="n">
        <f aca="false">C241+$B$3*(B242-C241)+$B$5*(C241^($B$6))*D242+(1-$B$3)*(B242-B241)</f>
        <v>4.172851982378</v>
      </c>
      <c r="D242" s="367" t="n">
        <v>-0.360750873536744</v>
      </c>
      <c r="E242" s="367" t="n">
        <v>0.711501784784299</v>
      </c>
      <c r="F242" s="187" t="n">
        <f aca="false">C242-E242</f>
        <v>3.4613501975937</v>
      </c>
    </row>
    <row r="243" customFormat="false" ht="12.75" hidden="false" customHeight="false" outlineLevel="0" collapsed="false">
      <c r="A243" s="366" t="n">
        <v>43617</v>
      </c>
      <c r="B243" s="361" t="n">
        <v>4.6915</v>
      </c>
      <c r="C243" s="135" t="n">
        <f aca="false">C242+$B$3*(B243-C242)+$B$5*(C242^($B$6))*D243+(1-$B$3)*(B243-B242)</f>
        <v>4.31783879400377</v>
      </c>
      <c r="D243" s="367" t="n">
        <v>-0.0975824978345003</v>
      </c>
      <c r="E243" s="367" t="n">
        <v>0.628162155361188</v>
      </c>
      <c r="F243" s="187" t="n">
        <f aca="false">C243-E243</f>
        <v>3.68967663864258</v>
      </c>
    </row>
    <row r="244" customFormat="false" ht="12.75" hidden="false" customHeight="false" outlineLevel="0" collapsed="false">
      <c r="A244" s="366" t="n">
        <v>43647</v>
      </c>
      <c r="B244" s="361" t="n">
        <v>4.7385</v>
      </c>
      <c r="C244" s="135" t="n">
        <f aca="false">C243+$B$3*(B244-C243)+$B$5*(C243^($B$6))*D244+(1-$B$3)*(B244-B243)</f>
        <v>3.56177659025463</v>
      </c>
      <c r="D244" s="367" t="n">
        <v>-2.32744863200939</v>
      </c>
      <c r="E244" s="367" t="n">
        <v>0.341563880254033</v>
      </c>
      <c r="F244" s="187" t="n">
        <f aca="false">C244-E244</f>
        <v>3.2202127100006</v>
      </c>
    </row>
    <row r="245" customFormat="false" ht="12.75" hidden="false" customHeight="false" outlineLevel="0" collapsed="false">
      <c r="A245" s="366" t="n">
        <v>43678</v>
      </c>
      <c r="B245" s="361" t="n">
        <v>4.7705</v>
      </c>
      <c r="C245" s="135" t="n">
        <f aca="false">C244+$B$3*(B245-C244)+$B$5*(C244^($B$6))*D245+(1-$B$3)*(B245-B244)</f>
        <v>3.59821110509792</v>
      </c>
      <c r="D245" s="367" t="n">
        <v>-1.0049333917384</v>
      </c>
      <c r="E245" s="367" t="n">
        <v>0.793055573229148</v>
      </c>
      <c r="F245" s="187" t="n">
        <f aca="false">C245-E245</f>
        <v>2.80515553186877</v>
      </c>
    </row>
    <row r="246" customFormat="false" ht="12.75" hidden="false" customHeight="false" outlineLevel="0" collapsed="false">
      <c r="A246" s="366" t="n">
        <v>43709</v>
      </c>
      <c r="B246" s="361" t="n">
        <v>4.7815</v>
      </c>
      <c r="C246" s="135" t="n">
        <f aca="false">C245+$B$3*(B246-C245)+$B$5*(C245^($B$6))*D246+(1-$B$3)*(B246-B245)</f>
        <v>3.84984397328671</v>
      </c>
      <c r="D246" s="367" t="n">
        <v>-0.340658317695083</v>
      </c>
      <c r="E246" s="367" t="n">
        <v>0.156311920976986</v>
      </c>
      <c r="F246" s="187" t="n">
        <f aca="false">C246-E246</f>
        <v>3.69353205230972</v>
      </c>
    </row>
    <row r="247" customFormat="false" ht="12.75" hidden="false" customHeight="false" outlineLevel="0" collapsed="false">
      <c r="A247" s="366" t="n">
        <v>43739</v>
      </c>
      <c r="B247" s="361" t="n">
        <v>4.7915</v>
      </c>
      <c r="C247" s="135" t="n">
        <f aca="false">C246+$B$3*(B247-C246)+$B$5*(C246^($B$6))*D247+(1-$B$3)*(B247-B246)</f>
        <v>4.05242529227428</v>
      </c>
      <c r="D247" s="367" t="n">
        <v>-0.258133618293547</v>
      </c>
      <c r="E247" s="367" t="n">
        <v>0.627513666002073</v>
      </c>
      <c r="F247" s="187" t="n">
        <f aca="false">C247-E247</f>
        <v>3.42491162627221</v>
      </c>
    </row>
    <row r="248" customFormat="false" ht="12.75" hidden="false" customHeight="false" outlineLevel="0" collapsed="false">
      <c r="A248" s="366" t="n">
        <v>43770</v>
      </c>
      <c r="B248" s="361" t="n">
        <v>4.9485</v>
      </c>
      <c r="C248" s="135" t="n">
        <f aca="false">C247+$B$3*(B248-C247)+$B$5*(C247^($B$6))*D248+(1-$B$3)*(B248-B247)</f>
        <v>4.33261453661855</v>
      </c>
      <c r="D248" s="367" t="n">
        <v>-0.276938231659217</v>
      </c>
      <c r="E248" s="367" t="n">
        <v>0.880214409053618</v>
      </c>
      <c r="F248" s="187" t="n">
        <f aca="false">C248-E248</f>
        <v>3.45240012756493</v>
      </c>
    </row>
    <row r="249" customFormat="false" ht="12.75" hidden="false" customHeight="false" outlineLevel="0" collapsed="false">
      <c r="A249" s="366" t="n">
        <v>43800</v>
      </c>
      <c r="B249" s="361" t="n">
        <v>5.1255</v>
      </c>
      <c r="C249" s="135" t="n">
        <f aca="false">C248+$B$3*(B249-C248)+$B$5*(C248^($B$6))*D249+(1-$B$3)*(B249-B248)</f>
        <v>5.40008684404742</v>
      </c>
      <c r="D249" s="367" t="n">
        <v>1.76884091960682</v>
      </c>
      <c r="E249" s="367" t="n">
        <v>0.258704064532311</v>
      </c>
      <c r="F249" s="187" t="n">
        <f aca="false">C249-E249</f>
        <v>5.1413827795151</v>
      </c>
    </row>
    <row r="250" customFormat="false" ht="12.75" hidden="false" customHeight="false" outlineLevel="0" collapsed="false">
      <c r="A250" s="366" t="n">
        <v>43831</v>
      </c>
      <c r="B250" s="361" t="n">
        <v>5.1955</v>
      </c>
      <c r="C250" s="135" t="n">
        <f aca="false">C249+$B$3*(B250-C249)+$B$5*(C249^($B$6))*D250+(1-$B$3)*(B250-B249)</f>
        <v>5.52218251170515</v>
      </c>
      <c r="D250" s="367" t="n">
        <v>0.310781967768032</v>
      </c>
      <c r="E250" s="367" t="n">
        <v>0.79385319632789</v>
      </c>
      <c r="F250" s="187" t="n">
        <f aca="false">C250-E250</f>
        <v>4.72832931537726</v>
      </c>
    </row>
    <row r="251" customFormat="false" ht="12.75" hidden="false" customHeight="false" outlineLevel="0" collapsed="false">
      <c r="A251" s="366" t="n">
        <v>43862</v>
      </c>
      <c r="B251" s="361" t="n">
        <v>5.0815</v>
      </c>
      <c r="C251" s="135" t="n">
        <f aca="false">C250+$B$3*(B251-C250)+$B$5*(C250^($B$6))*D251+(1-$B$3)*(B251-B250)</f>
        <v>5.27552575296938</v>
      </c>
      <c r="D251" s="367" t="n">
        <v>-0.0702935774074469</v>
      </c>
      <c r="E251" s="367" t="n">
        <v>0.0943255050372831</v>
      </c>
      <c r="F251" s="187" t="n">
        <f aca="false">C251-E251</f>
        <v>5.18120024793209</v>
      </c>
    </row>
    <row r="252" customFormat="false" ht="12.75" hidden="false" customHeight="false" outlineLevel="0" collapsed="false">
      <c r="A252" s="366" t="n">
        <v>43891</v>
      </c>
      <c r="B252" s="361" t="n">
        <v>4.9495</v>
      </c>
      <c r="C252" s="135" t="n">
        <f aca="false">C251+$B$3*(B252-C251)+$B$5*(C251^($B$6))*D252+(1-$B$3)*(B252-B251)</f>
        <v>4.65612347176351</v>
      </c>
      <c r="D252" s="367" t="n">
        <v>-0.97903893933972</v>
      </c>
      <c r="E252" s="367" t="n">
        <v>0.364728315915928</v>
      </c>
      <c r="F252" s="187" t="n">
        <f aca="false">C252-E252</f>
        <v>4.29139515584758</v>
      </c>
    </row>
    <row r="253" customFormat="false" ht="12.75" hidden="false" customHeight="false" outlineLevel="0" collapsed="false">
      <c r="A253" s="366" t="n">
        <v>43922</v>
      </c>
      <c r="B253" s="361" t="n">
        <v>4.7795</v>
      </c>
      <c r="C253" s="135" t="n">
        <f aca="false">C252+$B$3*(B253-C252)+$B$5*(C252^($B$6))*D253+(1-$B$3)*(B253-B252)</f>
        <v>4.46454034362977</v>
      </c>
      <c r="D253" s="367" t="n">
        <v>-0.274474436445701</v>
      </c>
      <c r="E253" s="367" t="n">
        <v>0.865918397726818</v>
      </c>
      <c r="F253" s="187" t="n">
        <f aca="false">C253-E253</f>
        <v>3.59862194590295</v>
      </c>
    </row>
    <row r="254" customFormat="false" ht="12.75" hidden="false" customHeight="false" outlineLevel="0" collapsed="false">
      <c r="A254" s="366" t="n">
        <v>43952</v>
      </c>
      <c r="B254" s="361" t="n">
        <v>4.7795</v>
      </c>
      <c r="C254" s="135" t="n">
        <f aca="false">C253+$B$3*(B254-C253)+$B$5*(C253^($B$6))*D254+(1-$B$3)*(B254-B253)</f>
        <v>4.55906937941796</v>
      </c>
      <c r="D254" s="367" t="n">
        <v>-0.00774288810400957</v>
      </c>
      <c r="E254" s="367" t="n">
        <v>0.0900757401798507</v>
      </c>
      <c r="F254" s="187" t="n">
        <f aca="false">C254-E254</f>
        <v>4.4689936392381</v>
      </c>
    </row>
    <row r="255" customFormat="false" ht="12.75" hidden="false" customHeight="false" outlineLevel="0" collapsed="false">
      <c r="A255" s="366" t="n">
        <v>43983</v>
      </c>
      <c r="B255" s="361" t="n">
        <v>4.8115</v>
      </c>
      <c r="C255" s="135" t="n">
        <f aca="false">C254+$B$3*(B255-C254)+$B$5*(C254^($B$6))*D255+(1-$B$3)*(B255-B254)</f>
        <v>4.3933068654919</v>
      </c>
      <c r="D255" s="367" t="n">
        <v>-0.655913628780111</v>
      </c>
      <c r="E255" s="367" t="n">
        <v>0.880118468396612</v>
      </c>
      <c r="F255" s="187" t="n">
        <f aca="false">C255-E255</f>
        <v>3.51318839709529</v>
      </c>
    </row>
    <row r="256" customFormat="false" ht="12.75" hidden="false" customHeight="false" outlineLevel="0" collapsed="false">
      <c r="A256" s="366" t="n">
        <v>44013</v>
      </c>
      <c r="B256" s="361" t="n">
        <v>4.8585</v>
      </c>
      <c r="C256" s="135" t="n">
        <f aca="false">C255+$B$3*(B256-C255)+$B$5*(C255^($B$6))*D256+(1-$B$3)*(B256-B255)</f>
        <v>4.57466779353634</v>
      </c>
      <c r="D256" s="367" t="n">
        <v>0.0118546794007576</v>
      </c>
      <c r="E256" s="367" t="n">
        <v>0.527383671512675</v>
      </c>
      <c r="F256" s="187" t="n">
        <f aca="false">C256-E256</f>
        <v>4.04728412202367</v>
      </c>
    </row>
    <row r="257" customFormat="false" ht="12.75" hidden="false" customHeight="false" outlineLevel="0" collapsed="false">
      <c r="A257" s="366" t="n">
        <v>44044</v>
      </c>
      <c r="B257" s="361" t="n">
        <v>4.8905</v>
      </c>
      <c r="C257" s="135" t="n">
        <f aca="false">C256+$B$3*(B257-C256)+$B$5*(C256^($B$6))*D257+(1-$B$3)*(B257-B256)</f>
        <v>4.76949454481774</v>
      </c>
      <c r="D257" s="367" t="n">
        <v>0.184159125307133</v>
      </c>
      <c r="E257" s="367" t="n">
        <v>0.25032776852499</v>
      </c>
      <c r="F257" s="187" t="n">
        <f aca="false">C257-E257</f>
        <v>4.51916677629275</v>
      </c>
    </row>
    <row r="258" customFormat="false" ht="12.75" hidden="false" customHeight="false" outlineLevel="0" collapsed="false">
      <c r="A258" s="366" t="n">
        <v>44075</v>
      </c>
      <c r="B258" s="361" t="n">
        <v>4.9015</v>
      </c>
      <c r="C258" s="135" t="n">
        <f aca="false">C257+$B$3*(B258-C257)+$B$5*(C257^($B$6))*D258+(1-$B$3)*(B258-B257)</f>
        <v>4.53171464359743</v>
      </c>
      <c r="D258" s="367" t="n">
        <v>-0.689951899933927</v>
      </c>
      <c r="E258" s="367" t="n">
        <v>0.266429049899501</v>
      </c>
      <c r="F258" s="187" t="n">
        <f aca="false">C258-E258</f>
        <v>4.26528559369793</v>
      </c>
    </row>
    <row r="259" customFormat="false" ht="12.75" hidden="false" customHeight="false" outlineLevel="0" collapsed="false">
      <c r="A259" s="366" t="n">
        <v>44105</v>
      </c>
      <c r="B259" s="361" t="n">
        <v>4.9115</v>
      </c>
      <c r="C259" s="135" t="n">
        <f aca="false">C258+$B$3*(B259-C258)+$B$5*(C258^($B$6))*D259+(1-$B$3)*(B259-B258)</f>
        <v>4.38421813433995</v>
      </c>
      <c r="D259" s="367" t="n">
        <v>-0.672808539278788</v>
      </c>
      <c r="E259" s="367" t="n">
        <v>0.743505637065561</v>
      </c>
      <c r="F259" s="187" t="n">
        <f aca="false">C259-E259</f>
        <v>3.64071249727439</v>
      </c>
    </row>
    <row r="260" customFormat="false" ht="12.75" hidden="false" customHeight="false" outlineLevel="0" collapsed="false">
      <c r="A260" s="366" t="n">
        <v>44136</v>
      </c>
      <c r="B260" s="361" t="n">
        <v>5.0685</v>
      </c>
      <c r="C260" s="135" t="n">
        <f aca="false">C259+$B$3*(B260-C259)+$B$5*(C259^($B$6))*D260+(1-$B$3)*(B260-B259)</f>
        <v>5.10921587368472</v>
      </c>
      <c r="D260" s="367" t="n">
        <v>1.01686237827592</v>
      </c>
      <c r="E260" s="367" t="n">
        <v>1.39058283989143</v>
      </c>
      <c r="F260" s="187" t="n">
        <f aca="false">C260-E260</f>
        <v>3.71863303379329</v>
      </c>
    </row>
    <row r="261" customFormat="false" ht="12.75" hidden="false" customHeight="false" outlineLevel="0" collapsed="false">
      <c r="A261" s="366" t="n">
        <v>44166</v>
      </c>
      <c r="B261" s="361" t="n">
        <v>5.2455</v>
      </c>
      <c r="C261" s="135" t="n">
        <f aca="false">C260+$B$3*(B261-C260)+$B$5*(C260^($B$6))*D261+(1-$B$3)*(B261-B260)</f>
        <v>5.46610844600664</v>
      </c>
      <c r="D261" s="367" t="n">
        <v>0.448262803486014</v>
      </c>
      <c r="E261" s="367" t="n">
        <v>0.934040372519856</v>
      </c>
      <c r="F261" s="187" t="n">
        <f aca="false">C261-E261</f>
        <v>4.53206807348678</v>
      </c>
    </row>
    <row r="262" customFormat="false" ht="12.75" hidden="false" customHeight="false" outlineLevel="0" collapsed="false">
      <c r="A262" s="366" t="n">
        <v>44197</v>
      </c>
      <c r="B262" s="361" t="n">
        <v>5.3155</v>
      </c>
      <c r="C262" s="135" t="n">
        <f aca="false">C261+$B$3*(B262-C261)+$B$5*(C261^($B$6))*D262+(1-$B$3)*(B262-B261)</f>
        <v>5.17714872404659</v>
      </c>
      <c r="D262" s="367" t="n">
        <v>-0.654123422203548</v>
      </c>
      <c r="E262" s="367" t="n">
        <v>0.403107388435776</v>
      </c>
      <c r="F262" s="187" t="n">
        <f aca="false">C262-E262</f>
        <v>4.77404133561081</v>
      </c>
    </row>
    <row r="263" customFormat="false" ht="12.75" hidden="false" customHeight="false" outlineLevel="0" collapsed="false">
      <c r="A263" s="366" t="n">
        <v>44228</v>
      </c>
      <c r="B263" s="361" t="n">
        <v>5.2015</v>
      </c>
      <c r="C263" s="135" t="n">
        <f aca="false">C262+$B$3*(B263-C262)+$B$5*(C262^($B$6))*D263+(1-$B$3)*(B263-B262)</f>
        <v>5.04456222917376</v>
      </c>
      <c r="D263" s="367" t="n">
        <v>-0.142200909472472</v>
      </c>
      <c r="E263" s="367" t="n">
        <v>0.00928784422855411</v>
      </c>
      <c r="F263" s="187" t="n">
        <f aca="false">C263-E263</f>
        <v>5.03527438494521</v>
      </c>
    </row>
    <row r="264" customFormat="false" ht="12.75" hidden="false" customHeight="false" outlineLevel="0" collapsed="false">
      <c r="A264" s="366" t="n">
        <v>44256</v>
      </c>
      <c r="B264" s="361" t="n">
        <v>5.0695</v>
      </c>
      <c r="C264" s="135" t="n">
        <f aca="false">C263+$B$3*(B264-C263)+$B$5*(C263^($B$6))*D264+(1-$B$3)*(B264-B263)</f>
        <v>5.16488220672749</v>
      </c>
      <c r="D264" s="367" t="n">
        <v>0.477265630985164</v>
      </c>
      <c r="E264" s="367" t="n">
        <v>0.4987918291237</v>
      </c>
      <c r="F264" s="187" t="n">
        <f aca="false">C264-E264</f>
        <v>4.66609037760379</v>
      </c>
    </row>
    <row r="265" customFormat="false" ht="12.75" hidden="false" customHeight="false" outlineLevel="0" collapsed="false">
      <c r="A265" s="366" t="n">
        <v>44287</v>
      </c>
      <c r="B265" s="361" t="n">
        <v>4.8995</v>
      </c>
      <c r="C265" s="135" t="n">
        <f aca="false">C264+$B$3*(B265-C264)+$B$5*(C264^($B$6))*D265+(1-$B$3)*(B265-B264)</f>
        <v>5.29998807420987</v>
      </c>
      <c r="D265" s="367" t="n">
        <v>0.77506588052187</v>
      </c>
      <c r="E265" s="367" t="n">
        <v>0.334772559633498</v>
      </c>
      <c r="F265" s="187" t="n">
        <f aca="false">C265-E265</f>
        <v>4.96521551457637</v>
      </c>
    </row>
    <row r="266" customFormat="false" ht="12.75" hidden="false" customHeight="false" outlineLevel="0" collapsed="false">
      <c r="A266" s="366" t="n">
        <v>44317</v>
      </c>
      <c r="B266" s="361" t="n">
        <v>4.8995</v>
      </c>
      <c r="C266" s="135" t="n">
        <f aca="false">C265+$B$3*(B266-C265)+$B$5*(C265^($B$6))*D266+(1-$B$3)*(B266-B265)</f>
        <v>6.03684976250634</v>
      </c>
      <c r="D266" s="367" t="n">
        <v>1.96842402557124</v>
      </c>
      <c r="E266" s="367" t="n">
        <v>0.374588651991014</v>
      </c>
      <c r="F266" s="187" t="n">
        <f aca="false">C266-E266</f>
        <v>5.66226111051533</v>
      </c>
    </row>
    <row r="267" customFormat="false" ht="12.75" hidden="false" customHeight="false" outlineLevel="0" collapsed="false">
      <c r="A267" s="366" t="n">
        <v>44348</v>
      </c>
      <c r="B267" s="361" t="n">
        <v>4.9315</v>
      </c>
      <c r="C267" s="135" t="n">
        <f aca="false">C266+$B$3*(B267-C266)+$B$5*(C266^($B$6))*D267+(1-$B$3)*(B267-B266)</f>
        <v>5.83200577520133</v>
      </c>
      <c r="D267" s="367" t="n">
        <v>0.24791558332331</v>
      </c>
      <c r="E267" s="367" t="n">
        <v>0.589993080866869</v>
      </c>
      <c r="F267" s="187" t="n">
        <f aca="false">C267-E267</f>
        <v>5.24201269433446</v>
      </c>
    </row>
    <row r="268" customFormat="false" ht="12.75" hidden="false" customHeight="false" outlineLevel="0" collapsed="false">
      <c r="A268" s="366" t="n">
        <v>44378</v>
      </c>
      <c r="B268" s="361" t="n">
        <v>4.9785</v>
      </c>
      <c r="C268" s="135" t="n">
        <f aca="false">C267+$B$3*(B268-C267)+$B$5*(C267^($B$6))*D268+(1-$B$3)*(B268-B267)</f>
        <v>5.15401282480556</v>
      </c>
      <c r="D268" s="367" t="n">
        <v>-0.971656400749328</v>
      </c>
      <c r="E268" s="367" t="n">
        <v>0.376869644536332</v>
      </c>
      <c r="F268" s="187" t="n">
        <f aca="false">C268-E268</f>
        <v>4.77714318026923</v>
      </c>
    </row>
    <row r="269" customFormat="false" ht="12.75" hidden="false" customHeight="false" outlineLevel="0" collapsed="false">
      <c r="A269" s="366" t="n">
        <v>44409</v>
      </c>
      <c r="B269" s="361" t="n">
        <v>5.0105</v>
      </c>
      <c r="C269" s="135" t="n">
        <f aca="false">C268+$B$3*(B269-C268)+$B$5*(C268^($B$6))*D269+(1-$B$3)*(B269-B268)</f>
        <v>5.34619881757588</v>
      </c>
      <c r="D269" s="367" t="n">
        <v>0.497500116284982</v>
      </c>
      <c r="E269" s="367" t="n">
        <v>1.11717756866503</v>
      </c>
      <c r="F269" s="187" t="n">
        <f aca="false">C269-E269</f>
        <v>4.22902124891085</v>
      </c>
    </row>
    <row r="270" customFormat="false" ht="12.75" hidden="false" customHeight="false" outlineLevel="0" collapsed="false">
      <c r="A270" s="366" t="n">
        <v>44440</v>
      </c>
      <c r="B270" s="361" t="n">
        <v>5.0215</v>
      </c>
      <c r="C270" s="135" t="n">
        <f aca="false">C269+$B$3*(B270-C269)+$B$5*(C269^($B$6))*D270+(1-$B$3)*(B270-B269)</f>
        <v>5.51605944419992</v>
      </c>
      <c r="D270" s="367" t="n">
        <v>0.598493532990236</v>
      </c>
      <c r="E270" s="367" t="n">
        <v>0.194334749883072</v>
      </c>
      <c r="F270" s="187" t="n">
        <f aca="false">C270-E270</f>
        <v>5.32172469431685</v>
      </c>
    </row>
    <row r="271" customFormat="false" ht="12.75" hidden="false" customHeight="false" outlineLevel="0" collapsed="false">
      <c r="A271" s="366" t="n">
        <v>44470</v>
      </c>
      <c r="B271" s="361" t="n">
        <v>5.0315</v>
      </c>
      <c r="C271" s="135" t="n">
        <f aca="false">C270+$B$3*(B271-C270)+$B$5*(C270^($B$6))*D271+(1-$B$3)*(B271-B270)</f>
        <v>5.68748874726089</v>
      </c>
      <c r="D271" s="367" t="n">
        <v>0.705322338413044</v>
      </c>
      <c r="E271" s="367" t="n">
        <v>0.0886605644647749</v>
      </c>
      <c r="F271" s="187" t="n">
        <f aca="false">C271-E271</f>
        <v>5.59882818279611</v>
      </c>
    </row>
    <row r="272" customFormat="false" ht="12.75" hidden="false" customHeight="false" outlineLevel="0" collapsed="false">
      <c r="A272" s="366" t="n">
        <v>44501</v>
      </c>
      <c r="B272" s="361" t="n">
        <v>5.1885</v>
      </c>
      <c r="C272" s="135" t="n">
        <f aca="false">C271+$B$3*(B272-C271)+$B$5*(C271^($B$6))*D272+(1-$B$3)*(B272-B271)</f>
        <v>5.43010592186874</v>
      </c>
      <c r="D272" s="367" t="n">
        <v>-0.465717691963447</v>
      </c>
      <c r="E272" s="367" t="n">
        <v>1.35327577016147</v>
      </c>
      <c r="F272" s="187" t="n">
        <f aca="false">C272-E272</f>
        <v>4.07683015170727</v>
      </c>
    </row>
    <row r="273" customFormat="false" ht="12.75" hidden="false" customHeight="false" outlineLevel="0" collapsed="false">
      <c r="A273" s="366" t="n">
        <v>44531</v>
      </c>
      <c r="B273" s="361" t="n">
        <v>5.3655</v>
      </c>
      <c r="C273" s="135" t="n">
        <f aca="false">C272+$B$3*(B273-C272)+$B$5*(C272^($B$6))*D273+(1-$B$3)*(B273-B272)</f>
        <v>4.92811562413011</v>
      </c>
      <c r="D273" s="367" t="n">
        <v>-1.36441242283316</v>
      </c>
      <c r="E273" s="367" t="n">
        <v>0.662013251075582</v>
      </c>
      <c r="F273" s="187" t="n">
        <f aca="false">C273-E273</f>
        <v>4.26610237305453</v>
      </c>
    </row>
    <row r="274" customFormat="false" ht="12.75" hidden="false" customHeight="false" outlineLevel="0" collapsed="false">
      <c r="A274" s="366" t="n">
        <v>44562</v>
      </c>
      <c r="B274" s="361" t="n">
        <v>5.4355</v>
      </c>
      <c r="C274" s="135" t="n">
        <f aca="false">C273+$B$3*(B274-C273)+$B$5*(C273^($B$6))*D274+(1-$B$3)*(B274-B273)</f>
        <v>4.82040345015883</v>
      </c>
      <c r="D274" s="367" t="n">
        <v>-0.742793669639776</v>
      </c>
      <c r="E274" s="367" t="n">
        <v>0.91272848885786</v>
      </c>
      <c r="F274" s="187" t="n">
        <f aca="false">C274-E274</f>
        <v>3.90767496130097</v>
      </c>
    </row>
    <row r="275" customFormat="false" ht="12.75" hidden="false" customHeight="false" outlineLevel="0" collapsed="false">
      <c r="A275" s="366" t="n">
        <v>44593</v>
      </c>
      <c r="B275" s="361" t="n">
        <v>5.3215</v>
      </c>
      <c r="C275" s="135" t="n">
        <f aca="false">C274+$B$3*(B275-C274)+$B$5*(C274^($B$6))*D275+(1-$B$3)*(B275-B274)</f>
        <v>4.75517179598828</v>
      </c>
      <c r="D275" s="367" t="n">
        <v>-0.340190791955116</v>
      </c>
      <c r="E275" s="367" t="n">
        <v>0.708101270910907</v>
      </c>
      <c r="F275" s="187" t="n">
        <f aca="false">C275-E275</f>
        <v>4.04707052507737</v>
      </c>
    </row>
    <row r="276" customFormat="false" ht="12.75" hidden="false" customHeight="false" outlineLevel="0" collapsed="false">
      <c r="A276" s="366" t="n">
        <v>44621</v>
      </c>
      <c r="B276" s="361" t="n">
        <v>5.1895</v>
      </c>
      <c r="C276" s="135" t="n">
        <f aca="false">C275+$B$3*(B276-C275)+$B$5*(C275^($B$6))*D276+(1-$B$3)*(B276-B275)</f>
        <v>4.95432343574664</v>
      </c>
      <c r="D276" s="367" t="n">
        <v>0.375530041345774</v>
      </c>
      <c r="E276" s="367" t="n">
        <v>0.211077884066028</v>
      </c>
      <c r="F276" s="187" t="n">
        <f aca="false">C276-E276</f>
        <v>4.74324555168061</v>
      </c>
    </row>
    <row r="277" customFormat="false" ht="12.75" hidden="false" customHeight="false" outlineLevel="0" collapsed="false">
      <c r="A277" s="366" t="n">
        <v>44652</v>
      </c>
      <c r="B277" s="361" t="n">
        <v>5.0195</v>
      </c>
      <c r="C277" s="135" t="n">
        <f aca="false">C276+$B$3*(B277-C276)+$B$5*(C276^($B$6))*D277+(1-$B$3)*(B277-B276)</f>
        <v>5.11626095223358</v>
      </c>
      <c r="D277" s="367" t="n">
        <v>0.612504029950052</v>
      </c>
      <c r="E277" s="367" t="n">
        <v>-0.140417860839053</v>
      </c>
      <c r="F277" s="187" t="n">
        <f aca="false">C277-E277</f>
        <v>5.25667881307263</v>
      </c>
    </row>
    <row r="278" customFormat="false" ht="12.75" hidden="false" customHeight="false" outlineLevel="0" collapsed="false">
      <c r="A278" s="366" t="n">
        <v>44682</v>
      </c>
      <c r="B278" s="361" t="n">
        <v>5.0195</v>
      </c>
      <c r="C278" s="135" t="n">
        <f aca="false">C277+$B$3*(B278-C277)+$B$5*(C277^($B$6))*D278+(1-$B$3)*(B278-B277)</f>
        <v>4.44431785112265</v>
      </c>
      <c r="D278" s="367" t="n">
        <v>-1.49372059272798</v>
      </c>
      <c r="E278" s="367" t="n">
        <v>0.279439360845999</v>
      </c>
      <c r="F278" s="187" t="n">
        <f aca="false">C278-E278</f>
        <v>4.16487849027665</v>
      </c>
    </row>
    <row r="279" customFormat="false" ht="12.75" hidden="false" customHeight="false" outlineLevel="0" collapsed="false">
      <c r="A279" s="366" t="n">
        <v>44713</v>
      </c>
      <c r="B279" s="361" t="n">
        <v>5.0515</v>
      </c>
      <c r="C279" s="135" t="n">
        <f aca="false">C278+$B$3*(B279-C278)+$B$5*(C278^($B$6))*D279+(1-$B$3)*(B279-B278)</f>
        <v>4.4497706349917</v>
      </c>
      <c r="D279" s="367" t="n">
        <v>-0.511431670380452</v>
      </c>
      <c r="E279" s="367" t="n">
        <v>0.899722498715879</v>
      </c>
      <c r="F279" s="187" t="n">
        <f aca="false">C279-E279</f>
        <v>3.55004813627582</v>
      </c>
    </row>
    <row r="280" customFormat="false" ht="12.75" hidden="false" customHeight="false" outlineLevel="0" collapsed="false">
      <c r="A280" s="366" t="n">
        <v>44743</v>
      </c>
      <c r="B280" s="361" t="n">
        <v>5.0985</v>
      </c>
      <c r="C280" s="135" t="n">
        <f aca="false">C279+$B$3*(B280-C279)+$B$5*(C279^($B$6))*D280+(1-$B$3)*(B280-B279)</f>
        <v>4.64650176635475</v>
      </c>
      <c r="D280" s="367" t="n">
        <v>-0.0918298923887131</v>
      </c>
      <c r="E280" s="367" t="n">
        <v>0.297484253636429</v>
      </c>
      <c r="F280" s="187" t="n">
        <f aca="false">C280-E280</f>
        <v>4.34901751271832</v>
      </c>
    </row>
    <row r="281" customFormat="false" ht="12.75" hidden="false" customHeight="false" outlineLevel="0" collapsed="false">
      <c r="A281" s="366" t="n">
        <v>44774</v>
      </c>
      <c r="B281" s="361" t="n">
        <v>5.1305</v>
      </c>
      <c r="C281" s="135" t="n">
        <f aca="false">C280+$B$3*(B281-C280)+$B$5*(C280^($B$6))*D281+(1-$B$3)*(B281-B280)</f>
        <v>4.25056471417065</v>
      </c>
      <c r="D281" s="367" t="n">
        <v>-1.38699495986385</v>
      </c>
      <c r="E281" s="367" t="n">
        <v>0.396150581693768</v>
      </c>
      <c r="F281" s="187" t="n">
        <f aca="false">C281-E281</f>
        <v>3.85441413247688</v>
      </c>
    </row>
    <row r="282" customFormat="false" ht="12.75" hidden="false" customHeight="false" outlineLevel="0" collapsed="false">
      <c r="A282" s="366" t="n">
        <v>44805</v>
      </c>
      <c r="B282" s="361" t="n">
        <v>5.1415</v>
      </c>
      <c r="C282" s="135" t="n">
        <f aca="false">C281+$B$3*(B282-C281)+$B$5*(C281^($B$6))*D282+(1-$B$3)*(B282-B281)</f>
        <v>5.05389300453065</v>
      </c>
      <c r="D282" s="367" t="n">
        <v>1.32632224641235</v>
      </c>
      <c r="E282" s="367" t="n">
        <v>-0.027609533230602</v>
      </c>
      <c r="F282" s="187" t="n">
        <f aca="false">C282-E282</f>
        <v>5.08150253776126</v>
      </c>
    </row>
    <row r="283" customFormat="false" ht="12.75" hidden="false" customHeight="false" outlineLevel="0" collapsed="false">
      <c r="A283" s="366" t="n">
        <v>44835</v>
      </c>
      <c r="B283" s="361" t="n">
        <v>5.1515</v>
      </c>
      <c r="C283" s="135" t="n">
        <f aca="false">C282+$B$3*(B283-C282)+$B$5*(C282^($B$6))*D283+(1-$B$3)*(B283-B282)</f>
        <v>4.39050810816765</v>
      </c>
      <c r="D283" s="367" t="n">
        <v>-1.64009202003469</v>
      </c>
      <c r="E283" s="367" t="n">
        <v>0.243505516828855</v>
      </c>
      <c r="F283" s="187" t="n">
        <f aca="false">C283-E283</f>
        <v>4.1470025913388</v>
      </c>
    </row>
    <row r="284" customFormat="false" ht="12.75" hidden="false" customHeight="false" outlineLevel="0" collapsed="false">
      <c r="A284" s="366" t="n">
        <v>44866</v>
      </c>
      <c r="B284" s="361" t="n">
        <v>5.3085</v>
      </c>
      <c r="C284" s="135" t="n">
        <f aca="false">C283+$B$3*(B284-C283)+$B$5*(C283^($B$6))*D284+(1-$B$3)*(B284-B283)</f>
        <v>5.46004156184837</v>
      </c>
      <c r="D284" s="367" t="n">
        <v>1.69956456690299</v>
      </c>
      <c r="E284" s="367" t="n">
        <v>0.762410273627999</v>
      </c>
      <c r="F284" s="187" t="n">
        <f aca="false">C284-E284</f>
        <v>4.69763128822037</v>
      </c>
    </row>
    <row r="285" customFormat="false" ht="12.75" hidden="false" customHeight="false" outlineLevel="0" collapsed="false">
      <c r="A285" s="366" t="n">
        <v>44896</v>
      </c>
      <c r="B285" s="361" t="n">
        <v>5.4855</v>
      </c>
      <c r="C285" s="135" t="n">
        <f aca="false">C284+$B$3*(B285-C284)+$B$5*(C284^($B$6))*D285+(1-$B$3)*(B285-B284)</f>
        <v>4.83323024712557</v>
      </c>
      <c r="D285" s="367" t="n">
        <v>-1.70470302600253</v>
      </c>
      <c r="E285" s="367" t="n">
        <v>0.62700355165146</v>
      </c>
      <c r="F285" s="187" t="n">
        <f aca="false">C285-E285</f>
        <v>4.20622669547411</v>
      </c>
    </row>
    <row r="286" customFormat="false" ht="12.75" hidden="false" customHeight="false" outlineLevel="0" collapsed="false">
      <c r="A286" s="366" t="n">
        <v>44927</v>
      </c>
      <c r="B286" s="361" t="n">
        <v>5.5555</v>
      </c>
      <c r="C286" s="135" t="n">
        <f aca="false">C285+$B$3*(B286-C285)+$B$5*(C285^($B$6))*D286+(1-$B$3)*(B286-B285)</f>
        <v>5.17099026183935</v>
      </c>
      <c r="D286" s="367" t="n">
        <v>0.156943269474058</v>
      </c>
      <c r="E286" s="367" t="n">
        <v>-0.0141250862240951</v>
      </c>
      <c r="F286" s="187" t="n">
        <f aca="false">C286-E286</f>
        <v>5.18511534806345</v>
      </c>
    </row>
    <row r="287" customFormat="false" ht="12.75" hidden="false" customHeight="false" outlineLevel="0" collapsed="false">
      <c r="A287" s="366" t="n">
        <v>44958</v>
      </c>
      <c r="B287" s="361" t="n">
        <v>5.4415</v>
      </c>
      <c r="C287" s="135" t="n">
        <f aca="false">C286+$B$3*(B287-C286)+$B$5*(C286^($B$6))*D287+(1-$B$3)*(B287-B286)</f>
        <v>5.27214101181539</v>
      </c>
      <c r="D287" s="367" t="n">
        <v>0.222083799982017</v>
      </c>
      <c r="E287" s="367" t="n">
        <v>0.471421766945353</v>
      </c>
      <c r="F287" s="187" t="n">
        <f aca="false">C287-E287</f>
        <v>4.80071924487003</v>
      </c>
    </row>
    <row r="288" customFormat="false" ht="12.75" hidden="false" customHeight="false" outlineLevel="0" collapsed="false">
      <c r="A288" s="366" t="n">
        <v>44986</v>
      </c>
      <c r="B288" s="361" t="n">
        <v>5.3095</v>
      </c>
      <c r="C288" s="135" t="n">
        <f aca="false">C287+$B$3*(B288-C287)+$B$5*(C287^($B$6))*D288+(1-$B$3)*(B288-B287)</f>
        <v>4.46973142612511</v>
      </c>
      <c r="D288" s="367" t="n">
        <v>-1.65705775851688</v>
      </c>
      <c r="E288" s="367" t="n">
        <v>0.316224933271824</v>
      </c>
      <c r="F288" s="187" t="n">
        <f aca="false">C288-E288</f>
        <v>4.15350649285329</v>
      </c>
    </row>
    <row r="289" customFormat="false" ht="12.75" hidden="false" customHeight="false" outlineLevel="0" collapsed="false">
      <c r="A289" s="366" t="n">
        <v>45017</v>
      </c>
      <c r="B289" s="361" t="n">
        <v>5.1395</v>
      </c>
      <c r="C289" s="135" t="n">
        <f aca="false">C288+$B$3*(B289-C288)+$B$5*(C288^($B$6))*D289+(1-$B$3)*(B289-B288)</f>
        <v>4.42142988381741</v>
      </c>
      <c r="D289" s="367" t="n">
        <v>-0.345113765449074</v>
      </c>
      <c r="E289" s="367" t="n">
        <v>0.818993134014968</v>
      </c>
      <c r="F289" s="187" t="n">
        <f aca="false">C289-E289</f>
        <v>3.60243674980244</v>
      </c>
    </row>
    <row r="290" customFormat="false" ht="12.75" hidden="false" customHeight="false" outlineLevel="0" collapsed="false">
      <c r="A290" s="366" t="n">
        <v>45047</v>
      </c>
      <c r="B290" s="361" t="n">
        <v>5.1395</v>
      </c>
      <c r="C290" s="135" t="n">
        <f aca="false">C289+$B$3*(B290-C289)+$B$5*(C289^($B$6))*D290+(1-$B$3)*(B290-B289)</f>
        <v>4.11231414254782</v>
      </c>
      <c r="D290" s="367" t="n">
        <v>-1.33090165008682</v>
      </c>
      <c r="E290" s="367" t="n">
        <v>0.822729859950078</v>
      </c>
      <c r="F290" s="187" t="n">
        <f aca="false">C290-E290</f>
        <v>3.28958428259774</v>
      </c>
    </row>
    <row r="291" customFormat="false" ht="12.75" hidden="false" customHeight="false" outlineLevel="0" collapsed="false">
      <c r="A291" s="366" t="n">
        <v>45078</v>
      </c>
      <c r="B291" s="361" t="n">
        <v>5.1715</v>
      </c>
      <c r="C291" s="135" t="n">
        <f aca="false">C290+$B$3*(B291-C290)+$B$5*(C290^($B$6))*D291+(1-$B$3)*(B291-B290)</f>
        <v>5.10724293695601</v>
      </c>
      <c r="D291" s="367" t="n">
        <v>1.6727343420514</v>
      </c>
      <c r="E291" s="367" t="n">
        <v>0.0935058268908568</v>
      </c>
      <c r="F291" s="187" t="n">
        <f aca="false">C291-E291</f>
        <v>5.01373711006515</v>
      </c>
    </row>
    <row r="292" customFormat="false" ht="12.75" hidden="false" customHeight="false" outlineLevel="0" collapsed="false">
      <c r="A292" s="366" t="n">
        <v>45108</v>
      </c>
      <c r="B292" s="361" t="n">
        <v>5.2185</v>
      </c>
      <c r="C292" s="135" t="n">
        <f aca="false">C291+$B$3*(B292-C291)+$B$5*(C291^($B$6))*D292+(1-$B$3)*(B292-B291)</f>
        <v>5.23133231514561</v>
      </c>
      <c r="D292" s="367" t="n">
        <v>0.133143192979331</v>
      </c>
      <c r="E292" s="367" t="n">
        <v>0.0668796533623063</v>
      </c>
      <c r="F292" s="187" t="n">
        <f aca="false">C292-E292</f>
        <v>5.16445266178331</v>
      </c>
    </row>
    <row r="293" customFormat="false" ht="12.75" hidden="false" customHeight="false" outlineLevel="0" collapsed="false">
      <c r="A293" s="366" t="n">
        <v>45139</v>
      </c>
      <c r="B293" s="361" t="n">
        <v>5.2505</v>
      </c>
      <c r="C293" s="135" t="n">
        <f aca="false">C292+$B$3*(B293-C292)+$B$5*(C292^($B$6))*D293+(1-$B$3)*(B293-B292)</f>
        <v>5.25068032120159</v>
      </c>
      <c r="D293" s="367" t="n">
        <v>-0.0199599051492769</v>
      </c>
      <c r="E293" s="367" t="n">
        <v>0.498284684990037</v>
      </c>
      <c r="F293" s="187" t="n">
        <f aca="false">C293-E293</f>
        <v>4.75239563621156</v>
      </c>
    </row>
    <row r="294" customFormat="false" ht="12.75" hidden="false" customHeight="false" outlineLevel="0" collapsed="false">
      <c r="A294" s="366" t="n">
        <v>45170</v>
      </c>
      <c r="B294" s="361" t="n">
        <v>5.2615</v>
      </c>
      <c r="C294" s="135" t="n">
        <f aca="false">C293+$B$3*(B294-C293)+$B$5*(C293^($B$6))*D294+(1-$B$3)*(B294-B293)</f>
        <v>4.86427340132487</v>
      </c>
      <c r="D294" s="367" t="n">
        <v>-0.912668250324376</v>
      </c>
      <c r="E294" s="367" t="n">
        <v>0.102195464084202</v>
      </c>
      <c r="F294" s="187" t="n">
        <f aca="false">C294-E294</f>
        <v>4.76207793724067</v>
      </c>
    </row>
    <row r="295" customFormat="false" ht="12.75" hidden="false" customHeight="false" outlineLevel="0" collapsed="false">
      <c r="A295" s="366" t="n">
        <v>45200</v>
      </c>
      <c r="B295" s="361" t="n">
        <v>5.2715</v>
      </c>
      <c r="C295" s="135" t="n">
        <f aca="false">C294+$B$3*(B295-C294)+$B$5*(C294^($B$6))*D295+(1-$B$3)*(B295-B294)</f>
        <v>4.70796632156609</v>
      </c>
      <c r="D295" s="367" t="n">
        <v>-0.690727825152518</v>
      </c>
      <c r="E295" s="367" t="n">
        <v>0.72899369835289</v>
      </c>
      <c r="F295" s="187" t="n">
        <f aca="false">C295-E295</f>
        <v>3.9789726232132</v>
      </c>
    </row>
    <row r="296" customFormat="false" ht="12.75" hidden="false" customHeight="false" outlineLevel="0" collapsed="false">
      <c r="A296" s="366" t="n">
        <v>45231</v>
      </c>
      <c r="B296" s="361" t="n">
        <v>5.4285</v>
      </c>
      <c r="C296" s="135" t="n">
        <f aca="false">C295+$B$3*(B296-C295)+$B$5*(C295^($B$6))*D296+(1-$B$3)*(B296-B295)</f>
        <v>5.44670946697979</v>
      </c>
      <c r="D296" s="367" t="n">
        <v>0.987358878761055</v>
      </c>
      <c r="E296" s="367" t="n">
        <v>1.02158394967258</v>
      </c>
      <c r="F296" s="187" t="n">
        <f aca="false">C296-E296</f>
        <v>4.42512551730721</v>
      </c>
    </row>
    <row r="297" customFormat="false" ht="12.75" hidden="false" customHeight="false" outlineLevel="0" collapsed="false">
      <c r="A297" s="366" t="n">
        <v>45261</v>
      </c>
      <c r="B297" s="361" t="n">
        <v>5.6055</v>
      </c>
      <c r="C297" s="135" t="n">
        <f aca="false">C296+$B$3*(B297-C296)+$B$5*(C296^($B$6))*D297+(1-$B$3)*(B297-B296)</f>
        <v>5.10843924614598</v>
      </c>
      <c r="D297" s="367" t="n">
        <v>-1.1492916785429</v>
      </c>
      <c r="E297" s="367" t="n">
        <v>-0.142171140326236</v>
      </c>
      <c r="F297" s="187" t="n">
        <f aca="false">C297-E297</f>
        <v>5.25061038647222</v>
      </c>
    </row>
    <row r="298" customFormat="false" ht="12.75" hidden="false" customHeight="false" outlineLevel="0" collapsed="false">
      <c r="A298" s="366" t="n">
        <v>45292</v>
      </c>
      <c r="B298" s="361" t="n">
        <v>5.6755</v>
      </c>
      <c r="C298" s="135" t="n">
        <f aca="false">C297+$B$3*(B298-C297)+$B$5*(C297^($B$6))*D298+(1-$B$3)*(B298-B297)</f>
        <v>4.63824498097016</v>
      </c>
      <c r="D298" s="367" t="n">
        <v>-1.61673513264316</v>
      </c>
      <c r="E298" s="367" t="n">
        <v>0.321344463068494</v>
      </c>
      <c r="F298" s="187" t="n">
        <f aca="false">C298-E298</f>
        <v>4.31690051790167</v>
      </c>
    </row>
    <row r="299" customFormat="false" ht="12.75" hidden="false" customHeight="false" outlineLevel="0" collapsed="false">
      <c r="A299" s="366" t="n">
        <v>45323</v>
      </c>
      <c r="B299" s="361" t="n">
        <v>5.5615</v>
      </c>
      <c r="C299" s="135" t="n">
        <f aca="false">C298+$B$3*(B299-C298)+$B$5*(C298^($B$6))*D299+(1-$B$3)*(B299-B298)</f>
        <v>4.85304799480679</v>
      </c>
      <c r="D299" s="367" t="n">
        <v>0.0177273814745603</v>
      </c>
      <c r="E299" s="367" t="n">
        <v>0.40120243389128</v>
      </c>
      <c r="F299" s="187" t="n">
        <f aca="false">C299-E299</f>
        <v>4.45184556091551</v>
      </c>
    </row>
    <row r="300" customFormat="false" ht="12.75" hidden="false" customHeight="false" outlineLevel="0" collapsed="false">
      <c r="A300" s="366" t="n">
        <v>45352</v>
      </c>
      <c r="B300" s="361" t="n">
        <v>5.4295</v>
      </c>
      <c r="C300" s="135" t="n">
        <f aca="false">C299+$B$3*(B300-C299)+$B$5*(C299^($B$6))*D300+(1-$B$3)*(B300-B299)</f>
        <v>4.77498084186044</v>
      </c>
      <c r="D300" s="367" t="n">
        <v>-0.395847822256807</v>
      </c>
      <c r="E300" s="367" t="n">
        <v>0.370460119558587</v>
      </c>
      <c r="F300" s="187" t="n">
        <f aca="false">C300-E300</f>
        <v>4.40452072230185</v>
      </c>
    </row>
    <row r="301" customFormat="false" ht="12.75" hidden="false" customHeight="false" outlineLevel="0" collapsed="false">
      <c r="A301" s="366" t="n">
        <v>45383</v>
      </c>
      <c r="B301" s="361" t="n">
        <v>5.2595</v>
      </c>
      <c r="C301" s="135" t="n">
        <f aca="false">C300+$B$3*(B301-C300)+$B$5*(C300^($B$6))*D301+(1-$B$3)*(B301-B300)</f>
        <v>4.95375747684475</v>
      </c>
      <c r="D301" s="367" t="n">
        <v>0.351352884541091</v>
      </c>
      <c r="E301" s="367" t="n">
        <v>0.300494335110895</v>
      </c>
      <c r="F301" s="187" t="n">
        <f aca="false">C301-E301</f>
        <v>4.65326314173386</v>
      </c>
    </row>
    <row r="302" customFormat="false" ht="12.75" hidden="false" customHeight="false" outlineLevel="0" collapsed="false">
      <c r="A302" s="366" t="n">
        <v>45413</v>
      </c>
      <c r="B302" s="361" t="n">
        <v>5.2595</v>
      </c>
      <c r="C302" s="135" t="n">
        <f aca="false">C301+$B$3*(B302-C301)+$B$5*(C301^($B$6))*D302+(1-$B$3)*(B302-B301)</f>
        <v>5.13949928279972</v>
      </c>
      <c r="D302" s="367" t="n">
        <v>0.215098426324142</v>
      </c>
      <c r="E302" s="367" t="n">
        <v>0.385747995155737</v>
      </c>
      <c r="F302" s="187" t="n">
        <f aca="false">C302-E302</f>
        <v>4.75375128764398</v>
      </c>
    </row>
    <row r="303" customFormat="false" ht="12.75" hidden="false" customHeight="false" outlineLevel="0" collapsed="false">
      <c r="A303" s="366" t="n">
        <v>45444</v>
      </c>
      <c r="B303" s="361" t="n">
        <v>5.2915</v>
      </c>
      <c r="C303" s="135" t="n">
        <f aca="false">C302+$B$3*(B303-C302)+$B$5*(C302^($B$6))*D303+(1-$B$3)*(B303-B302)</f>
        <v>4.47529611256299</v>
      </c>
      <c r="D303" s="367" t="n">
        <v>-1.70266382374604</v>
      </c>
      <c r="E303" s="367" t="n">
        <v>0.552145691504566</v>
      </c>
      <c r="F303" s="187" t="n">
        <f aca="false">C303-E303</f>
        <v>3.92315042105842</v>
      </c>
    </row>
    <row r="304" customFormat="false" ht="12.75" hidden="false" customHeight="false" outlineLevel="0" collapsed="false">
      <c r="A304" s="366" t="n">
        <v>45474</v>
      </c>
      <c r="B304" s="361" t="n">
        <v>5.3385</v>
      </c>
      <c r="C304" s="135" t="n">
        <f aca="false">C303+$B$3*(B304-C303)+$B$5*(C303^($B$6))*D304+(1-$B$3)*(B304-B303)</f>
        <v>5.71468059586992</v>
      </c>
      <c r="D304" s="367" t="n">
        <v>2.33705086615684</v>
      </c>
      <c r="E304" s="367" t="n">
        <v>0.997311232236968</v>
      </c>
      <c r="F304" s="187" t="n">
        <f aca="false">C304-E304</f>
        <v>4.71736936363296</v>
      </c>
    </row>
    <row r="305" customFormat="false" ht="12.75" hidden="false" customHeight="false" outlineLevel="0" collapsed="false">
      <c r="A305" s="366" t="n">
        <v>45505</v>
      </c>
      <c r="B305" s="361" t="n">
        <v>5.3705</v>
      </c>
      <c r="C305" s="135" t="n">
        <f aca="false">C304+$B$3*(B305-C304)+$B$5*(C304^($B$6))*D305+(1-$B$3)*(B305-B304)</f>
        <v>5.71412173500418</v>
      </c>
      <c r="D305" s="367" t="n">
        <v>0.185065278009352</v>
      </c>
      <c r="E305" s="367" t="n">
        <v>0.215328971216131</v>
      </c>
      <c r="F305" s="187" t="n">
        <f aca="false">C305-E305</f>
        <v>5.49879276378805</v>
      </c>
    </row>
    <row r="306" customFormat="false" ht="12.75" hidden="false" customHeight="false" outlineLevel="0" collapsed="false">
      <c r="A306" s="366" t="n">
        <v>45536</v>
      </c>
      <c r="B306" s="361" t="n">
        <v>5.3815</v>
      </c>
      <c r="C306" s="135" t="n">
        <f aca="false">C305+$B$3*(B306-C305)+$B$5*(C305^($B$6))*D306+(1-$B$3)*(B306-B305)</f>
        <v>5.08585824274968</v>
      </c>
      <c r="D306" s="367" t="n">
        <v>-1.17297181359974</v>
      </c>
      <c r="E306" s="367" t="n">
        <v>0.147340553701712</v>
      </c>
      <c r="F306" s="187" t="n">
        <f aca="false">C306-E306</f>
        <v>4.93851768904797</v>
      </c>
    </row>
    <row r="307" customFormat="false" ht="12.75" hidden="false" customHeight="false" outlineLevel="0" collapsed="false">
      <c r="A307" s="366" t="n">
        <v>45566</v>
      </c>
      <c r="B307" s="361" t="n">
        <v>5.3915</v>
      </c>
      <c r="C307" s="135" t="n">
        <f aca="false">C306+$B$3*(B307-C306)+$B$5*(C306^($B$6))*D307+(1-$B$3)*(B307-B306)</f>
        <v>4.74902715468678</v>
      </c>
      <c r="D307" s="367" t="n">
        <v>-1.02332620399321</v>
      </c>
      <c r="E307" s="367" t="n">
        <v>0.19414954314905</v>
      </c>
      <c r="F307" s="187" t="n">
        <f aca="false">C307-E307</f>
        <v>4.55487761153773</v>
      </c>
    </row>
    <row r="308" customFormat="false" ht="12.75" hidden="false" customHeight="false" outlineLevel="0" collapsed="false">
      <c r="A308" s="366" t="n">
        <v>45597</v>
      </c>
      <c r="B308" s="361" t="n">
        <v>5.5485</v>
      </c>
      <c r="C308" s="135" t="n">
        <f aca="false">C307+$B$3*(B308-C307)+$B$5*(C307^($B$6))*D308+(1-$B$3)*(B308-B307)</f>
        <v>5.93957262153951</v>
      </c>
      <c r="D308" s="367" t="n">
        <v>2.01514999452581</v>
      </c>
      <c r="E308" s="367" t="n">
        <v>0.355339989029488</v>
      </c>
      <c r="F308" s="187" t="n">
        <f aca="false">C308-E308</f>
        <v>5.58423263251003</v>
      </c>
    </row>
    <row r="309" customFormat="false" ht="12.75" hidden="false" customHeight="false" outlineLevel="0" collapsed="false">
      <c r="A309" s="366" t="n">
        <v>45627</v>
      </c>
      <c r="B309" s="361" t="n">
        <v>5.7255</v>
      </c>
      <c r="C309" s="135" t="n">
        <f aca="false">C308+$B$3*(B309-C308)+$B$5*(C308^($B$6))*D309+(1-$B$3)*(B309-B308)</f>
        <v>5.99582636510845</v>
      </c>
      <c r="D309" s="367" t="n">
        <v>0.0010501080645915</v>
      </c>
      <c r="E309" s="367" t="n">
        <v>0.313743823519464</v>
      </c>
      <c r="F309" s="187" t="n">
        <f aca="false">C309-E309</f>
        <v>5.68208254158898</v>
      </c>
    </row>
  </sheetData>
  <mergeCells count="1">
    <mergeCell ref="A1:B1"/>
  </mergeCells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&amp;C&amp;A</oddHeader>
    <oddFooter>&amp;CPage 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G10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1.7"/>
    <col collapsed="false" customWidth="true" hidden="false" outlineLevel="0" max="2" min="2" style="0" width="9.56"/>
    <col collapsed="false" customWidth="true" hidden="false" outlineLevel="0" max="27" min="3" style="0" width="11.42"/>
    <col collapsed="false" customWidth="true" hidden="false" outlineLevel="0" max="28" min="28" style="0" width="12.56"/>
    <col collapsed="false" customWidth="true" hidden="false" outlineLevel="0" max="30" min="29" style="0" width="12.85"/>
    <col collapsed="false" customWidth="true" hidden="false" outlineLevel="0" max="31" min="31" style="0" width="25.41"/>
    <col collapsed="false" customWidth="true" hidden="false" outlineLevel="0" max="32" min="32" style="0" width="22.56"/>
    <col collapsed="false" customWidth="true" hidden="false" outlineLevel="0" max="33" min="33" style="0" width="30.13"/>
  </cols>
  <sheetData>
    <row r="1" customFormat="false" ht="12.75" hidden="false" customHeight="false" outlineLevel="0" collapsed="false">
      <c r="A1" s="371"/>
      <c r="B1" s="372" t="n">
        <v>36161</v>
      </c>
      <c r="C1" s="372" t="n">
        <v>36526</v>
      </c>
      <c r="D1" s="372" t="n">
        <v>36892</v>
      </c>
      <c r="E1" s="372" t="n">
        <v>37257</v>
      </c>
      <c r="F1" s="372" t="n">
        <v>37622</v>
      </c>
      <c r="G1" s="372" t="n">
        <v>37987</v>
      </c>
      <c r="H1" s="372" t="n">
        <v>38353</v>
      </c>
      <c r="I1" s="372" t="n">
        <v>38718</v>
      </c>
      <c r="J1" s="372" t="n">
        <v>39083</v>
      </c>
      <c r="K1" s="372" t="n">
        <v>39448</v>
      </c>
      <c r="L1" s="372" t="n">
        <v>39814</v>
      </c>
      <c r="M1" s="372" t="n">
        <v>40179</v>
      </c>
      <c r="N1" s="372" t="n">
        <v>40544</v>
      </c>
      <c r="O1" s="372" t="n">
        <v>40909</v>
      </c>
      <c r="P1" s="372" t="n">
        <v>41275</v>
      </c>
      <c r="Q1" s="372" t="n">
        <v>41640</v>
      </c>
      <c r="R1" s="372" t="n">
        <v>42005</v>
      </c>
      <c r="S1" s="372" t="n">
        <v>42370</v>
      </c>
      <c r="T1" s="372" t="n">
        <v>42736</v>
      </c>
      <c r="U1" s="372" t="n">
        <v>43101</v>
      </c>
      <c r="V1" s="372" t="n">
        <v>43466</v>
      </c>
      <c r="W1" s="372" t="n">
        <v>43831</v>
      </c>
      <c r="X1" s="372" t="n">
        <v>44197</v>
      </c>
      <c r="Y1" s="372" t="n">
        <v>44562</v>
      </c>
      <c r="Z1" s="372" t="n">
        <v>44927</v>
      </c>
      <c r="AA1" s="372" t="n">
        <v>45292</v>
      </c>
      <c r="AB1" s="373"/>
      <c r="AC1" s="374" t="s">
        <v>381</v>
      </c>
      <c r="AD1" s="374" t="s">
        <v>382</v>
      </c>
      <c r="AE1" s="375" t="s">
        <v>383</v>
      </c>
      <c r="AF1" s="374" t="s">
        <v>384</v>
      </c>
      <c r="AG1" s="374" t="s">
        <v>385</v>
      </c>
    </row>
    <row r="2" customFormat="false" ht="12.75" hidden="false" customHeight="false" outlineLevel="0" collapsed="false">
      <c r="A2" s="371"/>
      <c r="B2" s="376" t="n">
        <f aca="false">+[2]data1cf!A2</f>
        <v>-91449.2807760701</v>
      </c>
      <c r="C2" s="376" t="n">
        <f aca="false">+[2]data1cf!B2</f>
        <v>13084.1111073784</v>
      </c>
      <c r="D2" s="376" t="n">
        <f aca="false">+[2]data1cf!C2</f>
        <v>20186.9005120638</v>
      </c>
      <c r="E2" s="376" t="n">
        <f aca="false">+[2]data1cf!D2</f>
        <v>18989.4609117521</v>
      </c>
      <c r="F2" s="376" t="n">
        <f aca="false">+[2]data1cf!E2</f>
        <v>17641.7632232448</v>
      </c>
      <c r="G2" s="376" t="n">
        <f aca="false">+[2]data1cf!F2</f>
        <v>16726.4855189516</v>
      </c>
      <c r="H2" s="376" t="n">
        <f aca="false">+[2]data1cf!G2</f>
        <v>15573.5105527932</v>
      </c>
      <c r="I2" s="376" t="n">
        <f aca="false">+[2]data1cf!H2</f>
        <v>14662.2180973936</v>
      </c>
      <c r="J2" s="376" t="n">
        <f aca="false">+[2]data1cf!I2</f>
        <v>14039.0064165164</v>
      </c>
      <c r="K2" s="376" t="n">
        <f aca="false">+[2]data1cf!J2</f>
        <v>13495.9827676458</v>
      </c>
      <c r="L2" s="376" t="n">
        <f aca="false">+[2]data1cf!K2</f>
        <v>12802.6712407336</v>
      </c>
      <c r="M2" s="376" t="n">
        <f aca="false">+[2]data1cf!L2</f>
        <v>12198.4376767471</v>
      </c>
      <c r="N2" s="376" t="n">
        <f aca="false">+[2]data1cf!M2</f>
        <v>11566.4100010947</v>
      </c>
      <c r="O2" s="376" t="n">
        <f aca="false">+[2]data1cf!N2</f>
        <v>11014.8592607171</v>
      </c>
      <c r="P2" s="376" t="n">
        <f aca="false">+[2]data1cf!O2</f>
        <v>11889.806892637</v>
      </c>
      <c r="Q2" s="376" t="n">
        <f aca="false">+[2]data1cf!P2</f>
        <v>12983.37419675</v>
      </c>
      <c r="R2" s="376" t="n">
        <f aca="false">+[2]data1cf!Q2</f>
        <v>11681.7144547769</v>
      </c>
      <c r="S2" s="376" t="n">
        <f aca="false">+[2]data1cf!R2</f>
        <v>8583.17334558234</v>
      </c>
      <c r="T2" s="376" t="n">
        <f aca="false">+[2]data1cf!S2</f>
        <v>8106.87164142869</v>
      </c>
      <c r="U2" s="376" t="n">
        <f aca="false">+[2]data1cf!T2</f>
        <v>7630.59334718496</v>
      </c>
      <c r="V2" s="376" t="n">
        <f aca="false">+[2]data1cf!U2</f>
        <v>7154.33916514845</v>
      </c>
      <c r="W2" s="376" t="n">
        <f aca="false">+[2]data1cf!V2</f>
        <v>10057.5265404842</v>
      </c>
      <c r="X2" s="376" t="n">
        <f aca="false">+[2]data1cf!W2</f>
        <v>9581.32277466177</v>
      </c>
      <c r="Y2" s="376" t="n">
        <f aca="false">+[2]data1cf!X2</f>
        <v>9105.14535689916</v>
      </c>
      <c r="Z2" s="376" t="n">
        <f aca="false">+[2]data1cf!Y2</f>
        <v>8628.99507763818</v>
      </c>
      <c r="AA2" s="376" t="n">
        <f aca="false">+[2]data1cf!Z2</f>
        <v>8152.8727510339</v>
      </c>
      <c r="AB2" s="376"/>
      <c r="AC2" s="377" t="n">
        <f aca="false">XNPV(0.1,B2:AA2,$B$1:$AA$1)</f>
        <v>37871.5999941413</v>
      </c>
      <c r="AD2" s="377" t="n">
        <f aca="false">SUMPRODUCT(B2:AA2,$B$1010:$AA$1010)</f>
        <v>68715.4430007622</v>
      </c>
      <c r="AE2" s="378" t="n">
        <f aca="false">SUMPRODUCT(B2:AA2,$B$1012:$AA$1012)</f>
        <v>50936.3762060874</v>
      </c>
      <c r="AF2" s="379" t="n">
        <f aca="false">XIRR(B2:AA2,$B$1:$AA$1)</f>
        <v>0.161091195052537</v>
      </c>
      <c r="AG2" s="380" t="n">
        <f aca="false">1-EXP(-(1/0.25)*(AD2/ABS($AD$1010)))</f>
        <v>0.974358768565289</v>
      </c>
    </row>
    <row r="3" customFormat="false" ht="12.75" hidden="false" customHeight="false" outlineLevel="0" collapsed="false">
      <c r="A3" s="371"/>
      <c r="B3" s="376" t="n">
        <f aca="false">+[2]data1cf!A3</f>
        <v>-95951.744151659</v>
      </c>
      <c r="C3" s="376" t="n">
        <f aca="false">+[2]data1cf!B3</f>
        <v>13600.5131862837</v>
      </c>
      <c r="D3" s="376" t="n">
        <f aca="false">+[2]data1cf!C3</f>
        <v>21029.2945841524</v>
      </c>
      <c r="E3" s="376" t="n">
        <f aca="false">+[2]data1cf!D3</f>
        <v>19873.4608700028</v>
      </c>
      <c r="F3" s="376" t="n">
        <f aca="false">+[2]data1cf!E3</f>
        <v>18424.6749848193</v>
      </c>
      <c r="G3" s="376" t="n">
        <f aca="false">+[2]data1cf!F3</f>
        <v>17464.0242913611</v>
      </c>
      <c r="H3" s="376" t="n">
        <f aca="false">+[2]data1cf!G3</f>
        <v>16254.5928431991</v>
      </c>
      <c r="I3" s="376" t="n">
        <f aca="false">+[2]data1cf!H3</f>
        <v>15298.4333219235</v>
      </c>
      <c r="J3" s="376" t="n">
        <f aca="false">+[2]data1cf!I3</f>
        <v>14644.5380999121</v>
      </c>
      <c r="K3" s="376" t="n">
        <f aca="false">+[2]data1cf!J3</f>
        <v>14074.459807246</v>
      </c>
      <c r="L3" s="376" t="n">
        <f aca="false">+[2]data1cf!K3</f>
        <v>13347.332529068</v>
      </c>
      <c r="M3" s="376" t="n">
        <f aca="false">+[2]data1cf!L3</f>
        <v>12713.3498028238</v>
      </c>
      <c r="N3" s="376" t="n">
        <f aca="false">+[2]data1cf!M3</f>
        <v>12050.2045345798</v>
      </c>
      <c r="O3" s="376" t="n">
        <f aca="false">+[2]data1cf!N3</f>
        <v>11471.1687294183</v>
      </c>
      <c r="P3" s="376" t="n">
        <f aca="false">+[2]data1cf!O3</f>
        <v>12389.5237236799</v>
      </c>
      <c r="Q3" s="376" t="n">
        <f aca="false">+[2]data1cf!P3</f>
        <v>13536.9323122045</v>
      </c>
      <c r="R3" s="376" t="n">
        <f aca="false">+[2]data1cf!Q3</f>
        <v>12171.1859501292</v>
      </c>
      <c r="S3" s="376" t="n">
        <f aca="false">+[2]data1cf!R3</f>
        <v>8920.08959125407</v>
      </c>
      <c r="T3" s="376" t="n">
        <f aca="false">+[2]data1cf!S3</f>
        <v>8420.33739125745</v>
      </c>
      <c r="U3" s="376" t="n">
        <f aca="false">+[2]data1cf!T3</f>
        <v>7920.60975374692</v>
      </c>
      <c r="V3" s="376" t="n">
        <f aca="false">+[2]data1cf!U3</f>
        <v>7420.90741559706</v>
      </c>
      <c r="W3" s="376" t="n">
        <f aca="false">+[2]data1cf!V3</f>
        <v>10467.0318891691</v>
      </c>
      <c r="X3" s="376" t="n">
        <f aca="false">+[2]data1cf!W3</f>
        <v>9967.38244945244</v>
      </c>
      <c r="Y3" s="376" t="n">
        <f aca="false">+[2]data1cf!X3</f>
        <v>9467.76065503027</v>
      </c>
      <c r="Z3" s="376" t="n">
        <f aca="false">+[2]data1cf!Y3</f>
        <v>8968.16733526142</v>
      </c>
      <c r="AA3" s="376" t="n">
        <f aca="false">+[2]data1cf!Z3</f>
        <v>8468.60334438549</v>
      </c>
      <c r="AB3" s="376"/>
      <c r="AC3" s="377" t="n">
        <f aca="false">XNPV(0.1,B3:AA3,$B$1:$AA$1)</f>
        <v>38891.9840826812</v>
      </c>
      <c r="AD3" s="377" t="n">
        <f aca="false">SUMPRODUCT(B3:AA3,$B$1010:$AA$1010)</f>
        <v>71057.1356839686</v>
      </c>
      <c r="AE3" s="378" t="n">
        <f aca="false">SUMPRODUCT(B3:AA3,$B$1012:$AA$1012)</f>
        <v>52527.1412599352</v>
      </c>
      <c r="AF3" s="379" t="n">
        <f aca="false">XIRR(B3:AA3,$B$1:$AA$1)</f>
        <v>0.159861709833236</v>
      </c>
      <c r="AG3" s="380" t="n">
        <f aca="false">1-EXP(-(1/0.25)*(AD3/ABS($AD$1010)))</f>
        <v>0.977368230216897</v>
      </c>
    </row>
    <row r="4" customFormat="false" ht="12.75" hidden="false" customHeight="false" outlineLevel="0" collapsed="false">
      <c r="A4" s="371"/>
      <c r="B4" s="376" t="n">
        <f aca="false">+[2]data1cf!A4</f>
        <v>-110371.197527322</v>
      </c>
      <c r="C4" s="376" t="n">
        <f aca="false">+[2]data1cf!B4</f>
        <v>15377.9776167774</v>
      </c>
      <c r="D4" s="376" t="n">
        <f aca="false">+[2]data1cf!C4</f>
        <v>23873.4551832125</v>
      </c>
      <c r="E4" s="376" t="n">
        <f aca="false">+[2]data1cf!D4</f>
        <v>22534.4546005368</v>
      </c>
      <c r="F4" s="376" t="n">
        <f aca="false">+[2]data1cf!E4</f>
        <v>20932.0045734369</v>
      </c>
      <c r="G4" s="376" t="n">
        <f aca="false">+[2]data1cf!F4</f>
        <v>19826.0437136984</v>
      </c>
      <c r="H4" s="376" t="n">
        <f aca="false">+[2]data1cf!G4</f>
        <v>18435.8064394592</v>
      </c>
      <c r="I4" s="376" t="n">
        <f aca="false">+[2]data1cf!H4</f>
        <v>17335.9570065658</v>
      </c>
      <c r="J4" s="376" t="n">
        <f aca="false">+[2]data1cf!I4</f>
        <v>16583.7956013836</v>
      </c>
      <c r="K4" s="376" t="n">
        <f aca="false">+[2]data1cf!J4</f>
        <v>15927.0729226864</v>
      </c>
      <c r="L4" s="376" t="n">
        <f aca="false">+[2]data1cf!K4</f>
        <v>15091.6483396634</v>
      </c>
      <c r="M4" s="376" t="n">
        <f aca="false">+[2]data1cf!L4</f>
        <v>14362.3918438502</v>
      </c>
      <c r="N4" s="376" t="n">
        <f aca="false">+[2]data1cf!M4</f>
        <v>13599.5903123326</v>
      </c>
      <c r="O4" s="376" t="n">
        <f aca="false">+[2]data1cf!N4</f>
        <v>12932.5316678674</v>
      </c>
      <c r="P4" s="376" t="n">
        <f aca="false">+[2]data1cf!O4</f>
        <v>13989.9017712444</v>
      </c>
      <c r="Q4" s="376" t="n">
        <f aca="false">+[2]data1cf!P4</f>
        <v>15309.740832934</v>
      </c>
      <c r="R4" s="376" t="n">
        <f aca="false">+[2]data1cf!Q4</f>
        <v>13738.7525946944</v>
      </c>
      <c r="S4" s="376" t="n">
        <f aca="false">+[2]data1cf!R4</f>
        <v>9999.08739550202</v>
      </c>
      <c r="T4" s="376" t="n">
        <f aca="false">+[2]data1cf!S4</f>
        <v>9424.2333449768</v>
      </c>
      <c r="U4" s="376" t="n">
        <f aca="false">+[2]data1cf!T4</f>
        <v>8849.40754814335</v>
      </c>
      <c r="V4" s="376" t="n">
        <f aca="false">+[2]data1cf!U4</f>
        <v>8274.61085261241</v>
      </c>
      <c r="W4" s="376" t="n">
        <f aca="false">+[2]data1cf!V4</f>
        <v>11778.5013648477</v>
      </c>
      <c r="X4" s="376" t="n">
        <f aca="false">+[2]data1cf!W4</f>
        <v>11203.7655172302</v>
      </c>
      <c r="Y4" s="376" t="n">
        <f aca="false">+[2]data1cf!X4</f>
        <v>10629.0614693917</v>
      </c>
      <c r="Z4" s="376" t="n">
        <f aca="false">+[2]data1cf!Y4</f>
        <v>10054.3901753256</v>
      </c>
      <c r="AA4" s="376" t="n">
        <f aca="false">+[2]data1cf!Z4</f>
        <v>9479.75261764494</v>
      </c>
      <c r="AB4" s="376"/>
      <c r="AC4" s="377" t="n">
        <f aca="false">XNPV(0.1,B4:AA4,$B$1:$AA$1)</f>
        <v>42265.4027032541</v>
      </c>
      <c r="AD4" s="377" t="n">
        <f aca="false">SUMPRODUCT(B4:AA4,$B$1010:$AA$1010)</f>
        <v>78660.8558882466</v>
      </c>
      <c r="AE4" s="378" t="n">
        <f aca="false">SUMPRODUCT(B4:AA4,$B$1012:$AA$1012)</f>
        <v>57726.7635859974</v>
      </c>
      <c r="AF4" s="379" t="n">
        <f aca="false">XIRR(B4:AA4,$B$1:$AA$1)</f>
        <v>0.15678189891402</v>
      </c>
      <c r="AG4" s="380" t="n">
        <f aca="false">1-EXP(-(1/0.25)*(AD4/ABS($AD$1010)))</f>
        <v>0.984911038494865</v>
      </c>
    </row>
    <row r="5" customFormat="false" ht="12.75" hidden="false" customHeight="false" outlineLevel="0" collapsed="false">
      <c r="A5" s="371"/>
      <c r="B5" s="376" t="n">
        <f aca="false">+[2]data1cf!A5</f>
        <v>-92870.3586584852</v>
      </c>
      <c r="C5" s="376" t="n">
        <f aca="false">+[2]data1cf!B5</f>
        <v>13253.9276571183</v>
      </c>
      <c r="D5" s="376" t="n">
        <f aca="false">+[2]data1cf!C5</f>
        <v>20459.0424188138</v>
      </c>
      <c r="E5" s="376" t="n">
        <f aca="false">+[2]data1cf!D5</f>
        <v>19295.2767273823</v>
      </c>
      <c r="F5" s="376" t="n">
        <f aca="false">+[2]data1cf!E5</f>
        <v>17888.8676404153</v>
      </c>
      <c r="G5" s="376" t="n">
        <f aca="false">+[2]data1cf!F5</f>
        <v>16959.2692085597</v>
      </c>
      <c r="H5" s="376" t="n">
        <f aca="false">+[2]data1cf!G5</f>
        <v>15788.4753172481</v>
      </c>
      <c r="I5" s="376" t="n">
        <f aca="false">+[2]data1cf!H5</f>
        <v>14863.0218149623</v>
      </c>
      <c r="J5" s="376" t="n">
        <f aca="false">+[2]data1cf!I5</f>
        <v>14230.1257240138</v>
      </c>
      <c r="K5" s="376" t="n">
        <f aca="false">+[2]data1cf!J5</f>
        <v>13678.5630260256</v>
      </c>
      <c r="L5" s="376" t="n">
        <f aca="false">+[2]data1cf!K5</f>
        <v>12974.5784936512</v>
      </c>
      <c r="M5" s="376" t="n">
        <f aca="false">+[2]data1cf!L5</f>
        <v>12360.9554304111</v>
      </c>
      <c r="N5" s="376" t="n">
        <f aca="false">+[2]data1cf!M5</f>
        <v>11719.1063483646</v>
      </c>
      <c r="O5" s="376" t="n">
        <f aca="false">+[2]data1cf!N5</f>
        <v>11158.8807084036</v>
      </c>
      <c r="P5" s="376" t="n">
        <f aca="false">+[2]data1cf!O5</f>
        <v>12047.5286722112</v>
      </c>
      <c r="Q5" s="376" t="n">
        <f aca="false">+[2]data1cf!P5</f>
        <v>13158.0894867774</v>
      </c>
      <c r="R5" s="376" t="n">
        <f aca="false">+[2]data1cf!Q5</f>
        <v>11836.2025778539</v>
      </c>
      <c r="S5" s="376" t="n">
        <f aca="false">+[2]data1cf!R5</f>
        <v>8689.51162865338</v>
      </c>
      <c r="T5" s="376" t="n">
        <f aca="false">+[2]data1cf!S5</f>
        <v>8205.80842487738</v>
      </c>
      <c r="U5" s="376" t="n">
        <f aca="false">+[2]data1cf!T5</f>
        <v>7722.12899479004</v>
      </c>
      <c r="V5" s="376" t="n">
        <f aca="false">+[2]data1cf!U5</f>
        <v>7238.47405160203</v>
      </c>
      <c r="W5" s="376" t="n">
        <f aca="false">+[2]data1cf!V5</f>
        <v>10186.775563786</v>
      </c>
      <c r="X5" s="376" t="n">
        <f aca="false">+[2]data1cf!W5</f>
        <v>9703.17182025576</v>
      </c>
      <c r="Y5" s="376" t="n">
        <f aca="false">+[2]data1cf!X5</f>
        <v>9219.59483422157</v>
      </c>
      <c r="Z5" s="376" t="n">
        <f aca="false">+[2]data1cf!Y5</f>
        <v>8736.04540840831</v>
      </c>
      <c r="AA5" s="376" t="n">
        <f aca="false">+[2]data1cf!Z5</f>
        <v>8252.52436962258</v>
      </c>
      <c r="AB5" s="376"/>
      <c r="AC5" s="377" t="n">
        <f aca="false">XNPV(0.1,B5:AA5,$B$1:$AA$1)</f>
        <v>38225.1731328184</v>
      </c>
      <c r="AD5" s="377" t="n">
        <f aca="false">SUMPRODUCT(B5:AA5,$B$1010:$AA$1010)</f>
        <v>69489.4835063765</v>
      </c>
      <c r="AE5" s="378" t="n">
        <f aca="false">SUMPRODUCT(B5:AA5,$B$1012:$AA$1012)</f>
        <v>51471.9975086073</v>
      </c>
      <c r="AF5" s="379" t="n">
        <f aca="false">XIRR(B5:AA5,$B$1:$AA$1)</f>
        <v>0.160750732514207</v>
      </c>
      <c r="AG5" s="380" t="n">
        <f aca="false">1-EXP(-(1/0.25)*(AD5/ABS($AD$1010)))</f>
        <v>0.97539539047678</v>
      </c>
    </row>
    <row r="6" customFormat="false" ht="12.75" hidden="false" customHeight="false" outlineLevel="0" collapsed="false">
      <c r="A6" s="371"/>
      <c r="B6" s="376" t="n">
        <f aca="false">+[2]data1cf!A6</f>
        <v>-111434.674713765</v>
      </c>
      <c r="C6" s="376" t="n">
        <f aca="false">+[2]data1cf!B6</f>
        <v>15479.725948901</v>
      </c>
      <c r="D6" s="376" t="n">
        <f aca="false">+[2]data1cf!C6</f>
        <v>24151.139701349</v>
      </c>
      <c r="E6" s="376" t="n">
        <f aca="false">+[2]data1cf!D6</f>
        <v>22724.300723527</v>
      </c>
      <c r="F6" s="376" t="n">
        <f aca="false">+[2]data1cf!E6</f>
        <v>21116.9275207166</v>
      </c>
      <c r="G6" s="376" t="n">
        <f aca="false">+[2]data1cf!F6</f>
        <v>20000.2496079268</v>
      </c>
      <c r="H6" s="376" t="n">
        <f aca="false">+[2]data1cf!G6</f>
        <v>18596.6773711062</v>
      </c>
      <c r="I6" s="376" t="n">
        <f aca="false">+[2]data1cf!H6</f>
        <v>17486.2303837184</v>
      </c>
      <c r="J6" s="376" t="n">
        <f aca="false">+[2]data1cf!I6</f>
        <v>16726.8215578969</v>
      </c>
      <c r="K6" s="376" t="n">
        <f aca="false">+[2]data1cf!J6</f>
        <v>16063.7086003538</v>
      </c>
      <c r="L6" s="376" t="n">
        <f aca="false">+[2]data1cf!K6</f>
        <v>15220.2967719022</v>
      </c>
      <c r="M6" s="376" t="n">
        <f aca="false">+[2]data1cf!L6</f>
        <v>14484.0135547728</v>
      </c>
      <c r="N6" s="376" t="n">
        <f aca="false">+[2]data1cf!M6</f>
        <v>13713.8620801113</v>
      </c>
      <c r="O6" s="376" t="n">
        <f aca="false">+[2]data1cf!N6</f>
        <v>13040.3114918084</v>
      </c>
      <c r="P6" s="376" t="n">
        <f aca="false">+[2]data1cf!O6</f>
        <v>14107.9343692167</v>
      </c>
      <c r="Q6" s="376" t="n">
        <f aca="false">+[2]data1cf!P6</f>
        <v>15440.4906865249</v>
      </c>
      <c r="R6" s="376" t="n">
        <f aca="false">+[2]data1cf!Q6</f>
        <v>13854.3652549869</v>
      </c>
      <c r="S6" s="376" t="n">
        <f aca="false">+[2]data1cf!R6</f>
        <v>10078.6666638103</v>
      </c>
      <c r="T6" s="376" t="n">
        <f aca="false">+[2]data1cf!S6</f>
        <v>9498.2736304529</v>
      </c>
      <c r="U6" s="376" t="n">
        <f aca="false">+[2]data1cf!T6</f>
        <v>8917.9091230246</v>
      </c>
      <c r="V6" s="376" t="n">
        <f aca="false">+[2]data1cf!U6</f>
        <v>8337.57399730321</v>
      </c>
      <c r="W6" s="376" t="n">
        <f aca="false">+[2]data1cf!V6</f>
        <v>11875.2261041125</v>
      </c>
      <c r="X6" s="376" t="n">
        <f aca="false">+[2]data1cf!W6</f>
        <v>11294.9524126021</v>
      </c>
      <c r="Y6" s="376" t="n">
        <f aca="false">+[2]data1cf!X6</f>
        <v>10714.7108272762</v>
      </c>
      <c r="Z6" s="376" t="n">
        <f aca="false">+[2]data1cf!Y6</f>
        <v>10134.5023113204</v>
      </c>
      <c r="AA6" s="376" t="n">
        <f aca="false">+[2]data1cf!Z6</f>
        <v>9554.3278568156</v>
      </c>
      <c r="AB6" s="376"/>
      <c r="AC6" s="377" t="n">
        <f aca="false">XNPV(0.1,B6:AA6,$B$1:$AA$1)</f>
        <v>42538.8273936456</v>
      </c>
      <c r="AD6" s="377" t="n">
        <f aca="false">SUMPRODUCT(B6:AA6,$B$1010:$AA$1010)</f>
        <v>79249.4524034055</v>
      </c>
      <c r="AE6" s="378" t="n">
        <f aca="false">SUMPRODUCT(B6:AA6,$B$1012:$AA$1012)</f>
        <v>58136.7692116758</v>
      </c>
      <c r="AF6" s="379" t="n">
        <f aca="false">XIRR(B6:AA6,$B$1:$AA$1)</f>
        <v>0.156623657468872</v>
      </c>
      <c r="AG6" s="380" t="n">
        <f aca="false">1-EXP(-(1/0.25)*(AD6/ABS($AD$1010)))</f>
        <v>0.985377191807522</v>
      </c>
    </row>
    <row r="7" customFormat="false" ht="12.75" hidden="false" customHeight="false" outlineLevel="0" collapsed="false">
      <c r="A7" s="371"/>
      <c r="B7" s="376" t="n">
        <f aca="false">+[2]data1cf!A7</f>
        <v>-102569.77871026</v>
      </c>
      <c r="C7" s="376" t="n">
        <f aca="false">+[2]data1cf!B7</f>
        <v>14420.2983675436</v>
      </c>
      <c r="D7" s="376" t="n">
        <f aca="false">+[2]data1cf!C7</f>
        <v>22443.3606987087</v>
      </c>
      <c r="E7" s="376" t="n">
        <f aca="false">+[2]data1cf!D7</f>
        <v>21068.2182251203</v>
      </c>
      <c r="F7" s="376" t="n">
        <f aca="false">+[2]data1cf!E7</f>
        <v>19575.4532726621</v>
      </c>
      <c r="G7" s="376" t="n">
        <f aca="false">+[2]data1cf!F7</f>
        <v>18548.1101965521</v>
      </c>
      <c r="H7" s="376" t="n">
        <f aca="false">+[2]data1cf!G7</f>
        <v>17255.6950752784</v>
      </c>
      <c r="I7" s="376" t="n">
        <f aca="false">+[2]data1cf!H7</f>
        <v>16233.5868126716</v>
      </c>
      <c r="J7" s="376" t="n">
        <f aca="false">+[2]data1cf!I7</f>
        <v>15534.5907827985</v>
      </c>
      <c r="K7" s="376" t="n">
        <f aca="false">+[2]data1cf!J7</f>
        <v>14924.7456885676</v>
      </c>
      <c r="L7" s="376" t="n">
        <f aca="false">+[2]data1cf!K7</f>
        <v>14147.9136617147</v>
      </c>
      <c r="M7" s="376" t="n">
        <f aca="false">+[2]data1cf!L7</f>
        <v>13470.2035428219</v>
      </c>
      <c r="N7" s="376" t="n">
        <f aca="false">+[2]data1cf!M7</f>
        <v>12761.3194676243</v>
      </c>
      <c r="O7" s="376" t="n">
        <f aca="false">+[2]data1cf!N7</f>
        <v>12141.8841981224</v>
      </c>
      <c r="P7" s="376" t="n">
        <f aca="false">+[2]data1cf!O7</f>
        <v>13124.0423596973</v>
      </c>
      <c r="Q7" s="376" t="n">
        <f aca="false">+[2]data1cf!P7</f>
        <v>14350.5906215945</v>
      </c>
      <c r="R7" s="376" t="n">
        <f aca="false">+[2]data1cf!Q7</f>
        <v>12890.6452774954</v>
      </c>
      <c r="S7" s="376" t="n">
        <f aca="false">+[2]data1cf!R7</f>
        <v>9415.31257725297</v>
      </c>
      <c r="T7" s="376" t="n">
        <f aca="false">+[2]data1cf!S7</f>
        <v>8881.09120361541</v>
      </c>
      <c r="U7" s="376" t="n">
        <f aca="false">+[2]data1cf!T7</f>
        <v>8346.89608660076</v>
      </c>
      <c r="V7" s="376" t="n">
        <f aca="false">+[2]data1cf!U7</f>
        <v>7812.72801390768</v>
      </c>
      <c r="W7" s="376" t="n">
        <f aca="false">+[2]data1cf!V7</f>
        <v>11068.9513993248</v>
      </c>
      <c r="X7" s="376" t="n">
        <f aca="false">+[2]data1cf!W7</f>
        <v>10534.8398736037</v>
      </c>
      <c r="Y7" s="376" t="n">
        <f aca="false">+[2]data1cf!X7</f>
        <v>10000.757899943</v>
      </c>
      <c r="Z7" s="376" t="n">
        <f aca="false">+[2]data1cf!Y7</f>
        <v>9466.70636490448</v>
      </c>
      <c r="AA7" s="376" t="n">
        <f aca="false">+[2]data1cf!Z7</f>
        <v>8932.68618164685</v>
      </c>
      <c r="AB7" s="376"/>
      <c r="AC7" s="377" t="n">
        <f aca="false">XNPV(0.1,B7:AA7,$B$1:$AA$1)</f>
        <v>40513.7607048933</v>
      </c>
      <c r="AD7" s="377" t="n">
        <f aca="false">SUMPRODUCT(B7:AA7,$B$1010:$AA$1010)</f>
        <v>74625.9865705295</v>
      </c>
      <c r="AE7" s="378" t="n">
        <f aca="false">SUMPRODUCT(B7:AA7,$B$1012:$AA$1012)</f>
        <v>54990.4175986188</v>
      </c>
      <c r="AF7" s="379" t="n">
        <f aca="false">XIRR(B7:AA7,$B$1:$AA$1)</f>
        <v>0.158474673325265</v>
      </c>
      <c r="AG7" s="380" t="n">
        <f aca="false">1-EXP(-(1/0.25)*(AD7/ABS($AD$1010)))</f>
        <v>0.981289555306149</v>
      </c>
    </row>
    <row r="8" customFormat="false" ht="12.75" hidden="false" customHeight="false" outlineLevel="0" collapsed="false">
      <c r="A8" s="371"/>
      <c r="B8" s="376" t="n">
        <f aca="false">+[2]data1cf!A8</f>
        <v>-94203.9988382213</v>
      </c>
      <c r="C8" s="376" t="n">
        <f aca="false">+[2]data1cf!B8</f>
        <v>13415.6618838934</v>
      </c>
      <c r="D8" s="376" t="n">
        <f aca="false">+[2]data1cf!C8</f>
        <v>20698.6974177542</v>
      </c>
      <c r="E8" s="376" t="n">
        <f aca="false">+[2]data1cf!D8</f>
        <v>19581.0296339722</v>
      </c>
      <c r="F8" s="376" t="n">
        <f aca="false">+[2]data1cf!E8</f>
        <v>18120.7679348373</v>
      </c>
      <c r="G8" s="376" t="n">
        <f aca="false">+[2]data1cf!F8</f>
        <v>17177.7299174976</v>
      </c>
      <c r="H8" s="376" t="n">
        <f aca="false">+[2]data1cf!G8</f>
        <v>15990.2134842073</v>
      </c>
      <c r="I8" s="376" t="n">
        <f aca="false">+[2]data1cf!H8</f>
        <v>15051.4702520986</v>
      </c>
      <c r="J8" s="376" t="n">
        <f aca="false">+[2]data1cf!I8</f>
        <v>14409.4856245203</v>
      </c>
      <c r="K8" s="376" t="n">
        <f aca="false">+[2]data1cf!J8</f>
        <v>13849.9092777794</v>
      </c>
      <c r="L8" s="376" t="n">
        <f aca="false">+[2]data1cf!K8</f>
        <v>13135.9084408103</v>
      </c>
      <c r="M8" s="376" t="n">
        <f aca="false">+[2]data1cf!L8</f>
        <v>12513.4736061485</v>
      </c>
      <c r="N8" s="376" t="n">
        <f aca="false">+[2]data1cf!M8</f>
        <v>11862.4074204157</v>
      </c>
      <c r="O8" s="376" t="n">
        <f aca="false">+[2]data1cf!N8</f>
        <v>11294.0406399987</v>
      </c>
      <c r="P8" s="376" t="n">
        <f aca="false">+[2]data1cf!O8</f>
        <v>12195.5459660292</v>
      </c>
      <c r="Q8" s="376" t="n">
        <f aca="false">+[2]data1cf!P8</f>
        <v>13322.0546949325</v>
      </c>
      <c r="R8" s="376" t="n">
        <f aca="false">+[2]data1cf!Q8</f>
        <v>11981.1851792842</v>
      </c>
      <c r="S8" s="376" t="n">
        <f aca="false">+[2]data1cf!R8</f>
        <v>8789.30700841589</v>
      </c>
      <c r="T8" s="376" t="n">
        <f aca="false">+[2]data1cf!S8</f>
        <v>8298.65771293807</v>
      </c>
      <c r="U8" s="376" t="n">
        <f aca="false">+[2]data1cf!T8</f>
        <v>7808.03253254466</v>
      </c>
      <c r="V8" s="376" t="n">
        <f aca="false">+[2]data1cf!U8</f>
        <v>7317.43219068822</v>
      </c>
      <c r="W8" s="376" t="n">
        <f aca="false">+[2]data1cf!V8</f>
        <v>10308.0720055925</v>
      </c>
      <c r="X8" s="376" t="n">
        <f aca="false">+[2]data1cf!W8</f>
        <v>9817.52359863292</v>
      </c>
      <c r="Y8" s="376" t="n">
        <f aca="false">+[2]data1cf!X8</f>
        <v>9327.00233341336</v>
      </c>
      <c r="Z8" s="376" t="n">
        <f aca="false">+[2]data1cf!Y8</f>
        <v>8836.50902418597</v>
      </c>
      <c r="AA8" s="376" t="n">
        <f aca="false">+[2]data1cf!Z8</f>
        <v>8346.0445096305</v>
      </c>
      <c r="AB8" s="376"/>
      <c r="AC8" s="377" t="n">
        <f aca="false">XNPV(0.1,B8:AA8,$B$1:$AA$1)</f>
        <v>38545.1995767128</v>
      </c>
      <c r="AD8" s="377" t="n">
        <f aca="false">SUMPRODUCT(B8:AA8,$B$1010:$AA$1010)</f>
        <v>70202.9159923114</v>
      </c>
      <c r="AE8" s="378" t="n">
        <f aca="false">SUMPRODUCT(B8:AA8,$B$1012:$AA$1012)</f>
        <v>51962.1613075567</v>
      </c>
      <c r="AF8" s="379" t="n">
        <f aca="false">XIRR(B8:AA8,$B$1:$AA$1)</f>
        <v>0.160417920075348</v>
      </c>
      <c r="AG8" s="380" t="n">
        <f aca="false">1-EXP(-(1/0.25)*(AD8/ABS($AD$1010)))</f>
        <v>0.976313689682134</v>
      </c>
    </row>
    <row r="9" customFormat="false" ht="12.75" hidden="false" customHeight="false" outlineLevel="0" collapsed="false">
      <c r="A9" s="371"/>
      <c r="B9" s="376" t="n">
        <f aca="false">+[2]data1cf!A9</f>
        <v>-95101.4697153901</v>
      </c>
      <c r="C9" s="376" t="n">
        <f aca="false">+[2]data1cf!B9</f>
        <v>13513.7022056112</v>
      </c>
      <c r="D9" s="376" t="n">
        <f aca="false">+[2]data1cf!C9</f>
        <v>20910.9113688236</v>
      </c>
      <c r="E9" s="376" t="n">
        <f aca="false">+[2]data1cf!D9</f>
        <v>19636.4112902421</v>
      </c>
      <c r="F9" s="376" t="n">
        <f aca="false">+[2]data1cf!E9</f>
        <v>18276.8248412001</v>
      </c>
      <c r="G9" s="376" t="n">
        <f aca="false">+[2]data1cf!F9</f>
        <v>17324.7426778033</v>
      </c>
      <c r="H9" s="376" t="n">
        <f aca="false">+[2]data1cf!G9</f>
        <v>16125.9728384996</v>
      </c>
      <c r="I9" s="376" t="n">
        <f aca="false">+[2]data1cf!H9</f>
        <v>15178.2863054446</v>
      </c>
      <c r="J9" s="376" t="n">
        <f aca="false">+[2]data1cf!I9</f>
        <v>14530.1855626913</v>
      </c>
      <c r="K9" s="376" t="n">
        <f aca="false">+[2]data1cf!J9</f>
        <v>13965.2164447331</v>
      </c>
      <c r="L9" s="376" t="n">
        <f aca="false">+[2]data1cf!K9</f>
        <v>13244.4751527244</v>
      </c>
      <c r="M9" s="376" t="n">
        <f aca="false">+[2]data1cf!L9</f>
        <v>12616.1104515608</v>
      </c>
      <c r="N9" s="376" t="n">
        <f aca="false">+[2]data1cf!M9</f>
        <v>11958.8416316722</v>
      </c>
      <c r="O9" s="376" t="n">
        <f aca="false">+[2]data1cf!N9</f>
        <v>11384.9962847145</v>
      </c>
      <c r="P9" s="376" t="n">
        <f aca="false">+[2]data1cf!O9</f>
        <v>12295.1539506546</v>
      </c>
      <c r="Q9" s="376" t="n">
        <f aca="false">+[2]data1cf!P9</f>
        <v>13432.3948012251</v>
      </c>
      <c r="R9" s="376" t="n">
        <f aca="false">+[2]data1cf!Q9</f>
        <v>12078.7509728595</v>
      </c>
      <c r="S9" s="376" t="n">
        <f aca="false">+[2]data1cf!R9</f>
        <v>8856.46413848271</v>
      </c>
      <c r="T9" s="376" t="n">
        <f aca="false">+[2]data1cf!S9</f>
        <v>8361.14048247852</v>
      </c>
      <c r="U9" s="376" t="n">
        <f aca="false">+[2]data1cf!T9</f>
        <v>7865.84117130045</v>
      </c>
      <c r="V9" s="376" t="n">
        <f aca="false">+[2]data1cf!U9</f>
        <v>7370.56693529327</v>
      </c>
      <c r="W9" s="376" t="n">
        <f aca="false">+[2]data1cf!V9</f>
        <v>10389.6982385746</v>
      </c>
      <c r="X9" s="376" t="n">
        <f aca="false">+[2]data1cf!W9</f>
        <v>9894.47643224229</v>
      </c>
      <c r="Y9" s="376" t="n">
        <f aca="false">+[2]data1cf!X9</f>
        <v>9399.28202622621</v>
      </c>
      <c r="Z9" s="376" t="n">
        <f aca="false">+[2]data1cf!Y9</f>
        <v>8904.11584253587</v>
      </c>
      <c r="AA9" s="376" t="n">
        <f aca="false">+[2]data1cf!Z9</f>
        <v>8408.97872784107</v>
      </c>
      <c r="AB9" s="376"/>
      <c r="AC9" s="377" t="n">
        <f aca="false">XNPV(0.1,B9:AA9,$B$1:$AA$1)</f>
        <v>38689.9914053811</v>
      </c>
      <c r="AD9" s="377" t="n">
        <f aca="false">SUMPRODUCT(B9:AA9,$B$1010:$AA$1010)</f>
        <v>70602.0093366009</v>
      </c>
      <c r="AE9" s="378" t="n">
        <f aca="false">SUMPRODUCT(B9:AA9,$B$1012:$AA$1012)</f>
        <v>52215.3709314208</v>
      </c>
      <c r="AF9" s="379" t="n">
        <f aca="false">XIRR(B9:AA9,$B$1:$AA$1)</f>
        <v>0.160073603351702</v>
      </c>
      <c r="AG9" s="380" t="n">
        <f aca="false">1-EXP(-(1/0.25)*(AD9/ABS($AD$1010)))</f>
        <v>0.97681235357299</v>
      </c>
    </row>
    <row r="10" customFormat="false" ht="12.75" hidden="false" customHeight="false" outlineLevel="0" collapsed="false">
      <c r="A10" s="371"/>
      <c r="B10" s="376" t="n">
        <f aca="false">+[2]data1cf!A10</f>
        <v>-99490.8669160814</v>
      </c>
      <c r="C10" s="376" t="n">
        <f aca="false">+[2]data1cf!B10</f>
        <v>14047.893650965</v>
      </c>
      <c r="D10" s="376" t="n">
        <f aca="false">+[2]data1cf!C10</f>
        <v>21770.2182482672</v>
      </c>
      <c r="E10" s="376" t="n">
        <f aca="false">+[2]data1cf!D10</f>
        <v>20506.4596210125</v>
      </c>
      <c r="F10" s="376" t="n">
        <f aca="false">+[2]data1cf!E10</f>
        <v>19040.0760679119</v>
      </c>
      <c r="G10" s="376" t="n">
        <f aca="false">+[2]data1cf!F10</f>
        <v>18043.7603250245</v>
      </c>
      <c r="H10" s="376" t="n">
        <f aca="false">+[2]data1cf!G10</f>
        <v>16789.9517428382</v>
      </c>
      <c r="I10" s="376" t="n">
        <f aca="false">+[2]data1cf!H10</f>
        <v>15798.5248488005</v>
      </c>
      <c r="J10" s="376" t="n">
        <f aca="false">+[2]data1cf!I10</f>
        <v>15120.511092142</v>
      </c>
      <c r="K10" s="376" t="n">
        <f aca="false">+[2]data1cf!J10</f>
        <v>14529.1667284937</v>
      </c>
      <c r="L10" s="376" t="n">
        <f aca="false">+[2]data1cf!K10</f>
        <v>13775.458868728</v>
      </c>
      <c r="M10" s="376" t="n">
        <f aca="false">+[2]data1cf!L10</f>
        <v>13118.092068348</v>
      </c>
      <c r="N10" s="376" t="n">
        <f aca="false">+[2]data1cf!M10</f>
        <v>12430.4870830274</v>
      </c>
      <c r="O10" s="376" t="n">
        <f aca="false">+[2]data1cf!N10</f>
        <v>11829.846878153</v>
      </c>
      <c r="P10" s="376" t="n">
        <f aca="false">+[2]data1cf!O10</f>
        <v>12782.3218577185</v>
      </c>
      <c r="Q10" s="376" t="n">
        <f aca="false">+[2]data1cf!P10</f>
        <v>13972.0519266044</v>
      </c>
      <c r="R10" s="376" t="n">
        <f aca="false">+[2]data1cf!Q10</f>
        <v>12555.9308258187</v>
      </c>
      <c r="S10" s="376" t="n">
        <f aca="false">+[2]data1cf!R10</f>
        <v>9184.91971985111</v>
      </c>
      <c r="T10" s="376" t="n">
        <f aca="false">+[2]data1cf!S10</f>
        <v>8666.73445849416</v>
      </c>
      <c r="U10" s="376" t="n">
        <f aca="false">+[2]data1cf!T10</f>
        <v>8148.57466559593</v>
      </c>
      <c r="V10" s="376" t="n">
        <f aca="false">+[2]data1cf!U10</f>
        <v>7630.44110521016</v>
      </c>
      <c r="W10" s="376" t="n">
        <f aca="false">+[2]data1cf!V10</f>
        <v>10788.9200603291</v>
      </c>
      <c r="X10" s="376" t="n">
        <f aca="false">+[2]data1cf!W10</f>
        <v>10270.8413495037</v>
      </c>
      <c r="Y10" s="376" t="n">
        <f aca="false">+[2]data1cf!X10</f>
        <v>9752.7913036529</v>
      </c>
      <c r="Z10" s="376" t="n">
        <f aca="false">+[2]data1cf!Y10</f>
        <v>9234.77078272601</v>
      </c>
      <c r="AA10" s="376" t="n">
        <f aca="false">+[2]data1cf!Z10</f>
        <v>8716.78067247074</v>
      </c>
      <c r="AB10" s="376"/>
      <c r="AC10" s="377" t="n">
        <f aca="false">XNPV(0.1,B10:AA10,$B$1:$AA$1)</f>
        <v>39750.359689637</v>
      </c>
      <c r="AD10" s="377" t="n">
        <f aca="false">SUMPRODUCT(B10:AA10,$B$1010:$AA$1010)</f>
        <v>72955.3899823979</v>
      </c>
      <c r="AE10" s="378" t="n">
        <f aca="false">SUMPRODUCT(B10:AA10,$B$1012:$AA$1012)</f>
        <v>53834.7253580777</v>
      </c>
      <c r="AF10" s="379" t="n">
        <f aca="false">XIRR(B10:AA10,$B$1:$AA$1)</f>
        <v>0.159082667530463</v>
      </c>
      <c r="AG10" s="380" t="n">
        <f aca="false">1-EXP(-(1/0.25)*(AD10/ABS($AD$1010)))</f>
        <v>0.97954659205543</v>
      </c>
    </row>
    <row r="11" customFormat="false" ht="12.75" hidden="false" customHeight="false" outlineLevel="0" collapsed="false">
      <c r="A11" s="371"/>
      <c r="B11" s="376" t="n">
        <f aca="false">+[2]data1cf!A11</f>
        <v>-97509.5981075285</v>
      </c>
      <c r="C11" s="376" t="n">
        <f aca="false">+[2]data1cf!B11</f>
        <v>13833.3394777608</v>
      </c>
      <c r="D11" s="376" t="n">
        <f aca="false">+[2]data1cf!C11</f>
        <v>21380.8007451379</v>
      </c>
      <c r="E11" s="376" t="n">
        <f aca="false">+[2]data1cf!D11</f>
        <v>20182.0963738035</v>
      </c>
      <c r="F11" s="376" t="n">
        <f aca="false">+[2]data1cf!E11</f>
        <v>18695.5627373945</v>
      </c>
      <c r="G11" s="376" t="n">
        <f aca="false">+[2]data1cf!F11</f>
        <v>17719.2129732802</v>
      </c>
      <c r="H11" s="376" t="n">
        <f aca="false">+[2]data1cf!G11</f>
        <v>16490.2475619325</v>
      </c>
      <c r="I11" s="376" t="n">
        <f aca="false">+[2]data1cf!H11</f>
        <v>15518.5640196416</v>
      </c>
      <c r="J11" s="376" t="n">
        <f aca="false">+[2]data1cf!I11</f>
        <v>14854.0522813037</v>
      </c>
      <c r="K11" s="376" t="n">
        <f aca="false">+[2]data1cf!J11</f>
        <v>14274.6130721024</v>
      </c>
      <c r="L11" s="376" t="n">
        <f aca="false">+[2]data1cf!K11</f>
        <v>13535.7855317601</v>
      </c>
      <c r="M11" s="376" t="n">
        <f aca="false">+[2]data1cf!L11</f>
        <v>12891.5095846186</v>
      </c>
      <c r="N11" s="376" t="n">
        <f aca="false">+[2]data1cf!M11</f>
        <v>12217.597618087</v>
      </c>
      <c r="O11" s="376" t="n">
        <f aca="false">+[2]data1cf!N11</f>
        <v>11629.0519705727</v>
      </c>
      <c r="P11" s="376" t="n">
        <f aca="false">+[2]data1cf!O11</f>
        <v>12562.4259278988</v>
      </c>
      <c r="Q11" s="376" t="n">
        <f aca="false">+[2]data1cf!P11</f>
        <v>13728.4636202969</v>
      </c>
      <c r="R11" s="376" t="n">
        <f aca="false">+[2]data1cf!Q11</f>
        <v>12340.543264495</v>
      </c>
      <c r="S11" s="376" t="n">
        <f aca="false">+[2]data1cf!R11</f>
        <v>9036.66273407233</v>
      </c>
      <c r="T11" s="376" t="n">
        <f aca="false">+[2]data1cf!S11</f>
        <v>8528.79665403526</v>
      </c>
      <c r="U11" s="376" t="n">
        <f aca="false">+[2]data1cf!T11</f>
        <v>8020.95553527604</v>
      </c>
      <c r="V11" s="376" t="n">
        <f aca="false">+[2]data1cf!U11</f>
        <v>7513.14012663301</v>
      </c>
      <c r="W11" s="376" t="n">
        <f aca="false">+[2]data1cf!V11</f>
        <v>10608.7208878753</v>
      </c>
      <c r="X11" s="376" t="n">
        <f aca="false">+[2]data1cf!W11</f>
        <v>10100.9592365142</v>
      </c>
      <c r="Y11" s="376" t="n">
        <f aca="false">+[2]data1cf!X11</f>
        <v>9593.22567929125</v>
      </c>
      <c r="Z11" s="376" t="n">
        <f aca="false">+[2]data1cf!Y11</f>
        <v>9085.52105903059</v>
      </c>
      <c r="AA11" s="376" t="n">
        <f aca="false">+[2]data1cf!Z11</f>
        <v>8577.84624384108</v>
      </c>
      <c r="AB11" s="376"/>
      <c r="AC11" s="377" t="n">
        <f aca="false">XNPV(0.1,B11:AA11,$B$1:$AA$1)</f>
        <v>39345.9518338717</v>
      </c>
      <c r="AD11" s="377" t="n">
        <f aca="false">SUMPRODUCT(B11:AA11,$B$1010:$AA$1010)</f>
        <v>71975.1806202151</v>
      </c>
      <c r="AE11" s="378" t="n">
        <f aca="false">SUMPRODUCT(B11:AA11,$B$1012:$AA$1012)</f>
        <v>53182.617531908</v>
      </c>
      <c r="AF11" s="379" t="n">
        <f aca="false">XIRR(B11:AA11,$B$1:$AA$1)</f>
        <v>0.159654681803125</v>
      </c>
      <c r="AG11" s="380" t="n">
        <f aca="false">1-EXP(-(1/0.25)*(AD11/ABS($AD$1010)))</f>
        <v>0.978449279872697</v>
      </c>
    </row>
    <row r="12" customFormat="false" ht="12.75" hidden="false" customHeight="false" outlineLevel="0" collapsed="false">
      <c r="A12" s="371"/>
      <c r="B12" s="376" t="n">
        <f aca="false">+[2]data1cf!A12</f>
        <v>-106129.6187141</v>
      </c>
      <c r="C12" s="376" t="n">
        <f aca="false">+[2]data1cf!B12</f>
        <v>14860.7520963322</v>
      </c>
      <c r="D12" s="376" t="n">
        <f aca="false">+[2]data1cf!C12</f>
        <v>23165.8903525313</v>
      </c>
      <c r="E12" s="376" t="n">
        <f aca="false">+[2]data1cf!D12</f>
        <v>21728.5201578163</v>
      </c>
      <c r="F12" s="376" t="n">
        <f aca="false">+[2]data1cf!E12</f>
        <v>20194.4567771526</v>
      </c>
      <c r="G12" s="376" t="n">
        <f aca="false">+[2]data1cf!F12</f>
        <v>19131.2398763273</v>
      </c>
      <c r="H12" s="376" t="n">
        <f aca="false">+[2]data1cf!G12</f>
        <v>17794.1878471329</v>
      </c>
      <c r="I12" s="376" t="n">
        <f aca="false">+[2]data1cf!H12</f>
        <v>16736.6057643889</v>
      </c>
      <c r="J12" s="376" t="n">
        <f aca="false">+[2]data1cf!I12</f>
        <v>16013.3500153182</v>
      </c>
      <c r="K12" s="376" t="n">
        <f aca="false">+[2]data1cf!J12</f>
        <v>15382.114363244</v>
      </c>
      <c r="L12" s="376" t="n">
        <f aca="false">+[2]data1cf!K12</f>
        <v>14578.5461579762</v>
      </c>
      <c r="M12" s="376" t="n">
        <f aca="false">+[2]data1cf!L12</f>
        <v>13877.315079766</v>
      </c>
      <c r="N12" s="376" t="n">
        <f aca="false">+[2]data1cf!M12</f>
        <v>13143.828105735</v>
      </c>
      <c r="O12" s="376" t="n">
        <f aca="false">+[2]data1cf!N12</f>
        <v>12502.6619691578</v>
      </c>
      <c r="P12" s="376" t="n">
        <f aca="false">+[2]data1cf!O12</f>
        <v>13519.1398468603</v>
      </c>
      <c r="Q12" s="376" t="n">
        <f aca="false">+[2]data1cf!P12</f>
        <v>14788.2573296747</v>
      </c>
      <c r="R12" s="376" t="n">
        <f aca="false">+[2]data1cf!Q12</f>
        <v>13277.6423643217</v>
      </c>
      <c r="S12" s="376" t="n">
        <f aca="false">+[2]data1cf!R12</f>
        <v>9681.69296266345</v>
      </c>
      <c r="T12" s="376" t="n">
        <f aca="false">+[2]data1cf!S12</f>
        <v>9128.93062461421</v>
      </c>
      <c r="U12" s="376" t="n">
        <f aca="false">+[2]data1cf!T12</f>
        <v>8576.19545446385</v>
      </c>
      <c r="V12" s="376" t="n">
        <f aca="false">+[2]data1cf!U12</f>
        <v>8023.48826724935</v>
      </c>
      <c r="W12" s="376" t="n">
        <f aca="false">+[2]data1cf!V12</f>
        <v>11392.7238324196</v>
      </c>
      <c r="X12" s="376" t="n">
        <f aca="false">+[2]data1cf!W12</f>
        <v>10840.0751547257</v>
      </c>
      <c r="Y12" s="376" t="n">
        <f aca="false">+[2]data1cf!X12</f>
        <v>10287.4570547413</v>
      </c>
      <c r="Z12" s="376" t="n">
        <f aca="false">+[2]data1cf!Y12</f>
        <v>9734.87044979771</v>
      </c>
      <c r="AA12" s="376" t="n">
        <f aca="false">+[2]data1cf!Z12</f>
        <v>9182.3162847462</v>
      </c>
      <c r="AB12" s="376"/>
      <c r="AC12" s="377" t="n">
        <f aca="false">XNPV(0.1,B12:AA12,$B$1:$AA$1)</f>
        <v>41367.4267186874</v>
      </c>
      <c r="AD12" s="377" t="n">
        <f aca="false">SUMPRODUCT(B12:AA12,$B$1010:$AA$1010)</f>
        <v>76525.9260409611</v>
      </c>
      <c r="AE12" s="378" t="n">
        <f aca="false">SUMPRODUCT(B12:AA12,$B$1012:$AA$1012)</f>
        <v>56296.0700455827</v>
      </c>
      <c r="AF12" s="379" t="n">
        <f aca="false">XIRR(B12:AA12,$B$1:$AA$1)</f>
        <v>0.157765253592391</v>
      </c>
      <c r="AG12" s="380" t="n">
        <f aca="false">1-EXP(-(1/0.25)*(AD12/ABS($AD$1010)))</f>
        <v>0.983091999411384</v>
      </c>
    </row>
    <row r="13" customFormat="false" ht="12.75" hidden="false" customHeight="false" outlineLevel="0" collapsed="false">
      <c r="A13" s="371"/>
      <c r="B13" s="376" t="n">
        <f aca="false">+[2]data1cf!A13</f>
        <v>-106633.626073851</v>
      </c>
      <c r="C13" s="376" t="n">
        <f aca="false">+[2]data1cf!B13</f>
        <v>14928.6383812708</v>
      </c>
      <c r="D13" s="376" t="n">
        <f aca="false">+[2]data1cf!C13</f>
        <v>23192.3356570128</v>
      </c>
      <c r="E13" s="376" t="n">
        <f aca="false">+[2]data1cf!D13</f>
        <v>21821.2125740417</v>
      </c>
      <c r="F13" s="376" t="n">
        <f aca="false">+[2]data1cf!E13</f>
        <v>20282.0961996093</v>
      </c>
      <c r="G13" s="376" t="n">
        <f aca="false">+[2]data1cf!F13</f>
        <v>19213.8002301574</v>
      </c>
      <c r="H13" s="376" t="n">
        <f aca="false">+[2]data1cf!G13</f>
        <v>17870.4284421862</v>
      </c>
      <c r="I13" s="376" t="n">
        <f aca="false">+[2]data1cf!H13</f>
        <v>16807.8239240495</v>
      </c>
      <c r="J13" s="376" t="n">
        <f aca="false">+[2]data1cf!I13</f>
        <v>16081.1334484158</v>
      </c>
      <c r="K13" s="376" t="n">
        <f aca="false">+[2]data1cf!J13</f>
        <v>15446.8692898439</v>
      </c>
      <c r="L13" s="376" t="n">
        <f aca="false">+[2]data1cf!K13</f>
        <v>14639.5157372914</v>
      </c>
      <c r="M13" s="376" t="n">
        <f aca="false">+[2]data1cf!L13</f>
        <v>13934.9545272237</v>
      </c>
      <c r="N13" s="376" t="n">
        <f aca="false">+[2]data1cf!M13</f>
        <v>13197.9842387545</v>
      </c>
      <c r="O13" s="376" t="n">
        <f aca="false">+[2]data1cf!N13</f>
        <v>12553.7414142004</v>
      </c>
      <c r="P13" s="376" t="n">
        <f aca="false">+[2]data1cf!O13</f>
        <v>13575.0783275601</v>
      </c>
      <c r="Q13" s="376" t="n">
        <f aca="false">+[2]data1cf!P13</f>
        <v>14850.2228229981</v>
      </c>
      <c r="R13" s="376" t="n">
        <f aca="false">+[2]data1cf!Q13</f>
        <v>13332.4339784819</v>
      </c>
      <c r="S13" s="376" t="n">
        <f aca="false">+[2]data1cf!R13</f>
        <v>9719.40748764079</v>
      </c>
      <c r="T13" s="376" t="n">
        <f aca="false">+[2]data1cf!S13</f>
        <v>9164.02009270408</v>
      </c>
      <c r="U13" s="376" t="n">
        <f aca="false">+[2]data1cf!T13</f>
        <v>8608.65999468603</v>
      </c>
      <c r="V13" s="376" t="n">
        <f aca="false">+[2]data1cf!U13</f>
        <v>8053.32801249423</v>
      </c>
      <c r="W13" s="376" t="n">
        <f aca="false">+[2]data1cf!V13</f>
        <v>11438.5640075365</v>
      </c>
      <c r="X13" s="376" t="n">
        <f aca="false">+[2]data1cf!W13</f>
        <v>10883.2908127258</v>
      </c>
      <c r="Y13" s="376" t="n">
        <f aca="false">+[2]data1cf!X13</f>
        <v>10328.0483408375</v>
      </c>
      <c r="Z13" s="376" t="n">
        <f aca="false">+[2]data1cf!Y13</f>
        <v>9772.83751355935</v>
      </c>
      <c r="AA13" s="376" t="n">
        <f aca="false">+[2]data1cf!Z13</f>
        <v>9217.65928022962</v>
      </c>
      <c r="AB13" s="376"/>
      <c r="AC13" s="377" t="n">
        <f aca="false">XNPV(0.1,B13:AA13,$B$1:$AA$1)</f>
        <v>41430.0465355051</v>
      </c>
      <c r="AD13" s="377" t="n">
        <f aca="false">SUMPRODUCT(B13:AA13,$B$1010:$AA$1010)</f>
        <v>76731.2286552585</v>
      </c>
      <c r="AE13" s="378" t="n">
        <f aca="false">SUMPRODUCT(B13:AA13,$B$1012:$AA$1012)</f>
        <v>56419.42484357</v>
      </c>
      <c r="AF13" s="379" t="n">
        <f aca="false">XIRR(B13:AA13,$B$1:$AA$1)</f>
        <v>0.157570395950987</v>
      </c>
      <c r="AG13" s="380" t="n">
        <f aca="false">1-EXP(-(1/0.25)*(AD13/ABS($AD$1010)))</f>
        <v>0.983276059776713</v>
      </c>
    </row>
    <row r="14" customFormat="false" ht="12.75" hidden="false" customHeight="false" outlineLevel="0" collapsed="false">
      <c r="A14" s="371"/>
      <c r="B14" s="376" t="n">
        <f aca="false">+[2]data1cf!A14</f>
        <v>-98511.9490414018</v>
      </c>
      <c r="C14" s="376" t="n">
        <f aca="false">+[2]data1cf!B14</f>
        <v>13943.1727592757</v>
      </c>
      <c r="D14" s="376" t="n">
        <f aca="false">+[2]data1cf!C14</f>
        <v>21555.1762256557</v>
      </c>
      <c r="E14" s="376" t="n">
        <f aca="false">+[2]data1cf!D14</f>
        <v>20366.0350382632</v>
      </c>
      <c r="F14" s="376" t="n">
        <f aca="false">+[2]data1cf!E14</f>
        <v>18869.8567337898</v>
      </c>
      <c r="G14" s="376" t="n">
        <f aca="false">+[2]data1cf!F14</f>
        <v>17883.4059084855</v>
      </c>
      <c r="H14" s="376" t="n">
        <f aca="false">+[2]data1cf!G14</f>
        <v>16641.8719979099</v>
      </c>
      <c r="I14" s="376" t="n">
        <f aca="false">+[2]data1cf!H14</f>
        <v>15660.2000244806</v>
      </c>
      <c r="J14" s="376" t="n">
        <f aca="false">+[2]data1cf!I14</f>
        <v>14988.8574307764</v>
      </c>
      <c r="K14" s="376" t="n">
        <f aca="false">+[2]data1cf!J14</f>
        <v>14403.3952414391</v>
      </c>
      <c r="L14" s="376" t="n">
        <f aca="false">+[2]data1cf!K14</f>
        <v>13657.0395443894</v>
      </c>
      <c r="M14" s="376" t="n">
        <f aca="false">+[2]data1cf!L14</f>
        <v>13006.140755909</v>
      </c>
      <c r="N14" s="376" t="n">
        <f aca="false">+[2]data1cf!M14</f>
        <v>12325.3013042671</v>
      </c>
      <c r="O14" s="376" t="n">
        <f aca="false">+[2]data1cf!N14</f>
        <v>11730.6368550978</v>
      </c>
      <c r="P14" s="376" t="n">
        <f aca="false">+[2]data1cf!O14</f>
        <v>12673.6742802972</v>
      </c>
      <c r="Q14" s="376" t="n">
        <f aca="false">+[2]data1cf!P14</f>
        <v>13851.6982693531</v>
      </c>
      <c r="R14" s="376" t="n">
        <f aca="false">+[2]data1cf!Q14</f>
        <v>12449.5107717336</v>
      </c>
      <c r="S14" s="376" t="n">
        <f aca="false">+[2]data1cf!R14</f>
        <v>9111.66796683381</v>
      </c>
      <c r="T14" s="376" t="n">
        <f aca="false">+[2]data1cf!S14</f>
        <v>8598.5812721138</v>
      </c>
      <c r="U14" s="376" t="n">
        <f aca="false">+[2]data1cf!T14</f>
        <v>8085.51979526137</v>
      </c>
      <c r="V14" s="376" t="n">
        <f aca="false">+[2]data1cf!U14</f>
        <v>7572.48429281251</v>
      </c>
      <c r="W14" s="376" t="n">
        <f aca="false">+[2]data1cf!V14</f>
        <v>10699.8861088754</v>
      </c>
      <c r="X14" s="376" t="n">
        <f aca="false">+[2]data1cf!W14</f>
        <v>10186.904916307</v>
      </c>
      <c r="Y14" s="376" t="n">
        <f aca="false">+[2]data1cf!X14</f>
        <v>9673.95210667078</v>
      </c>
      <c r="Z14" s="376" t="n">
        <f aca="false">+[2]data1cf!Y14</f>
        <v>9161.02853145463</v>
      </c>
      <c r="AA14" s="376" t="n">
        <f aca="false">+[2]data1cf!Z14</f>
        <v>8648.13506769118</v>
      </c>
      <c r="AB14" s="376"/>
      <c r="AC14" s="377" t="n">
        <f aca="false">XNPV(0.1,B14:AA14,$B$1:$AA$1)</f>
        <v>39547.9163166093</v>
      </c>
      <c r="AD14" s="377" t="n">
        <f aca="false">SUMPRODUCT(B14:AA14,$B$1010:$AA$1010)</f>
        <v>72468.8273210878</v>
      </c>
      <c r="AE14" s="378" t="n">
        <f aca="false">SUMPRODUCT(B14:AA14,$B$1012:$AA$1012)</f>
        <v>53510.0969133441</v>
      </c>
      <c r="AF14" s="379" t="n">
        <f aca="false">XIRR(B14:AA14,$B$1:$AA$1)</f>
        <v>0.159356308332398</v>
      </c>
      <c r="AG14" s="380" t="n">
        <f aca="false">1-EXP(-(1/0.25)*(AD14/ABS($AD$1010)))</f>
        <v>0.979009068058448</v>
      </c>
    </row>
    <row r="15" customFormat="false" ht="12.75" hidden="false" customHeight="false" outlineLevel="0" collapsed="false">
      <c r="A15" s="371"/>
      <c r="B15" s="376" t="n">
        <f aca="false">+[2]data1cf!A15</f>
        <v>-109240.403145094</v>
      </c>
      <c r="C15" s="376" t="n">
        <f aca="false">+[2]data1cf!B15</f>
        <v>15256.0129811376</v>
      </c>
      <c r="D15" s="376" t="n">
        <f aca="false">+[2]data1cf!C15</f>
        <v>23669.2771763106</v>
      </c>
      <c r="E15" s="376" t="n">
        <f aca="false">+[2]data1cf!D15</f>
        <v>22332.3430645837</v>
      </c>
      <c r="F15" s="376" t="n">
        <f aca="false">+[2]data1cf!E15</f>
        <v>20735.3761618505</v>
      </c>
      <c r="G15" s="376" t="n">
        <f aca="false">+[2]data1cf!F15</f>
        <v>19640.8107354498</v>
      </c>
      <c r="H15" s="376" t="n">
        <f aca="false">+[2]data1cf!G15</f>
        <v>18264.7525155115</v>
      </c>
      <c r="I15" s="376" t="n">
        <f aca="false">+[2]data1cf!H15</f>
        <v>17176.1714532426</v>
      </c>
      <c r="J15" s="376" t="n">
        <f aca="false">+[2]data1cf!I15</f>
        <v>16431.7162242237</v>
      </c>
      <c r="K15" s="376" t="n">
        <f aca="false">+[2]data1cf!J15</f>
        <v>15781.7883235547</v>
      </c>
      <c r="L15" s="376" t="n">
        <f aca="false">+[2]data1cf!K15</f>
        <v>14954.8565717604</v>
      </c>
      <c r="M15" s="376" t="n">
        <f aca="false">+[2]data1cf!L15</f>
        <v>14233.0715827093</v>
      </c>
      <c r="N15" s="376" t="n">
        <f aca="false">+[2]data1cf!M15</f>
        <v>13478.0852394466</v>
      </c>
      <c r="O15" s="376" t="n">
        <f aca="false">+[2]data1cf!N15</f>
        <v>12817.9294733083</v>
      </c>
      <c r="P15" s="376" t="n">
        <f aca="false">+[2]data1cf!O15</f>
        <v>13864.3978108321</v>
      </c>
      <c r="Q15" s="376" t="n">
        <f aca="false">+[2]data1cf!P15</f>
        <v>15170.7146255058</v>
      </c>
      <c r="R15" s="376" t="n">
        <f aca="false">+[2]data1cf!Q15</f>
        <v>13615.8217519459</v>
      </c>
      <c r="S15" s="376" t="n">
        <f aca="false">+[2]data1cf!R15</f>
        <v>9914.47082761333</v>
      </c>
      <c r="T15" s="376" t="n">
        <f aca="false">+[2]data1cf!S15</f>
        <v>9345.5063727933</v>
      </c>
      <c r="U15" s="376" t="n">
        <f aca="false">+[2]data1cf!T15</f>
        <v>8776.56988219536</v>
      </c>
      <c r="V15" s="376" t="n">
        <f aca="false">+[2]data1cf!U15</f>
        <v>8207.66219474616</v>
      </c>
      <c r="W15" s="376" t="n">
        <f aca="false">+[2]data1cf!V15</f>
        <v>11675.654032364</v>
      </c>
      <c r="X15" s="376" t="n">
        <f aca="false">+[2]data1cf!W15</f>
        <v>11106.8065694185</v>
      </c>
      <c r="Y15" s="376" t="n">
        <f aca="false">+[2]data1cf!X15</f>
        <v>10537.9905804513</v>
      </c>
      <c r="Z15" s="376" t="n">
        <f aca="false">+[2]data1cf!Y15</f>
        <v>9969.20700968176</v>
      </c>
      <c r="AA15" s="376" t="n">
        <f aca="false">+[2]data1cf!Z15</f>
        <v>9400.45682965583</v>
      </c>
      <c r="AB15" s="376"/>
      <c r="AC15" s="377" t="n">
        <f aca="false">XNPV(0.1,B15:AA15,$B$1:$AA$1)</f>
        <v>42037.2167007749</v>
      </c>
      <c r="AD15" s="377" t="n">
        <f aca="false">SUMPRODUCT(B15:AA15,$B$1010:$AA$1010)</f>
        <v>78103.6820669618</v>
      </c>
      <c r="AE15" s="378" t="n">
        <f aca="false">SUMPRODUCT(B15:AA15,$B$1012:$AA$1012)</f>
        <v>57357.0155276844</v>
      </c>
      <c r="AF15" s="379" t="n">
        <f aca="false">XIRR(B15:AA15,$B$1:$AA$1)</f>
        <v>0.15705562891491</v>
      </c>
      <c r="AG15" s="380" t="n">
        <f aca="false">1-EXP(-(1/0.25)*(AD15/ABS($AD$1010)))</f>
        <v>0.984456087393529</v>
      </c>
    </row>
    <row r="16" customFormat="false" ht="12.75" hidden="false" customHeight="false" outlineLevel="0" collapsed="false">
      <c r="A16" s="371"/>
      <c r="B16" s="376" t="n">
        <f aca="false">+[2]data1cf!A16</f>
        <v>-110692.264658124</v>
      </c>
      <c r="C16" s="376" t="n">
        <f aca="false">+[2]data1cf!B16</f>
        <v>15337.4802329583</v>
      </c>
      <c r="D16" s="376" t="n">
        <f aca="false">+[2]data1cf!C16</f>
        <v>23962.0848540384</v>
      </c>
      <c r="E16" s="376" t="n">
        <f aca="false">+[2]data1cf!D16</f>
        <v>22627.8837013021</v>
      </c>
      <c r="F16" s="376" t="n">
        <f aca="false">+[2]data1cf!E16</f>
        <v>20987.8333969034</v>
      </c>
      <c r="G16" s="376" t="n">
        <f aca="false">+[2]data1cf!F16</f>
        <v>19878.6370249059</v>
      </c>
      <c r="H16" s="376" t="n">
        <f aca="false">+[2]data1cf!G16</f>
        <v>18484.3738832294</v>
      </c>
      <c r="I16" s="376" t="n">
        <f aca="false">+[2]data1cf!H16</f>
        <v>17381.3250150698</v>
      </c>
      <c r="J16" s="376" t="n">
        <f aca="false">+[2]data1cf!I16</f>
        <v>16626.9755906428</v>
      </c>
      <c r="K16" s="376" t="n">
        <f aca="false">+[2]data1cf!J16</f>
        <v>15968.3236665229</v>
      </c>
      <c r="L16" s="376" t="n">
        <f aca="false">+[2]data1cf!K16</f>
        <v>15130.487708808</v>
      </c>
      <c r="M16" s="376" t="n">
        <f aca="false">+[2]data1cf!L16</f>
        <v>14399.1098235746</v>
      </c>
      <c r="N16" s="376" t="n">
        <f aca="false">+[2]data1cf!M16</f>
        <v>13634.0893209434</v>
      </c>
      <c r="O16" s="376" t="n">
        <f aca="false">+[2]data1cf!N16</f>
        <v>12965.0707380725</v>
      </c>
      <c r="P16" s="376" t="n">
        <f aca="false">+[2]data1cf!O16</f>
        <v>14025.5361864018</v>
      </c>
      <c r="Q16" s="376" t="n">
        <f aca="false">+[2]data1cf!P16</f>
        <v>15349.2146278404</v>
      </c>
      <c r="R16" s="376" t="n">
        <f aca="false">+[2]data1cf!Q16</f>
        <v>13773.6564230019</v>
      </c>
      <c r="S16" s="376" t="n">
        <f aca="false">+[2]data1cf!R16</f>
        <v>10023.1126286455</v>
      </c>
      <c r="T16" s="376" t="n">
        <f aca="false">+[2]data1cf!S16</f>
        <v>9446.58634166037</v>
      </c>
      <c r="U16" s="376" t="n">
        <f aca="false">+[2]data1cf!T16</f>
        <v>8870.08839055627</v>
      </c>
      <c r="V16" s="376" t="n">
        <f aca="false">+[2]data1cf!U16</f>
        <v>8293.61962540969</v>
      </c>
      <c r="W16" s="376" t="n">
        <f aca="false">+[2]data1cf!V16</f>
        <v>11807.7028699756</v>
      </c>
      <c r="X16" s="376" t="n">
        <f aca="false">+[2]data1cf!W16</f>
        <v>11231.2951297476</v>
      </c>
      <c r="Y16" s="376" t="n">
        <f aca="false">+[2]data1cf!X16</f>
        <v>10654.9192818033</v>
      </c>
      <c r="Z16" s="376" t="n">
        <f aca="false">+[2]data1cf!Y16</f>
        <v>10078.5762829113</v>
      </c>
      <c r="AA16" s="376" t="n">
        <f aca="false">+[2]data1cf!Z16</f>
        <v>9502.26711854318</v>
      </c>
      <c r="AB16" s="376"/>
      <c r="AC16" s="377" t="n">
        <f aca="false">XNPV(0.1,B16:AA16,$B$1:$AA$1)</f>
        <v>42314.2974247792</v>
      </c>
      <c r="AD16" s="377" t="n">
        <f aca="false">SUMPRODUCT(B16:AA16,$B$1010:$AA$1010)</f>
        <v>78805.995288394</v>
      </c>
      <c r="AE16" s="378" t="n">
        <f aca="false">SUMPRODUCT(B16:AA16,$B$1012:$AA$1012)</f>
        <v>57817.462764691</v>
      </c>
      <c r="AF16" s="379" t="n">
        <f aca="false">XIRR(B16:AA16,$B$1:$AA$1)</f>
        <v>0.156671420532154</v>
      </c>
      <c r="AG16" s="380" t="n">
        <f aca="false">1-EXP(-(1/0.25)*(AD16/ABS($AD$1010)))</f>
        <v>0.985027347584276</v>
      </c>
    </row>
    <row r="17" customFormat="false" ht="12.75" hidden="false" customHeight="false" outlineLevel="0" collapsed="false">
      <c r="A17" s="371"/>
      <c r="B17" s="376" t="n">
        <f aca="false">+[2]data1cf!A17</f>
        <v>-100349.97475167</v>
      </c>
      <c r="C17" s="376" t="n">
        <f aca="false">+[2]data1cf!B17</f>
        <v>14180.937283632</v>
      </c>
      <c r="D17" s="376" t="n">
        <f aca="false">+[2]data1cf!C17</f>
        <v>21896.7057005397</v>
      </c>
      <c r="E17" s="376" t="n">
        <f aca="false">+[2]data1cf!D17</f>
        <v>20733.8839561361</v>
      </c>
      <c r="F17" s="376" t="n">
        <f aca="false">+[2]data1cf!E17</f>
        <v>19189.4622089718</v>
      </c>
      <c r="G17" s="376" t="n">
        <f aca="false">+[2]data1cf!F17</f>
        <v>18184.4889185901</v>
      </c>
      <c r="H17" s="376" t="n">
        <f aca="false">+[2]data1cf!G17</f>
        <v>16919.9079653675</v>
      </c>
      <c r="I17" s="376" t="n">
        <f aca="false">+[2]data1cf!H17</f>
        <v>15919.9200582491</v>
      </c>
      <c r="J17" s="376" t="n">
        <f aca="false">+[2]data1cf!I17</f>
        <v>15236.0516241812</v>
      </c>
      <c r="K17" s="376" t="n">
        <f aca="false">+[2]data1cf!J17</f>
        <v>14639.5450072206</v>
      </c>
      <c r="L17" s="376" t="n">
        <f aca="false">+[2]data1cf!K17</f>
        <v>13879.3848180397</v>
      </c>
      <c r="M17" s="376" t="n">
        <f aca="false">+[2]data1cf!L17</f>
        <v>13216.3416275893</v>
      </c>
      <c r="N17" s="376" t="n">
        <f aca="false">+[2]data1cf!M17</f>
        <v>12522.7991441949</v>
      </c>
      <c r="O17" s="376" t="n">
        <f aca="false">+[2]data1cf!N17</f>
        <v>11916.9145580678</v>
      </c>
      <c r="P17" s="376" t="n">
        <f aca="false">+[2]data1cf!O17</f>
        <v>12877.6720270173</v>
      </c>
      <c r="Q17" s="376" t="n">
        <f aca="false">+[2]data1cf!P17</f>
        <v>14077.6754652697</v>
      </c>
      <c r="R17" s="376" t="n">
        <f aca="false">+[2]data1cf!Q17</f>
        <v>12649.3260990005</v>
      </c>
      <c r="S17" s="376" t="n">
        <f aca="false">+[2]data1cf!R17</f>
        <v>9249.20616983376</v>
      </c>
      <c r="T17" s="376" t="n">
        <f aca="false">+[2]data1cf!S17</f>
        <v>8726.54635687104</v>
      </c>
      <c r="U17" s="376" t="n">
        <f aca="false">+[2]data1cf!T17</f>
        <v>8203.91223228826</v>
      </c>
      <c r="V17" s="376" t="n">
        <f aca="false">+[2]data1cf!U17</f>
        <v>7681.3045667368</v>
      </c>
      <c r="W17" s="376" t="n">
        <f aca="false">+[2]data1cf!V17</f>
        <v>10867.0571209608</v>
      </c>
      <c r="X17" s="376" t="n">
        <f aca="false">+[2]data1cf!W17</f>
        <v>10344.5047785979</v>
      </c>
      <c r="Y17" s="376" t="n">
        <f aca="false">+[2]data1cf!X17</f>
        <v>9821.98134873301</v>
      </c>
      <c r="Z17" s="376" t="n">
        <f aca="false">+[2]data1cf!Y17</f>
        <v>9299.48769874092</v>
      </c>
      <c r="AA17" s="376" t="n">
        <f aca="false">+[2]data1cf!Z17</f>
        <v>8777.02472201789</v>
      </c>
      <c r="AB17" s="376"/>
      <c r="AC17" s="377" t="n">
        <f aca="false">XNPV(0.1,B17:AA17,$B$1:$AA$1)</f>
        <v>39992.2609946615</v>
      </c>
      <c r="AD17" s="377" t="n">
        <f aca="false">SUMPRODUCT(B17:AA17,$B$1010:$AA$1010)</f>
        <v>73454.1863617907</v>
      </c>
      <c r="AE17" s="378" t="n">
        <f aca="false">SUMPRODUCT(B17:AA17,$B$1012:$AA$1012)</f>
        <v>54188.2613833951</v>
      </c>
      <c r="AF17" s="379" t="n">
        <f aca="false">XIRR(B17:AA17,$B$1:$AA$1)</f>
        <v>0.158959193868747</v>
      </c>
      <c r="AG17" s="380" t="n">
        <f aca="false">1-EXP(-(1/0.25)*(AD17/ABS($AD$1010)))</f>
        <v>0.980083346092739</v>
      </c>
    </row>
    <row r="18" customFormat="false" ht="12.75" hidden="false" customHeight="false" outlineLevel="0" collapsed="false">
      <c r="A18" s="371"/>
      <c r="B18" s="376" t="n">
        <f aca="false">+[2]data1cf!A18</f>
        <v>-91348.0951347395</v>
      </c>
      <c r="C18" s="376" t="n">
        <f aca="false">+[2]data1cf!B18</f>
        <v>13036.8342750794</v>
      </c>
      <c r="D18" s="376" t="n">
        <f aca="false">+[2]data1cf!C18</f>
        <v>20174.2475087826</v>
      </c>
      <c r="E18" s="376" t="n">
        <f aca="false">+[2]data1cf!D18</f>
        <v>19026.4945140906</v>
      </c>
      <c r="F18" s="376" t="n">
        <f aca="false">+[2]data1cf!E18</f>
        <v>17624.1685373825</v>
      </c>
      <c r="G18" s="376" t="n">
        <f aca="false">+[2]data1cf!F18</f>
        <v>16709.9105182315</v>
      </c>
      <c r="H18" s="376" t="n">
        <f aca="false">+[2]data1cf!G18</f>
        <v>15558.2043209364</v>
      </c>
      <c r="I18" s="376" t="n">
        <f aca="false">+[2]data1cf!H18</f>
        <v>14647.9201808647</v>
      </c>
      <c r="J18" s="376" t="n">
        <f aca="false">+[2]data1cf!I18</f>
        <v>14025.3980633507</v>
      </c>
      <c r="K18" s="376" t="n">
        <f aca="false">+[2]data1cf!J18</f>
        <v>13482.9824241973</v>
      </c>
      <c r="L18" s="376" t="n">
        <f aca="false">+[2]data1cf!K18</f>
        <v>12790.4308520462</v>
      </c>
      <c r="M18" s="376" t="n">
        <f aca="false">+[2]data1cf!L18</f>
        <v>12186.8658527566</v>
      </c>
      <c r="N18" s="376" t="n">
        <f aca="false">+[2]data1cf!M18</f>
        <v>11555.5374950776</v>
      </c>
      <c r="O18" s="376" t="n">
        <f aca="false">+[2]data1cf!N18</f>
        <v>11004.6044374383</v>
      </c>
      <c r="P18" s="376" t="n">
        <f aca="false">+[2]data1cf!O18</f>
        <v>11878.5765585255</v>
      </c>
      <c r="Q18" s="376" t="n">
        <f aca="false">+[2]data1cf!P18</f>
        <v>12970.9338661457</v>
      </c>
      <c r="R18" s="376" t="n">
        <f aca="false">+[2]data1cf!Q18</f>
        <v>11670.714368149</v>
      </c>
      <c r="S18" s="376" t="n">
        <f aca="false">+[2]data1cf!R18</f>
        <v>8575.60169345567</v>
      </c>
      <c r="T18" s="376" t="n">
        <f aca="false">+[2]data1cf!S18</f>
        <v>8099.82700157586</v>
      </c>
      <c r="U18" s="376" t="n">
        <f aca="false">+[2]data1cf!T18</f>
        <v>7624.07569370366</v>
      </c>
      <c r="V18" s="376" t="n">
        <f aca="false">+[2]data1cf!U18</f>
        <v>7148.3484713593</v>
      </c>
      <c r="W18" s="376" t="n">
        <f aca="false">+[2]data1cf!V18</f>
        <v>10048.3235647178</v>
      </c>
      <c r="X18" s="376" t="n">
        <f aca="false">+[2]data1cf!W18</f>
        <v>9572.64670280357</v>
      </c>
      <c r="Y18" s="376" t="n">
        <f aca="false">+[2]data1cf!X18</f>
        <v>9096.99615979595</v>
      </c>
      <c r="Z18" s="376" t="n">
        <f aca="false">+[2]data1cf!Y18</f>
        <v>8621.3727252621</v>
      </c>
      <c r="AA18" s="376" t="n">
        <f aca="false">+[2]data1cf!Z18</f>
        <v>8145.77721245624</v>
      </c>
      <c r="AB18" s="376"/>
      <c r="AC18" s="377" t="n">
        <f aca="false">XNPV(0.1,B18:AA18,$B$1:$AA$1)</f>
        <v>37864.1660023047</v>
      </c>
      <c r="AD18" s="377" t="n">
        <f aca="false">SUMPRODUCT(B18:AA18,$B$1010:$AA$1010)</f>
        <v>68683.0485386007</v>
      </c>
      <c r="AE18" s="378" t="n">
        <f aca="false">SUMPRODUCT(B18:AA18,$B$1012:$AA$1012)</f>
        <v>50918.8643065574</v>
      </c>
      <c r="AF18" s="379" t="n">
        <f aca="false">XIRR(B18:AA18,$B$1:$AA$1)</f>
        <v>0.161142964242278</v>
      </c>
      <c r="AG18" s="380" t="n">
        <f aca="false">1-EXP(-(1/0.25)*(AD18/ABS($AD$1010)))</f>
        <v>0.974314445177837</v>
      </c>
    </row>
    <row r="19" customFormat="false" ht="12.75" hidden="false" customHeight="false" outlineLevel="0" collapsed="false">
      <c r="A19" s="371"/>
      <c r="B19" s="376" t="n">
        <f aca="false">+[2]data1cf!A19</f>
        <v>-108622.84366051</v>
      </c>
      <c r="C19" s="376" t="n">
        <f aca="false">+[2]data1cf!B19</f>
        <v>15135.6373516605</v>
      </c>
      <c r="D19" s="376" t="n">
        <f aca="false">+[2]data1cf!C19</f>
        <v>23554.0396874532</v>
      </c>
      <c r="E19" s="376" t="n">
        <f aca="false">+[2]data1cf!D19</f>
        <v>22245.055089621</v>
      </c>
      <c r="F19" s="376" t="n">
        <f aca="false">+[2]data1cf!E19</f>
        <v>20627.9917050275</v>
      </c>
      <c r="G19" s="376" t="n">
        <f aca="false">+[2]data1cf!F19</f>
        <v>19539.649654025</v>
      </c>
      <c r="H19" s="376" t="n">
        <f aca="false">+[2]data1cf!G19</f>
        <v>18171.3350253209</v>
      </c>
      <c r="I19" s="376" t="n">
        <f aca="false">+[2]data1cf!H19</f>
        <v>17088.9079458312</v>
      </c>
      <c r="J19" s="376" t="n">
        <f aca="false">+[2]data1cf!I19</f>
        <v>16348.6612822724</v>
      </c>
      <c r="K19" s="376" t="n">
        <f aca="false">+[2]data1cf!J19</f>
        <v>15702.4442062086</v>
      </c>
      <c r="L19" s="376" t="n">
        <f aca="false">+[2]data1cf!K19</f>
        <v>14880.1506349347</v>
      </c>
      <c r="M19" s="376" t="n">
        <f aca="false">+[2]data1cf!L19</f>
        <v>14162.4460516033</v>
      </c>
      <c r="N19" s="376" t="n">
        <f aca="false">+[2]data1cf!M19</f>
        <v>13411.7278084537</v>
      </c>
      <c r="O19" s="376" t="n">
        <f aca="false">+[2]data1cf!N19</f>
        <v>12755.3419036171</v>
      </c>
      <c r="P19" s="376" t="n">
        <f aca="false">+[2]data1cf!O19</f>
        <v>13795.8564718198</v>
      </c>
      <c r="Q19" s="376" t="n">
        <f aca="false">+[2]data1cf!P19</f>
        <v>15094.788396695</v>
      </c>
      <c r="R19" s="376" t="n">
        <f aca="false">+[2]data1cf!Q19</f>
        <v>13548.6856668359</v>
      </c>
      <c r="S19" s="376" t="n">
        <f aca="false">+[2]data1cf!R19</f>
        <v>9868.25927503233</v>
      </c>
      <c r="T19" s="376" t="n">
        <f aca="false">+[2]data1cf!S19</f>
        <v>9302.51129859715</v>
      </c>
      <c r="U19" s="376" t="n">
        <f aca="false">+[2]data1cf!T19</f>
        <v>8736.79112829627</v>
      </c>
      <c r="V19" s="376" t="n">
        <f aca="false">+[2]data1cf!U19</f>
        <v>8171.09959831373</v>
      </c>
      <c r="W19" s="376" t="n">
        <f aca="false">+[2]data1cf!V19</f>
        <v>11619.4861324896</v>
      </c>
      <c r="X19" s="376" t="n">
        <f aca="false">+[2]data1cf!W19</f>
        <v>11053.8544865487</v>
      </c>
      <c r="Y19" s="376" t="n">
        <f aca="false">+[2]data1cf!X19</f>
        <v>10488.2541366569</v>
      </c>
      <c r="Z19" s="376" t="n">
        <f aca="false">+[2]data1cf!Y19</f>
        <v>9922.68602169581</v>
      </c>
      <c r="AA19" s="376" t="n">
        <f aca="false">+[2]data1cf!Z19</f>
        <v>9357.15110871321</v>
      </c>
      <c r="AB19" s="376"/>
      <c r="AC19" s="377" t="n">
        <f aca="false">XNPV(0.1,B19:AA19,$B$1:$AA$1)</f>
        <v>41877.9806808816</v>
      </c>
      <c r="AD19" s="377" t="n">
        <f aca="false">SUMPRODUCT(B19:AA19,$B$1010:$AA$1010)</f>
        <v>77764.6400137189</v>
      </c>
      <c r="AE19" s="378" t="n">
        <f aca="false">SUMPRODUCT(B19:AA19,$B$1012:$AA$1012)</f>
        <v>57120.3287646809</v>
      </c>
      <c r="AF19" s="379" t="n">
        <f aca="false">XIRR(B19:AA19,$B$1:$AA$1)</f>
        <v>0.157144370646485</v>
      </c>
      <c r="AG19" s="380" t="n">
        <f aca="false">1-EXP(-(1/0.25)*(AD19/ABS($AD$1010)))</f>
        <v>0.984172561206128</v>
      </c>
    </row>
    <row r="20" customFormat="false" ht="12.75" hidden="false" customHeight="false" outlineLevel="0" collapsed="false">
      <c r="A20" s="371"/>
      <c r="B20" s="376" t="n">
        <f aca="false">+[2]data1cf!A20</f>
        <v>-116014.040727529</v>
      </c>
      <c r="C20" s="376" t="n">
        <f aca="false">+[2]data1cf!B20</f>
        <v>16008.4666974733</v>
      </c>
      <c r="D20" s="376" t="n">
        <f aca="false">+[2]data1cf!C20</f>
        <v>25031.0167938641</v>
      </c>
      <c r="E20" s="376" t="n">
        <f aca="false">+[2]data1cf!D20</f>
        <v>23687.0524069551</v>
      </c>
      <c r="F20" s="376" t="n">
        <f aca="false">+[2]data1cf!E20</f>
        <v>21913.2115132012</v>
      </c>
      <c r="G20" s="376" t="n">
        <f aca="false">+[2]data1cf!F20</f>
        <v>20750.3856349107</v>
      </c>
      <c r="H20" s="376" t="n">
        <f aca="false">+[2]data1cf!G20</f>
        <v>19289.3926323054</v>
      </c>
      <c r="I20" s="376" t="n">
        <f aca="false">+[2]data1cf!H20</f>
        <v>18133.312243939</v>
      </c>
      <c r="J20" s="376" t="n">
        <f aca="false">+[2]data1cf!I20</f>
        <v>17342.6957982591</v>
      </c>
      <c r="K20" s="376" t="n">
        <f aca="false">+[2]data1cf!J20</f>
        <v>16652.066100217</v>
      </c>
      <c r="L20" s="376" t="n">
        <f aca="false">+[2]data1cf!K20</f>
        <v>15774.2609432343</v>
      </c>
      <c r="M20" s="376" t="n">
        <f aca="false">+[2]data1cf!L20</f>
        <v>15007.7204444312</v>
      </c>
      <c r="N20" s="376" t="n">
        <f aca="false">+[2]data1cf!M20</f>
        <v>14205.9198848007</v>
      </c>
      <c r="O20" s="376" t="n">
        <f aca="false">+[2]data1cf!N20</f>
        <v>13504.4147833661</v>
      </c>
      <c r="P20" s="376" t="n">
        <f aca="false">+[2]data1cf!O20</f>
        <v>14616.1864262995</v>
      </c>
      <c r="Q20" s="376" t="n">
        <f aca="false">+[2]data1cf!P20</f>
        <v>16003.5036438982</v>
      </c>
      <c r="R20" s="376" t="n">
        <f aca="false">+[2]data1cf!Q20</f>
        <v>14352.1969847629</v>
      </c>
      <c r="S20" s="376" t="n">
        <f aca="false">+[2]data1cf!R20</f>
        <v>10421.3374811408</v>
      </c>
      <c r="T20" s="376" t="n">
        <f aca="false">+[2]data1cf!S20</f>
        <v>9817.09341453544</v>
      </c>
      <c r="U20" s="376" t="n">
        <f aca="false">+[2]data1cf!T20</f>
        <v>9212.87904612141</v>
      </c>
      <c r="V20" s="376" t="n">
        <f aca="false">+[2]data1cf!U20</f>
        <v>8608.69526684451</v>
      </c>
      <c r="W20" s="376" t="n">
        <f aca="false">+[2]data1cf!V20</f>
        <v>12291.7258554239</v>
      </c>
      <c r="X20" s="376" t="n">
        <f aca="false">+[2]data1cf!W20</f>
        <v>11687.6060349738</v>
      </c>
      <c r="Y20" s="376" t="n">
        <f aca="false">+[2]data1cf!X20</f>
        <v>11083.5196400998</v>
      </c>
      <c r="Z20" s="376" t="n">
        <f aca="false">+[2]data1cf!Y20</f>
        <v>10479.467673569</v>
      </c>
      <c r="AA20" s="376" t="n">
        <f aca="false">+[2]data1cf!Z20</f>
        <v>9875.4511682319</v>
      </c>
      <c r="AB20" s="376"/>
      <c r="AC20" s="377" t="n">
        <f aca="false">XNPV(0.1,B20:AA20,$B$1:$AA$1)</f>
        <v>43646.7308922617</v>
      </c>
      <c r="AD20" s="377" t="n">
        <f aca="false">SUMPRODUCT(B20:AA20,$B$1010:$AA$1010)</f>
        <v>81709.4755794183</v>
      </c>
      <c r="AE20" s="378" t="n">
        <f aca="false">SUMPRODUCT(B20:AA20,$B$1012:$AA$1012)</f>
        <v>59829.6481358339</v>
      </c>
      <c r="AF20" s="379" t="n">
        <f aca="false">XIRR(B20:AA20,$B$1:$AA$1)</f>
        <v>0.155865034048698</v>
      </c>
      <c r="AG20" s="380" t="n">
        <f aca="false">1-EXP(-(1/0.25)*(AD20/ABS($AD$1010)))</f>
        <v>0.987174610703808</v>
      </c>
    </row>
    <row r="21" customFormat="false" ht="12.75" hidden="false" customHeight="false" outlineLevel="0" collapsed="false">
      <c r="A21" s="371"/>
      <c r="B21" s="376" t="n">
        <f aca="false">+[2]data1cf!A21</f>
        <v>-97897.9547970215</v>
      </c>
      <c r="C21" s="376" t="n">
        <f aca="false">+[2]data1cf!B21</f>
        <v>13805.7109503498</v>
      </c>
      <c r="D21" s="376" t="n">
        <f aca="false">+[2]data1cf!C21</f>
        <v>21465.7461317243</v>
      </c>
      <c r="E21" s="376" t="n">
        <f aca="false">+[2]data1cf!D21</f>
        <v>20270.0708858201</v>
      </c>
      <c r="F21" s="376" t="n">
        <f aca="false">+[2]data1cf!E21</f>
        <v>18763.0922194862</v>
      </c>
      <c r="G21" s="376" t="n">
        <f aca="false">+[2]data1cf!F21</f>
        <v>17782.8288413356</v>
      </c>
      <c r="H21" s="376" t="n">
        <f aca="false">+[2]data1cf!G21</f>
        <v>16548.993817373</v>
      </c>
      <c r="I21" s="376" t="n">
        <f aca="false">+[2]data1cf!H21</f>
        <v>15573.4402990897</v>
      </c>
      <c r="J21" s="376" t="n">
        <f aca="false">+[2]data1cf!I21</f>
        <v>14906.281974325</v>
      </c>
      <c r="K21" s="376" t="n">
        <f aca="false">+[2]data1cf!J21</f>
        <v>14324.5091865861</v>
      </c>
      <c r="L21" s="376" t="n">
        <f aca="false">+[2]data1cf!K21</f>
        <v>13582.76489332</v>
      </c>
      <c r="M21" s="376" t="n">
        <f aca="false">+[2]data1cf!L21</f>
        <v>12935.9229539193</v>
      </c>
      <c r="N21" s="376" t="n">
        <f aca="false">+[2]data1cf!M21</f>
        <v>12259.3269621696</v>
      </c>
      <c r="O21" s="376" t="n">
        <f aca="false">+[2]data1cf!N21</f>
        <v>11668.4106104696</v>
      </c>
      <c r="P21" s="376" t="n">
        <f aca="false">+[2]data1cf!O21</f>
        <v>12605.5286381263</v>
      </c>
      <c r="Q21" s="376" t="n">
        <f aca="false">+[2]data1cf!P21</f>
        <v>13776.2103711812</v>
      </c>
      <c r="R21" s="376" t="n">
        <f aca="false">+[2]data1cf!Q21</f>
        <v>12382.7622707765</v>
      </c>
      <c r="S21" s="376" t="n">
        <f aca="false">+[2]data1cf!R21</f>
        <v>9065.72319873149</v>
      </c>
      <c r="T21" s="376" t="n">
        <f aca="false">+[2]data1cf!S21</f>
        <v>8555.83441330565</v>
      </c>
      <c r="U21" s="376" t="n">
        <f aca="false">+[2]data1cf!T21</f>
        <v>8045.97068857228</v>
      </c>
      <c r="V21" s="376" t="n">
        <f aca="false">+[2]data1cf!U21</f>
        <v>7536.13277635215</v>
      </c>
      <c r="W21" s="376" t="n">
        <f aca="false">+[2]data1cf!V21</f>
        <v>10644.0424725898</v>
      </c>
      <c r="X21" s="376" t="n">
        <f aca="false">+[2]data1cf!W21</f>
        <v>10134.2585317536</v>
      </c>
      <c r="Y21" s="376" t="n">
        <f aca="false">+[2]data1cf!X21</f>
        <v>9624.50279694761</v>
      </c>
      <c r="Z21" s="376" t="n">
        <f aca="false">+[2]data1cf!Y21</f>
        <v>9114.77611435265</v>
      </c>
      <c r="AA21" s="376" t="n">
        <f aca="false">+[2]data1cf!Z21</f>
        <v>8605.07935553511</v>
      </c>
      <c r="AB21" s="376"/>
      <c r="AC21" s="377" t="n">
        <f aca="false">XNPV(0.1,B21:AA21,$B$1:$AA$1)</f>
        <v>39387.3127666127</v>
      </c>
      <c r="AD21" s="377" t="n">
        <f aca="false">SUMPRODUCT(B21:AA21,$B$1010:$AA$1010)</f>
        <v>72129.6661258533</v>
      </c>
      <c r="AE21" s="378" t="n">
        <f aca="false">SUMPRODUCT(B21:AA21,$B$1012:$AA$1012)</f>
        <v>53272.6183338449</v>
      </c>
      <c r="AF21" s="379" t="n">
        <f aca="false">XIRR(B21:AA21,$B$1:$AA$1)</f>
        <v>0.159462462303288</v>
      </c>
      <c r="AG21" s="380" t="n">
        <f aca="false">1-EXP(-(1/0.25)*(AD21/ABS($AD$1010)))</f>
        <v>0.978626050640933</v>
      </c>
    </row>
    <row r="22" customFormat="false" ht="12.75" hidden="false" customHeight="false" outlineLevel="0" collapsed="false">
      <c r="A22" s="371"/>
      <c r="B22" s="376" t="n">
        <f aca="false">+[2]data1cf!A22</f>
        <v>-91125.9055346226</v>
      </c>
      <c r="C22" s="376" t="n">
        <f aca="false">+[2]data1cf!B22</f>
        <v>13020.4720137959</v>
      </c>
      <c r="D22" s="376" t="n">
        <f aca="false">+[2]data1cf!C22</f>
        <v>20067.3568835157</v>
      </c>
      <c r="E22" s="376" t="n">
        <f aca="false">+[2]data1cf!D22</f>
        <v>19002.8950902641</v>
      </c>
      <c r="F22" s="376" t="n">
        <f aca="false">+[2]data1cf!E22</f>
        <v>17585.5330534885</v>
      </c>
      <c r="G22" s="376" t="n">
        <f aca="false">+[2]data1cf!F22</f>
        <v>16673.514121139</v>
      </c>
      <c r="H22" s="376" t="n">
        <f aca="false">+[2]data1cf!G22</f>
        <v>15524.5939638655</v>
      </c>
      <c r="I22" s="376" t="n">
        <f aca="false">+[2]data1cf!H22</f>
        <v>14616.523944064</v>
      </c>
      <c r="J22" s="376" t="n">
        <f aca="false">+[2]data1cf!I22</f>
        <v>13995.5160118228</v>
      </c>
      <c r="K22" s="376" t="n">
        <f aca="false">+[2]data1cf!J22</f>
        <v>13454.4354774742</v>
      </c>
      <c r="L22" s="376" t="n">
        <f aca="false">+[2]data1cf!K22</f>
        <v>12763.5526603189</v>
      </c>
      <c r="M22" s="376" t="n">
        <f aca="false">+[2]data1cf!L22</f>
        <v>12161.4557361505</v>
      </c>
      <c r="N22" s="376" t="n">
        <f aca="false">+[2]data1cf!M22</f>
        <v>11531.662983512</v>
      </c>
      <c r="O22" s="376" t="n">
        <f aca="false">+[2]data1cf!N22</f>
        <v>10982.0862712874</v>
      </c>
      <c r="P22" s="376" t="n">
        <f aca="false">+[2]data1cf!O22</f>
        <v>11853.9163062149</v>
      </c>
      <c r="Q22" s="376" t="n">
        <f aca="false">+[2]data1cf!P22</f>
        <v>12943.6166297677</v>
      </c>
      <c r="R22" s="376" t="n">
        <f aca="false">+[2]data1cf!Q22</f>
        <v>11646.5597073003</v>
      </c>
      <c r="S22" s="376" t="n">
        <f aca="false">+[2]data1cf!R22</f>
        <v>8558.97539810265</v>
      </c>
      <c r="T22" s="376" t="n">
        <f aca="false">+[2]data1cf!S22</f>
        <v>8084.35795190353</v>
      </c>
      <c r="U22" s="376" t="n">
        <f aca="false">+[2]data1cf!T22</f>
        <v>7609.76383283417</v>
      </c>
      <c r="V22" s="376" t="n">
        <f aca="false">+[2]data1cf!U22</f>
        <v>7135.19374070847</v>
      </c>
      <c r="W22" s="376" t="n">
        <f aca="false">+[2]data1cf!V22</f>
        <v>10028.1151094612</v>
      </c>
      <c r="X22" s="376" t="n">
        <f aca="false">+[2]data1cf!W22</f>
        <v>9553.59525527195</v>
      </c>
      <c r="Y22" s="376" t="n">
        <f aca="false">+[2]data1cf!X22</f>
        <v>9079.1016559728</v>
      </c>
      <c r="Z22" s="376" t="n">
        <f aca="false">+[2]data1cf!Y22</f>
        <v>8604.63509921039</v>
      </c>
      <c r="AA22" s="376" t="n">
        <f aca="false">+[2]data1cf!Z22</f>
        <v>8130.19639626085</v>
      </c>
      <c r="AB22" s="376"/>
      <c r="AC22" s="377" t="n">
        <f aca="false">XNPV(0.1,B22:AA22,$B$1:$AA$1)</f>
        <v>37783.1754511936</v>
      </c>
      <c r="AD22" s="377" t="n">
        <f aca="false">SUMPRODUCT(B22:AA22,$B$1010:$AA$1010)</f>
        <v>68534.4181652406</v>
      </c>
      <c r="AE22" s="378" t="n">
        <f aca="false">SUMPRODUCT(B22:AA22,$B$1012:$AA$1012)</f>
        <v>50808.2475334388</v>
      </c>
      <c r="AF22" s="379" t="n">
        <f aca="false">XIRR(B22:AA22,$B$1:$AA$1)</f>
        <v>0.161145141167002</v>
      </c>
      <c r="AG22" s="380" t="n">
        <f aca="false">1-EXP(-(1/0.25)*(AD22/ABS($AD$1010)))</f>
        <v>0.974110098972522</v>
      </c>
    </row>
    <row r="23" customFormat="false" ht="12.75" hidden="false" customHeight="false" outlineLevel="0" collapsed="false">
      <c r="A23" s="371"/>
      <c r="B23" s="376" t="n">
        <f aca="false">+[2]data1cf!A23</f>
        <v>-115468.140755204</v>
      </c>
      <c r="C23" s="376" t="n">
        <f aca="false">+[2]data1cf!B23</f>
        <v>15927.5745112711</v>
      </c>
      <c r="D23" s="376" t="n">
        <f aca="false">+[2]data1cf!C23</f>
        <v>24893.9046322228</v>
      </c>
      <c r="E23" s="376" t="n">
        <f aca="false">+[2]data1cf!D23</f>
        <v>23448.1878530541</v>
      </c>
      <c r="F23" s="376" t="n">
        <f aca="false">+[2]data1cf!E23</f>
        <v>21818.2875852702</v>
      </c>
      <c r="G23" s="376" t="n">
        <f aca="false">+[2]data1cf!F23</f>
        <v>20660.9629429617</v>
      </c>
      <c r="H23" s="376" t="n">
        <f aca="false">+[2]data1cf!G23</f>
        <v>19206.8149914745</v>
      </c>
      <c r="I23" s="376" t="n">
        <f aca="false">+[2]data1cf!H23</f>
        <v>18056.1744985558</v>
      </c>
      <c r="J23" s="376" t="n">
        <f aca="false">+[2]data1cf!I23</f>
        <v>17269.2782706453</v>
      </c>
      <c r="K23" s="376" t="n">
        <f aca="false">+[2]data1cf!J23</f>
        <v>16581.9288056817</v>
      </c>
      <c r="L23" s="376" t="n">
        <f aca="false">+[2]data1cf!K23</f>
        <v>15708.2236304512</v>
      </c>
      <c r="M23" s="376" t="n">
        <f aca="false">+[2]data1cf!L23</f>
        <v>14945.2900608996</v>
      </c>
      <c r="N23" s="376" t="n">
        <f aca="false">+[2]data1cf!M23</f>
        <v>14147.2623454918</v>
      </c>
      <c r="O23" s="376" t="n">
        <f aca="false">+[2]data1cf!N23</f>
        <v>13449.0896634137</v>
      </c>
      <c r="P23" s="376" t="n">
        <f aca="false">+[2]data1cf!O23</f>
        <v>14555.5983922656</v>
      </c>
      <c r="Q23" s="376" t="n">
        <f aca="false">+[2]data1cf!P23</f>
        <v>15936.3876376814</v>
      </c>
      <c r="R23" s="376" t="n">
        <f aca="false">+[2]data1cf!Q23</f>
        <v>14292.851143725</v>
      </c>
      <c r="S23" s="376" t="n">
        <f aca="false">+[2]data1cf!R23</f>
        <v>10380.4881607032</v>
      </c>
      <c r="T23" s="376" t="n">
        <f aca="false">+[2]data1cf!S23</f>
        <v>9779.08734321808</v>
      </c>
      <c r="U23" s="376" t="n">
        <f aca="false">+[2]data1cf!T23</f>
        <v>9177.71608418053</v>
      </c>
      <c r="V23" s="376" t="n">
        <f aca="false">+[2]data1cf!U23</f>
        <v>8576.37527034401</v>
      </c>
      <c r="W23" s="376" t="n">
        <f aca="false">+[2]data1cf!V23</f>
        <v>12242.0754885323</v>
      </c>
      <c r="X23" s="376" t="n">
        <f aca="false">+[2]data1cf!W23</f>
        <v>11640.7983325666</v>
      </c>
      <c r="Y23" s="376" t="n">
        <f aca="false">+[2]data1cf!X23</f>
        <v>11039.554444894</v>
      </c>
      <c r="Z23" s="376" t="n">
        <f aca="false">+[2]data1cf!Y23</f>
        <v>10438.3448235634</v>
      </c>
      <c r="AA23" s="376" t="n">
        <f aca="false">+[2]data1cf!Z23</f>
        <v>9837.17049656508</v>
      </c>
      <c r="AB23" s="376"/>
      <c r="AC23" s="377" t="n">
        <f aca="false">XNPV(0.1,B23:AA23,$B$1:$AA$1)</f>
        <v>43378.5864966124</v>
      </c>
      <c r="AD23" s="377" t="n">
        <f aca="false">SUMPRODUCT(B23:AA23,$B$1010:$AA$1010)</f>
        <v>81264.5743374701</v>
      </c>
      <c r="AE23" s="378" t="n">
        <f aca="false">SUMPRODUCT(B23:AA23,$B$1012:$AA$1012)</f>
        <v>59482.6019147642</v>
      </c>
      <c r="AF23" s="379" t="n">
        <f aca="false">XIRR(B23:AA23,$B$1:$AA$1)</f>
        <v>0.155746114676657</v>
      </c>
      <c r="AG23" s="380" t="n">
        <f aca="false">1-EXP(-(1/0.25)*(AD23/ABS($AD$1010)))</f>
        <v>0.986866757799049</v>
      </c>
    </row>
    <row r="24" customFormat="false" ht="12.75" hidden="false" customHeight="false" outlineLevel="0" collapsed="false">
      <c r="A24" s="371"/>
      <c r="B24" s="376" t="n">
        <f aca="false">+[2]data1cf!A24</f>
        <v>-117727.187127469</v>
      </c>
      <c r="C24" s="376" t="n">
        <f aca="false">+[2]data1cf!B24</f>
        <v>16237.5718925878</v>
      </c>
      <c r="D24" s="376" t="n">
        <f aca="false">+[2]data1cf!C24</f>
        <v>25389.1577261756</v>
      </c>
      <c r="E24" s="376" t="n">
        <f aca="false">+[2]data1cf!D24</f>
        <v>23913.8781757213</v>
      </c>
      <c r="F24" s="376" t="n">
        <f aca="false">+[2]data1cf!E24</f>
        <v>22211.1023240591</v>
      </c>
      <c r="G24" s="376" t="n">
        <f aca="false">+[2]data1cf!F24</f>
        <v>21031.0124357016</v>
      </c>
      <c r="H24" s="376" t="n">
        <f aca="false">+[2]data1cf!G24</f>
        <v>19548.5382547213</v>
      </c>
      <c r="I24" s="376" t="n">
        <f aca="false">+[2]data1cf!H24</f>
        <v>18375.386355502</v>
      </c>
      <c r="J24" s="376" t="n">
        <f aca="false">+[2]data1cf!I24</f>
        <v>17573.0951012458</v>
      </c>
      <c r="K24" s="376" t="n">
        <f aca="false">+[2]data1cf!J24</f>
        <v>16872.1713570887</v>
      </c>
      <c r="L24" s="376" t="n">
        <f aca="false">+[2]data1cf!K24</f>
        <v>15981.4996140375</v>
      </c>
      <c r="M24" s="376" t="n">
        <f aca="false">+[2]data1cf!L24</f>
        <v>15203.6398293298</v>
      </c>
      <c r="N24" s="376" t="n">
        <f aca="false">+[2]data1cf!M24</f>
        <v>14389.9993084878</v>
      </c>
      <c r="O24" s="376" t="n">
        <f aca="false">+[2]data1cf!N24</f>
        <v>13678.0363896633</v>
      </c>
      <c r="P24" s="376" t="n">
        <f aca="false">+[2]data1cf!O24</f>
        <v>14806.3241395193</v>
      </c>
      <c r="Q24" s="376" t="n">
        <f aca="false">+[2]data1cf!P24</f>
        <v>16214.1274765739</v>
      </c>
      <c r="R24" s="376" t="n">
        <f aca="false">+[2]data1cf!Q24</f>
        <v>14538.4364408532</v>
      </c>
      <c r="S24" s="376" t="n">
        <f aca="false">+[2]data1cf!R24</f>
        <v>10549.5310510171</v>
      </c>
      <c r="T24" s="376" t="n">
        <f aca="false">+[2]data1cf!S24</f>
        <v>9936.36428384117</v>
      </c>
      <c r="U24" s="376" t="n">
        <f aca="false">+[2]data1cf!T24</f>
        <v>9323.22765340135</v>
      </c>
      <c r="V24" s="376" t="n">
        <f aca="false">+[2]data1cf!U24</f>
        <v>8710.12206379977</v>
      </c>
      <c r="W24" s="376" t="n">
        <f aca="false">+[2]data1cf!V24</f>
        <v>12447.53891937</v>
      </c>
      <c r="X24" s="376" t="n">
        <f aca="false">+[2]data1cf!W24</f>
        <v>11834.4982330571</v>
      </c>
      <c r="Y24" s="376" t="n">
        <f aca="false">+[2]data1cf!X24</f>
        <v>11221.4914659062</v>
      </c>
      <c r="Z24" s="376" t="n">
        <f aca="false">+[2]data1cf!Y24</f>
        <v>10608.5196354922</v>
      </c>
      <c r="AA24" s="376" t="n">
        <f aca="false">+[2]data1cf!Z24</f>
        <v>9995.58378991714</v>
      </c>
      <c r="AB24" s="376"/>
      <c r="AC24" s="377" t="n">
        <f aca="false">XNPV(0.1,B24:AA24,$B$1:$AA$1)</f>
        <v>44013.4434926641</v>
      </c>
      <c r="AD24" s="377" t="n">
        <f aca="false">SUMPRODUCT(B24:AA24,$B$1010:$AA$1010)</f>
        <v>82572.0251795116</v>
      </c>
      <c r="AE24" s="378" t="n">
        <f aca="false">SUMPRODUCT(B24:AA24,$B$1012:$AA$1012)</f>
        <v>60409.4101725684</v>
      </c>
      <c r="AF24" s="379" t="n">
        <f aca="false">XIRR(B24:AA24,$B$1:$AA$1)</f>
        <v>0.155532721219042</v>
      </c>
      <c r="AG24" s="380" t="n">
        <f aca="false">1-EXP(-(1/0.25)*(AD24/ABS($AD$1010)))</f>
        <v>0.98775105217488</v>
      </c>
    </row>
    <row r="25" customFormat="false" ht="12.75" hidden="false" customHeight="false" outlineLevel="0" collapsed="false">
      <c r="A25" s="371"/>
      <c r="B25" s="376" t="n">
        <f aca="false">+[2]data1cf!A25</f>
        <v>-92805.8802992313</v>
      </c>
      <c r="C25" s="376" t="n">
        <f aca="false">+[2]data1cf!B25</f>
        <v>13194.6501443604</v>
      </c>
      <c r="D25" s="376" t="n">
        <f aca="false">+[2]data1cf!C25</f>
        <v>20436.6036228848</v>
      </c>
      <c r="E25" s="376" t="n">
        <f aca="false">+[2]data1cf!D25</f>
        <v>19287.3493150166</v>
      </c>
      <c r="F25" s="376" t="n">
        <f aca="false">+[2]data1cf!E25</f>
        <v>17877.655807777</v>
      </c>
      <c r="G25" s="376" t="n">
        <f aca="false">+[2]data1cf!F25</f>
        <v>16948.707148202</v>
      </c>
      <c r="H25" s="376" t="n">
        <f aca="false">+[2]data1cf!G25</f>
        <v>15778.7217523796</v>
      </c>
      <c r="I25" s="376" t="n">
        <f aca="false">+[2]data1cf!H25</f>
        <v>14853.9107772063</v>
      </c>
      <c r="J25" s="376" t="n">
        <f aca="false">+[2]data1cf!I25</f>
        <v>14221.4540955818</v>
      </c>
      <c r="K25" s="376" t="n">
        <f aca="false">+[2]data1cf!J25</f>
        <v>13670.2788386224</v>
      </c>
      <c r="L25" s="376" t="n">
        <f aca="false">+[2]data1cf!K25</f>
        <v>12966.7785709664</v>
      </c>
      <c r="M25" s="376" t="n">
        <f aca="false">+[2]data1cf!L25</f>
        <v>12353.5815361048</v>
      </c>
      <c r="N25" s="376" t="n">
        <f aca="false">+[2]data1cf!M25</f>
        <v>11712.1780792966</v>
      </c>
      <c r="O25" s="376" t="n">
        <f aca="false">+[2]data1cf!N25</f>
        <v>11152.3460442877</v>
      </c>
      <c r="P25" s="376" t="n">
        <f aca="false">+[2]data1cf!O25</f>
        <v>12040.3723849371</v>
      </c>
      <c r="Q25" s="376" t="n">
        <f aca="false">+[2]data1cf!P25</f>
        <v>13150.1621554348</v>
      </c>
      <c r="R25" s="376" t="n">
        <f aca="false">+[2]data1cf!Q25</f>
        <v>11829.1930108038</v>
      </c>
      <c r="S25" s="376" t="n">
        <f aca="false">+[2]data1cf!R25</f>
        <v>8684.68675726305</v>
      </c>
      <c r="T25" s="376" t="n">
        <f aca="false">+[2]data1cf!S25</f>
        <v>8201.31938064866</v>
      </c>
      <c r="U25" s="376" t="n">
        <f aca="false">+[2]data1cf!T25</f>
        <v>7717.97576121724</v>
      </c>
      <c r="V25" s="376" t="n">
        <f aca="false">+[2]data1cf!U25</f>
        <v>7234.65661168429</v>
      </c>
      <c r="W25" s="376" t="n">
        <f aca="false">+[2]data1cf!V25</f>
        <v>10180.9111667246</v>
      </c>
      <c r="X25" s="376" t="n">
        <f aca="false">+[2]data1cf!W25</f>
        <v>9697.64318130235</v>
      </c>
      <c r="Y25" s="376" t="n">
        <f aca="false">+[2]data1cf!X25</f>
        <v>9214.40193479887</v>
      </c>
      <c r="Z25" s="376" t="n">
        <f aca="false">+[2]data1cf!Y25</f>
        <v>8731.1882293817</v>
      </c>
      <c r="AA25" s="376" t="n">
        <f aca="false">+[2]data1cf!Z25</f>
        <v>8248.00289128342</v>
      </c>
      <c r="AB25" s="376"/>
      <c r="AC25" s="377" t="n">
        <f aca="false">XNPV(0.1,B25:AA25,$B$1:$AA$1)</f>
        <v>38158.3769176469</v>
      </c>
      <c r="AD25" s="377" t="n">
        <f aca="false">SUMPRODUCT(B25:AA25,$B$1010:$AA$1010)</f>
        <v>69401.3703481584</v>
      </c>
      <c r="AE25" s="378" t="n">
        <f aca="false">SUMPRODUCT(B25:AA25,$B$1012:$AA$1012)</f>
        <v>51395.5665585728</v>
      </c>
      <c r="AF25" s="379" t="n">
        <f aca="false">XIRR(B25:AA25,$B$1:$AA$1)</f>
        <v>0.160661094264096</v>
      </c>
      <c r="AG25" s="380" t="n">
        <f aca="false">1-EXP(-(1/0.25)*(AD25/ABS($AD$1010)))</f>
        <v>0.975279532498126</v>
      </c>
    </row>
    <row r="26" customFormat="false" ht="12.75" hidden="false" customHeight="false" outlineLevel="0" collapsed="false">
      <c r="A26" s="371"/>
      <c r="B26" s="376" t="n">
        <f aca="false">+[2]data1cf!A26</f>
        <v>-97954.8436328334</v>
      </c>
      <c r="C26" s="376" t="n">
        <f aca="false">+[2]data1cf!B26</f>
        <v>13827.6597707008</v>
      </c>
      <c r="D26" s="376" t="n">
        <f aca="false">+[2]data1cf!C26</f>
        <v>21463.0038588194</v>
      </c>
      <c r="E26" s="376" t="n">
        <f aca="false">+[2]data1cf!D26</f>
        <v>20186.7026722994</v>
      </c>
      <c r="F26" s="376" t="n">
        <f aca="false">+[2]data1cf!E26</f>
        <v>18772.9843462942</v>
      </c>
      <c r="G26" s="376" t="n">
        <f aca="false">+[2]data1cf!F26</f>
        <v>17792.1476782984</v>
      </c>
      <c r="H26" s="376" t="n">
        <f aca="false">+[2]data1cf!G26</f>
        <v>16557.5993240394</v>
      </c>
      <c r="I26" s="376" t="n">
        <f aca="false">+[2]data1cf!H26</f>
        <v>15581.4789082754</v>
      </c>
      <c r="J26" s="376" t="n">
        <f aca="false">+[2]data1cf!I26</f>
        <v>14913.9328955302</v>
      </c>
      <c r="K26" s="376" t="n">
        <f aca="false">+[2]data1cf!J26</f>
        <v>14331.8182710986</v>
      </c>
      <c r="L26" s="376" t="n">
        <f aca="false">+[2]data1cf!K26</f>
        <v>13589.6467142302</v>
      </c>
      <c r="M26" s="376" t="n">
        <f aca="false">+[2]data1cf!L26</f>
        <v>12942.4288927698</v>
      </c>
      <c r="N26" s="376" t="n">
        <f aca="false">+[2]data1cf!M26</f>
        <v>12265.4397287789</v>
      </c>
      <c r="O26" s="376" t="n">
        <f aca="false">+[2]data1cf!N26</f>
        <v>11674.176101997</v>
      </c>
      <c r="P26" s="376" t="n">
        <f aca="false">+[2]data1cf!O26</f>
        <v>12611.8425837117</v>
      </c>
      <c r="Q26" s="376" t="n">
        <f aca="false">+[2]data1cf!P26</f>
        <v>13783.204603919</v>
      </c>
      <c r="R26" s="376" t="n">
        <f aca="false">+[2]data1cf!Q26</f>
        <v>12388.9467660652</v>
      </c>
      <c r="S26" s="376" t="n">
        <f aca="false">+[2]data1cf!R26</f>
        <v>9069.98015128914</v>
      </c>
      <c r="T26" s="376" t="n">
        <f aca="false">+[2]data1cf!S26</f>
        <v>8559.79506774903</v>
      </c>
      <c r="U26" s="376" t="n">
        <f aca="false">+[2]data1cf!T26</f>
        <v>8049.63505946425</v>
      </c>
      <c r="V26" s="376" t="n">
        <f aca="false">+[2]data1cf!U26</f>
        <v>7539.50087869246</v>
      </c>
      <c r="W26" s="376" t="n">
        <f aca="false">+[2]data1cf!V26</f>
        <v>10649.2165918668</v>
      </c>
      <c r="X26" s="376" t="n">
        <f aca="false">+[2]data1cf!W26</f>
        <v>10139.1364138419</v>
      </c>
      <c r="Y26" s="376" t="n">
        <f aca="false">+[2]data1cf!X26</f>
        <v>9629.08445823776</v>
      </c>
      <c r="Z26" s="376" t="n">
        <f aca="false">+[2]data1cf!Y26</f>
        <v>9119.06157172706</v>
      </c>
      <c r="AA26" s="376" t="n">
        <f aca="false">+[2]data1cf!Z26</f>
        <v>8609.06862638257</v>
      </c>
      <c r="AB26" s="376"/>
      <c r="AC26" s="377" t="n">
        <f aca="false">XNPV(0.1,B26:AA26,$B$1:$AA$1)</f>
        <v>39332.158397273</v>
      </c>
      <c r="AD26" s="377" t="n">
        <f aca="false">SUMPRODUCT(B26:AA26,$B$1010:$AA$1010)</f>
        <v>72081.3445467276</v>
      </c>
      <c r="AE26" s="378" t="n">
        <f aca="false">SUMPRODUCT(B26:AA26,$B$1012:$AA$1012)</f>
        <v>53218.8995643812</v>
      </c>
      <c r="AF26" s="379" t="n">
        <f aca="false">XIRR(B26:AA26,$B$1:$AA$1)</f>
        <v>0.159330469350705</v>
      </c>
      <c r="AG26" s="380" t="n">
        <f aca="false">1-EXP(-(1/0.25)*(AD26/ABS($AD$1010)))</f>
        <v>0.978570914845623</v>
      </c>
    </row>
    <row r="27" customFormat="false" ht="12.75" hidden="false" customHeight="false" outlineLevel="0" collapsed="false">
      <c r="A27" s="371"/>
      <c r="B27" s="376" t="n">
        <f aca="false">+[2]data1cf!A27</f>
        <v>-113965.832632205</v>
      </c>
      <c r="C27" s="376" t="n">
        <f aca="false">+[2]data1cf!B27</f>
        <v>15754.977801599</v>
      </c>
      <c r="D27" s="376" t="n">
        <f aca="false">+[2]data1cf!C27</f>
        <v>24615.034463688</v>
      </c>
      <c r="E27" s="376" t="n">
        <f aca="false">+[2]data1cf!D27</f>
        <v>23211.5271202298</v>
      </c>
      <c r="F27" s="376" t="n">
        <f aca="false">+[2]data1cf!E27</f>
        <v>21557.0584311629</v>
      </c>
      <c r="G27" s="376" t="n">
        <f aca="false">+[2]data1cf!F27</f>
        <v>20414.873103603</v>
      </c>
      <c r="H27" s="376" t="n">
        <f aca="false">+[2]data1cf!G27</f>
        <v>18979.5626249468</v>
      </c>
      <c r="I27" s="376" t="n">
        <f aca="false">+[2]data1cf!H27</f>
        <v>17843.8926385925</v>
      </c>
      <c r="J27" s="376" t="n">
        <f aca="false">+[2]data1cf!I27</f>
        <v>17067.2343913701</v>
      </c>
      <c r="K27" s="376" t="n">
        <f aca="false">+[2]data1cf!J27</f>
        <v>16388.9120761573</v>
      </c>
      <c r="L27" s="376" t="n">
        <f aca="false">+[2]data1cf!K27</f>
        <v>15526.4899861125</v>
      </c>
      <c r="M27" s="376" t="n">
        <f aca="false">+[2]data1cf!L27</f>
        <v>14773.4826290325</v>
      </c>
      <c r="N27" s="376" t="n">
        <f aca="false">+[2]data1cf!M27</f>
        <v>13985.8377214832</v>
      </c>
      <c r="O27" s="376" t="n">
        <f aca="false">+[2]data1cf!N27</f>
        <v>13296.8358049709</v>
      </c>
      <c r="P27" s="376" t="n">
        <f aca="false">+[2]data1cf!O27</f>
        <v>14388.8610771893</v>
      </c>
      <c r="Q27" s="376" t="n">
        <f aca="false">+[2]data1cf!P27</f>
        <v>15751.6854460083</v>
      </c>
      <c r="R27" s="376" t="n">
        <f aca="false">+[2]data1cf!Q27</f>
        <v>14129.5323242026</v>
      </c>
      <c r="S27" s="376" t="n">
        <f aca="false">+[2]data1cf!R27</f>
        <v>10268.0714744538</v>
      </c>
      <c r="T27" s="376" t="n">
        <f aca="false">+[2]data1cf!S27</f>
        <v>9674.49523375132</v>
      </c>
      <c r="U27" s="376" t="n">
        <f aca="false">+[2]data1cf!T27</f>
        <v>9080.94816692368</v>
      </c>
      <c r="V27" s="376" t="n">
        <f aca="false">+[2]data1cf!U27</f>
        <v>8487.43114918717</v>
      </c>
      <c r="W27" s="376" t="n">
        <f aca="false">+[2]data1cf!V27</f>
        <v>12105.438461105</v>
      </c>
      <c r="X27" s="376" t="n">
        <f aca="false">+[2]data1cf!W27</f>
        <v>11511.9842730132</v>
      </c>
      <c r="Y27" s="376" t="n">
        <f aca="false">+[2]data1cf!X27</f>
        <v>10918.5629203745</v>
      </c>
      <c r="Z27" s="376" t="n">
        <f aca="false">+[2]data1cf!Y27</f>
        <v>10325.1753882526</v>
      </c>
      <c r="AA27" s="376" t="n">
        <f aca="false">+[2]data1cf!Z27</f>
        <v>9731.82269126298</v>
      </c>
      <c r="AB27" s="376"/>
      <c r="AC27" s="377" t="n">
        <f aca="false">XNPV(0.1,B27:AA27,$B$1:$AA$1)</f>
        <v>43083.4672335453</v>
      </c>
      <c r="AD27" s="377" t="n">
        <f aca="false">SUMPRODUCT(B27:AA27,$B$1010:$AA$1010)</f>
        <v>80534.5920012611</v>
      </c>
      <c r="AE27" s="378" t="n">
        <f aca="false">SUMPRODUCT(B27:AA27,$B$1012:$AA$1012)</f>
        <v>59000.6878585348</v>
      </c>
      <c r="AF27" s="379" t="n">
        <f aca="false">XIRR(B27:AA27,$B$1:$AA$1)</f>
        <v>0.156091305215345</v>
      </c>
      <c r="AG27" s="380" t="n">
        <f aca="false">1-EXP(-(1/0.25)*(AD27/ABS($AD$1010)))</f>
        <v>0.986345549830425</v>
      </c>
    </row>
    <row r="28" customFormat="false" ht="12.75" hidden="false" customHeight="false" outlineLevel="0" collapsed="false">
      <c r="A28" s="371"/>
      <c r="B28" s="376" t="n">
        <f aca="false">+[2]data1cf!A28</f>
        <v>-93939.7464493675</v>
      </c>
      <c r="C28" s="376" t="n">
        <f aca="false">+[2]data1cf!B28</f>
        <v>13382.6063277412</v>
      </c>
      <c r="D28" s="376" t="n">
        <f aca="false">+[2]data1cf!C28</f>
        <v>20716.336255132</v>
      </c>
      <c r="E28" s="376" t="n">
        <f aca="false">+[2]data1cf!D28</f>
        <v>19515.5557765884</v>
      </c>
      <c r="F28" s="376" t="n">
        <f aca="false">+[2]data1cf!E28</f>
        <v>18074.8183543523</v>
      </c>
      <c r="G28" s="376" t="n">
        <f aca="false">+[2]data1cf!F28</f>
        <v>17134.4433060977</v>
      </c>
      <c r="H28" s="376" t="n">
        <f aca="false">+[2]data1cf!G28</f>
        <v>15950.2403390127</v>
      </c>
      <c r="I28" s="376" t="n">
        <f aca="false">+[2]data1cf!H28</f>
        <v>15014.1303830352</v>
      </c>
      <c r="J28" s="376" t="n">
        <f aca="false">+[2]data1cf!I28</f>
        <v>14373.9465916585</v>
      </c>
      <c r="K28" s="376" t="n">
        <f aca="false">+[2]data1cf!J28</f>
        <v>13815.9580988669</v>
      </c>
      <c r="L28" s="376" t="n">
        <f aca="false">+[2]data1cf!K28</f>
        <v>13103.9419294693</v>
      </c>
      <c r="M28" s="376" t="n">
        <f aca="false">+[2]data1cf!L28</f>
        <v>12483.2530917289</v>
      </c>
      <c r="N28" s="376" t="n">
        <f aca="false">+[2]data1cf!M28</f>
        <v>11834.013216949</v>
      </c>
      <c r="O28" s="376" t="n">
        <f aca="false">+[2]data1cf!N28</f>
        <v>11267.2595521581</v>
      </c>
      <c r="P28" s="376" t="n">
        <f aca="false">+[2]data1cf!O28</f>
        <v>12166.2172729699</v>
      </c>
      <c r="Q28" s="376" t="n">
        <f aca="false">+[2]data1cf!P28</f>
        <v>13289.5660232486</v>
      </c>
      <c r="R28" s="376" t="n">
        <f aca="false">+[2]data1cf!Q28</f>
        <v>11952.4577913783</v>
      </c>
      <c r="S28" s="376" t="n">
        <f aca="false">+[2]data1cf!R28</f>
        <v>8769.5331834371</v>
      </c>
      <c r="T28" s="376" t="n">
        <f aca="false">+[2]data1cf!S28</f>
        <v>8280.26021221323</v>
      </c>
      <c r="U28" s="376" t="n">
        <f aca="false">+[2]data1cf!T28</f>
        <v>7791.01128842834</v>
      </c>
      <c r="V28" s="376" t="n">
        <f aca="false">+[2]data1cf!U28</f>
        <v>7301.78713350565</v>
      </c>
      <c r="W28" s="376" t="n">
        <f aca="false">+[2]data1cf!V28</f>
        <v>10284.0378808009</v>
      </c>
      <c r="X28" s="376" t="n">
        <f aca="false">+[2]data1cf!W28</f>
        <v>9794.86551509214</v>
      </c>
      <c r="Y28" s="376" t="n">
        <f aca="false">+[2]data1cf!X28</f>
        <v>9305.72021498782</v>
      </c>
      <c r="Z28" s="376" t="n">
        <f aca="false">+[2]data1cf!Y28</f>
        <v>8816.60279245609</v>
      </c>
      <c r="AA28" s="376" t="n">
        <f aca="false">+[2]data1cf!Z28</f>
        <v>8327.51408382413</v>
      </c>
      <c r="AB28" s="376"/>
      <c r="AC28" s="377" t="n">
        <f aca="false">XNPV(0.1,B28:AA28,$B$1:$AA$1)</f>
        <v>38528.0291743255</v>
      </c>
      <c r="AD28" s="377" t="n">
        <f aca="false">SUMPRODUCT(B28:AA28,$B$1010:$AA$1010)</f>
        <v>70111.6673775513</v>
      </c>
      <c r="AE28" s="378" t="n">
        <f aca="false">SUMPRODUCT(B28:AA28,$B$1012:$AA$1012)</f>
        <v>51913.6080285177</v>
      </c>
      <c r="AF28" s="379" t="n">
        <f aca="false">XIRR(B28:AA28,$B$1:$AA$1)</f>
        <v>0.160573113918471</v>
      </c>
      <c r="AG28" s="380" t="n">
        <f aca="false">1-EXP(-(1/0.25)*(AD28/ABS($AD$1010)))</f>
        <v>0.976198177250612</v>
      </c>
    </row>
    <row r="29" customFormat="false" ht="12.75" hidden="false" customHeight="false" outlineLevel="0" collapsed="false">
      <c r="A29" s="371"/>
      <c r="B29" s="376" t="n">
        <f aca="false">+[2]data1cf!A29</f>
        <v>-91904.2702092947</v>
      </c>
      <c r="C29" s="376" t="n">
        <f aca="false">+[2]data1cf!B29</f>
        <v>13143.437384614</v>
      </c>
      <c r="D29" s="376" t="n">
        <f aca="false">+[2]data1cf!C29</f>
        <v>20280.5284202619</v>
      </c>
      <c r="E29" s="376" t="n">
        <f aca="false">+[2]data1cf!D29</f>
        <v>19217.9623488807</v>
      </c>
      <c r="F29" s="376" t="n">
        <f aca="false">+[2]data1cf!E29</f>
        <v>17720.8791535587</v>
      </c>
      <c r="G29" s="376" t="n">
        <f aca="false">+[2]data1cf!F29</f>
        <v>16801.0163524191</v>
      </c>
      <c r="H29" s="376" t="n">
        <f aca="false">+[2]data1cf!G29</f>
        <v>15642.3362642851</v>
      </c>
      <c r="I29" s="376" t="n">
        <f aca="false">+[2]data1cf!H29</f>
        <v>14726.5098373302</v>
      </c>
      <c r="J29" s="376" t="n">
        <f aca="false">+[2]data1cf!I29</f>
        <v>14100.1974789293</v>
      </c>
      <c r="K29" s="376" t="n">
        <f aca="false">+[2]data1cf!J29</f>
        <v>13554.4398651112</v>
      </c>
      <c r="L29" s="376" t="n">
        <f aca="false">+[2]data1cf!K29</f>
        <v>12857.7111400523</v>
      </c>
      <c r="M29" s="376" t="n">
        <f aca="false">+[2]data1cf!L29</f>
        <v>12250.4713207462</v>
      </c>
      <c r="N29" s="376" t="n">
        <f aca="false">+[2]data1cf!M29</f>
        <v>11615.2991051751</v>
      </c>
      <c r="O29" s="376" t="n">
        <f aca="false">+[2]data1cf!N29</f>
        <v>11060.9709043265</v>
      </c>
      <c r="P29" s="376" t="n">
        <f aca="false">+[2]data1cf!O29</f>
        <v>11940.3049997314</v>
      </c>
      <c r="Q29" s="376" t="n">
        <f aca="false">+[2]data1cf!P29</f>
        <v>13039.3131510951</v>
      </c>
      <c r="R29" s="376" t="n">
        <f aca="false">+[2]data1cf!Q29</f>
        <v>11731.1772354088</v>
      </c>
      <c r="S29" s="376" t="n">
        <f aca="false">+[2]data1cf!R29</f>
        <v>8617.21989274438</v>
      </c>
      <c r="T29" s="376" t="n">
        <f aca="false">+[2]data1cf!S29</f>
        <v>8138.54843520857</v>
      </c>
      <c r="U29" s="376" t="n">
        <f aca="false">+[2]data1cf!T29</f>
        <v>7659.90050405445</v>
      </c>
      <c r="V29" s="376" t="n">
        <f aca="false">+[2]data1cf!U29</f>
        <v>7181.2768050735</v>
      </c>
      <c r="W29" s="376" t="n">
        <f aca="false">+[2]data1cf!V29</f>
        <v>10098.9084665452</v>
      </c>
      <c r="X29" s="376" t="n">
        <f aca="false">+[2]data1cf!W29</f>
        <v>9620.33543461506</v>
      </c>
      <c r="Y29" s="376" t="n">
        <f aca="false">+[2]data1cf!X29</f>
        <v>9141.78888183482</v>
      </c>
      <c r="Z29" s="376" t="n">
        <f aca="false">+[2]data1cf!Y29</f>
        <v>8663.26960257896</v>
      </c>
      <c r="AA29" s="376" t="n">
        <f aca="false">+[2]data1cf!Z29</f>
        <v>8184.7784150532</v>
      </c>
      <c r="AB29" s="376"/>
      <c r="AC29" s="377" t="n">
        <f aca="false">XNPV(0.1,B29:AA29,$B$1:$AA$1)</f>
        <v>38092.7632953375</v>
      </c>
      <c r="AD29" s="377" t="n">
        <f aca="false">SUMPRODUCT(B29:AA29,$B$1010:$AA$1010)</f>
        <v>69085.0318133163</v>
      </c>
      <c r="AE29" s="378" t="n">
        <f aca="false">SUMPRODUCT(B29:AA29,$B$1012:$AA$1012)</f>
        <v>51223.9201152922</v>
      </c>
      <c r="AF29" s="379" t="n">
        <f aca="false">XIRR(B29:AA29,$B$1:$AA$1)</f>
        <v>0.161184974882098</v>
      </c>
      <c r="AG29" s="380" t="n">
        <f aca="false">1-EXP(-(1/0.25)*(AD29/ABS($AD$1010)))</f>
        <v>0.974859072742836</v>
      </c>
    </row>
    <row r="30" customFormat="false" ht="12.75" hidden="false" customHeight="false" outlineLevel="0" collapsed="false">
      <c r="A30" s="371"/>
      <c r="B30" s="376" t="n">
        <f aca="false">+[2]data1cf!A30</f>
        <v>-89466.7009139383</v>
      </c>
      <c r="C30" s="376" t="n">
        <f aca="false">+[2]data1cf!B30</f>
        <v>12846.6439466186</v>
      </c>
      <c r="D30" s="376" t="n">
        <f aca="false">+[2]data1cf!C30</f>
        <v>19820.9190066339</v>
      </c>
      <c r="E30" s="376" t="n">
        <f aca="false">+[2]data1cf!D30</f>
        <v>18692.436902565</v>
      </c>
      <c r="F30" s="376" t="n">
        <f aca="false">+[2]data1cf!E30</f>
        <v>17297.0219199087</v>
      </c>
      <c r="G30" s="376" t="n">
        <f aca="false">+[2]data1cf!F30</f>
        <v>16401.7234063604</v>
      </c>
      <c r="H30" s="376" t="n">
        <f aca="false">+[2]data1cf!G30</f>
        <v>15273.6080503688</v>
      </c>
      <c r="I30" s="376" t="n">
        <f aca="false">+[2]data1cf!H30</f>
        <v>14382.0720113702</v>
      </c>
      <c r="J30" s="376" t="n">
        <f aca="false">+[2]data1cf!I30</f>
        <v>13772.3712834263</v>
      </c>
      <c r="K30" s="376" t="n">
        <f aca="false">+[2]data1cf!J30</f>
        <v>13241.260666932</v>
      </c>
      <c r="L30" s="376" t="n">
        <f aca="false">+[2]data1cf!K30</f>
        <v>12562.8393061111</v>
      </c>
      <c r="M30" s="376" t="n">
        <f aca="false">+[2]data1cf!L30</f>
        <v>11971.7052578979</v>
      </c>
      <c r="N30" s="376" t="n">
        <f aca="false">+[2]data1cf!M30</f>
        <v>11353.3796620368</v>
      </c>
      <c r="O30" s="376" t="n">
        <f aca="false">+[2]data1cf!N30</f>
        <v>10813.931482281</v>
      </c>
      <c r="P30" s="376" t="n">
        <f aca="false">+[2]data1cf!O30</f>
        <v>11669.7654523523</v>
      </c>
      <c r="Q30" s="376" t="n">
        <f aca="false">+[2]data1cf!P30</f>
        <v>12739.6247021578</v>
      </c>
      <c r="R30" s="376" t="n">
        <f aca="false">+[2]data1cf!Q30</f>
        <v>11466.1843662848</v>
      </c>
      <c r="S30" s="376" t="n">
        <f aca="false">+[2]data1cf!R30</f>
        <v>8434.81825456364</v>
      </c>
      <c r="T30" s="376" t="n">
        <f aca="false">+[2]data1cf!S30</f>
        <v>7968.8425601822</v>
      </c>
      <c r="U30" s="376" t="n">
        <f aca="false">+[2]data1cf!T30</f>
        <v>7502.8897681942</v>
      </c>
      <c r="V30" s="376" t="n">
        <f aca="false">+[2]data1cf!U30</f>
        <v>7036.96056567145</v>
      </c>
      <c r="W30" s="376" t="n">
        <f aca="false">+[2]data1cf!V30</f>
        <v>9877.20812587157</v>
      </c>
      <c r="X30" s="376" t="n">
        <f aca="false">+[2]data1cf!W30</f>
        <v>9411.32824656171</v>
      </c>
      <c r="Y30" s="376" t="n">
        <f aca="false">+[2]data1cf!X30</f>
        <v>8945.47414409743</v>
      </c>
      <c r="Z30" s="376" t="n">
        <f aca="false">+[2]data1cf!Y30</f>
        <v>8479.64659178412</v>
      </c>
      <c r="AA30" s="376" t="n">
        <f aca="false">+[2]data1cf!Z30</f>
        <v>8013.84638612629</v>
      </c>
      <c r="AB30" s="376"/>
      <c r="AC30" s="377" t="n">
        <f aca="false">XNPV(0.1,B30:AA30,$B$1:$AA$1)</f>
        <v>37486.496287744</v>
      </c>
      <c r="AD30" s="377" t="n">
        <f aca="false">SUMPRODUCT(B30:AA30,$B$1010:$AA$1010)</f>
        <v>67757.7493908688</v>
      </c>
      <c r="AE30" s="378" t="n">
        <f aca="false">SUMPRODUCT(B30:AA30,$B$1012:$AA$1012)</f>
        <v>50305.5110356535</v>
      </c>
      <c r="AF30" s="379" t="n">
        <f aca="false">XIRR(B30:AA30,$B$1:$AA$1)</f>
        <v>0.161793299604232</v>
      </c>
      <c r="AG30" s="380" t="n">
        <f aca="false">1-EXP(-(1/0.25)*(AD30/ABS($AD$1010)))</f>
        <v>0.973015545225589</v>
      </c>
    </row>
    <row r="31" customFormat="false" ht="12.75" hidden="false" customHeight="false" outlineLevel="0" collapsed="false">
      <c r="A31" s="371"/>
      <c r="B31" s="376" t="n">
        <f aca="false">+[2]data1cf!A31</f>
        <v>-104175.381532029</v>
      </c>
      <c r="C31" s="376" t="n">
        <f aca="false">+[2]data1cf!B31</f>
        <v>14630.945955441</v>
      </c>
      <c r="D31" s="376" t="n">
        <f aca="false">+[2]data1cf!C31</f>
        <v>22698.06054951</v>
      </c>
      <c r="E31" s="376" t="n">
        <f aca="false">+[2]data1cf!D31</f>
        <v>21389.6556475706</v>
      </c>
      <c r="F31" s="376" t="n">
        <f aca="false">+[2]data1cf!E31</f>
        <v>19854.6438465144</v>
      </c>
      <c r="G31" s="376" t="n">
        <f aca="false">+[2]data1cf!F31</f>
        <v>18811.1205167614</v>
      </c>
      <c r="H31" s="376" t="n">
        <f aca="false">+[2]data1cf!G31</f>
        <v>17498.5727082785</v>
      </c>
      <c r="I31" s="376" t="n">
        <f aca="false">+[2]data1cf!H31</f>
        <v>16460.4646070133</v>
      </c>
      <c r="J31" s="376" t="n">
        <f aca="false">+[2]data1cf!I31</f>
        <v>15750.5266602121</v>
      </c>
      <c r="K31" s="376" t="n">
        <f aca="false">+[2]data1cf!J31</f>
        <v>15131.0337334957</v>
      </c>
      <c r="L31" s="376" t="n">
        <f aca="false">+[2]data1cf!K31</f>
        <v>14342.1428266201</v>
      </c>
      <c r="M31" s="376" t="n">
        <f aca="false">+[2]data1cf!L31</f>
        <v>13653.8239953666</v>
      </c>
      <c r="N31" s="376" t="n">
        <f aca="false">+[2]data1cf!M31</f>
        <v>12933.8432181409</v>
      </c>
      <c r="O31" s="376" t="n">
        <f aca="false">+[2]data1cf!N31</f>
        <v>12304.6066256981</v>
      </c>
      <c r="P31" s="376" t="n">
        <f aca="false">+[2]data1cf!O31</f>
        <v>13302.2440877464</v>
      </c>
      <c r="Q31" s="376" t="n">
        <f aca="false">+[2]data1cf!P31</f>
        <v>14547.9924432297</v>
      </c>
      <c r="R31" s="376" t="n">
        <f aca="false">+[2]data1cf!Q31</f>
        <v>13065.193463356</v>
      </c>
      <c r="S31" s="376" t="n">
        <f aca="false">+[2]data1cf!R31</f>
        <v>9535.45873495036</v>
      </c>
      <c r="T31" s="376" t="n">
        <f aca="false">+[2]data1cf!S31</f>
        <v>8992.87478750455</v>
      </c>
      <c r="U31" s="376" t="n">
        <f aca="false">+[2]data1cf!T31</f>
        <v>8450.31750769653</v>
      </c>
      <c r="V31" s="376" t="n">
        <f aca="false">+[2]data1cf!U31</f>
        <v>7907.78769555544</v>
      </c>
      <c r="W31" s="376" t="n">
        <f aca="false">+[2]data1cf!V31</f>
        <v>11214.9832242459</v>
      </c>
      <c r="X31" s="376" t="n">
        <f aca="false">+[2]data1cf!W31</f>
        <v>10672.5108442496</v>
      </c>
      <c r="Y31" s="376" t="n">
        <f aca="false">+[2]data1cf!X31</f>
        <v>10130.0684789146</v>
      </c>
      <c r="Z31" s="376" t="n">
        <f aca="false">+[2]data1cf!Y31</f>
        <v>9587.65702868069</v>
      </c>
      <c r="AA31" s="376" t="n">
        <f aca="false">+[2]data1cf!Z31</f>
        <v>9045.27742100096</v>
      </c>
      <c r="AB31" s="376"/>
      <c r="AC31" s="377" t="n">
        <f aca="false">XNPV(0.1,B31:AA31,$B$1:$AA$1)</f>
        <v>40868.6171702577</v>
      </c>
      <c r="AD31" s="377" t="n">
        <f aca="false">SUMPRODUCT(B31:AA31,$B$1010:$AA$1010)</f>
        <v>75450.3559774404</v>
      </c>
      <c r="AE31" s="378" t="n">
        <f aca="false">SUMPRODUCT(B31:AA31,$B$1012:$AA$1012)</f>
        <v>55547.679548794</v>
      </c>
      <c r="AF31" s="379" t="n">
        <f aca="false">XIRR(B31:AA31,$B$1:$AA$1)</f>
        <v>0.158095934265032</v>
      </c>
      <c r="AG31" s="380" t="n">
        <f aca="false">1-EXP(-(1/0.25)*(AD31/ABS($AD$1010)))</f>
        <v>0.982094090904585</v>
      </c>
    </row>
    <row r="32" customFormat="false" ht="12.75" hidden="false" customHeight="false" outlineLevel="0" collapsed="false">
      <c r="A32" s="371"/>
      <c r="B32" s="376" t="n">
        <f aca="false">+[2]data1cf!A32</f>
        <v>-108415.410463646</v>
      </c>
      <c r="C32" s="376" t="n">
        <f aca="false">+[2]data1cf!B32</f>
        <v>15102.7433346216</v>
      </c>
      <c r="D32" s="376" t="n">
        <f aca="false">+[2]data1cf!C32</f>
        <v>23572.499751851</v>
      </c>
      <c r="E32" s="376" t="n">
        <f aca="false">+[2]data1cf!D32</f>
        <v>22181.6453705278</v>
      </c>
      <c r="F32" s="376" t="n">
        <f aca="false">+[2]data1cf!E32</f>
        <v>20591.92214132</v>
      </c>
      <c r="G32" s="376" t="n">
        <f aca="false">+[2]data1cf!F32</f>
        <v>19505.6704713842</v>
      </c>
      <c r="H32" s="376" t="n">
        <f aca="false">+[2]data1cf!G32</f>
        <v>18139.9568518542</v>
      </c>
      <c r="I32" s="376" t="n">
        <f aca="false">+[2]data1cf!H32</f>
        <v>17059.5968450161</v>
      </c>
      <c r="J32" s="376" t="n">
        <f aca="false">+[2]data1cf!I32</f>
        <v>16320.7638042894</v>
      </c>
      <c r="K32" s="376" t="n">
        <f aca="false">+[2]data1cf!J32</f>
        <v>15675.7931639619</v>
      </c>
      <c r="L32" s="376" t="n">
        <f aca="false">+[2]data1cf!K32</f>
        <v>14855.0575197169</v>
      </c>
      <c r="M32" s="376" t="n">
        <f aca="false">+[2]data1cf!L32</f>
        <v>14138.7235114055</v>
      </c>
      <c r="N32" s="376" t="n">
        <f aca="false">+[2]data1cf!M32</f>
        <v>13389.4388882927</v>
      </c>
      <c r="O32" s="376" t="n">
        <f aca="false">+[2]data1cf!N32</f>
        <v>12734.3192491374</v>
      </c>
      <c r="P32" s="376" t="n">
        <f aca="false">+[2]data1cf!O32</f>
        <v>13772.833994757</v>
      </c>
      <c r="Q32" s="376" t="n">
        <f aca="false">+[2]data1cf!P32</f>
        <v>15069.2853953465</v>
      </c>
      <c r="R32" s="376" t="n">
        <f aca="false">+[2]data1cf!Q32</f>
        <v>13526.1352031041</v>
      </c>
      <c r="S32" s="376" t="n">
        <f aca="false">+[2]data1cf!R32</f>
        <v>9852.73719121166</v>
      </c>
      <c r="T32" s="376" t="n">
        <f aca="false">+[2]data1cf!S32</f>
        <v>9288.06960364696</v>
      </c>
      <c r="U32" s="376" t="n">
        <f aca="false">+[2]data1cf!T32</f>
        <v>8723.42976911618</v>
      </c>
      <c r="V32" s="376" t="n">
        <f aca="false">+[2]data1cf!U32</f>
        <v>8158.81852021034</v>
      </c>
      <c r="W32" s="376" t="n">
        <f aca="false">+[2]data1cf!V32</f>
        <v>11600.6197927718</v>
      </c>
      <c r="X32" s="376" t="n">
        <f aca="false">+[2]data1cf!W32</f>
        <v>11036.0683135491</v>
      </c>
      <c r="Y32" s="376" t="n">
        <f aca="false">+[2]data1cf!X32</f>
        <v>10471.5480706107</v>
      </c>
      <c r="Z32" s="376" t="n">
        <f aca="false">+[2]data1cf!Y32</f>
        <v>9907.06000104495</v>
      </c>
      <c r="AA32" s="376" t="n">
        <f aca="false">+[2]data1cf!Z32</f>
        <v>9342.60507005312</v>
      </c>
      <c r="AB32" s="376"/>
      <c r="AC32" s="377" t="n">
        <f aca="false">XNPV(0.1,B32:AA32,$B$1:$AA$1)</f>
        <v>41852.9759088113</v>
      </c>
      <c r="AD32" s="377" t="n">
        <f aca="false">SUMPRODUCT(B32:AA32,$B$1010:$AA$1010)</f>
        <v>77680.3363432545</v>
      </c>
      <c r="AE32" s="378" t="n">
        <f aca="false">SUMPRODUCT(B32:AA32,$B$1012:$AA$1012)</f>
        <v>57070.0134501557</v>
      </c>
      <c r="AF32" s="379" t="n">
        <f aca="false">XIRR(B32:AA32,$B$1:$AA$1)</f>
        <v>0.157224487031419</v>
      </c>
      <c r="AG32" s="380" t="n">
        <f aca="false">1-EXP(-(1/0.25)*(AD32/ABS($AD$1010)))</f>
        <v>0.984101262492939</v>
      </c>
    </row>
    <row r="33" customFormat="false" ht="12.75" hidden="false" customHeight="false" outlineLevel="0" collapsed="false">
      <c r="A33" s="371"/>
      <c r="B33" s="376" t="n">
        <f aca="false">+[2]data1cf!A33</f>
        <v>-111524.152022942</v>
      </c>
      <c r="C33" s="376" t="n">
        <f aca="false">+[2]data1cf!B33</f>
        <v>15517.6269141149</v>
      </c>
      <c r="D33" s="376" t="n">
        <f aca="false">+[2]data1cf!C33</f>
        <v>24139.0453589359</v>
      </c>
      <c r="E33" s="376" t="n">
        <f aca="false">+[2]data1cf!D33</f>
        <v>22742.4535159949</v>
      </c>
      <c r="F33" s="376" t="n">
        <f aca="false">+[2]data1cf!E33</f>
        <v>21132.4863008564</v>
      </c>
      <c r="G33" s="376" t="n">
        <f aca="false">+[2]data1cf!F33</f>
        <v>20014.906692119</v>
      </c>
      <c r="H33" s="376" t="n">
        <f aca="false">+[2]data1cf!G33</f>
        <v>18610.2124974559</v>
      </c>
      <c r="I33" s="376" t="n">
        <f aca="false">+[2]data1cf!H33</f>
        <v>17498.8738683177</v>
      </c>
      <c r="J33" s="376" t="n">
        <f aca="false">+[2]data1cf!I33</f>
        <v>16738.8552694747</v>
      </c>
      <c r="K33" s="376" t="n">
        <f aca="false">+[2]data1cf!J33</f>
        <v>16075.2046558696</v>
      </c>
      <c r="L33" s="376" t="n">
        <f aca="false">+[2]data1cf!K33</f>
        <v>15231.1208080859</v>
      </c>
      <c r="M33" s="376" t="n">
        <f aca="false">+[2]data1cf!L33</f>
        <v>14494.2463868162</v>
      </c>
      <c r="N33" s="376" t="n">
        <f aca="false">+[2]data1cf!M33</f>
        <v>13723.4765132426</v>
      </c>
      <c r="O33" s="376" t="n">
        <f aca="false">+[2]data1cf!N33</f>
        <v>13049.3797151354</v>
      </c>
      <c r="P33" s="376" t="n">
        <f aca="false">+[2]data1cf!O33</f>
        <v>14117.8652256529</v>
      </c>
      <c r="Q33" s="376" t="n">
        <f aca="false">+[2]data1cf!P33</f>
        <v>15451.4915290664</v>
      </c>
      <c r="R33" s="376" t="n">
        <f aca="false">+[2]data1cf!Q33</f>
        <v>13864.092506198</v>
      </c>
      <c r="S33" s="376" t="n">
        <f aca="false">+[2]data1cf!R33</f>
        <v>10085.3621894739</v>
      </c>
      <c r="T33" s="376" t="n">
        <f aca="false">+[2]data1cf!S33</f>
        <v>9504.50312517036</v>
      </c>
      <c r="U33" s="376" t="n">
        <f aca="false">+[2]data1cf!T33</f>
        <v>8923.67260970102</v>
      </c>
      <c r="V33" s="376" t="n">
        <f aca="false">+[2]data1cf!U33</f>
        <v>8342.87149953087</v>
      </c>
      <c r="W33" s="376" t="n">
        <f aca="false">+[2]data1cf!V33</f>
        <v>11883.3641906747</v>
      </c>
      <c r="X33" s="376" t="n">
        <f aca="false">+[2]data1cf!W33</f>
        <v>11302.6245640446</v>
      </c>
      <c r="Y33" s="376" t="n">
        <f aca="false">+[2]data1cf!X33</f>
        <v>10721.917069379</v>
      </c>
      <c r="Z33" s="376" t="n">
        <f aca="false">+[2]data1cf!Y33</f>
        <v>10141.2426706366</v>
      </c>
      <c r="AA33" s="376" t="n">
        <f aca="false">+[2]data1cf!Z33</f>
        <v>9560.6023606952</v>
      </c>
      <c r="AB33" s="376"/>
      <c r="AC33" s="377" t="n">
        <f aca="false">XNPV(0.1,B33:AA33,$B$1:$AA$1)</f>
        <v>42560.8463236778</v>
      </c>
      <c r="AD33" s="377" t="n">
        <f aca="false">SUMPRODUCT(B33:AA33,$B$1010:$AA$1010)</f>
        <v>79296.7831429141</v>
      </c>
      <c r="AE33" s="378" t="n">
        <f aca="false">SUMPRODUCT(B33:AA33,$B$1012:$AA$1012)</f>
        <v>58169.5704574592</v>
      </c>
      <c r="AF33" s="379" t="n">
        <f aca="false">XIRR(B33:AA33,$B$1:$AA$1)</f>
        <v>0.156610978805524</v>
      </c>
      <c r="AG33" s="380" t="n">
        <f aca="false">1-EXP(-(1/0.25)*(AD33/ABS($AD$1010)))</f>
        <v>0.985414044942189</v>
      </c>
    </row>
    <row r="34" customFormat="false" ht="12.75" hidden="false" customHeight="false" outlineLevel="0" collapsed="false">
      <c r="A34" s="371"/>
      <c r="B34" s="376" t="n">
        <f aca="false">+[2]data1cf!A34</f>
        <v>-116587.469380706</v>
      </c>
      <c r="C34" s="376" t="n">
        <f aca="false">+[2]data1cf!B34</f>
        <v>16148.4813726801</v>
      </c>
      <c r="D34" s="376" t="n">
        <f aca="false">+[2]data1cf!C34</f>
        <v>25178.8974631137</v>
      </c>
      <c r="E34" s="376" t="n">
        <f aca="false">+[2]data1cf!D34</f>
        <v>23718.9530776694</v>
      </c>
      <c r="F34" s="376" t="n">
        <f aca="false">+[2]data1cf!E34</f>
        <v>22012.9222714121</v>
      </c>
      <c r="G34" s="376" t="n">
        <f aca="false">+[2]data1cf!F34</f>
        <v>20844.3177404381</v>
      </c>
      <c r="H34" s="376" t="n">
        <f aca="false">+[2]data1cf!G34</f>
        <v>19376.1345040124</v>
      </c>
      <c r="I34" s="376" t="n">
        <f aca="false">+[2]data1cf!H34</f>
        <v>18214.3398967815</v>
      </c>
      <c r="J34" s="376" t="n">
        <f aca="false">+[2]data1cf!I34</f>
        <v>17419.815629938</v>
      </c>
      <c r="K34" s="376" t="n">
        <f aca="false">+[2]data1cf!J34</f>
        <v>16725.7402830012</v>
      </c>
      <c r="L34" s="376" t="n">
        <f aca="false">+[2]data1cf!K34</f>
        <v>15843.6283901081</v>
      </c>
      <c r="M34" s="376" t="n">
        <f aca="false">+[2]data1cf!L34</f>
        <v>15073.2990715805</v>
      </c>
      <c r="N34" s="376" t="n">
        <f aca="false">+[2]data1cf!M34</f>
        <v>14267.5354104827</v>
      </c>
      <c r="O34" s="376" t="n">
        <f aca="false">+[2]data1cf!N34</f>
        <v>13562.5298422221</v>
      </c>
      <c r="P34" s="376" t="n">
        <f aca="false">+[2]data1cf!O34</f>
        <v>14679.8297978255</v>
      </c>
      <c r="Q34" s="376" t="n">
        <f aca="false">+[2]data1cf!P34</f>
        <v>16074.0041806314</v>
      </c>
      <c r="R34" s="376" t="n">
        <f aca="false">+[2]data1cf!Q34</f>
        <v>14414.5355219002</v>
      </c>
      <c r="S34" s="376" t="n">
        <f aca="false">+[2]data1cf!R34</f>
        <v>10464.2467538817</v>
      </c>
      <c r="T34" s="376" t="n">
        <f aca="false">+[2]data1cf!S34</f>
        <v>9857.01605859647</v>
      </c>
      <c r="U34" s="376" t="n">
        <f aca="false">+[2]data1cf!T34</f>
        <v>9249.81520829339</v>
      </c>
      <c r="V34" s="376" t="n">
        <f aca="false">+[2]data1cf!U34</f>
        <v>8642.64509832194</v>
      </c>
      <c r="W34" s="376" t="n">
        <f aca="false">+[2]data1cf!V34</f>
        <v>12343.8799943867</v>
      </c>
      <c r="X34" s="376" t="n">
        <f aca="false">+[2]data1cf!W34</f>
        <v>11736.7741593747</v>
      </c>
      <c r="Y34" s="376" t="n">
        <f aca="false">+[2]data1cf!X34</f>
        <v>11129.7019151531</v>
      </c>
      <c r="Z34" s="376" t="n">
        <f aca="false">+[2]data1cf!Y34</f>
        <v>10522.6642694455</v>
      </c>
      <c r="AA34" s="376" t="n">
        <f aca="false">+[2]data1cf!Z34</f>
        <v>9915.66226020748</v>
      </c>
      <c r="AB34" s="376"/>
      <c r="AC34" s="377" t="n">
        <f aca="false">XNPV(0.1,B34:AA34,$B$1:$AA$1)</f>
        <v>43817.1190612053</v>
      </c>
      <c r="AD34" s="377" t="n">
        <f aca="false">SUMPRODUCT(B34:AA34,$B$1010:$AA$1010)</f>
        <v>82046.0424977118</v>
      </c>
      <c r="AE34" s="378" t="n">
        <f aca="false">SUMPRODUCT(B34:AA34,$B$1012:$AA$1012)</f>
        <v>60071.5652722371</v>
      </c>
      <c r="AF34" s="379" t="n">
        <f aca="false">XIRR(B34:AA34,$B$1:$AA$1)</f>
        <v>0.155833256434342</v>
      </c>
      <c r="AG34" s="380" t="n">
        <f aca="false">1-EXP(-(1/0.25)*(AD34/ABS($AD$1010)))</f>
        <v>0.987402697170401</v>
      </c>
    </row>
    <row r="35" customFormat="false" ht="12.75" hidden="false" customHeight="false" outlineLevel="0" collapsed="false">
      <c r="A35" s="371"/>
      <c r="B35" s="376" t="n">
        <f aca="false">+[2]data1cf!A35</f>
        <v>-104630.853181564</v>
      </c>
      <c r="C35" s="376" t="n">
        <f aca="false">+[2]data1cf!B35</f>
        <v>14671.2906408788</v>
      </c>
      <c r="D35" s="376" t="n">
        <f aca="false">+[2]data1cf!C35</f>
        <v>22834.2115543457</v>
      </c>
      <c r="E35" s="376" t="n">
        <f aca="false">+[2]data1cf!D35</f>
        <v>21481.0417572953</v>
      </c>
      <c r="F35" s="376" t="n">
        <f aca="false">+[2]data1cf!E35</f>
        <v>19933.8436271097</v>
      </c>
      <c r="G35" s="376" t="n">
        <f aca="false">+[2]data1cf!F35</f>
        <v>18885.7303410383</v>
      </c>
      <c r="H35" s="376" t="n">
        <f aca="false">+[2]data1cf!G35</f>
        <v>17567.4713640593</v>
      </c>
      <c r="I35" s="376" t="n">
        <f aca="false">+[2]data1cf!H35</f>
        <v>16524.8244859513</v>
      </c>
      <c r="J35" s="376" t="n">
        <f aca="false">+[2]data1cf!I35</f>
        <v>15811.7825754023</v>
      </c>
      <c r="K35" s="376" t="n">
        <f aca="false">+[2]data1cf!J35</f>
        <v>15189.552786171</v>
      </c>
      <c r="L35" s="376" t="n">
        <f aca="false">+[2]data1cf!K35</f>
        <v>14397.2410594632</v>
      </c>
      <c r="M35" s="376" t="n">
        <f aca="false">+[2]data1cf!L35</f>
        <v>13705.9127867383</v>
      </c>
      <c r="N35" s="376" t="n">
        <f aca="false">+[2]data1cf!M35</f>
        <v>12982.7841368827</v>
      </c>
      <c r="O35" s="376" t="n">
        <f aca="false">+[2]data1cf!N35</f>
        <v>12350.7671403032</v>
      </c>
      <c r="P35" s="376" t="n">
        <f aca="false">+[2]data1cf!O35</f>
        <v>13352.7957147889</v>
      </c>
      <c r="Q35" s="376" t="n">
        <f aca="false">+[2]data1cf!P35</f>
        <v>14603.9906839542</v>
      </c>
      <c r="R35" s="376" t="n">
        <f aca="false">+[2]data1cf!Q35</f>
        <v>13114.708666655</v>
      </c>
      <c r="S35" s="376" t="n">
        <f aca="false">+[2]data1cf!R35</f>
        <v>9569.54136602812</v>
      </c>
      <c r="T35" s="376" t="n">
        <f aca="false">+[2]data1cf!S35</f>
        <v>9024.58515363908</v>
      </c>
      <c r="U35" s="376" t="n">
        <f aca="false">+[2]data1cf!T35</f>
        <v>8479.65572548309</v>
      </c>
      <c r="V35" s="376" t="n">
        <f aca="false">+[2]data1cf!U35</f>
        <v>7934.75388508712</v>
      </c>
      <c r="W35" s="376" t="n">
        <f aca="false">+[2]data1cf!V35</f>
        <v>11256.4090085555</v>
      </c>
      <c r="X35" s="376" t="n">
        <f aca="false">+[2]data1cf!W35</f>
        <v>10711.5648514069</v>
      </c>
      <c r="Y35" s="376" t="n">
        <f aca="false">+[2]data1cf!X35</f>
        <v>10166.7508401486</v>
      </c>
      <c r="Z35" s="376" t="n">
        <f aca="false">+[2]data1cf!Y35</f>
        <v>9621.96787915729</v>
      </c>
      <c r="AA35" s="376" t="n">
        <f aca="false">+[2]data1cf!Z35</f>
        <v>9077.21689994092</v>
      </c>
      <c r="AB35" s="376"/>
      <c r="AC35" s="377" t="n">
        <f aca="false">XNPV(0.1,B35:AA35,$B$1:$AA$1)</f>
        <v>41004.5818280515</v>
      </c>
      <c r="AD35" s="377" t="n">
        <f aca="false">SUMPRODUCT(B35:AA35,$B$1010:$AA$1010)</f>
        <v>75723.4559944229</v>
      </c>
      <c r="AE35" s="378" t="n">
        <f aca="false">SUMPRODUCT(B35:AA35,$B$1012:$AA$1012)</f>
        <v>55743.4128953738</v>
      </c>
      <c r="AF35" s="379" t="n">
        <f aca="false">XIRR(B35:AA35,$B$1:$AA$1)</f>
        <v>0.158049936469625</v>
      </c>
      <c r="AG35" s="380" t="n">
        <f aca="false">1-EXP(-(1/0.25)*(AD35/ABS($AD$1010)))</f>
        <v>0.982352917210719</v>
      </c>
    </row>
    <row r="36" customFormat="false" ht="12.75" hidden="false" customHeight="false" outlineLevel="0" collapsed="false">
      <c r="A36" s="371"/>
      <c r="B36" s="376" t="n">
        <f aca="false">+[2]data1cf!A36</f>
        <v>-101708.977544702</v>
      </c>
      <c r="C36" s="376" t="n">
        <f aca="false">+[2]data1cf!B36</f>
        <v>14291.1068153259</v>
      </c>
      <c r="D36" s="376" t="n">
        <f aca="false">+[2]data1cf!C36</f>
        <v>22179.4766452533</v>
      </c>
      <c r="E36" s="376" t="n">
        <f aca="false">+[2]data1cf!D36</f>
        <v>20914.3848387507</v>
      </c>
      <c r="F36" s="376" t="n">
        <f aca="false">+[2]data1cf!E36</f>
        <v>19425.7726865753</v>
      </c>
      <c r="G36" s="376" t="n">
        <f aca="false">+[2]data1cf!F36</f>
        <v>18407.1042222721</v>
      </c>
      <c r="H36" s="376" t="n">
        <f aca="false">+[2]data1cf!G36</f>
        <v>17125.4827047345</v>
      </c>
      <c r="I36" s="376" t="n">
        <f aca="false">+[2]data1cf!H36</f>
        <v>16111.9523292485</v>
      </c>
      <c r="J36" s="376" t="n">
        <f aca="false">+[2]data1cf!I36</f>
        <v>15418.8225165477</v>
      </c>
      <c r="K36" s="376" t="n">
        <f aca="false">+[2]data1cf!J36</f>
        <v>14814.1498506012</v>
      </c>
      <c r="L36" s="376" t="n">
        <f aca="false">+[2]data1cf!K36</f>
        <v>14043.7828709181</v>
      </c>
      <c r="M36" s="376" t="n">
        <f aca="false">+[2]data1cf!L36</f>
        <v>13371.7603304484</v>
      </c>
      <c r="N36" s="376" t="n">
        <f aca="false">+[2]data1cf!M36</f>
        <v>12668.8254563298</v>
      </c>
      <c r="O36" s="376" t="n">
        <f aca="false">+[2]data1cf!N36</f>
        <v>12054.6449049295</v>
      </c>
      <c r="P36" s="376" t="n">
        <f aca="false">+[2]data1cf!O36</f>
        <v>13028.5042520598</v>
      </c>
      <c r="Q36" s="376" t="n">
        <f aca="false">+[2]data1cf!P36</f>
        <v>14244.7588954397</v>
      </c>
      <c r="R36" s="376" t="n">
        <f aca="false">+[2]data1cf!Q36</f>
        <v>12797.0659191399</v>
      </c>
      <c r="S36" s="376" t="n">
        <f aca="false">+[2]data1cf!R36</f>
        <v>9350.89941655026</v>
      </c>
      <c r="T36" s="376" t="n">
        <f aca="false">+[2]data1cf!S36</f>
        <v>8821.16141400774</v>
      </c>
      <c r="U36" s="376" t="n">
        <f aca="false">+[2]data1cf!T36</f>
        <v>8291.44944773342</v>
      </c>
      <c r="V36" s="376" t="n">
        <f aca="false">+[2]data1cf!U36</f>
        <v>7761.76429881535</v>
      </c>
      <c r="W36" s="376" t="n">
        <f aca="false">+[2]data1cf!V36</f>
        <v>10990.6603279611</v>
      </c>
      <c r="X36" s="376" t="n">
        <f aca="false">+[2]data1cf!W36</f>
        <v>10461.0312514533</v>
      </c>
      <c r="Y36" s="376" t="n">
        <f aca="false">+[2]data1cf!X36</f>
        <v>9931.43147899463</v>
      </c>
      <c r="Z36" s="376" t="n">
        <f aca="false">+[2]data1cf!Y36</f>
        <v>9401.86188970672</v>
      </c>
      <c r="AA36" s="376" t="n">
        <f aca="false">+[2]data1cf!Z36</f>
        <v>8872.32338908465</v>
      </c>
      <c r="AB36" s="376"/>
      <c r="AC36" s="377" t="n">
        <f aca="false">XNPV(0.1,B36:AA36,$B$1:$AA$1)</f>
        <v>40217.4198454106</v>
      </c>
      <c r="AD36" s="377" t="n">
        <f aca="false">SUMPRODUCT(B36:AA36,$B$1010:$AA$1010)</f>
        <v>74069.7362629622</v>
      </c>
      <c r="AE36" s="378" t="n">
        <f aca="false">SUMPRODUCT(B36:AA36,$B$1012:$AA$1012)</f>
        <v>54580.6267295599</v>
      </c>
      <c r="AF36" s="379" t="n">
        <f aca="false">XIRR(B36:AA36,$B$1:$AA$1)</f>
        <v>0.158491225637859</v>
      </c>
      <c r="AG36" s="380" t="n">
        <f aca="false">1-EXP(-(1/0.25)*(AD36/ABS($AD$1010)))</f>
        <v>0.980726360947098</v>
      </c>
    </row>
    <row r="37" customFormat="false" ht="12.75" hidden="false" customHeight="false" outlineLevel="0" collapsed="false">
      <c r="A37" s="371"/>
      <c r="B37" s="376" t="n">
        <f aca="false">+[2]data1cf!A37</f>
        <v>-108992.379819806</v>
      </c>
      <c r="C37" s="376" t="n">
        <f aca="false">+[2]data1cf!B37</f>
        <v>15146.4836831296</v>
      </c>
      <c r="D37" s="376" t="n">
        <f aca="false">+[2]data1cf!C37</f>
        <v>23705.4192429136</v>
      </c>
      <c r="E37" s="376" t="n">
        <f aca="false">+[2]data1cf!D37</f>
        <v>22314.1116728766</v>
      </c>
      <c r="F37" s="376" t="n">
        <f aca="false">+[2]data1cf!E37</f>
        <v>20692.2485753907</v>
      </c>
      <c r="G37" s="376" t="n">
        <f aca="false">+[2]data1cf!F37</f>
        <v>19600.1825717975</v>
      </c>
      <c r="H37" s="376" t="n">
        <f aca="false">+[2]data1cf!G37</f>
        <v>18227.2343214986</v>
      </c>
      <c r="I37" s="376" t="n">
        <f aca="false">+[2]data1cf!H37</f>
        <v>17141.1248126764</v>
      </c>
      <c r="J37" s="376" t="n">
        <f aca="false">+[2]data1cf!I37</f>
        <v>16398.3598214827</v>
      </c>
      <c r="K37" s="376" t="n">
        <f aca="false">+[2]data1cf!J37</f>
        <v>15749.922256694</v>
      </c>
      <c r="L37" s="376" t="n">
        <f aca="false">+[2]data1cf!K37</f>
        <v>14924.8532840889</v>
      </c>
      <c r="M37" s="376" t="n">
        <f aca="false">+[2]data1cf!L37</f>
        <v>14204.7070615378</v>
      </c>
      <c r="N37" s="376" t="n">
        <f aca="false">+[2]data1cf!M37</f>
        <v>13451.4348663194</v>
      </c>
      <c r="O37" s="376" t="n">
        <f aca="false">+[2]data1cf!N37</f>
        <v>12792.793146292</v>
      </c>
      <c r="P37" s="376" t="n">
        <f aca="false">+[2]data1cf!O37</f>
        <v>13836.8703398016</v>
      </c>
      <c r="Q37" s="376" t="n">
        <f aca="false">+[2]data1cf!P37</f>
        <v>15140.221245975</v>
      </c>
      <c r="R37" s="376" t="n">
        <f aca="false">+[2]data1cf!Q37</f>
        <v>13588.8586569058</v>
      </c>
      <c r="S37" s="376" t="n">
        <f aca="false">+[2]data1cf!R37</f>
        <v>9895.91141232789</v>
      </c>
      <c r="T37" s="376" t="n">
        <f aca="false">+[2]data1cf!S37</f>
        <v>9328.23875479159</v>
      </c>
      <c r="U37" s="376" t="n">
        <f aca="false">+[2]data1cf!T37</f>
        <v>8760.5939979864</v>
      </c>
      <c r="V37" s="376" t="n">
        <f aca="false">+[2]data1cf!U37</f>
        <v>8192.97797893424</v>
      </c>
      <c r="W37" s="376" t="n">
        <f aca="false">+[2]data1cf!V37</f>
        <v>11653.0959636288</v>
      </c>
      <c r="X37" s="376" t="n">
        <f aca="false">+[2]data1cf!W37</f>
        <v>11085.5400323445</v>
      </c>
      <c r="Y37" s="376" t="n">
        <f aca="false">+[2]data1cf!X37</f>
        <v>10518.0155035789</v>
      </c>
      <c r="Z37" s="376" t="n">
        <f aca="false">+[2]data1cf!Y37</f>
        <v>9950.52331940741</v>
      </c>
      <c r="AA37" s="376" t="n">
        <f aca="false">+[2]data1cf!Z37</f>
        <v>9383.06445016802</v>
      </c>
      <c r="AB37" s="376"/>
      <c r="AC37" s="377" t="n">
        <f aca="false">XNPV(0.1,B37:AA37,$B$1:$AA$1)</f>
        <v>41998.3810525153</v>
      </c>
      <c r="AD37" s="377" t="n">
        <f aca="false">SUMPRODUCT(B37:AA37,$B$1010:$AA$1010)</f>
        <v>77997.9204658573</v>
      </c>
      <c r="AE37" s="378" t="n">
        <f aca="false">SUMPRODUCT(B37:AA37,$B$1012:$AA$1012)</f>
        <v>57290.1849553084</v>
      </c>
      <c r="AF37" s="379" t="n">
        <f aca="false">XIRR(B37:AA37,$B$1:$AA$1)</f>
        <v>0.157126898508882</v>
      </c>
      <c r="AG37" s="380" t="n">
        <f aca="false">1-EXP(-(1/0.25)*(AD37/ABS($AD$1010)))</f>
        <v>0.984368192921846</v>
      </c>
    </row>
    <row r="38" customFormat="false" ht="12.75" hidden="false" customHeight="false" outlineLevel="0" collapsed="false">
      <c r="A38" s="371"/>
      <c r="B38" s="376" t="n">
        <f aca="false">+[2]data1cf!A38</f>
        <v>-101196.305487632</v>
      </c>
      <c r="C38" s="376" t="n">
        <f aca="false">+[2]data1cf!B38</f>
        <v>14204.7145389715</v>
      </c>
      <c r="D38" s="376" t="n">
        <f aca="false">+[2]data1cf!C38</f>
        <v>22055.4636969746</v>
      </c>
      <c r="E38" s="376" t="n">
        <f aca="false">+[2]data1cf!D38</f>
        <v>20800.4143845815</v>
      </c>
      <c r="F38" s="376" t="n">
        <f aca="false">+[2]data1cf!E38</f>
        <v>19336.6266014596</v>
      </c>
      <c r="G38" s="376" t="n">
        <f aca="false">+[2]data1cf!F38</f>
        <v>18323.1245231435</v>
      </c>
      <c r="H38" s="376" t="n">
        <f aca="false">+[2]data1cf!G38</f>
        <v>17047.9314112028</v>
      </c>
      <c r="I38" s="376" t="n">
        <f aca="false">+[2]data1cf!H38</f>
        <v>16039.5098148536</v>
      </c>
      <c r="J38" s="376" t="n">
        <f aca="false">+[2]data1cf!I38</f>
        <v>15349.8737771909</v>
      </c>
      <c r="K38" s="376" t="n">
        <f aca="false">+[2]data1cf!J38</f>
        <v>14748.2816826407</v>
      </c>
      <c r="L38" s="376" t="n">
        <f aca="false">+[2]data1cf!K38</f>
        <v>13981.7651264517</v>
      </c>
      <c r="M38" s="376" t="n">
        <f aca="false">+[2]data1cf!L38</f>
        <v>13313.1299681634</v>
      </c>
      <c r="N38" s="376" t="n">
        <f aca="false">+[2]data1cf!M38</f>
        <v>12613.7382922619</v>
      </c>
      <c r="O38" s="376" t="n">
        <f aca="false">+[2]data1cf!N38</f>
        <v>12002.6873220544</v>
      </c>
      <c r="P38" s="376" t="n">
        <f aca="false">+[2]data1cf!O38</f>
        <v>12971.6040988877</v>
      </c>
      <c r="Q38" s="376" t="n">
        <f aca="false">+[2]data1cf!P38</f>
        <v>14181.7281156012</v>
      </c>
      <c r="R38" s="376" t="n">
        <f aca="false">+[2]data1cf!Q38</f>
        <v>12741.3323489881</v>
      </c>
      <c r="S38" s="376" t="n">
        <f aca="false">+[2]data1cf!R38</f>
        <v>9312.53651821663</v>
      </c>
      <c r="T38" s="376" t="n">
        <f aca="false">+[2]data1cf!S38</f>
        <v>8785.46870151245</v>
      </c>
      <c r="U38" s="376" t="n">
        <f aca="false">+[2]data1cf!T38</f>
        <v>8258.42678983862</v>
      </c>
      <c r="V38" s="376" t="n">
        <f aca="false">+[2]data1cf!U38</f>
        <v>7731.41156034606</v>
      </c>
      <c r="W38" s="376" t="n">
        <f aca="false">+[2]data1cf!V38</f>
        <v>10944.0320864902</v>
      </c>
      <c r="X38" s="376" t="n">
        <f aca="false">+[2]data1cf!W38</f>
        <v>10417.0726467704</v>
      </c>
      <c r="Y38" s="376" t="n">
        <f aca="false">+[2]data1cf!X38</f>
        <v>9890.14236339058</v>
      </c>
      <c r="Z38" s="376" t="n">
        <f aca="false">+[2]data1cf!Y38</f>
        <v>9363.24211104082</v>
      </c>
      <c r="AA38" s="376" t="n">
        <f aca="false">+[2]data1cf!Z38</f>
        <v>8836.37279065205</v>
      </c>
      <c r="AB38" s="376"/>
      <c r="AC38" s="377" t="n">
        <f aca="false">XNPV(0.1,B38:AA38,$B$1:$AA$1)</f>
        <v>40042.9377135689</v>
      </c>
      <c r="AD38" s="377" t="n">
        <f aca="false">SUMPRODUCT(B38:AA38,$B$1010:$AA$1010)</f>
        <v>73740.2738931159</v>
      </c>
      <c r="AE38" s="378" t="n">
        <f aca="false">SUMPRODUCT(B38:AA38,$B$1012:$AA$1012)</f>
        <v>54338.4902806466</v>
      </c>
      <c r="AF38" s="379" t="n">
        <f aca="false">XIRR(B38:AA38,$B$1:$AA$1)</f>
        <v>0.158505494031025</v>
      </c>
      <c r="AG38" s="380" t="n">
        <f aca="false">1-EXP(-(1/0.25)*(AD38/ABS($AD$1010)))</f>
        <v>0.980384824098301</v>
      </c>
    </row>
    <row r="39" customFormat="false" ht="12.75" hidden="false" customHeight="false" outlineLevel="0" collapsed="false">
      <c r="A39" s="371"/>
      <c r="B39" s="376" t="n">
        <f aca="false">+[2]data1cf!A39</f>
        <v>-114243.47398059</v>
      </c>
      <c r="C39" s="376" t="n">
        <f aca="false">+[2]data1cf!B39</f>
        <v>15787.0201567115</v>
      </c>
      <c r="D39" s="376" t="n">
        <f aca="false">+[2]data1cf!C39</f>
        <v>24671.4726468948</v>
      </c>
      <c r="E39" s="376" t="n">
        <f aca="false">+[2]data1cf!D39</f>
        <v>23179.2676357824</v>
      </c>
      <c r="F39" s="376" t="n">
        <f aca="false">+[2]data1cf!E39</f>
        <v>21605.3361536044</v>
      </c>
      <c r="G39" s="376" t="n">
        <f aca="false">+[2]data1cf!F39</f>
        <v>20460.3529314608</v>
      </c>
      <c r="H39" s="376" t="n">
        <f aca="false">+[2]data1cf!G39</f>
        <v>19021.561102157</v>
      </c>
      <c r="I39" s="376" t="n">
        <f aca="false">+[2]data1cf!H39</f>
        <v>17883.1244186352</v>
      </c>
      <c r="J39" s="376" t="n">
        <f aca="false">+[2]data1cf!I39</f>
        <v>17104.5740916727</v>
      </c>
      <c r="K39" s="376" t="n">
        <f aca="false">+[2]data1cf!J39</f>
        <v>16424.5834702113</v>
      </c>
      <c r="L39" s="376" t="n">
        <f aca="false">+[2]data1cf!K39</f>
        <v>15560.0761548143</v>
      </c>
      <c r="M39" s="376" t="n">
        <f aca="false">+[2]data1cf!L39</f>
        <v>14805.2343358335</v>
      </c>
      <c r="N39" s="376" t="n">
        <f aca="false">+[2]data1cf!M39</f>
        <v>14015.6705830554</v>
      </c>
      <c r="O39" s="376" t="n">
        <f aca="false">+[2]data1cf!N39</f>
        <v>13324.9738186765</v>
      </c>
      <c r="P39" s="376" t="n">
        <f aca="false">+[2]data1cf!O39</f>
        <v>14419.6757764346</v>
      </c>
      <c r="Q39" s="376" t="n">
        <f aca="false">+[2]data1cf!P39</f>
        <v>15785.8202315165</v>
      </c>
      <c r="R39" s="376" t="n">
        <f aca="false">+[2]data1cf!Q39</f>
        <v>14159.7152517756</v>
      </c>
      <c r="S39" s="376" t="n">
        <f aca="false">+[2]data1cf!R39</f>
        <v>10288.8471860895</v>
      </c>
      <c r="T39" s="376" t="n">
        <f aca="false">+[2]data1cf!S39</f>
        <v>9693.82488647587</v>
      </c>
      <c r="U39" s="376" t="n">
        <f aca="false">+[2]data1cf!T39</f>
        <v>9098.83183180997</v>
      </c>
      <c r="V39" s="376" t="n">
        <f aca="false">+[2]data1cf!U39</f>
        <v>8503.8688994402</v>
      </c>
      <c r="W39" s="376" t="n">
        <f aca="false">+[2]data1cf!V39</f>
        <v>12130.6903305142</v>
      </c>
      <c r="X39" s="376" t="n">
        <f aca="false">+[2]data1cf!W39</f>
        <v>11535.7903808534</v>
      </c>
      <c r="Y39" s="376" t="n">
        <f aca="false">+[2]data1cf!X39</f>
        <v>10940.9233466389</v>
      </c>
      <c r="Z39" s="376" t="n">
        <f aca="false">+[2]data1cf!Y39</f>
        <v>10346.0902153341</v>
      </c>
      <c r="AA39" s="376" t="n">
        <f aca="false">+[2]data1cf!Z39</f>
        <v>9751.29200402629</v>
      </c>
      <c r="AB39" s="376"/>
      <c r="AC39" s="377" t="n">
        <f aca="false">XNPV(0.1,B39:AA39,$B$1:$AA$1)</f>
        <v>43085.1059661658</v>
      </c>
      <c r="AD39" s="377" t="n">
        <f aca="false">SUMPRODUCT(B39:AA39,$B$1010:$AA$1010)</f>
        <v>80609.3277234904</v>
      </c>
      <c r="AE39" s="378" t="n">
        <f aca="false">SUMPRODUCT(B39:AA39,$B$1012:$AA$1012)</f>
        <v>59032.5961153574</v>
      </c>
      <c r="AF39" s="379" t="n">
        <f aca="false">XIRR(B39:AA39,$B$1:$AA$1)</f>
        <v>0.15594789064438</v>
      </c>
      <c r="AG39" s="380" t="n">
        <f aca="false">1-EXP(-(1/0.25)*(AD39/ABS($AD$1010)))</f>
        <v>0.986399848065479</v>
      </c>
    </row>
    <row r="40" customFormat="false" ht="12.75" hidden="false" customHeight="false" outlineLevel="0" collapsed="false">
      <c r="A40" s="371"/>
      <c r="B40" s="376" t="n">
        <f aca="false">+[2]data1cf!A40</f>
        <v>-102100.581634043</v>
      </c>
      <c r="C40" s="376" t="n">
        <f aca="false">+[2]data1cf!B40</f>
        <v>14346.1341854197</v>
      </c>
      <c r="D40" s="376" t="n">
        <f aca="false">+[2]data1cf!C40</f>
        <v>22313.1366772956</v>
      </c>
      <c r="E40" s="376" t="n">
        <f aca="false">+[2]data1cf!D40</f>
        <v>20998.3091552255</v>
      </c>
      <c r="F40" s="376" t="n">
        <f aca="false">+[2]data1cf!E40</f>
        <v>19493.8668434513</v>
      </c>
      <c r="G40" s="376" t="n">
        <f aca="false">+[2]data1cf!F40</f>
        <v>18471.2520398622</v>
      </c>
      <c r="H40" s="376" t="n">
        <f aca="false">+[2]data1cf!G40</f>
        <v>17184.7201904955</v>
      </c>
      <c r="I40" s="376" t="n">
        <f aca="false">+[2]data1cf!H40</f>
        <v>16167.2874786643</v>
      </c>
      <c r="J40" s="376" t="n">
        <f aca="false">+[2]data1cf!I40</f>
        <v>15471.4889490454</v>
      </c>
      <c r="K40" s="376" t="n">
        <f aca="false">+[2]data1cf!J40</f>
        <v>14864.4631914105</v>
      </c>
      <c r="L40" s="376" t="n">
        <f aca="false">+[2]data1cf!K40</f>
        <v>14091.1550692072</v>
      </c>
      <c r="M40" s="376" t="n">
        <f aca="false">+[2]data1cf!L40</f>
        <v>13416.5450799072</v>
      </c>
      <c r="N40" s="376" t="n">
        <f aca="false">+[2]data1cf!M40</f>
        <v>12710.9037370197</v>
      </c>
      <c r="O40" s="376" t="n">
        <f aca="false">+[2]data1cf!N40</f>
        <v>12094.3326578422</v>
      </c>
      <c r="P40" s="376" t="n">
        <f aca="false">+[2]data1cf!O40</f>
        <v>13071.9673828451</v>
      </c>
      <c r="Q40" s="376" t="n">
        <f aca="false">+[2]data1cf!P40</f>
        <v>14292.9048998859</v>
      </c>
      <c r="R40" s="376" t="n">
        <f aca="false">+[2]data1cf!Q40</f>
        <v>12839.6379565351</v>
      </c>
      <c r="S40" s="376" t="n">
        <f aca="false">+[2]data1cf!R40</f>
        <v>9380.20288191236</v>
      </c>
      <c r="T40" s="376" t="n">
        <f aca="false">+[2]data1cf!S40</f>
        <v>8848.42526032063</v>
      </c>
      <c r="U40" s="376" t="n">
        <f aca="false">+[2]data1cf!T40</f>
        <v>8316.67377524302</v>
      </c>
      <c r="V40" s="376" t="n">
        <f aca="false">+[2]data1cf!U40</f>
        <v>7784.94921077495</v>
      </c>
      <c r="W40" s="376" t="n">
        <f aca="false">+[2]data1cf!V40</f>
        <v>11026.2772682391</v>
      </c>
      <c r="X40" s="376" t="n">
        <f aca="false">+[2]data1cf!W40</f>
        <v>10494.6089920736</v>
      </c>
      <c r="Y40" s="376" t="n">
        <f aca="false">+[2]data1cf!X40</f>
        <v>9962.97013278487</v>
      </c>
      <c r="Z40" s="376" t="n">
        <f aca="false">+[2]data1cf!Y40</f>
        <v>9431.3615728794</v>
      </c>
      <c r="AA40" s="376" t="n">
        <f aca="false">+[2]data1cf!Z40</f>
        <v>8899.78422133863</v>
      </c>
      <c r="AB40" s="376"/>
      <c r="AC40" s="377" t="n">
        <f aca="false">XNPV(0.1,B40:AA40,$B$1:$AA$1)</f>
        <v>40370.5463083988</v>
      </c>
      <c r="AD40" s="377" t="n">
        <f aca="false">SUMPRODUCT(B40:AA40,$B$1010:$AA$1010)</f>
        <v>74343.3562072097</v>
      </c>
      <c r="AE40" s="378" t="n">
        <f aca="false">SUMPRODUCT(B40:AA40,$B$1012:$AA$1012)</f>
        <v>54786.6932338611</v>
      </c>
      <c r="AF40" s="379" t="n">
        <f aca="false">XIRR(B40:AA40,$B$1:$AA$1)</f>
        <v>0.158514844734465</v>
      </c>
      <c r="AG40" s="380" t="n">
        <f aca="false">1-EXP(-(1/0.25)*(AD40/ABS($AD$1010)))</f>
        <v>0.981005484046363</v>
      </c>
    </row>
    <row r="41" customFormat="false" ht="12.75" hidden="false" customHeight="false" outlineLevel="0" collapsed="false">
      <c r="A41" s="371"/>
      <c r="B41" s="376" t="n">
        <f aca="false">+[2]data1cf!A41</f>
        <v>-105011.578092896</v>
      </c>
      <c r="C41" s="376" t="n">
        <f aca="false">+[2]data1cf!B41</f>
        <v>14724.2849745615</v>
      </c>
      <c r="D41" s="376" t="n">
        <f aca="false">+[2]data1cf!C41</f>
        <v>22893.3769825957</v>
      </c>
      <c r="E41" s="376" t="n">
        <f aca="false">+[2]data1cf!D41</f>
        <v>21560.0061035284</v>
      </c>
      <c r="F41" s="376" t="n">
        <f aca="false">+[2]data1cf!E41</f>
        <v>20000.0460559006</v>
      </c>
      <c r="G41" s="376" t="n">
        <f aca="false">+[2]data1cf!F41</f>
        <v>18948.0960640449</v>
      </c>
      <c r="H41" s="376" t="n">
        <f aca="false">+[2]data1cf!G41</f>
        <v>17625.0631694764</v>
      </c>
      <c r="I41" s="376" t="n">
        <f aca="false">+[2]data1cf!H41</f>
        <v>16578.6223660763</v>
      </c>
      <c r="J41" s="376" t="n">
        <f aca="false">+[2]data1cf!I41</f>
        <v>15862.985878403</v>
      </c>
      <c r="K41" s="376" t="n">
        <f aca="false">+[2]data1cf!J41</f>
        <v>15238.4683688725</v>
      </c>
      <c r="L41" s="376" t="n">
        <f aca="false">+[2]data1cf!K41</f>
        <v>14443.2972077111</v>
      </c>
      <c r="M41" s="376" t="n">
        <f aca="false">+[2]data1cf!L41</f>
        <v>13749.4533682358</v>
      </c>
      <c r="N41" s="376" t="n">
        <f aca="false">+[2]data1cf!M41</f>
        <v>13023.6934381915</v>
      </c>
      <c r="O41" s="376" t="n">
        <f aca="false">+[2]data1cf!N41</f>
        <v>12389.3523252384</v>
      </c>
      <c r="P41" s="376" t="n">
        <f aca="false">+[2]data1cf!O41</f>
        <v>13395.0513935849</v>
      </c>
      <c r="Q41" s="376" t="n">
        <f aca="false">+[2]data1cf!P41</f>
        <v>14650.7991412014</v>
      </c>
      <c r="R41" s="376" t="n">
        <f aca="false">+[2]data1cf!Q41</f>
        <v>13156.0980075829</v>
      </c>
      <c r="S41" s="376" t="n">
        <f aca="false">+[2]data1cf!R41</f>
        <v>9598.03074996293</v>
      </c>
      <c r="T41" s="376" t="n">
        <f aca="false">+[2]data1cf!S41</f>
        <v>9051.09158131068</v>
      </c>
      <c r="U41" s="376" t="n">
        <f aca="false">+[2]data1cf!T41</f>
        <v>8504.17929435244</v>
      </c>
      <c r="V41" s="376" t="n">
        <f aca="false">+[2]data1cf!U41</f>
        <v>7957.29469553903</v>
      </c>
      <c r="W41" s="376" t="n">
        <f aca="false">+[2]data1cf!V41</f>
        <v>11291.0364723597</v>
      </c>
      <c r="X41" s="376" t="n">
        <f aca="false">+[2]data1cf!W41</f>
        <v>10744.2097666883</v>
      </c>
      <c r="Y41" s="376" t="n">
        <f aca="false">+[2]data1cf!X41</f>
        <v>10197.4133166003</v>
      </c>
      <c r="Z41" s="376" t="n">
        <f aca="false">+[2]data1cf!Y41</f>
        <v>9650.64802976326</v>
      </c>
      <c r="AA41" s="376" t="n">
        <f aca="false">+[2]data1cf!Z41</f>
        <v>9103.91484107469</v>
      </c>
      <c r="AB41" s="376"/>
      <c r="AC41" s="377" t="n">
        <f aca="false">XNPV(0.1,B41:AA41,$B$1:$AA$1)</f>
        <v>41092.5397764067</v>
      </c>
      <c r="AD41" s="377" t="n">
        <f aca="false">SUMPRODUCT(B41:AA41,$B$1010:$AA$1010)</f>
        <v>75923.0547688641</v>
      </c>
      <c r="AE41" s="378" t="n">
        <f aca="false">SUMPRODUCT(B41:AA41,$B$1012:$AA$1012)</f>
        <v>55879.5485131427</v>
      </c>
      <c r="AF41" s="379" t="n">
        <f aca="false">XIRR(B41:AA41,$B$1:$AA$1)</f>
        <v>0.15796897866377</v>
      </c>
      <c r="AG41" s="380" t="n">
        <f aca="false">1-EXP(-(1/0.25)*(AD41/ABS($AD$1010)))</f>
        <v>0.982539714364573</v>
      </c>
    </row>
    <row r="42" customFormat="false" ht="12.75" hidden="false" customHeight="false" outlineLevel="0" collapsed="false">
      <c r="A42" s="371"/>
      <c r="B42" s="376" t="n">
        <f aca="false">+[2]data1cf!A42</f>
        <v>-117676.257143904</v>
      </c>
      <c r="C42" s="376" t="n">
        <f aca="false">+[2]data1cf!B42</f>
        <v>16231.2720846375</v>
      </c>
      <c r="D42" s="376" t="n">
        <f aca="false">+[2]data1cf!C42</f>
        <v>25402.3049077768</v>
      </c>
      <c r="E42" s="376" t="n">
        <f aca="false">+[2]data1cf!D42</f>
        <v>23954.5989870882</v>
      </c>
      <c r="F42" s="376" t="n">
        <f aca="false">+[2]data1cf!E42</f>
        <v>22202.2463534884</v>
      </c>
      <c r="G42" s="376" t="n">
        <f aca="false">+[2]data1cf!F42</f>
        <v>21022.6697054173</v>
      </c>
      <c r="H42" s="376" t="n">
        <f aca="false">+[2]data1cf!G42</f>
        <v>19540.8341365612</v>
      </c>
      <c r="I42" s="376" t="n">
        <f aca="false">+[2]data1cf!H42</f>
        <v>18368.1897548356</v>
      </c>
      <c r="J42" s="376" t="n">
        <f aca="false">+[2]data1cf!I42</f>
        <v>17566.2455799703</v>
      </c>
      <c r="K42" s="376" t="n">
        <f aca="false">+[2]data1cf!J42</f>
        <v>16865.6278666342</v>
      </c>
      <c r="L42" s="376" t="n">
        <f aca="false">+[2]data1cf!K42</f>
        <v>15975.3386332255</v>
      </c>
      <c r="M42" s="376" t="n">
        <f aca="false">+[2]data1cf!L42</f>
        <v>15197.8153586055</v>
      </c>
      <c r="N42" s="376" t="n">
        <f aca="false">+[2]data1cf!M42</f>
        <v>14384.526826963</v>
      </c>
      <c r="O42" s="376" t="n">
        <f aca="false">+[2]data1cf!N42</f>
        <v>13672.8748077018</v>
      </c>
      <c r="P42" s="376" t="n">
        <f aca="false">+[2]data1cf!O42</f>
        <v>14800.6715516204</v>
      </c>
      <c r="Q42" s="376" t="n">
        <f aca="false">+[2]data1cf!P42</f>
        <v>16207.8658585726</v>
      </c>
      <c r="R42" s="376" t="n">
        <f aca="false">+[2]data1cf!Q42</f>
        <v>14532.8997439088</v>
      </c>
      <c r="S42" s="376" t="n">
        <f aca="false">+[2]data1cf!R42</f>
        <v>10545.7199952853</v>
      </c>
      <c r="T42" s="376" t="n">
        <f aca="false">+[2]data1cf!S42</f>
        <v>9932.81849031541</v>
      </c>
      <c r="U42" s="376" t="n">
        <f aca="false">+[2]data1cf!T42</f>
        <v>9319.94710904425</v>
      </c>
      <c r="V42" s="376" t="n">
        <f aca="false">+[2]data1cf!U42</f>
        <v>8707.10675518272</v>
      </c>
      <c r="W42" s="376" t="n">
        <f aca="false">+[2]data1cf!V42</f>
        <v>12442.9067660489</v>
      </c>
      <c r="X42" s="376" t="n">
        <f aca="false">+[2]data1cf!W42</f>
        <v>11830.1312873982</v>
      </c>
      <c r="Y42" s="376" t="n">
        <f aca="false">+[2]data1cf!X42</f>
        <v>11217.3897132358</v>
      </c>
      <c r="Z42" s="376" t="n">
        <f aca="false">+[2]data1cf!Y42</f>
        <v>10604.6830606962</v>
      </c>
      <c r="AA42" s="376" t="n">
        <f aca="false">+[2]data1cf!Z42</f>
        <v>9992.01237742823</v>
      </c>
      <c r="AB42" s="376"/>
      <c r="AC42" s="377" t="n">
        <f aca="false">XNPV(0.1,B42:AA42,$B$1:$AA$1)</f>
        <v>44058.317051604</v>
      </c>
      <c r="AD42" s="377" t="n">
        <f aca="false">SUMPRODUCT(B42:AA42,$B$1010:$AA$1010)</f>
        <v>82608.7036849727</v>
      </c>
      <c r="AE42" s="378" t="n">
        <f aca="false">SUMPRODUCT(B42:AA42,$B$1012:$AA$1012)</f>
        <v>60451.8059659502</v>
      </c>
      <c r="AF42" s="379" t="n">
        <f aca="false">XIRR(B42:AA42,$B$1:$AA$1)</f>
        <v>0.155625132342633</v>
      </c>
      <c r="AG42" s="380" t="n">
        <f aca="false">1-EXP(-(1/0.25)*(AD42/ABS($AD$1010)))</f>
        <v>0.987774981698522</v>
      </c>
    </row>
    <row r="43" customFormat="false" ht="12.75" hidden="false" customHeight="false" outlineLevel="0" collapsed="false">
      <c r="A43" s="371"/>
      <c r="B43" s="376" t="n">
        <f aca="false">+[2]data1cf!A43</f>
        <v>-98635.6225285207</v>
      </c>
      <c r="C43" s="376" t="n">
        <f aca="false">+[2]data1cf!B43</f>
        <v>13954.8997103976</v>
      </c>
      <c r="D43" s="376" t="n">
        <f aca="false">+[2]data1cf!C43</f>
        <v>21677.1767433274</v>
      </c>
      <c r="E43" s="376" t="n">
        <f aca="false">+[2]data1cf!D43</f>
        <v>20320.4963180571</v>
      </c>
      <c r="F43" s="376" t="n">
        <f aca="false">+[2]data1cf!E43</f>
        <v>18891.3617232996</v>
      </c>
      <c r="G43" s="376" t="n">
        <f aca="false">+[2]data1cf!F43</f>
        <v>17903.6645945114</v>
      </c>
      <c r="H43" s="376" t="n">
        <f aca="false">+[2]data1cf!G43</f>
        <v>16660.5799395061</v>
      </c>
      <c r="I43" s="376" t="n">
        <f aca="false">+[2]data1cf!H43</f>
        <v>15677.6755592739</v>
      </c>
      <c r="J43" s="376" t="n">
        <f aca="false">+[2]data1cf!I43</f>
        <v>15005.4901512673</v>
      </c>
      <c r="K43" s="376" t="n">
        <f aca="false">+[2]data1cf!J43</f>
        <v>14419.2848260371</v>
      </c>
      <c r="L43" s="376" t="n">
        <f aca="false">+[2]data1cf!K43</f>
        <v>13672.00027926</v>
      </c>
      <c r="M43" s="376" t="n">
        <f aca="false">+[2]data1cf!L43</f>
        <v>13020.2843419595</v>
      </c>
      <c r="N43" s="376" t="n">
        <f aca="false">+[2]data1cf!M43</f>
        <v>12338.5901535067</v>
      </c>
      <c r="O43" s="376" t="n">
        <f aca="false">+[2]data1cf!N43</f>
        <v>11743.1707456577</v>
      </c>
      <c r="P43" s="376" t="n">
        <f aca="false">+[2]data1cf!O43</f>
        <v>12687.4004825806</v>
      </c>
      <c r="Q43" s="376" t="n">
        <f aca="false">+[2]data1cf!P43</f>
        <v>13866.9033819215</v>
      </c>
      <c r="R43" s="376" t="n">
        <f aca="false">+[2]data1cf!Q43</f>
        <v>12462.9555555387</v>
      </c>
      <c r="S43" s="376" t="n">
        <f aca="false">+[2]data1cf!R43</f>
        <v>9120.92236903398</v>
      </c>
      <c r="T43" s="376" t="n">
        <f aca="false">+[2]data1cf!S43</f>
        <v>8607.19153701542</v>
      </c>
      <c r="U43" s="376" t="n">
        <f aca="false">+[2]data1cf!T43</f>
        <v>8093.48595452335</v>
      </c>
      <c r="V43" s="376" t="n">
        <f aca="false">+[2]data1cf!U43</f>
        <v>7579.80637904356</v>
      </c>
      <c r="W43" s="376" t="n">
        <f aca="false">+[2]data1cf!V43</f>
        <v>10711.1343857054</v>
      </c>
      <c r="X43" s="376" t="n">
        <f aca="false">+[2]data1cf!W43</f>
        <v>10197.5091882876</v>
      </c>
      <c r="Y43" s="376" t="n">
        <f aca="false">+[2]data1cf!X43</f>
        <v>9683.9124094343</v>
      </c>
      <c r="Z43" s="376" t="n">
        <f aca="false">+[2]data1cf!Y43</f>
        <v>9170.34490170245</v>
      </c>
      <c r="AA43" s="376" t="n">
        <f aca="false">+[2]data1cf!Z43</f>
        <v>8656.80754322571</v>
      </c>
      <c r="AB43" s="376"/>
      <c r="AC43" s="377" t="n">
        <f aca="false">XNPV(0.1,B43:AA43,$B$1:$AA$1)</f>
        <v>39602.9491670323</v>
      </c>
      <c r="AD43" s="377" t="n">
        <f aca="false">SUMPRODUCT(B43:AA43,$B$1010:$AA$1010)</f>
        <v>72560.3292204017</v>
      </c>
      <c r="AE43" s="378" t="n">
        <f aca="false">SUMPRODUCT(B43:AA43,$B$1012:$AA$1012)</f>
        <v>53580.9915429429</v>
      </c>
      <c r="AF43" s="379" t="n">
        <f aca="false">XIRR(B43:AA43,$B$1:$AA$1)</f>
        <v>0.159379895114376</v>
      </c>
      <c r="AG43" s="380" t="n">
        <f aca="false">1-EXP(-(1/0.25)*(AD43/ABS($AD$1010)))</f>
        <v>0.979111221059145</v>
      </c>
    </row>
    <row r="44" customFormat="false" ht="12.75" hidden="false" customHeight="false" outlineLevel="0" collapsed="false">
      <c r="A44" s="371"/>
      <c r="B44" s="376" t="n">
        <f aca="false">+[2]data1cf!A44</f>
        <v>-96477.2952184152</v>
      </c>
      <c r="C44" s="376" t="n">
        <f aca="false">+[2]data1cf!B44</f>
        <v>13688.1366329325</v>
      </c>
      <c r="D44" s="376" t="n">
        <f aca="false">+[2]data1cf!C44</f>
        <v>21214.1768064482</v>
      </c>
      <c r="E44" s="376" t="n">
        <f aca="false">+[2]data1cf!D44</f>
        <v>20013.0455500355</v>
      </c>
      <c r="F44" s="376" t="n">
        <f aca="false">+[2]data1cf!E44</f>
        <v>18516.0605391588</v>
      </c>
      <c r="G44" s="376" t="n">
        <f aca="false">+[2]data1cf!F44</f>
        <v>17550.1136731683</v>
      </c>
      <c r="H44" s="376" t="n">
        <f aca="false">+[2]data1cf!G44</f>
        <v>16334.0923292388</v>
      </c>
      <c r="I44" s="376" t="n">
        <f aca="false">+[2]data1cf!H44</f>
        <v>15372.6956894424</v>
      </c>
      <c r="J44" s="376" t="n">
        <f aca="false">+[2]data1cf!I44</f>
        <v>14715.218924078</v>
      </c>
      <c r="K44" s="376" t="n">
        <f aca="false">+[2]data1cf!J44</f>
        <v>14141.9826719303</v>
      </c>
      <c r="L44" s="376" t="n">
        <f aca="false">+[2]data1cf!K44</f>
        <v>13410.9082424557</v>
      </c>
      <c r="M44" s="376" t="n">
        <f aca="false">+[2]data1cf!L44</f>
        <v>12773.4530384465</v>
      </c>
      <c r="N44" s="376" t="n">
        <f aca="false">+[2]data1cf!M44</f>
        <v>12106.6755620939</v>
      </c>
      <c r="O44" s="376" t="n">
        <f aca="false">+[2]data1cf!N44</f>
        <v>11524.4315564625</v>
      </c>
      <c r="P44" s="376" t="n">
        <f aca="false">+[2]data1cf!O44</f>
        <v>12447.8532850161</v>
      </c>
      <c r="Q44" s="376" t="n">
        <f aca="false">+[2]data1cf!P44</f>
        <v>13601.5465097716</v>
      </c>
      <c r="R44" s="376" t="n">
        <f aca="false">+[2]data1cf!Q44</f>
        <v>12228.319622315</v>
      </c>
      <c r="S44" s="376" t="n">
        <f aca="false">+[2]data1cf!R44</f>
        <v>8959.41621704749</v>
      </c>
      <c r="T44" s="376" t="n">
        <f aca="false">+[2]data1cf!S44</f>
        <v>8456.92675256294</v>
      </c>
      <c r="U44" s="376" t="n">
        <f aca="false">+[2]data1cf!T44</f>
        <v>7954.4619850992</v>
      </c>
      <c r="V44" s="376" t="n">
        <f aca="false">+[2]data1cf!U44</f>
        <v>7452.02265556687</v>
      </c>
      <c r="W44" s="376" t="n">
        <f aca="false">+[2]data1cf!V44</f>
        <v>10514.8314946052</v>
      </c>
      <c r="X44" s="376" t="n">
        <f aca="false">+[2]data1cf!W44</f>
        <v>10012.4453532437</v>
      </c>
      <c r="Y44" s="376" t="n">
        <f aca="false">+[2]data1cf!X44</f>
        <v>9510.08700859669</v>
      </c>
      <c r="Z44" s="376" t="n">
        <f aca="false">+[2]data1cf!Y44</f>
        <v>9007.7572945656</v>
      </c>
      <c r="AA44" s="376" t="n">
        <f aca="false">+[2]data1cf!Z44</f>
        <v>8505.45707006892</v>
      </c>
      <c r="AB44" s="376"/>
      <c r="AC44" s="377" t="n">
        <f aca="false">XNPV(0.1,B44:AA44,$B$1:$AA$1)</f>
        <v>39134.8025323069</v>
      </c>
      <c r="AD44" s="377" t="n">
        <f aca="false">SUMPRODUCT(B44:AA44,$B$1010:$AA$1010)</f>
        <v>71465.335694394</v>
      </c>
      <c r="AE44" s="378" t="n">
        <f aca="false">SUMPRODUCT(B44:AA44,$B$1012:$AA$1012)</f>
        <v>52843.1784485062</v>
      </c>
      <c r="AF44" s="379" t="n">
        <f aca="false">XIRR(B44:AA44,$B$1:$AA$1)</f>
        <v>0.159958020354953</v>
      </c>
      <c r="AG44" s="380" t="n">
        <f aca="false">1-EXP(-(1/0.25)*(AD44/ABS($AD$1010)))</f>
        <v>0.977855447289878</v>
      </c>
    </row>
    <row r="45" customFormat="false" ht="12.75" hidden="false" customHeight="false" outlineLevel="0" collapsed="false">
      <c r="A45" s="371"/>
      <c r="B45" s="376" t="n">
        <f aca="false">+[2]data1cf!A45</f>
        <v>-113723.575030161</v>
      </c>
      <c r="C45" s="376" t="n">
        <f aca="false">+[2]data1cf!B45</f>
        <v>15739.3181075107</v>
      </c>
      <c r="D45" s="376" t="n">
        <f aca="false">+[2]data1cf!C45</f>
        <v>24636.3117567184</v>
      </c>
      <c r="E45" s="376" t="n">
        <f aca="false">+[2]data1cf!D45</f>
        <v>23200.9739832281</v>
      </c>
      <c r="F45" s="376" t="n">
        <f aca="false">+[2]data1cf!E45</f>
        <v>21514.9334186642</v>
      </c>
      <c r="G45" s="376" t="n">
        <f aca="false">+[2]data1cf!F45</f>
        <v>20375.1894105857</v>
      </c>
      <c r="H45" s="376" t="n">
        <f aca="false">+[2]data1cf!G45</f>
        <v>18942.916605045</v>
      </c>
      <c r="I45" s="376" t="n">
        <f aca="false">+[2]data1cf!H45</f>
        <v>17809.6607166818</v>
      </c>
      <c r="J45" s="376" t="n">
        <f aca="false">+[2]data1cf!I45</f>
        <v>17034.653414837</v>
      </c>
      <c r="K45" s="376" t="n">
        <f aca="false">+[2]data1cf!J45</f>
        <v>16357.786790117</v>
      </c>
      <c r="L45" s="376" t="n">
        <f aca="false">+[2]data1cf!K45</f>
        <v>15497.1841757968</v>
      </c>
      <c r="M45" s="376" t="n">
        <f aca="false">+[2]data1cf!L45</f>
        <v>14745.7774893076</v>
      </c>
      <c r="N45" s="376" t="n">
        <f aca="false">+[2]data1cf!M45</f>
        <v>13959.8068815213</v>
      </c>
      <c r="O45" s="376" t="n">
        <f aca="false">+[2]data1cf!N45</f>
        <v>13272.2838145479</v>
      </c>
      <c r="P45" s="376" t="n">
        <f aca="false">+[2]data1cf!O45</f>
        <v>14361.9735289539</v>
      </c>
      <c r="Q45" s="376" t="n">
        <f aca="false">+[2]data1cf!P45</f>
        <v>15721.9009368507</v>
      </c>
      <c r="R45" s="376" t="n">
        <f aca="false">+[2]data1cf!Q45</f>
        <v>14103.1960320795</v>
      </c>
      <c r="S45" s="376" t="n">
        <f aca="false">+[2]data1cf!R45</f>
        <v>10249.9435042834</v>
      </c>
      <c r="T45" s="376" t="n">
        <f aca="false">+[2]data1cf!S45</f>
        <v>9657.6290308438</v>
      </c>
      <c r="U45" s="376" t="n">
        <f aca="false">+[2]data1cf!T45</f>
        <v>9065.34366926404</v>
      </c>
      <c r="V45" s="376" t="n">
        <f aca="false">+[2]data1cf!U45</f>
        <v>8473.08829289994</v>
      </c>
      <c r="W45" s="376" t="n">
        <f aca="false">+[2]data1cf!V45</f>
        <v>12083.4047929725</v>
      </c>
      <c r="X45" s="376" t="n">
        <f aca="false">+[2]data1cf!W45</f>
        <v>11491.2121126958</v>
      </c>
      <c r="Y45" s="376" t="n">
        <f aca="false">+[2]data1cf!X45</f>
        <v>10899.0521980739</v>
      </c>
      <c r="Z45" s="376" t="n">
        <f aca="false">+[2]data1cf!Y45</f>
        <v>10306.9260320763</v>
      </c>
      <c r="AA45" s="376" t="n">
        <f aca="false">+[2]data1cf!Z45</f>
        <v>9714.83462716191</v>
      </c>
      <c r="AB45" s="376"/>
      <c r="AC45" s="377" t="n">
        <f aca="false">XNPV(0.1,B45:AA45,$B$1:$AA$1)</f>
        <v>43122.4170646005</v>
      </c>
      <c r="AD45" s="377" t="n">
        <f aca="false">SUMPRODUCT(B45:AA45,$B$1010:$AA$1010)</f>
        <v>80511.571916147</v>
      </c>
      <c r="AE45" s="378" t="n">
        <f aca="false">SUMPRODUCT(B45:AA45,$B$1012:$AA$1012)</f>
        <v>59014.3666539259</v>
      </c>
      <c r="AF45" s="379" t="n">
        <f aca="false">XIRR(B45:AA45,$B$1:$AA$1)</f>
        <v>0.156284140342131</v>
      </c>
      <c r="AG45" s="380" t="n">
        <f aca="false">1-EXP(-(1/0.25)*(AD45/ABS($AD$1010)))</f>
        <v>0.986328781266211</v>
      </c>
    </row>
    <row r="46" customFormat="false" ht="12.75" hidden="false" customHeight="false" outlineLevel="0" collapsed="false">
      <c r="A46" s="371"/>
      <c r="B46" s="376" t="n">
        <f aca="false">+[2]data1cf!A46</f>
        <v>-90532.8690798382</v>
      </c>
      <c r="C46" s="376" t="n">
        <f aca="false">+[2]data1cf!B46</f>
        <v>12986.6610408175</v>
      </c>
      <c r="D46" s="376" t="n">
        <f aca="false">+[2]data1cf!C46</f>
        <v>19940.262574929</v>
      </c>
      <c r="E46" s="376" t="n">
        <f aca="false">+[2]data1cf!D46</f>
        <v>18887.0227752122</v>
      </c>
      <c r="F46" s="376" t="n">
        <f aca="false">+[2]data1cf!E46</f>
        <v>17482.4127886995</v>
      </c>
      <c r="G46" s="376" t="n">
        <f aca="false">+[2]data1cf!F46</f>
        <v>16576.3701041044</v>
      </c>
      <c r="H46" s="376" t="n">
        <f aca="false">+[2]data1cf!G46</f>
        <v>15434.886043284</v>
      </c>
      <c r="I46" s="376" t="n">
        <f aca="false">+[2]data1cf!H46</f>
        <v>14532.7256341698</v>
      </c>
      <c r="J46" s="376" t="n">
        <f aca="false">+[2]data1cf!I46</f>
        <v>13915.759147008</v>
      </c>
      <c r="K46" s="376" t="n">
        <f aca="false">+[2]data1cf!J46</f>
        <v>13378.2420819657</v>
      </c>
      <c r="L46" s="376" t="n">
        <f aca="false">+[2]data1cf!K46</f>
        <v>12691.8132651151</v>
      </c>
      <c r="M46" s="376" t="n">
        <f aca="false">+[2]data1cf!L46</f>
        <v>12093.6347154555</v>
      </c>
      <c r="N46" s="376" t="n">
        <f aca="false">+[2]data1cf!M46</f>
        <v>11467.9405784531</v>
      </c>
      <c r="O46" s="376" t="n">
        <f aca="false">+[2]data1cf!N46</f>
        <v>10921.9840279087</v>
      </c>
      <c r="P46" s="376" t="n">
        <f aca="false">+[2]data1cf!O46</f>
        <v>11788.0967152141</v>
      </c>
      <c r="Q46" s="376" t="n">
        <f aca="false">+[2]data1cf!P46</f>
        <v>12870.705399865</v>
      </c>
      <c r="R46" s="376" t="n">
        <f aca="false">+[2]data1cf!Q46</f>
        <v>11582.0895681548</v>
      </c>
      <c r="S46" s="376" t="n">
        <f aca="false">+[2]data1cf!R46</f>
        <v>8514.59888701857</v>
      </c>
      <c r="T46" s="376" t="n">
        <f aca="false">+[2]data1cf!S46</f>
        <v>8043.07019418791</v>
      </c>
      <c r="U46" s="376" t="n">
        <f aca="false">+[2]data1cf!T46</f>
        <v>7571.56467667684</v>
      </c>
      <c r="V46" s="376" t="n">
        <f aca="false">+[2]data1cf!U46</f>
        <v>7100.08302974495</v>
      </c>
      <c r="W46" s="376" t="n">
        <f aca="false">+[2]data1cf!V46</f>
        <v>9974.17761348598</v>
      </c>
      <c r="X46" s="376" t="n">
        <f aca="false">+[2]data1cf!W46</f>
        <v>9502.74587754811</v>
      </c>
      <c r="Y46" s="376" t="n">
        <f aca="false">+[2]data1cf!X46</f>
        <v>9031.34022563664</v>
      </c>
      <c r="Z46" s="376" t="n">
        <f aca="false">+[2]data1cf!Y46</f>
        <v>8559.96144027235</v>
      </c>
      <c r="AA46" s="376" t="n">
        <f aca="false">+[2]data1cf!Z46</f>
        <v>8088.61032745164</v>
      </c>
      <c r="AB46" s="376"/>
      <c r="AC46" s="377" t="n">
        <f aca="false">XNPV(0.1,B46:AA46,$B$1:$AA$1)</f>
        <v>37666.9611961285</v>
      </c>
      <c r="AD46" s="377" t="n">
        <f aca="false">SUMPRODUCT(B46:AA46,$B$1010:$AA$1010)</f>
        <v>68244.4234979086</v>
      </c>
      <c r="AE46" s="378" t="n">
        <f aca="false">SUMPRODUCT(B46:AA46,$B$1012:$AA$1012)</f>
        <v>50617.0754203549</v>
      </c>
      <c r="AF46" s="379" t="n">
        <f aca="false">XIRR(B46:AA46,$B$1:$AA$1)</f>
        <v>0.161356897819199</v>
      </c>
      <c r="AG46" s="380" t="n">
        <f aca="false">1-EXP(-(1/0.25)*(AD46/ABS($AD$1010)))</f>
        <v>0.973706704217074</v>
      </c>
    </row>
    <row r="47" customFormat="false" ht="12.75" hidden="false" customHeight="false" outlineLevel="0" collapsed="false">
      <c r="A47" s="371"/>
      <c r="B47" s="376" t="n">
        <f aca="false">+[2]data1cf!A47</f>
        <v>-96257.4361169184</v>
      </c>
      <c r="C47" s="376" t="n">
        <f aca="false">+[2]data1cf!B47</f>
        <v>13637.2257921146</v>
      </c>
      <c r="D47" s="376" t="n">
        <f aca="false">+[2]data1cf!C47</f>
        <v>21078.0576407326</v>
      </c>
      <c r="E47" s="376" t="n">
        <f aca="false">+[2]data1cf!D47</f>
        <v>19934.0650889908</v>
      </c>
      <c r="F47" s="376" t="n">
        <f aca="false">+[2]data1cf!E47</f>
        <v>18477.8302944922</v>
      </c>
      <c r="G47" s="376" t="n">
        <f aca="false">+[2]data1cf!F47</f>
        <v>17514.0990300065</v>
      </c>
      <c r="H47" s="376" t="n">
        <f aca="false">+[2]data1cf!G47</f>
        <v>16300.8345039279</v>
      </c>
      <c r="I47" s="376" t="n">
        <f aca="false">+[2]data1cf!H47</f>
        <v>15341.6287609734</v>
      </c>
      <c r="J47" s="376" t="n">
        <f aca="false">+[2]data1cf!I47</f>
        <v>14685.6502989202</v>
      </c>
      <c r="K47" s="376" t="n">
        <f aca="false">+[2]data1cf!J47</f>
        <v>14113.735147952</v>
      </c>
      <c r="L47" s="376" t="n">
        <f aca="false">+[2]data1cf!K47</f>
        <v>13384.3119702633</v>
      </c>
      <c r="M47" s="376" t="n">
        <f aca="false">+[2]data1cf!L47</f>
        <v>12748.3094430532</v>
      </c>
      <c r="N47" s="376" t="n">
        <f aca="false">+[2]data1cf!M47</f>
        <v>12083.0514651123</v>
      </c>
      <c r="O47" s="376" t="n">
        <f aca="false">+[2]data1cf!N47</f>
        <v>11502.1495784819</v>
      </c>
      <c r="P47" s="376" t="n">
        <f aca="false">+[2]data1cf!O47</f>
        <v>12423.451688754</v>
      </c>
      <c r="Q47" s="376" t="n">
        <f aca="false">+[2]data1cf!P47</f>
        <v>13574.5157979728</v>
      </c>
      <c r="R47" s="376" t="n">
        <f aca="false">+[2]data1cf!Q47</f>
        <v>12204.4183144754</v>
      </c>
      <c r="S47" s="376" t="n">
        <f aca="false">+[2]data1cf!R47</f>
        <v>8942.96431130745</v>
      </c>
      <c r="T47" s="376" t="n">
        <f aca="false">+[2]data1cf!S47</f>
        <v>8441.61995440415</v>
      </c>
      <c r="U47" s="376" t="n">
        <f aca="false">+[2]data1cf!T47</f>
        <v>7940.30023824037</v>
      </c>
      <c r="V47" s="376" t="n">
        <f aca="false">+[2]data1cf!U47</f>
        <v>7439.00590203831</v>
      </c>
      <c r="W47" s="376" t="n">
        <f aca="false">+[2]data1cf!V47</f>
        <v>10494.8350014614</v>
      </c>
      <c r="X47" s="376" t="n">
        <f aca="false">+[2]data1cf!W47</f>
        <v>9993.59373222133</v>
      </c>
      <c r="Y47" s="376" t="n">
        <f aca="false">+[2]data1cf!X47</f>
        <v>9492.38019635065</v>
      </c>
      <c r="Z47" s="376" t="n">
        <f aca="false">+[2]data1cf!Y47</f>
        <v>8991.19522585048</v>
      </c>
      <c r="AA47" s="376" t="n">
        <f aca="false">+[2]data1cf!Z47</f>
        <v>8490.03967768194</v>
      </c>
      <c r="AB47" s="376"/>
      <c r="AC47" s="377" t="n">
        <f aca="false">XNPV(0.1,B47:AA47,$B$1:$AA$1)</f>
        <v>38956.2381601693</v>
      </c>
      <c r="AD47" s="377" t="n">
        <f aca="false">SUMPRODUCT(B47:AA47,$B$1010:$AA$1010)</f>
        <v>71210.6032383419</v>
      </c>
      <c r="AE47" s="378" t="n">
        <f aca="false">SUMPRODUCT(B47:AA47,$B$1012:$AA$1012)</f>
        <v>52629.8242768709</v>
      </c>
      <c r="AF47" s="379" t="n">
        <f aca="false">XIRR(B47:AA47,$B$1:$AA$1)</f>
        <v>0.159772990341222</v>
      </c>
      <c r="AG47" s="380" t="n">
        <f aca="false">1-EXP(-(1/0.25)*(AD47/ABS($AD$1010)))</f>
        <v>0.97755265011669</v>
      </c>
    </row>
    <row r="48" customFormat="false" ht="12.75" hidden="false" customHeight="false" outlineLevel="0" collapsed="false">
      <c r="A48" s="371"/>
      <c r="B48" s="376" t="n">
        <f aca="false">+[2]data1cf!A48</f>
        <v>-93370.6978209028</v>
      </c>
      <c r="C48" s="376" t="n">
        <f aca="false">+[2]data1cf!B48</f>
        <v>13281.7465189543</v>
      </c>
      <c r="D48" s="376" t="n">
        <f aca="false">+[2]data1cf!C48</f>
        <v>20592.5525480356</v>
      </c>
      <c r="E48" s="376" t="n">
        <f aca="false">+[2]data1cf!D48</f>
        <v>19439.2602617189</v>
      </c>
      <c r="F48" s="376" t="n">
        <f aca="false">+[2]data1cf!E48</f>
        <v>17975.8692176312</v>
      </c>
      <c r="G48" s="376" t="n">
        <f aca="false">+[2]data1cf!F48</f>
        <v>17041.2286829306</v>
      </c>
      <c r="H48" s="376" t="n">
        <f aca="false">+[2]data1cf!G48</f>
        <v>15864.161028445</v>
      </c>
      <c r="I48" s="376" t="n">
        <f aca="false">+[2]data1cf!H48</f>
        <v>14933.7216443678</v>
      </c>
      <c r="J48" s="376" t="n">
        <f aca="false">+[2]data1cf!I48</f>
        <v>14297.4158250128</v>
      </c>
      <c r="K48" s="376" t="n">
        <f aca="false">+[2]data1cf!J48</f>
        <v>13742.8466621881</v>
      </c>
      <c r="L48" s="376" t="n">
        <f aca="false">+[2]data1cf!K48</f>
        <v>13035.1043325251</v>
      </c>
      <c r="M48" s="376" t="n">
        <f aca="false">+[2]data1cf!L48</f>
        <v>12418.175374337</v>
      </c>
      <c r="N48" s="376" t="n">
        <f aca="false">+[2]data1cf!M48</f>
        <v>11772.8683296344</v>
      </c>
      <c r="O48" s="376" t="n">
        <f aca="false">+[2]data1cf!N48</f>
        <v>11209.5883940254</v>
      </c>
      <c r="P48" s="376" t="n">
        <f aca="false">+[2]data1cf!O48</f>
        <v>12103.0600291225</v>
      </c>
      <c r="Q48" s="376" t="n">
        <f aca="false">+[2]data1cf!P48</f>
        <v>13219.6039913346</v>
      </c>
      <c r="R48" s="376" t="n">
        <f aca="false">+[2]data1cf!Q48</f>
        <v>11890.5954151926</v>
      </c>
      <c r="S48" s="376" t="n">
        <f aca="false">+[2]data1cf!R48</f>
        <v>8726.9516649407</v>
      </c>
      <c r="T48" s="376" t="n">
        <f aca="false">+[2]data1cf!S48</f>
        <v>8240.64250960672</v>
      </c>
      <c r="U48" s="376" t="n">
        <f aca="false">+[2]data1cf!T48</f>
        <v>7754.35725604218</v>
      </c>
      <c r="V48" s="376" t="n">
        <f aca="false">+[2]data1cf!U48</f>
        <v>7268.09662130016</v>
      </c>
      <c r="W48" s="376" t="n">
        <f aca="false">+[2]data1cf!V48</f>
        <v>10232.282111219</v>
      </c>
      <c r="X48" s="376" t="n">
        <f aca="false">+[2]data1cf!W48</f>
        <v>9746.07295197296</v>
      </c>
      <c r="Y48" s="376" t="n">
        <f aca="false">+[2]data1cf!X48</f>
        <v>9259.89069437903</v>
      </c>
      <c r="Z48" s="376" t="n">
        <f aca="false">+[2]data1cf!Y48</f>
        <v>8773.73614548673</v>
      </c>
      <c r="AA48" s="376" t="n">
        <f aca="false">+[2]data1cf!Z48</f>
        <v>8287.61013655713</v>
      </c>
      <c r="AB48" s="376"/>
      <c r="AC48" s="377" t="n">
        <f aca="false">XNPV(0.1,B48:AA48,$B$1:$AA$1)</f>
        <v>38379.013117521</v>
      </c>
      <c r="AD48" s="377" t="n">
        <f aca="false">SUMPRODUCT(B48:AA48,$B$1010:$AA$1010)</f>
        <v>69796.4953291517</v>
      </c>
      <c r="AE48" s="378" t="n">
        <f aca="false">SUMPRODUCT(B48:AA48,$B$1012:$AA$1012)</f>
        <v>51692.9412464191</v>
      </c>
      <c r="AF48" s="379" t="n">
        <f aca="false">XIRR(B48:AA48,$B$1:$AA$1)</f>
        <v>0.160684475382065</v>
      </c>
      <c r="AG48" s="380" t="n">
        <f aca="false">1-EXP(-(1/0.25)*(AD48/ABS($AD$1010)))</f>
        <v>0.97579484771784</v>
      </c>
    </row>
    <row r="49" customFormat="false" ht="12.75" hidden="false" customHeight="false" outlineLevel="0" collapsed="false">
      <c r="A49" s="371"/>
      <c r="B49" s="376" t="n">
        <f aca="false">+[2]data1cf!A49</f>
        <v>-109544.812685828</v>
      </c>
      <c r="C49" s="376" t="n">
        <f aca="false">+[2]data1cf!B49</f>
        <v>15233.571799424</v>
      </c>
      <c r="D49" s="376" t="n">
        <f aca="false">+[2]data1cf!C49</f>
        <v>23748.6351755019</v>
      </c>
      <c r="E49" s="376" t="n">
        <f aca="false">+[2]data1cf!D49</f>
        <v>22405.7983924324</v>
      </c>
      <c r="F49" s="376" t="n">
        <f aca="false">+[2]data1cf!E49</f>
        <v>20788.3084768734</v>
      </c>
      <c r="G49" s="376" t="n">
        <f aca="false">+[2]data1cf!F49</f>
        <v>19690.6754029115</v>
      </c>
      <c r="H49" s="376" t="n">
        <f aca="false">+[2]data1cf!G49</f>
        <v>18310.8001854045</v>
      </c>
      <c r="I49" s="376" t="n">
        <f aca="false">+[2]data1cf!H49</f>
        <v>17219.1856808223</v>
      </c>
      <c r="J49" s="376" t="n">
        <f aca="false">+[2]data1cf!I49</f>
        <v>16472.6559512722</v>
      </c>
      <c r="K49" s="376" t="n">
        <f aca="false">+[2]data1cf!J49</f>
        <v>15820.8988982025</v>
      </c>
      <c r="L49" s="376" t="n">
        <f aca="false">+[2]data1cf!K49</f>
        <v>14991.6808785468</v>
      </c>
      <c r="M49" s="376" t="n">
        <f aca="false">+[2]data1cf!L49</f>
        <v>14267.8845619035</v>
      </c>
      <c r="N49" s="376" t="n">
        <f aca="false">+[2]data1cf!M49</f>
        <v>13510.7943720842</v>
      </c>
      <c r="O49" s="376" t="n">
        <f aca="false">+[2]data1cf!N49</f>
        <v>12848.7803529741</v>
      </c>
      <c r="P49" s="376" t="n">
        <f aca="false">+[2]data1cf!O49</f>
        <v>13898.1834429062</v>
      </c>
      <c r="Q49" s="376" t="n">
        <f aca="false">+[2]data1cf!P49</f>
        <v>15208.1404428059</v>
      </c>
      <c r="R49" s="376" t="n">
        <f aca="false">+[2]data1cf!Q49</f>
        <v>13648.9147014434</v>
      </c>
      <c r="S49" s="376" t="n">
        <f aca="false">+[2]data1cf!R49</f>
        <v>9937.24958471925</v>
      </c>
      <c r="T49" s="376" t="n">
        <f aca="false">+[2]data1cf!S49</f>
        <v>9366.69965233416</v>
      </c>
      <c r="U49" s="376" t="n">
        <f aca="false">+[2]data1cf!T49</f>
        <v>8796.17776209632</v>
      </c>
      <c r="V49" s="376" t="n">
        <f aca="false">+[2]data1cf!U49</f>
        <v>8225.68475527012</v>
      </c>
      <c r="W49" s="376" t="n">
        <f aca="false">+[2]data1cf!V49</f>
        <v>11703.34050635</v>
      </c>
      <c r="X49" s="376" t="n">
        <f aca="false">+[2]data1cf!W49</f>
        <v>11132.9078918493</v>
      </c>
      <c r="Y49" s="376" t="n">
        <f aca="false">+[2]data1cf!X49</f>
        <v>10562.5068390323</v>
      </c>
      <c r="Z49" s="376" t="n">
        <f aca="false">+[2]data1cf!Y49</f>
        <v>9992.13829474955</v>
      </c>
      <c r="AA49" s="376" t="n">
        <f aca="false">+[2]data1cf!Z49</f>
        <v>9421.80323425714</v>
      </c>
      <c r="AB49" s="376"/>
      <c r="AC49" s="377" t="n">
        <f aca="false">XNPV(0.1,B49:AA49,$B$1:$AA$1)</f>
        <v>42082.8562360966</v>
      </c>
      <c r="AD49" s="377" t="n">
        <f aca="false">SUMPRODUCT(B49:AA49,$B$1010:$AA$1010)</f>
        <v>78239.355493995</v>
      </c>
      <c r="AE49" s="378" t="n">
        <f aca="false">SUMPRODUCT(B49:AA49,$B$1012:$AA$1012)</f>
        <v>57441.5900079684</v>
      </c>
      <c r="AF49" s="379" t="n">
        <f aca="false">XIRR(B49:AA49,$B$1:$AA$1)</f>
        <v>0.156949942702503</v>
      </c>
      <c r="AG49" s="380" t="n">
        <f aca="false">1-EXP(-(1/0.25)*(AD49/ABS($AD$1010)))</f>
        <v>0.984568117197156</v>
      </c>
    </row>
    <row r="50" customFormat="false" ht="12.75" hidden="false" customHeight="false" outlineLevel="0" collapsed="false">
      <c r="A50" s="371"/>
      <c r="B50" s="376" t="n">
        <f aca="false">+[2]data1cf!A50</f>
        <v>-92235.7565106669</v>
      </c>
      <c r="C50" s="376" t="n">
        <f aca="false">+[2]data1cf!B50</f>
        <v>13192.8925847619</v>
      </c>
      <c r="D50" s="376" t="n">
        <f aca="false">+[2]data1cf!C50</f>
        <v>20274.953672313</v>
      </c>
      <c r="E50" s="376" t="n">
        <f aca="false">+[2]data1cf!D50</f>
        <v>19151.9837481187</v>
      </c>
      <c r="F50" s="376" t="n">
        <f aca="false">+[2]data1cf!E50</f>
        <v>17778.5197166229</v>
      </c>
      <c r="G50" s="376" t="n">
        <f aca="false">+[2]data1cf!F50</f>
        <v>16855.3164053879</v>
      </c>
      <c r="H50" s="376" t="n">
        <f aca="false">+[2]data1cf!G50</f>
        <v>15692.4798036198</v>
      </c>
      <c r="I50" s="376" t="n">
        <f aca="false">+[2]data1cf!H50</f>
        <v>14773.3501143216</v>
      </c>
      <c r="J50" s="376" t="n">
        <f aca="false">+[2]data1cf!I50</f>
        <v>14144.7787317566</v>
      </c>
      <c r="K50" s="376" t="n">
        <f aca="false">+[2]data1cf!J50</f>
        <v>13597.0292652439</v>
      </c>
      <c r="L50" s="376" t="n">
        <f aca="false">+[2]data1cf!K50</f>
        <v>12897.8109123125</v>
      </c>
      <c r="M50" s="376" t="n">
        <f aca="false">+[2]data1cf!L50</f>
        <v>12288.380860917</v>
      </c>
      <c r="N50" s="376" t="n">
        <f aca="false">+[2]data1cf!M50</f>
        <v>11650.9176648726</v>
      </c>
      <c r="O50" s="376" t="n">
        <f aca="false">+[2]data1cf!N50</f>
        <v>11094.5659223073</v>
      </c>
      <c r="P50" s="376" t="n">
        <f aca="false">+[2]data1cf!O50</f>
        <v>11977.0958118353</v>
      </c>
      <c r="Q50" s="376" t="n">
        <f aca="false">+[2]data1cf!P50</f>
        <v>13080.0679373042</v>
      </c>
      <c r="R50" s="376" t="n">
        <f aca="false">+[2]data1cf!Q50</f>
        <v>11767.2137518858</v>
      </c>
      <c r="S50" s="376" t="n">
        <f aca="false">+[2]data1cf!R50</f>
        <v>8642.02478527398</v>
      </c>
      <c r="T50" s="376" t="n">
        <f aca="false">+[2]data1cf!S50</f>
        <v>8161.62682438125</v>
      </c>
      <c r="U50" s="376" t="n">
        <f aca="false">+[2]data1cf!T50</f>
        <v>7681.25247472671</v>
      </c>
      <c r="V50" s="376" t="n">
        <f aca="false">+[2]data1cf!U50</f>
        <v>7200.9024446475</v>
      </c>
      <c r="W50" s="376" t="n">
        <f aca="false">+[2]data1cf!V50</f>
        <v>10129.0576098261</v>
      </c>
      <c r="X50" s="376" t="n">
        <f aca="false">+[2]data1cf!W50</f>
        <v>9648.75842954692</v>
      </c>
      <c r="Y50" s="376" t="n">
        <f aca="false">+[2]data1cf!X50</f>
        <v>9168.48582392438</v>
      </c>
      <c r="Z50" s="376" t="n">
        <f aca="false">+[2]data1cf!Y50</f>
        <v>8688.24059019812</v>
      </c>
      <c r="AA50" s="376" t="n">
        <f aca="false">+[2]data1cf!Z50</f>
        <v>8208.02354952505</v>
      </c>
      <c r="AB50" s="376"/>
      <c r="AC50" s="377" t="n">
        <f aca="false">XNPV(0.1,B50:AA50,$B$1:$AA$1)</f>
        <v>38023.9921535817</v>
      </c>
      <c r="AD50" s="377" t="n">
        <f aca="false">SUMPRODUCT(B50:AA50,$B$1010:$AA$1010)</f>
        <v>69095.8472310769</v>
      </c>
      <c r="AE50" s="378" t="n">
        <f aca="false">SUMPRODUCT(B50:AA50,$B$1012:$AA$1012)</f>
        <v>51186.7301034511</v>
      </c>
      <c r="AF50" s="379" t="n">
        <f aca="false">XIRR(B50:AA50,$B$1:$AA$1)</f>
        <v>0.160818227433242</v>
      </c>
      <c r="AG50" s="380" t="n">
        <f aca="false">1-EXP(-(1/0.25)*(AD50/ABS($AD$1010)))</f>
        <v>0.974873565385575</v>
      </c>
    </row>
    <row r="51" customFormat="false" ht="12.75" hidden="false" customHeight="false" outlineLevel="0" collapsed="false">
      <c r="A51" s="371"/>
      <c r="B51" s="376" t="n">
        <f aca="false">+[2]data1cf!A51</f>
        <v>-112049.3128363</v>
      </c>
      <c r="C51" s="376" t="n">
        <f aca="false">+[2]data1cf!B51</f>
        <v>15526.9644602726</v>
      </c>
      <c r="D51" s="376" t="n">
        <f aca="false">+[2]data1cf!C51</f>
        <v>24233.7517394636</v>
      </c>
      <c r="E51" s="376" t="n">
        <f aca="false">+[2]data1cf!D51</f>
        <v>22830.675243411</v>
      </c>
      <c r="F51" s="376" t="n">
        <f aca="false">+[2]data1cf!E51</f>
        <v>21223.8039959042</v>
      </c>
      <c r="G51" s="376" t="n">
        <f aca="false">+[2]data1cf!F51</f>
        <v>20100.9321473623</v>
      </c>
      <c r="H51" s="376" t="n">
        <f aca="false">+[2]data1cf!G51</f>
        <v>18689.6529503271</v>
      </c>
      <c r="I51" s="376" t="n">
        <f aca="false">+[2]data1cf!H51</f>
        <v>17573.0810915449</v>
      </c>
      <c r="J51" s="376" t="n">
        <f aca="false">+[2]data1cf!I51</f>
        <v>16809.4836088611</v>
      </c>
      <c r="K51" s="376" t="n">
        <f aca="false">+[2]data1cf!J51</f>
        <v>16142.67738075</v>
      </c>
      <c r="L51" s="376" t="n">
        <f aca="false">+[2]data1cf!K51</f>
        <v>15294.6493126678</v>
      </c>
      <c r="M51" s="376" t="n">
        <f aca="false">+[2]data1cf!L51</f>
        <v>14554.3049921575</v>
      </c>
      <c r="N51" s="376" t="n">
        <f aca="false">+[2]data1cf!M51</f>
        <v>13779.9056076092</v>
      </c>
      <c r="O51" s="376" t="n">
        <f aca="false">+[2]data1cf!N51</f>
        <v>13102.6029913146</v>
      </c>
      <c r="P51" s="376" t="n">
        <f aca="false">+[2]data1cf!O51</f>
        <v>14176.151473768</v>
      </c>
      <c r="Q51" s="376" t="n">
        <f aca="false">+[2]data1cf!P51</f>
        <v>15516.0577466905</v>
      </c>
      <c r="R51" s="376" t="n">
        <f aca="false">+[2]data1cf!Q51</f>
        <v>13921.1837531825</v>
      </c>
      <c r="S51" s="376" t="n">
        <f aca="false">+[2]data1cf!R51</f>
        <v>10124.6596128731</v>
      </c>
      <c r="T51" s="376" t="n">
        <f aca="false">+[2]data1cf!S51</f>
        <v>9541.06531666585</v>
      </c>
      <c r="U51" s="376" t="n">
        <f aca="false">+[2]data1cf!T51</f>
        <v>8957.49970372754</v>
      </c>
      <c r="V51" s="376" t="n">
        <f aca="false">+[2]data1cf!U51</f>
        <v>8373.96363455629</v>
      </c>
      <c r="W51" s="376" t="n">
        <f aca="false">+[2]data1cf!V51</f>
        <v>11931.1283020177</v>
      </c>
      <c r="X51" s="376" t="n">
        <f aca="false">+[2]data1cf!W51</f>
        <v>11347.654005909</v>
      </c>
      <c r="Y51" s="376" t="n">
        <f aca="false">+[2]data1cf!X51</f>
        <v>10764.2119930723</v>
      </c>
      <c r="Z51" s="376" t="n">
        <f aca="false">+[2]data1cf!Y51</f>
        <v>10180.8032320056</v>
      </c>
      <c r="AA51" s="376" t="n">
        <f aca="false">+[2]data1cf!Z51</f>
        <v>9597.42872026212</v>
      </c>
      <c r="AB51" s="376"/>
      <c r="AC51" s="377" t="n">
        <f aca="false">XNPV(0.1,B51:AA51,$B$1:$AA$1)</f>
        <v>42619.4801973151</v>
      </c>
      <c r="AD51" s="377" t="n">
        <f aca="false">SUMPRODUCT(B51:AA51,$B$1010:$AA$1010)</f>
        <v>79505.7095689046</v>
      </c>
      <c r="AE51" s="378" t="n">
        <f aca="false">SUMPRODUCT(B51:AA51,$B$1012:$AA$1012)</f>
        <v>58292.4376228009</v>
      </c>
      <c r="AF51" s="379" t="n">
        <f aca="false">XIRR(B51:AA51,$B$1:$AA$1)</f>
        <v>0.156408479459991</v>
      </c>
      <c r="AG51" s="380" t="n">
        <f aca="false">1-EXP(-(1/0.25)*(AD51/ABS($AD$1010)))</f>
        <v>0.985575614641081</v>
      </c>
    </row>
    <row r="52" customFormat="false" ht="12.75" hidden="false" customHeight="false" outlineLevel="0" collapsed="false">
      <c r="A52" s="371"/>
      <c r="B52" s="376" t="n">
        <f aca="false">+[2]data1cf!A52</f>
        <v>-100668.663177376</v>
      </c>
      <c r="C52" s="376" t="n">
        <f aca="false">+[2]data1cf!B52</f>
        <v>14175.3361024748</v>
      </c>
      <c r="D52" s="376" t="n">
        <f aca="false">+[2]data1cf!C52</f>
        <v>22029.7990446864</v>
      </c>
      <c r="E52" s="376" t="n">
        <f aca="false">+[2]data1cf!D52</f>
        <v>20745.4125054943</v>
      </c>
      <c r="F52" s="376" t="n">
        <f aca="false">+[2]data1cf!E52</f>
        <v>19244.8774108179</v>
      </c>
      <c r="G52" s="376" t="n">
        <f aca="false">+[2]data1cf!F52</f>
        <v>18236.6925792685</v>
      </c>
      <c r="H52" s="376" t="n">
        <f aca="false">+[2]data1cf!G52</f>
        <v>16968.1155852412</v>
      </c>
      <c r="I52" s="376" t="n">
        <f aca="false">+[2]data1cf!H52</f>
        <v>15964.9519466627</v>
      </c>
      <c r="J52" s="376" t="n">
        <f aca="false">+[2]data1cf!I52</f>
        <v>15278.9117038306</v>
      </c>
      <c r="K52" s="376" t="n">
        <f aca="false">+[2]data1cf!J52</f>
        <v>14680.4901347383</v>
      </c>
      <c r="L52" s="376" t="n">
        <f aca="false">+[2]data1cf!K52</f>
        <v>13917.9364361303</v>
      </c>
      <c r="M52" s="376" t="n">
        <f aca="false">+[2]data1cf!L52</f>
        <v>13252.7875730969</v>
      </c>
      <c r="N52" s="376" t="n">
        <f aca="false">+[2]data1cf!M52</f>
        <v>12557.042558384</v>
      </c>
      <c r="O52" s="376" t="n">
        <f aca="false">+[2]data1cf!N52</f>
        <v>11949.2125545387</v>
      </c>
      <c r="P52" s="376" t="n">
        <f aca="false">+[2]data1cf!O52</f>
        <v>12913.0424358134</v>
      </c>
      <c r="Q52" s="376" t="n">
        <f aca="false">+[2]data1cf!P52</f>
        <v>14116.8568088221</v>
      </c>
      <c r="R52" s="376" t="n">
        <f aca="false">+[2]data1cf!Q52</f>
        <v>12683.9713336797</v>
      </c>
      <c r="S52" s="376" t="n">
        <f aca="false">+[2]data1cf!R52</f>
        <v>9273.0534061067</v>
      </c>
      <c r="T52" s="376" t="n">
        <f aca="false">+[2]data1cf!S52</f>
        <v>8748.73374586067</v>
      </c>
      <c r="U52" s="376" t="n">
        <f aca="false">+[2]data1cf!T52</f>
        <v>8224.43985557495</v>
      </c>
      <c r="V52" s="376" t="n">
        <f aca="false">+[2]data1cf!U52</f>
        <v>7700.17250834835</v>
      </c>
      <c r="W52" s="376" t="n">
        <f aca="false">+[2]data1cf!V52</f>
        <v>10896.0422795294</v>
      </c>
      <c r="X52" s="376" t="n">
        <f aca="false">+[2]data1cf!W52</f>
        <v>10371.8304311851</v>
      </c>
      <c r="Y52" s="376" t="n">
        <f aca="false">+[2]data1cf!X52</f>
        <v>9847.64758715815</v>
      </c>
      <c r="Z52" s="376" t="n">
        <f aca="false">+[2]data1cf!Y52</f>
        <v>9323.4946175781</v>
      </c>
      <c r="AA52" s="376" t="n">
        <f aca="false">+[2]data1cf!Z52</f>
        <v>8799.37241867835</v>
      </c>
      <c r="AB52" s="376"/>
      <c r="AC52" s="377" t="n">
        <f aca="false">XNPV(0.1,B52:AA52,$B$1:$AA$1)</f>
        <v>40048.5271920531</v>
      </c>
      <c r="AD52" s="377" t="n">
        <f aca="false">SUMPRODUCT(B52:AA52,$B$1010:$AA$1010)</f>
        <v>73602.5548765842</v>
      </c>
      <c r="AE52" s="378" t="n">
        <f aca="false">SUMPRODUCT(B52:AA52,$B$1012:$AA$1012)</f>
        <v>54284.093644824</v>
      </c>
      <c r="AF52" s="379" t="n">
        <f aca="false">XIRR(B52:AA52,$B$1:$AA$1)</f>
        <v>0.158853891913459</v>
      </c>
      <c r="AG52" s="380" t="n">
        <f aca="false">1-EXP(-(1/0.25)*(AD52/ABS($AD$1010)))</f>
        <v>0.98024027023805</v>
      </c>
    </row>
    <row r="53" customFormat="false" ht="12.75" hidden="false" customHeight="false" outlineLevel="0" collapsed="false">
      <c r="A53" s="371"/>
      <c r="B53" s="376" t="n">
        <f aca="false">+[2]data1cf!A53</f>
        <v>-94180.2084945048</v>
      </c>
      <c r="C53" s="376" t="n">
        <f aca="false">+[2]data1cf!B53</f>
        <v>13436.1822886312</v>
      </c>
      <c r="D53" s="376" t="n">
        <f aca="false">+[2]data1cf!C53</f>
        <v>20731.1158885132</v>
      </c>
      <c r="E53" s="376" t="n">
        <f aca="false">+[2]data1cf!D53</f>
        <v>19513.6295258222</v>
      </c>
      <c r="F53" s="376" t="n">
        <f aca="false">+[2]data1cf!E53</f>
        <v>18116.6311460722</v>
      </c>
      <c r="G53" s="376" t="n">
        <f aca="false">+[2]data1cf!F53</f>
        <v>17173.8328728276</v>
      </c>
      <c r="H53" s="376" t="n">
        <f aca="false">+[2]data1cf!G53</f>
        <v>15986.6147471524</v>
      </c>
      <c r="I53" s="376" t="n">
        <f aca="false">+[2]data1cf!H53</f>
        <v>15048.1085859157</v>
      </c>
      <c r="J53" s="376" t="n">
        <f aca="false">+[2]data1cf!I53</f>
        <v>14406.2860855841</v>
      </c>
      <c r="K53" s="376" t="n">
        <f aca="false">+[2]data1cf!J53</f>
        <v>13846.8526915384</v>
      </c>
      <c r="L53" s="376" t="n">
        <f aca="false">+[2]data1cf!K53</f>
        <v>13133.0305319463</v>
      </c>
      <c r="M53" s="376" t="n">
        <f aca="false">+[2]data1cf!L53</f>
        <v>12510.7528874127</v>
      </c>
      <c r="N53" s="376" t="n">
        <f aca="false">+[2]data1cf!M53</f>
        <v>11859.8511223895</v>
      </c>
      <c r="O53" s="376" t="n">
        <f aca="false">+[2]data1cf!N53</f>
        <v>11291.6295689481</v>
      </c>
      <c r="P53" s="376" t="n">
        <f aca="false">+[2]data1cf!O53</f>
        <v>12192.9055369619</v>
      </c>
      <c r="Q53" s="376" t="n">
        <f aca="false">+[2]data1cf!P53</f>
        <v>13319.1297765634</v>
      </c>
      <c r="R53" s="376" t="n">
        <f aca="false">+[2]data1cf!Q53</f>
        <v>11978.5988850398</v>
      </c>
      <c r="S53" s="376" t="n">
        <f aca="false">+[2]data1cf!R53</f>
        <v>8787.52679331593</v>
      </c>
      <c r="T53" s="376" t="n">
        <f aca="false">+[2]data1cf!S53</f>
        <v>8297.00140675416</v>
      </c>
      <c r="U53" s="376" t="n">
        <f aca="false">+[2]data1cf!T53</f>
        <v>7806.50012918677</v>
      </c>
      <c r="V53" s="376" t="n">
        <f aca="false">+[2]data1cf!U53</f>
        <v>7316.02368388359</v>
      </c>
      <c r="W53" s="376" t="n">
        <f aca="false">+[2]data1cf!V53</f>
        <v>10305.9082405185</v>
      </c>
      <c r="X53" s="376" t="n">
        <f aca="false">+[2]data1cf!W53</f>
        <v>9815.48371699655</v>
      </c>
      <c r="Y53" s="376" t="n">
        <f aca="false">+[2]data1cf!X53</f>
        <v>9325.08632836018</v>
      </c>
      <c r="Z53" s="376" t="n">
        <f aca="false">+[2]data1cf!Y53</f>
        <v>8834.71688865596</v>
      </c>
      <c r="AA53" s="376" t="n">
        <f aca="false">+[2]data1cf!Z53</f>
        <v>8344.37623635184</v>
      </c>
      <c r="AB53" s="376"/>
      <c r="AC53" s="377" t="n">
        <f aca="false">XNPV(0.1,B53:AA53,$B$1:$AA$1)</f>
        <v>38544.289162131</v>
      </c>
      <c r="AD53" s="377" t="n">
        <f aca="false">SUMPRODUCT(B53:AA53,$B$1010:$AA$1010)</f>
        <v>70192.3827570275</v>
      </c>
      <c r="AE53" s="378" t="n">
        <f aca="false">SUMPRODUCT(B53:AA53,$B$1012:$AA$1012)</f>
        <v>51956.7501069462</v>
      </c>
      <c r="AF53" s="379" t="n">
        <f aca="false">XIRR(B53:AA53,$B$1:$AA$1)</f>
        <v>0.160439987373786</v>
      </c>
      <c r="AG53" s="380" t="n">
        <f aca="false">1-EXP(-(1/0.25)*(AD53/ABS($AD$1010)))</f>
        <v>0.976300384238718</v>
      </c>
    </row>
    <row r="54" customFormat="false" ht="12.75" hidden="false" customHeight="false" outlineLevel="0" collapsed="false">
      <c r="A54" s="371"/>
      <c r="B54" s="376" t="n">
        <f aca="false">+[2]data1cf!A54</f>
        <v>-103222.498281873</v>
      </c>
      <c r="C54" s="376" t="n">
        <f aca="false">+[2]data1cf!B54</f>
        <v>14468.4170346468</v>
      </c>
      <c r="D54" s="376" t="n">
        <f aca="false">+[2]data1cf!C54</f>
        <v>22484.3251717343</v>
      </c>
      <c r="E54" s="376" t="n">
        <f aca="false">+[2]data1cf!D54</f>
        <v>21185.0007009637</v>
      </c>
      <c r="F54" s="376" t="n">
        <f aca="false">+[2]data1cf!E54</f>
        <v>19688.9515483829</v>
      </c>
      <c r="G54" s="376" t="n">
        <f aca="false">+[2]data1cf!F54</f>
        <v>18655.03077567</v>
      </c>
      <c r="H54" s="376" t="n">
        <f aca="false">+[2]data1cf!G54</f>
        <v>17354.4311900988</v>
      </c>
      <c r="I54" s="376" t="n">
        <f aca="false">+[2]data1cf!H54</f>
        <v>16325.8185743024</v>
      </c>
      <c r="J54" s="376" t="n">
        <f aca="false">+[2]data1cf!I54</f>
        <v>15622.3743688076</v>
      </c>
      <c r="K54" s="376" t="n">
        <f aca="false">+[2]data1cf!J54</f>
        <v>15008.6071781519</v>
      </c>
      <c r="L54" s="376" t="n">
        <f aca="false">+[2]data1cf!K54</f>
        <v>14226.8729009443</v>
      </c>
      <c r="M54" s="376" t="n">
        <f aca="false">+[2]data1cf!L54</f>
        <v>13544.8500628077</v>
      </c>
      <c r="N54" s="376" t="n">
        <f aca="false">+[2]data1cf!M54</f>
        <v>12831.4548877939</v>
      </c>
      <c r="O54" s="376" t="n">
        <f aca="false">+[2]data1cf!N54</f>
        <v>12208.0351239796</v>
      </c>
      <c r="P54" s="376" t="n">
        <f aca="false">+[2]data1cf!O54</f>
        <v>13196.4860263475</v>
      </c>
      <c r="Q54" s="376" t="n">
        <f aca="false">+[2]data1cf!P54</f>
        <v>14430.8396288249</v>
      </c>
      <c r="R54" s="376" t="n">
        <f aca="false">+[2]data1cf!Q54</f>
        <v>12961.6036836193</v>
      </c>
      <c r="S54" s="376" t="n">
        <f aca="false">+[2]data1cf!R54</f>
        <v>9464.15513502621</v>
      </c>
      <c r="T54" s="376" t="n">
        <f aca="false">+[2]data1cf!S54</f>
        <v>8926.53415625612</v>
      </c>
      <c r="U54" s="376" t="n">
        <f aca="false">+[2]data1cf!T54</f>
        <v>8388.93960119724</v>
      </c>
      <c r="V54" s="376" t="n">
        <f aca="false">+[2]data1cf!U54</f>
        <v>7851.3722625609</v>
      </c>
      <c r="W54" s="376" t="n">
        <f aca="false">+[2]data1cf!V54</f>
        <v>11128.3171583481</v>
      </c>
      <c r="X54" s="376" t="n">
        <f aca="false">+[2]data1cf!W54</f>
        <v>10590.8067265297</v>
      </c>
      <c r="Y54" s="376" t="n">
        <f aca="false">+[2]data1cf!X54</f>
        <v>10053.326034831</v>
      </c>
      <c r="Z54" s="376" t="n">
        <f aca="false">+[2]data1cf!Y54</f>
        <v>9515.87597545567</v>
      </c>
      <c r="AA54" s="376" t="n">
        <f aca="false">+[2]data1cf!Z54</f>
        <v>8978.45746737341</v>
      </c>
      <c r="AB54" s="376"/>
      <c r="AC54" s="377" t="n">
        <f aca="false">XNPV(0.1,B54:AA54,$B$1:$AA$1)</f>
        <v>40561.7777021894</v>
      </c>
      <c r="AD54" s="377" t="n">
        <f aca="false">SUMPRODUCT(B54:AA54,$B$1010:$AA$1010)</f>
        <v>74857.339199273</v>
      </c>
      <c r="AE54" s="378" t="n">
        <f aca="false">SUMPRODUCT(B54:AA54,$B$1012:$AA$1012)</f>
        <v>55116.2074702399</v>
      </c>
      <c r="AF54" s="379" t="n">
        <f aca="false">XIRR(B54:AA54,$B$1:$AA$1)</f>
        <v>0.158148516312835</v>
      </c>
      <c r="AG54" s="380" t="n">
        <f aca="false">1-EXP(-(1/0.25)*(AD54/ABS($AD$1010)))</f>
        <v>0.981518922390197</v>
      </c>
    </row>
    <row r="55" customFormat="false" ht="12.75" hidden="false" customHeight="false" outlineLevel="0" collapsed="false">
      <c r="A55" s="371"/>
      <c r="B55" s="376" t="n">
        <f aca="false">+[2]data1cf!A55</f>
        <v>-116266.108836551</v>
      </c>
      <c r="C55" s="376" t="n">
        <f aca="false">+[2]data1cf!B55</f>
        <v>16017.2227484757</v>
      </c>
      <c r="D55" s="376" t="n">
        <f aca="false">+[2]data1cf!C55</f>
        <v>25085.8190623606</v>
      </c>
      <c r="E55" s="376" t="n">
        <f aca="false">+[2]data1cf!D55</f>
        <v>23672.9230859296</v>
      </c>
      <c r="F55" s="376" t="n">
        <f aca="false">+[2]data1cf!E55</f>
        <v>21957.0424277049</v>
      </c>
      <c r="G55" s="376" t="n">
        <f aca="false">+[2]data1cf!F55</f>
        <v>20791.6763658248</v>
      </c>
      <c r="H55" s="376" t="n">
        <f aca="false">+[2]data1cf!G55</f>
        <v>19327.5226759526</v>
      </c>
      <c r="I55" s="376" t="n">
        <f aca="false">+[2]data1cf!H55</f>
        <v>18168.9304278532</v>
      </c>
      <c r="J55" s="376" t="n">
        <f aca="false">+[2]data1cf!I55</f>
        <v>17376.5961798179</v>
      </c>
      <c r="K55" s="376" t="n">
        <f aca="false">+[2]data1cf!J55</f>
        <v>16684.4518413817</v>
      </c>
      <c r="L55" s="376" t="n">
        <f aca="false">+[2]data1cf!K55</f>
        <v>15804.7535268615</v>
      </c>
      <c r="M55" s="376" t="n">
        <f aca="false">+[2]data1cf!L55</f>
        <v>15036.5475364264</v>
      </c>
      <c r="N55" s="376" t="n">
        <f aca="false">+[2]data1cf!M55</f>
        <v>14233.0048742916</v>
      </c>
      <c r="O55" s="376" t="n">
        <f aca="false">+[2]data1cf!N55</f>
        <v>13529.961035564</v>
      </c>
      <c r="P55" s="376" t="n">
        <f aca="false">+[2]data1cf!O55</f>
        <v>14644.1628174748</v>
      </c>
      <c r="Q55" s="376" t="n">
        <f aca="false">+[2]data1cf!P55</f>
        <v>16034.4943118408</v>
      </c>
      <c r="R55" s="376" t="n">
        <f aca="false">+[2]data1cf!Q55</f>
        <v>14379.5997960601</v>
      </c>
      <c r="S55" s="376" t="n">
        <f aca="false">+[2]data1cf!R55</f>
        <v>10440.1995648184</v>
      </c>
      <c r="T55" s="376" t="n">
        <f aca="false">+[2]data1cf!S55</f>
        <v>9834.64263419836</v>
      </c>
      <c r="U55" s="376" t="n">
        <f aca="false">+[2]data1cf!T55</f>
        <v>9229.11546629617</v>
      </c>
      <c r="V55" s="376" t="n">
        <f aca="false">+[2]data1cf!U55</f>
        <v>8623.61895399324</v>
      </c>
      <c r="W55" s="376" t="n">
        <f aca="false">+[2]data1cf!V55</f>
        <v>12314.6518029035</v>
      </c>
      <c r="X55" s="376" t="n">
        <f aca="false">+[2]data1cf!W55</f>
        <v>11709.2193883932</v>
      </c>
      <c r="Y55" s="376" t="n">
        <f aca="false">+[2]data1cf!X55</f>
        <v>11103.8204720839</v>
      </c>
      <c r="Z55" s="376" t="n">
        <f aca="false">+[2]data1cf!Y55</f>
        <v>10498.4560589217</v>
      </c>
      <c r="AA55" s="376" t="n">
        <f aca="false">+[2]data1cf!Z55</f>
        <v>9893.12718400098</v>
      </c>
      <c r="AB55" s="376"/>
      <c r="AC55" s="377" t="n">
        <f aca="false">XNPV(0.1,B55:AA55,$B$1:$AA$1)</f>
        <v>43644.0619172474</v>
      </c>
      <c r="AD55" s="377" t="n">
        <f aca="false">SUMPRODUCT(B55:AA55,$B$1010:$AA$1010)</f>
        <v>81774.1317301762</v>
      </c>
      <c r="AE55" s="378" t="n">
        <f aca="false">SUMPRODUCT(B55:AA55,$B$1012:$AA$1012)</f>
        <v>59855.0054299869</v>
      </c>
      <c r="AF55" s="379" t="n">
        <f aca="false">XIRR(B55:AA55,$B$1:$AA$1)</f>
        <v>0.155728800232429</v>
      </c>
      <c r="AG55" s="380" t="n">
        <f aca="false">1-EXP(-(1/0.25)*(AD55/ABS($AD$1010)))</f>
        <v>0.987218745414422</v>
      </c>
    </row>
    <row r="56" customFormat="false" ht="12.75" hidden="false" customHeight="false" outlineLevel="0" collapsed="false">
      <c r="A56" s="371"/>
      <c r="B56" s="376" t="n">
        <f aca="false">+[2]data1cf!A56</f>
        <v>-114930.737370617</v>
      </c>
      <c r="C56" s="376" t="n">
        <f aca="false">+[2]data1cf!B56</f>
        <v>15948.3218239153</v>
      </c>
      <c r="D56" s="376" t="n">
        <f aca="false">+[2]data1cf!C56</f>
        <v>24840.37727818</v>
      </c>
      <c r="E56" s="376" t="n">
        <f aca="false">+[2]data1cf!D56</f>
        <v>23389.2419163042</v>
      </c>
      <c r="F56" s="376" t="n">
        <f aca="false">+[2]data1cf!E56</f>
        <v>21724.8410882295</v>
      </c>
      <c r="G56" s="376" t="n">
        <f aca="false">+[2]data1cf!F56</f>
        <v>20572.932058645</v>
      </c>
      <c r="H56" s="376" t="n">
        <f aca="false">+[2]data1cf!G56</f>
        <v>19125.5226193854</v>
      </c>
      <c r="I56" s="376" t="n">
        <f aca="false">+[2]data1cf!H56</f>
        <v>17980.2373533829</v>
      </c>
      <c r="J56" s="376" t="n">
        <f aca="false">+[2]data1cf!I56</f>
        <v>17197.0034404055</v>
      </c>
      <c r="K56" s="376" t="n">
        <f aca="false">+[2]data1cf!J56</f>
        <v>16512.8831537676</v>
      </c>
      <c r="L56" s="376" t="n">
        <f aca="false">+[2]data1cf!K56</f>
        <v>15643.2141466671</v>
      </c>
      <c r="M56" s="376" t="n">
        <f aca="false">+[2]data1cf!L56</f>
        <v>14883.8313667948</v>
      </c>
      <c r="N56" s="376" t="n">
        <f aca="false">+[2]data1cf!M56</f>
        <v>14089.5177736761</v>
      </c>
      <c r="O56" s="376" t="n">
        <f aca="false">+[2]data1cf!N56</f>
        <v>13394.6256439553</v>
      </c>
      <c r="P56" s="376" t="n">
        <f aca="false">+[2]data1cf!O56</f>
        <v>14495.953372654</v>
      </c>
      <c r="Q56" s="376" t="n">
        <f aca="false">+[2]data1cf!P56</f>
        <v>15870.3162496444</v>
      </c>
      <c r="R56" s="376" t="n">
        <f aca="false">+[2]data1cf!Q56</f>
        <v>14234.4289831613</v>
      </c>
      <c r="S56" s="376" t="n">
        <f aca="false">+[2]data1cf!R56</f>
        <v>10340.2746340973</v>
      </c>
      <c r="T56" s="376" t="n">
        <f aca="false">+[2]data1cf!S56</f>
        <v>9741.67281235852</v>
      </c>
      <c r="U56" s="376" t="n">
        <f aca="false">+[2]data1cf!T56</f>
        <v>9143.10041149853</v>
      </c>
      <c r="V56" s="376" t="n">
        <f aca="false">+[2]data1cf!U56</f>
        <v>8544.55831414373</v>
      </c>
      <c r="W56" s="376" t="n">
        <f aca="false">+[2]data1cf!V56</f>
        <v>12193.1978981931</v>
      </c>
      <c r="X56" s="376" t="n">
        <f aca="false">+[2]data1cf!W56</f>
        <v>11594.7191624372</v>
      </c>
      <c r="Y56" s="376" t="n">
        <f aca="false">+[2]data1cf!X56</f>
        <v>10996.2735401397</v>
      </c>
      <c r="Z56" s="376" t="n">
        <f aca="false">+[2]data1cf!Y56</f>
        <v>10397.8620247043</v>
      </c>
      <c r="AA56" s="376" t="n">
        <f aca="false">+[2]data1cf!Z56</f>
        <v>9799.48563933678</v>
      </c>
      <c r="AB56" s="376"/>
      <c r="AC56" s="377" t="n">
        <f aca="false">XNPV(0.1,B56:AA56,$B$1:$AA$1)</f>
        <v>43405.5153907393</v>
      </c>
      <c r="AD56" s="377" t="n">
        <f aca="false">SUMPRODUCT(B56:AA56,$B$1010:$AA$1010)</f>
        <v>81145.2854547716</v>
      </c>
      <c r="AE56" s="378" t="n">
        <f aca="false">SUMPRODUCT(B56:AA56,$B$1012:$AA$1012)</f>
        <v>59448.3106737749</v>
      </c>
      <c r="AF56" s="379" t="n">
        <f aca="false">XIRR(B56:AA56,$B$1:$AA$1)</f>
        <v>0.156080563103958</v>
      </c>
      <c r="AG56" s="380" t="n">
        <f aca="false">1-EXP(-(1/0.25)*(AD56/ABS($AD$1010)))</f>
        <v>0.986782965928439</v>
      </c>
    </row>
    <row r="57" customFormat="false" ht="12.75" hidden="false" customHeight="false" outlineLevel="0" collapsed="false">
      <c r="A57" s="371"/>
      <c r="B57" s="376" t="n">
        <f aca="false">+[2]data1cf!A57</f>
        <v>-89982.2940024046</v>
      </c>
      <c r="C57" s="376" t="n">
        <f aca="false">+[2]data1cf!B57</f>
        <v>12870.1365019268</v>
      </c>
      <c r="D57" s="376" t="n">
        <f aca="false">+[2]data1cf!C57</f>
        <v>19817.9991282159</v>
      </c>
      <c r="E57" s="376" t="n">
        <f aca="false">+[2]data1cf!D57</f>
        <v>18735.0265748711</v>
      </c>
      <c r="F57" s="376" t="n">
        <f aca="false">+[2]data1cf!E57</f>
        <v>17386.675929164</v>
      </c>
      <c r="G57" s="376" t="n">
        <f aca="false">+[2]data1cf!F57</f>
        <v>16486.1815933147</v>
      </c>
      <c r="H57" s="376" t="n">
        <f aca="false">+[2]data1cf!G57</f>
        <v>15351.6012048527</v>
      </c>
      <c r="I57" s="376" t="n">
        <f aca="false">+[2]data1cf!H57</f>
        <v>14454.9272786275</v>
      </c>
      <c r="J57" s="376" t="n">
        <f aca="false">+[2]data1cf!I57</f>
        <v>13841.712869301</v>
      </c>
      <c r="K57" s="376" t="n">
        <f aca="false">+[2]data1cf!J57</f>
        <v>13307.50412936</v>
      </c>
      <c r="L57" s="376" t="n">
        <f aca="false">+[2]data1cf!K57</f>
        <v>12625.2104066386</v>
      </c>
      <c r="M57" s="376" t="n">
        <f aca="false">+[2]data1cf!L57</f>
        <v>12030.6696760899</v>
      </c>
      <c r="N57" s="376" t="n">
        <f aca="false">+[2]data1cf!M57</f>
        <v>11408.7806940708</v>
      </c>
      <c r="O57" s="376" t="n">
        <f aca="false">+[2]data1cf!N57</f>
        <v>10866.1851018306</v>
      </c>
      <c r="P57" s="376" t="n">
        <f aca="false">+[2]data1cf!O57</f>
        <v>11726.9898032871</v>
      </c>
      <c r="Q57" s="376" t="n">
        <f aca="false">+[2]data1cf!P57</f>
        <v>12803.0146099892</v>
      </c>
      <c r="R57" s="376" t="n">
        <f aca="false">+[2]data1cf!Q57</f>
        <v>11522.2354874051</v>
      </c>
      <c r="S57" s="376" t="n">
        <f aca="false">+[2]data1cf!R57</f>
        <v>8473.39973167285</v>
      </c>
      <c r="T57" s="376" t="n">
        <f aca="false">+[2]data1cf!S57</f>
        <v>8004.73863764033</v>
      </c>
      <c r="U57" s="376" t="n">
        <f aca="false">+[2]data1cf!T57</f>
        <v>7536.10057798685</v>
      </c>
      <c r="V57" s="376" t="n">
        <f aca="false">+[2]data1cf!U57</f>
        <v>7067.4862437438</v>
      </c>
      <c r="W57" s="376" t="n">
        <f aca="false">+[2]data1cf!V57</f>
        <v>9924.10203923832</v>
      </c>
      <c r="X57" s="376" t="n">
        <f aca="false">+[2]data1cf!W57</f>
        <v>9455.53731245589</v>
      </c>
      <c r="Y57" s="376" t="n">
        <f aca="false">+[2]data1cf!X57</f>
        <v>8986.99851106999</v>
      </c>
      <c r="Z57" s="376" t="n">
        <f aca="false">+[2]data1cf!Y57</f>
        <v>8518.48641284254</v>
      </c>
      <c r="AA57" s="376" t="n">
        <f aca="false">+[2]data1cf!Z57</f>
        <v>8050.00181886827</v>
      </c>
      <c r="AB57" s="376"/>
      <c r="AC57" s="377" t="n">
        <f aca="false">XNPV(0.1,B57:AA57,$B$1:$AA$1)</f>
        <v>37444.7807492539</v>
      </c>
      <c r="AD57" s="377" t="n">
        <f aca="false">SUMPRODUCT(B57:AA57,$B$1010:$AA$1010)</f>
        <v>67852.6719351932</v>
      </c>
      <c r="AE57" s="378" t="n">
        <f aca="false">SUMPRODUCT(B57:AA57,$B$1012:$AA$1012)</f>
        <v>50320.3900243561</v>
      </c>
      <c r="AF57" s="379" t="n">
        <f aca="false">XIRR(B57:AA57,$B$1:$AA$1)</f>
        <v>0.161319829306171</v>
      </c>
      <c r="AG57" s="380" t="n">
        <f aca="false">1-EXP(-(1/0.25)*(AD57/ABS($AD$1010)))</f>
        <v>0.97315176267637</v>
      </c>
    </row>
    <row r="58" customFormat="false" ht="12.75" hidden="false" customHeight="false" outlineLevel="0" collapsed="false">
      <c r="A58" s="371"/>
      <c r="B58" s="376" t="n">
        <f aca="false">+[2]data1cf!A58</f>
        <v>-94177.502980086</v>
      </c>
      <c r="C58" s="376" t="n">
        <f aca="false">+[2]data1cf!B58</f>
        <v>13414.5329245253</v>
      </c>
      <c r="D58" s="376" t="n">
        <f aca="false">+[2]data1cf!C58</f>
        <v>20711.9413274016</v>
      </c>
      <c r="E58" s="376" t="n">
        <f aca="false">+[2]data1cf!D58</f>
        <v>19576.1789348272</v>
      </c>
      <c r="F58" s="376" t="n">
        <f aca="false">+[2]data1cf!E58</f>
        <v>18116.1606971462</v>
      </c>
      <c r="G58" s="376" t="n">
        <f aca="false">+[2]data1cf!F58</f>
        <v>17173.3896883713</v>
      </c>
      <c r="H58" s="376" t="n">
        <f aca="false">+[2]data1cf!G58</f>
        <v>15986.2054871978</v>
      </c>
      <c r="I58" s="376" t="n">
        <f aca="false">+[2]data1cf!H58</f>
        <v>15047.7262864232</v>
      </c>
      <c r="J58" s="376" t="n">
        <f aca="false">+[2]data1cf!I58</f>
        <v>14405.9222237236</v>
      </c>
      <c r="K58" s="376" t="n">
        <f aca="false">+[2]data1cf!J58</f>
        <v>13846.5050867183</v>
      </c>
      <c r="L58" s="376" t="n">
        <f aca="false">+[2]data1cf!K58</f>
        <v>13132.7032468923</v>
      </c>
      <c r="M58" s="376" t="n">
        <f aca="false">+[2]data1cf!L58</f>
        <v>12510.4434785257</v>
      </c>
      <c r="N58" s="376" t="n">
        <f aca="false">+[2]data1cf!M58</f>
        <v>11859.5604119546</v>
      </c>
      <c r="O58" s="376" t="n">
        <f aca="false">+[2]data1cf!N58</f>
        <v>11291.355374192</v>
      </c>
      <c r="P58" s="376" t="n">
        <f aca="false">+[2]data1cf!O58</f>
        <v>12192.6052588743</v>
      </c>
      <c r="Q58" s="376" t="n">
        <f aca="false">+[2]data1cf!P58</f>
        <v>13318.7971454372</v>
      </c>
      <c r="R58" s="376" t="n">
        <f aca="false">+[2]data1cf!Q58</f>
        <v>11978.3047633385</v>
      </c>
      <c r="S58" s="376" t="n">
        <f aca="false">+[2]data1cf!R58</f>
        <v>8787.32434152798</v>
      </c>
      <c r="T58" s="376" t="n">
        <f aca="false">+[2]data1cf!S58</f>
        <v>8296.81304628675</v>
      </c>
      <c r="U58" s="376" t="n">
        <f aca="false">+[2]data1cf!T58</f>
        <v>7806.32585934732</v>
      </c>
      <c r="V58" s="376" t="n">
        <f aca="false">+[2]data1cf!U58</f>
        <v>7315.86350395874</v>
      </c>
      <c r="W58" s="376" t="n">
        <f aca="false">+[2]data1cf!V58</f>
        <v>10305.6621701936</v>
      </c>
      <c r="X58" s="376" t="n">
        <f aca="false">+[2]data1cf!W58</f>
        <v>9815.25173509474</v>
      </c>
      <c r="Y58" s="376" t="n">
        <f aca="false">+[2]data1cf!X58</f>
        <v>9324.86843410192</v>
      </c>
      <c r="Z58" s="376" t="n">
        <f aca="false">+[2]data1cf!Y58</f>
        <v>8834.51308123835</v>
      </c>
      <c r="AA58" s="376" t="n">
        <f aca="false">+[2]data1cf!Z58</f>
        <v>8344.18651494791</v>
      </c>
      <c r="AB58" s="376"/>
      <c r="AC58" s="377" t="n">
        <f aca="false">XNPV(0.1,B58:AA58,$B$1:$AA$1)</f>
        <v>38556.2335108286</v>
      </c>
      <c r="AD58" s="377" t="n">
        <f aca="false">SUMPRODUCT(B58:AA58,$B$1010:$AA$1010)</f>
        <v>70207.6296349811</v>
      </c>
      <c r="AE58" s="378" t="n">
        <f aca="false">SUMPRODUCT(B58:AA58,$B$1012:$AA$1012)</f>
        <v>51970.7101940426</v>
      </c>
      <c r="AF58" s="379" t="n">
        <f aca="false">XIRR(B58:AA58,$B$1:$AA$1)</f>
        <v>0.160458116280222</v>
      </c>
      <c r="AG58" s="380" t="n">
        <f aca="false">1-EXP(-(1/0.25)*(AD58/ABS($AD$1010)))</f>
        <v>0.97631964147356</v>
      </c>
    </row>
    <row r="59" customFormat="false" ht="12.75" hidden="false" customHeight="false" outlineLevel="0" collapsed="false">
      <c r="A59" s="371"/>
      <c r="B59" s="376" t="n">
        <f aca="false">+[2]data1cf!A59</f>
        <v>-100761.364175813</v>
      </c>
      <c r="C59" s="376" t="n">
        <f aca="false">+[2]data1cf!B59</f>
        <v>14182.2567689427</v>
      </c>
      <c r="D59" s="376" t="n">
        <f aca="false">+[2]data1cf!C59</f>
        <v>22024.806683513</v>
      </c>
      <c r="E59" s="376" t="n">
        <f aca="false">+[2]data1cf!D59</f>
        <v>20800.0103187713</v>
      </c>
      <c r="F59" s="376" t="n">
        <f aca="false">+[2]data1cf!E59</f>
        <v>19260.9967428218</v>
      </c>
      <c r="G59" s="376" t="n">
        <f aca="false">+[2]data1cf!F59</f>
        <v>18251.8777290156</v>
      </c>
      <c r="H59" s="376" t="n">
        <f aca="false">+[2]data1cf!G59</f>
        <v>16982.1383552389</v>
      </c>
      <c r="I59" s="376" t="n">
        <f aca="false">+[2]data1cf!H59</f>
        <v>15978.0509508334</v>
      </c>
      <c r="J59" s="376" t="n">
        <f aca="false">+[2]data1cf!I59</f>
        <v>15291.3789660721</v>
      </c>
      <c r="K59" s="376" t="n">
        <f aca="false">+[2]data1cf!J59</f>
        <v>14692.4003702407</v>
      </c>
      <c r="L59" s="376" t="n">
        <f aca="false">+[2]data1cf!K59</f>
        <v>13929.1504407822</v>
      </c>
      <c r="M59" s="376" t="n">
        <f aca="false">+[2]data1cf!L59</f>
        <v>13263.3890737007</v>
      </c>
      <c r="N59" s="376" t="n">
        <f aca="false">+[2]data1cf!M59</f>
        <v>12567.0033803944</v>
      </c>
      <c r="O59" s="376" t="n">
        <f aca="false">+[2]data1cf!N59</f>
        <v>11958.6074878933</v>
      </c>
      <c r="P59" s="376" t="n">
        <f aca="false">+[2]data1cf!O59</f>
        <v>12923.3310812302</v>
      </c>
      <c r="Q59" s="376" t="n">
        <f aca="false">+[2]data1cf!P59</f>
        <v>14128.2539898128</v>
      </c>
      <c r="R59" s="376" t="n">
        <f aca="false">+[2]data1cf!Q59</f>
        <v>12694.0490383807</v>
      </c>
      <c r="S59" s="376" t="n">
        <f aca="false">+[2]data1cf!R59</f>
        <v>9279.99015822621</v>
      </c>
      <c r="T59" s="376" t="n">
        <f aca="false">+[2]data1cf!S59</f>
        <v>8755.18767686711</v>
      </c>
      <c r="U59" s="376" t="n">
        <f aca="false">+[2]data1cf!T59</f>
        <v>8230.41098919867</v>
      </c>
      <c r="V59" s="376" t="n">
        <f aca="false">+[2]data1cf!U59</f>
        <v>7705.66086903158</v>
      </c>
      <c r="W59" s="376" t="n">
        <f aca="false">+[2]data1cf!V59</f>
        <v>10904.4735651439</v>
      </c>
      <c r="X59" s="376" t="n">
        <f aca="false">+[2]data1cf!W59</f>
        <v>10379.7789949654</v>
      </c>
      <c r="Y59" s="376" t="n">
        <f aca="false">+[2]data1cf!X59</f>
        <v>9855.11345581302</v>
      </c>
      <c r="Z59" s="376" t="n">
        <f aca="false">+[2]data1cf!Y59</f>
        <v>9330.47781861745</v>
      </c>
      <c r="AA59" s="376" t="n">
        <f aca="false">+[2]data1cf!Z59</f>
        <v>8805.87298043743</v>
      </c>
      <c r="AB59" s="376"/>
      <c r="AC59" s="377" t="n">
        <f aca="false">XNPV(0.1,B59:AA59,$B$1:$AA$1)</f>
        <v>40075.0453393677</v>
      </c>
      <c r="AD59" s="377" t="n">
        <f aca="false">SUMPRODUCT(B59:AA59,$B$1010:$AA$1010)</f>
        <v>73658.1370578773</v>
      </c>
      <c r="AE59" s="378" t="n">
        <f aca="false">SUMPRODUCT(B59:AA59,$B$1012:$AA$1012)</f>
        <v>54323.4190190413</v>
      </c>
      <c r="AF59" s="379" t="n">
        <f aca="false">XIRR(B59:AA59,$B$1:$AA$1)</f>
        <v>0.158838861730118</v>
      </c>
      <c r="AG59" s="380" t="n">
        <f aca="false">1-EXP(-(1/0.25)*(AD59/ABS($AD$1010)))</f>
        <v>0.980298738672218</v>
      </c>
    </row>
    <row r="60" customFormat="false" ht="12.75" hidden="false" customHeight="false" outlineLevel="0" collapsed="false">
      <c r="A60" s="371"/>
      <c r="B60" s="376" t="n">
        <f aca="false">+[2]data1cf!A60</f>
        <v>-114118.476806186</v>
      </c>
      <c r="C60" s="376" t="n">
        <f aca="false">+[2]data1cf!B60</f>
        <v>15789.084260264</v>
      </c>
      <c r="D60" s="376" t="n">
        <f aca="false">+[2]data1cf!C60</f>
        <v>24683.0845792244</v>
      </c>
      <c r="E60" s="376" t="n">
        <f aca="false">+[2]data1cf!D60</f>
        <v>23261.3130844319</v>
      </c>
      <c r="F60" s="376" t="n">
        <f aca="false">+[2]data1cf!E60</f>
        <v>21583.6009944613</v>
      </c>
      <c r="G60" s="376" t="n">
        <f aca="false">+[2]data1cf!F60</f>
        <v>20439.8774150881</v>
      </c>
      <c r="H60" s="376" t="n">
        <f aca="false">+[2]data1cf!G60</f>
        <v>19002.6529279563</v>
      </c>
      <c r="I60" s="376" t="n">
        <f aca="false">+[2]data1cf!H60</f>
        <v>17865.4618417867</v>
      </c>
      <c r="J60" s="376" t="n">
        <f aca="false">+[2]data1cf!I60</f>
        <v>17087.7633498359</v>
      </c>
      <c r="K60" s="376" t="n">
        <f aca="false">+[2]data1cf!J60</f>
        <v>16408.5238181107</v>
      </c>
      <c r="L60" s="376" t="n">
        <f aca="false">+[2]data1cf!K60</f>
        <v>15544.9552939943</v>
      </c>
      <c r="M60" s="376" t="n">
        <f aca="false">+[2]data1cf!L60</f>
        <v>14790.9393698433</v>
      </c>
      <c r="N60" s="376" t="n">
        <f aca="false">+[2]data1cf!M60</f>
        <v>14002.239502193</v>
      </c>
      <c r="O60" s="376" t="n">
        <f aca="false">+[2]data1cf!N60</f>
        <v>13312.3057768772</v>
      </c>
      <c r="P60" s="376" t="n">
        <f aca="false">+[2]data1cf!O60</f>
        <v>14405.8026615035</v>
      </c>
      <c r="Q60" s="376" t="n">
        <f aca="false">+[2]data1cf!P60</f>
        <v>15770.4523774046</v>
      </c>
      <c r="R60" s="376" t="n">
        <f aca="false">+[2]data1cf!Q60</f>
        <v>14146.1265673674</v>
      </c>
      <c r="S60" s="376" t="n">
        <f aca="false">+[2]data1cf!R60</f>
        <v>10279.4937332778</v>
      </c>
      <c r="T60" s="376" t="n">
        <f aca="false">+[2]data1cf!S60</f>
        <v>9685.12246521608</v>
      </c>
      <c r="U60" s="376" t="n">
        <f aca="false">+[2]data1cf!T60</f>
        <v>9090.7804101043</v>
      </c>
      <c r="V60" s="376" t="n">
        <f aca="false">+[2]data1cf!U60</f>
        <v>8496.46844433097</v>
      </c>
      <c r="W60" s="376" t="n">
        <f aca="false">+[2]data1cf!V60</f>
        <v>12119.321662472</v>
      </c>
      <c r="X60" s="376" t="n">
        <f aca="false">+[2]data1cf!W60</f>
        <v>11525.0726104964</v>
      </c>
      <c r="Y60" s="376" t="n">
        <f aca="false">+[2]data1cf!X60</f>
        <v>10930.8564379534</v>
      </c>
      <c r="Z60" s="376" t="n">
        <f aca="false">+[2]data1cf!Y60</f>
        <v>10336.6741312258</v>
      </c>
      <c r="AA60" s="376" t="n">
        <f aca="false">+[2]data1cf!Z60</f>
        <v>9742.52670628818</v>
      </c>
      <c r="AB60" s="376"/>
      <c r="AC60" s="377" t="n">
        <f aca="false">XNPV(0.1,B60:AA60,$B$1:$AA$1)</f>
        <v>43180.6638651486</v>
      </c>
      <c r="AD60" s="377" t="n">
        <f aca="false">SUMPRODUCT(B60:AA60,$B$1010:$AA$1010)</f>
        <v>80682.1618280464</v>
      </c>
      <c r="AE60" s="378" t="n">
        <f aca="false">SUMPRODUCT(B60:AA60,$B$1012:$AA$1012)</f>
        <v>59120.5427860196</v>
      </c>
      <c r="AF60" s="379" t="n">
        <f aca="false">XIRR(B60:AA60,$B$1:$AA$1)</f>
        <v>0.156161562790334</v>
      </c>
      <c r="AG60" s="380" t="n">
        <f aca="false">1-EXP(-(1/0.25)*(AD60/ABS($AD$1010)))</f>
        <v>0.986452556947756</v>
      </c>
    </row>
    <row r="61" customFormat="false" ht="12.75" hidden="false" customHeight="false" outlineLevel="0" collapsed="false">
      <c r="A61" s="371"/>
      <c r="B61" s="376" t="n">
        <f aca="false">+[2]data1cf!A61</f>
        <v>-109410.605029724</v>
      </c>
      <c r="C61" s="376" t="n">
        <f aca="false">+[2]data1cf!B61</f>
        <v>15213.1889753386</v>
      </c>
      <c r="D61" s="376" t="n">
        <f aca="false">+[2]data1cf!C61</f>
        <v>23741.0851291889</v>
      </c>
      <c r="E61" s="376" t="n">
        <f aca="false">+[2]data1cf!D61</f>
        <v>22368.5098219279</v>
      </c>
      <c r="F61" s="376" t="n">
        <f aca="false">+[2]data1cf!E61</f>
        <v>20764.9717512429</v>
      </c>
      <c r="G61" s="376" t="n">
        <f aca="false">+[2]data1cf!F61</f>
        <v>19668.691137483</v>
      </c>
      <c r="H61" s="376" t="n">
        <f aca="false">+[2]data1cf!G61</f>
        <v>18290.4987525699</v>
      </c>
      <c r="I61" s="376" t="n">
        <f aca="false">+[2]data1cf!H61</f>
        <v>17200.2216278274</v>
      </c>
      <c r="J61" s="376" t="n">
        <f aca="false">+[2]data1cf!I61</f>
        <v>16454.6065011942</v>
      </c>
      <c r="K61" s="376" t="n">
        <f aca="false">+[2]data1cf!J61</f>
        <v>15803.6558822979</v>
      </c>
      <c r="L61" s="376" t="n">
        <f aca="false">+[2]data1cf!K61</f>
        <v>14975.4458292459</v>
      </c>
      <c r="M61" s="376" t="n">
        <f aca="false">+[2]data1cf!L61</f>
        <v>14252.5362639218</v>
      </c>
      <c r="N61" s="376" t="n">
        <f aca="false">+[2]data1cf!M61</f>
        <v>13496.3736150543</v>
      </c>
      <c r="O61" s="376" t="n">
        <f aca="false">+[2]data1cf!N61</f>
        <v>12835.178859937</v>
      </c>
      <c r="P61" s="376" t="n">
        <f aca="false">+[2]data1cf!O61</f>
        <v>13883.2880802979</v>
      </c>
      <c r="Q61" s="376" t="n">
        <f aca="false">+[2]data1cf!P61</f>
        <v>15191.640200384</v>
      </c>
      <c r="R61" s="376" t="n">
        <f aca="false">+[2]data1cf!Q61</f>
        <v>13634.3247277687</v>
      </c>
      <c r="S61" s="376" t="n">
        <f aca="false">+[2]data1cf!R61</f>
        <v>9927.20691788039</v>
      </c>
      <c r="T61" s="376" t="n">
        <f aca="false">+[2]data1cf!S61</f>
        <v>9357.35598864514</v>
      </c>
      <c r="U61" s="376" t="n">
        <f aca="false">+[2]data1cf!T61</f>
        <v>8787.5330672016</v>
      </c>
      <c r="V61" s="376" t="n">
        <f aca="false">+[2]data1cf!U61</f>
        <v>8217.73899378351</v>
      </c>
      <c r="W61" s="376" t="n">
        <f aca="false">+[2]data1cf!V61</f>
        <v>11691.1341321</v>
      </c>
      <c r="X61" s="376" t="n">
        <f aca="false">+[2]data1cf!W61</f>
        <v>11121.4003770184</v>
      </c>
      <c r="Y61" s="376" t="n">
        <f aca="false">+[2]data1cf!X61</f>
        <v>10551.698144953</v>
      </c>
      <c r="Z61" s="376" t="n">
        <f aca="false">+[2]data1cf!Y61</f>
        <v>9982.02838159442</v>
      </c>
      <c r="AA61" s="376" t="n">
        <f aca="false">+[2]data1cf!Z61</f>
        <v>9412.39206100386</v>
      </c>
      <c r="AB61" s="376"/>
      <c r="AC61" s="377" t="n">
        <f aca="false">XNPV(0.1,B61:AA61,$B$1:$AA$1)</f>
        <v>42054.1967027988</v>
      </c>
      <c r="AD61" s="377" t="n">
        <f aca="false">SUMPRODUCT(B61:AA61,$B$1010:$AA$1010)</f>
        <v>78171.3042993839</v>
      </c>
      <c r="AE61" s="378" t="n">
        <f aca="false">SUMPRODUCT(B61:AA61,$B$1012:$AA$1012)</f>
        <v>57395.936464986</v>
      </c>
      <c r="AF61" s="379" t="n">
        <f aca="false">XIRR(B61:AA61,$B$1:$AA$1)</f>
        <v>0.156980330983791</v>
      </c>
      <c r="AG61" s="380" t="n">
        <f aca="false">1-EXP(-(1/0.25)*(AD61/ABS($AD$1010)))</f>
        <v>0.984512026485507</v>
      </c>
    </row>
    <row r="62" customFormat="false" ht="12.75" hidden="false" customHeight="false" outlineLevel="0" collapsed="false">
      <c r="A62" s="371"/>
      <c r="B62" s="376" t="n">
        <f aca="false">+[2]data1cf!A62</f>
        <v>-115622.961508756</v>
      </c>
      <c r="C62" s="376" t="n">
        <f aca="false">+[2]data1cf!B62</f>
        <v>15990.8237515627</v>
      </c>
      <c r="D62" s="376" t="n">
        <f aca="false">+[2]data1cf!C62</f>
        <v>24968.1061694843</v>
      </c>
      <c r="E62" s="376" t="n">
        <f aca="false">+[2]data1cf!D62</f>
        <v>23531.3695284781</v>
      </c>
      <c r="F62" s="376" t="n">
        <f aca="false">+[2]data1cf!E62</f>
        <v>21845.208623551</v>
      </c>
      <c r="G62" s="376" t="n">
        <f aca="false">+[2]data1cf!F62</f>
        <v>20686.3237952315</v>
      </c>
      <c r="H62" s="376" t="n">
        <f aca="false">+[2]data1cf!G62</f>
        <v>19230.2345430923</v>
      </c>
      <c r="I62" s="376" t="n">
        <f aca="false">+[2]data1cf!H62</f>
        <v>18078.0512607339</v>
      </c>
      <c r="J62" s="376" t="n">
        <f aca="false">+[2]data1cf!I62</f>
        <v>17290.0999550662</v>
      </c>
      <c r="K62" s="376" t="n">
        <f aca="false">+[2]data1cf!J62</f>
        <v>16601.820194842</v>
      </c>
      <c r="L62" s="376" t="n">
        <f aca="false">+[2]data1cf!K62</f>
        <v>15726.9522383391</v>
      </c>
      <c r="M62" s="376" t="n">
        <f aca="false">+[2]data1cf!L62</f>
        <v>14962.9957203848</v>
      </c>
      <c r="N62" s="376" t="n">
        <f aca="false">+[2]data1cf!M62</f>
        <v>14163.8980020181</v>
      </c>
      <c r="O62" s="376" t="n">
        <f aca="false">+[2]data1cf!N62</f>
        <v>13464.7802243144</v>
      </c>
      <c r="P62" s="376" t="n">
        <f aca="false">+[2]data1cf!O62</f>
        <v>14572.7815495489</v>
      </c>
      <c r="Q62" s="376" t="n">
        <f aca="false">+[2]data1cf!P62</f>
        <v>15955.4221699853</v>
      </c>
      <c r="R62" s="376" t="n">
        <f aca="false">+[2]data1cf!Q62</f>
        <v>14309.6820070617</v>
      </c>
      <c r="S62" s="376" t="n">
        <f aca="false">+[2]data1cf!R62</f>
        <v>10392.0732914834</v>
      </c>
      <c r="T62" s="376" t="n">
        <f aca="false">+[2]data1cf!S62</f>
        <v>9789.86611020695</v>
      </c>
      <c r="U62" s="376" t="n">
        <f aca="false">+[2]data1cf!T62</f>
        <v>9187.68852701038</v>
      </c>
      <c r="V62" s="376" t="n">
        <f aca="false">+[2]data1cf!U62</f>
        <v>8585.54142983603</v>
      </c>
      <c r="W62" s="376" t="n">
        <f aca="false">+[2]data1cf!V62</f>
        <v>12256.1566528591</v>
      </c>
      <c r="X62" s="376" t="n">
        <f aca="false">+[2]data1cf!W62</f>
        <v>11654.0732989087</v>
      </c>
      <c r="Y62" s="376" t="n">
        <f aca="false">+[2]data1cf!X62</f>
        <v>11052.0232578578</v>
      </c>
      <c r="Z62" s="376" t="n">
        <f aca="false">+[2]data1cf!Y62</f>
        <v>10450.0075290935</v>
      </c>
      <c r="AA62" s="376" t="n">
        <f aca="false">+[2]data1cf!Z62</f>
        <v>9848.02714198441</v>
      </c>
      <c r="AB62" s="376"/>
      <c r="AC62" s="377" t="n">
        <f aca="false">XNPV(0.1,B62:AA62,$B$1:$AA$1)</f>
        <v>43532.0520777599</v>
      </c>
      <c r="AD62" s="377" t="n">
        <f aca="false">SUMPRODUCT(B62:AA62,$B$1010:$AA$1010)</f>
        <v>81473.9610790584</v>
      </c>
      <c r="AE62" s="378" t="n">
        <f aca="false">SUMPRODUCT(B62:AA62,$B$1012:$AA$1012)</f>
        <v>59661.9117568608</v>
      </c>
      <c r="AF62" s="379" t="n">
        <f aca="false">XIRR(B62:AA62,$B$1:$AA$1)</f>
        <v>0.155902428319164</v>
      </c>
      <c r="AG62" s="380" t="n">
        <f aca="false">1-EXP(-(1/0.25)*(AD62/ABS($AD$1010)))</f>
        <v>0.987012554427941</v>
      </c>
    </row>
    <row r="63" customFormat="false" ht="12.75" hidden="false" customHeight="false" outlineLevel="0" collapsed="false">
      <c r="A63" s="371"/>
      <c r="B63" s="376" t="n">
        <f aca="false">+[2]data1cf!A63</f>
        <v>-95209.2775956584</v>
      </c>
      <c r="C63" s="376" t="n">
        <f aca="false">+[2]data1cf!B63</f>
        <v>13496.8934032884</v>
      </c>
      <c r="D63" s="376" t="n">
        <f aca="false">+[2]data1cf!C63</f>
        <v>20859.791255055</v>
      </c>
      <c r="E63" s="376" t="n">
        <f aca="false">+[2]data1cf!D63</f>
        <v>19720.5280239558</v>
      </c>
      <c r="F63" s="376" t="n">
        <f aca="false">+[2]data1cf!E63</f>
        <v>18295.5710364296</v>
      </c>
      <c r="G63" s="376" t="n">
        <f aca="false">+[2]data1cf!F63</f>
        <v>17342.4024531388</v>
      </c>
      <c r="H63" s="376" t="n">
        <f aca="false">+[2]data1cf!G63</f>
        <v>16142.28080858</v>
      </c>
      <c r="I63" s="376" t="n">
        <f aca="false">+[2]data1cf!H63</f>
        <v>15193.5199695589</v>
      </c>
      <c r="J63" s="376" t="n">
        <f aca="false">+[2]data1cf!I63</f>
        <v>14544.6845339825</v>
      </c>
      <c r="K63" s="376" t="n">
        <f aca="false">+[2]data1cf!J63</f>
        <v>13979.067614242</v>
      </c>
      <c r="L63" s="376" t="n">
        <f aca="false">+[2]data1cf!K63</f>
        <v>13257.5166311467</v>
      </c>
      <c r="M63" s="376" t="n">
        <f aca="false">+[2]data1cf!L63</f>
        <v>12628.4396101138</v>
      </c>
      <c r="N63" s="376" t="n">
        <f aca="false">+[2]data1cf!M63</f>
        <v>11970.4257043875</v>
      </c>
      <c r="O63" s="376" t="n">
        <f aca="false">+[2]data1cf!N63</f>
        <v>11395.9222495615</v>
      </c>
      <c r="P63" s="376" t="n">
        <f aca="false">+[2]data1cf!O63</f>
        <v>12307.1192700353</v>
      </c>
      <c r="Q63" s="376" t="n">
        <f aca="false">+[2]data1cf!P63</f>
        <v>13445.6493070487</v>
      </c>
      <c r="R63" s="376" t="n">
        <f aca="false">+[2]data1cf!Q63</f>
        <v>12090.4709758809</v>
      </c>
      <c r="S63" s="376" t="n">
        <f aca="false">+[2]data1cf!R63</f>
        <v>8864.53132820617</v>
      </c>
      <c r="T63" s="376" t="n">
        <f aca="false">+[2]data1cf!S63</f>
        <v>8368.64616885657</v>
      </c>
      <c r="U63" s="376" t="n">
        <f aca="false">+[2]data1cf!T63</f>
        <v>7872.78538193058</v>
      </c>
      <c r="V63" s="376" t="n">
        <f aca="false">+[2]data1cf!U63</f>
        <v>7376.94969860092</v>
      </c>
      <c r="W63" s="376" t="n">
        <f aca="false">+[2]data1cf!V63</f>
        <v>10399.5035162454</v>
      </c>
      <c r="X63" s="376" t="n">
        <f aca="false">+[2]data1cf!W63</f>
        <v>9903.72032202536</v>
      </c>
      <c r="Y63" s="376" t="n">
        <f aca="false">+[2]data1cf!X63</f>
        <v>9407.96455918279</v>
      </c>
      <c r="Z63" s="376" t="n">
        <f aca="false">+[2]data1cf!Y63</f>
        <v>8912.23705065906</v>
      </c>
      <c r="AA63" s="376" t="n">
        <f aca="false">+[2]data1cf!Z63</f>
        <v>8416.53864408373</v>
      </c>
      <c r="AB63" s="376"/>
      <c r="AC63" s="377" t="n">
        <f aca="false">XNPV(0.1,B63:AA63,$B$1:$AA$1)</f>
        <v>38676.2827231859</v>
      </c>
      <c r="AD63" s="377" t="n">
        <f aca="false">SUMPRODUCT(B63:AA63,$B$1010:$AA$1010)</f>
        <v>70619.8225660997</v>
      </c>
      <c r="AE63" s="378" t="n">
        <f aca="false">SUMPRODUCT(B63:AA63,$B$1012:$AA$1012)</f>
        <v>52215.1531497737</v>
      </c>
      <c r="AF63" s="379" t="n">
        <f aca="false">XIRR(B63:AA63,$B$1:$AA$1)</f>
        <v>0.159965009239547</v>
      </c>
      <c r="AG63" s="380" t="n">
        <f aca="false">1-EXP(-(1/0.25)*(AD63/ABS($AD$1010)))</f>
        <v>0.976834364651548</v>
      </c>
    </row>
    <row r="64" customFormat="false" ht="12.75" hidden="false" customHeight="false" outlineLevel="0" collapsed="false">
      <c r="A64" s="371"/>
      <c r="B64" s="376" t="n">
        <f aca="false">+[2]data1cf!A64</f>
        <v>-114542.442182613</v>
      </c>
      <c r="C64" s="376" t="n">
        <f aca="false">+[2]data1cf!B64</f>
        <v>15856.7796467982</v>
      </c>
      <c r="D64" s="376" t="n">
        <f aca="false">+[2]data1cf!C64</f>
        <v>24745.5565705645</v>
      </c>
      <c r="E64" s="376" t="n">
        <f aca="false">+[2]data1cf!D64</f>
        <v>23353.9675523115</v>
      </c>
      <c r="F64" s="376" t="n">
        <f aca="false">+[2]data1cf!E64</f>
        <v>21657.3223003368</v>
      </c>
      <c r="G64" s="376" t="n">
        <f aca="false">+[2]data1cf!F64</f>
        <v>20509.3262650153</v>
      </c>
      <c r="H64" s="376" t="n">
        <f aca="false">+[2]data1cf!G64</f>
        <v>19066.785667202</v>
      </c>
      <c r="I64" s="376" t="n">
        <f aca="false">+[2]data1cf!H64</f>
        <v>17925.3697643294</v>
      </c>
      <c r="J64" s="376" t="n">
        <f aca="false">+[2]data1cf!I64</f>
        <v>17144.7820186564</v>
      </c>
      <c r="K64" s="376" t="n">
        <f aca="false">+[2]data1cf!J64</f>
        <v>16462.9949410027</v>
      </c>
      <c r="L64" s="376" t="n">
        <f aca="false">+[2]data1cf!K64</f>
        <v>15596.2422249188</v>
      </c>
      <c r="M64" s="376" t="n">
        <f aca="false">+[2]data1cf!L64</f>
        <v>14839.4250309467</v>
      </c>
      <c r="N64" s="376" t="n">
        <f aca="false">+[2]data1cf!M64</f>
        <v>14047.7950379946</v>
      </c>
      <c r="O64" s="376" t="n">
        <f aca="false">+[2]data1cf!N64</f>
        <v>13355.2732370267</v>
      </c>
      <c r="P64" s="376" t="n">
        <f aca="false">+[2]data1cf!O64</f>
        <v>14452.8574883187</v>
      </c>
      <c r="Q64" s="376" t="n">
        <f aca="false">+[2]data1cf!P64</f>
        <v>15822.5770600984</v>
      </c>
      <c r="R64" s="376" t="n">
        <f aca="false">+[2]data1cf!Q64</f>
        <v>14192.2166628255</v>
      </c>
      <c r="S64" s="376" t="n">
        <f aca="false">+[2]data1cf!R64</f>
        <v>10311.2187715524</v>
      </c>
      <c r="T64" s="376" t="n">
        <f aca="false">+[2]data1cf!S64</f>
        <v>9714.63933487985</v>
      </c>
      <c r="U64" s="376" t="n">
        <f aca="false">+[2]data1cf!T64</f>
        <v>9118.08921968723</v>
      </c>
      <c r="V64" s="376" t="n">
        <f aca="false">+[2]data1cf!U64</f>
        <v>8521.56930561897</v>
      </c>
      <c r="W64" s="376" t="n">
        <f aca="false">+[2]data1cf!V64</f>
        <v>12157.8819071251</v>
      </c>
      <c r="X64" s="376" t="n">
        <f aca="false">+[2]data1cf!W64</f>
        <v>11561.4251405877</v>
      </c>
      <c r="Y64" s="376" t="n">
        <f aca="false">+[2]data1cf!X64</f>
        <v>10965.0013756343</v>
      </c>
      <c r="Z64" s="376" t="n">
        <f aca="false">+[2]data1cf!Y64</f>
        <v>10368.6116023125</v>
      </c>
      <c r="AA64" s="376" t="n">
        <f aca="false">+[2]data1cf!Z64</f>
        <v>9772.25684037113</v>
      </c>
      <c r="AB64" s="376"/>
      <c r="AC64" s="377" t="n">
        <f aca="false">XNPV(0.1,B64:AA64,$B$1:$AA$1)</f>
        <v>43287.2311743899</v>
      </c>
      <c r="AD64" s="377" t="n">
        <f aca="false">SUMPRODUCT(B64:AA64,$B$1010:$AA$1010)</f>
        <v>80913.6245415345</v>
      </c>
      <c r="AE64" s="378" t="n">
        <f aca="false">SUMPRODUCT(B64:AA64,$B$1012:$AA$1012)</f>
        <v>59281.1020484505</v>
      </c>
      <c r="AF64" s="379" t="n">
        <f aca="false">XIRR(B64:AA64,$B$1:$AA$1)</f>
        <v>0.156099569218775</v>
      </c>
      <c r="AG64" s="380" t="n">
        <f aca="false">1-EXP(-(1/0.25)*(AD64/ABS($AD$1010)))</f>
        <v>0.986618710506541</v>
      </c>
    </row>
    <row r="65" customFormat="false" ht="12.75" hidden="false" customHeight="false" outlineLevel="0" collapsed="false">
      <c r="A65" s="371"/>
      <c r="B65" s="376" t="n">
        <f aca="false">+[2]data1cf!A65</f>
        <v>-114954.288817422</v>
      </c>
      <c r="C65" s="376" t="n">
        <f aca="false">+[2]data1cf!B65</f>
        <v>15879.4453472393</v>
      </c>
      <c r="D65" s="376" t="n">
        <f aca="false">+[2]data1cf!C65</f>
        <v>24867.6405000441</v>
      </c>
      <c r="E65" s="376" t="n">
        <f aca="false">+[2]data1cf!D65</f>
        <v>23390.1066206068</v>
      </c>
      <c r="F65" s="376" t="n">
        <f aca="false">+[2]data1cf!E65</f>
        <v>21728.9363363564</v>
      </c>
      <c r="G65" s="376" t="n">
        <f aca="false">+[2]data1cf!F65</f>
        <v>20576.7899701294</v>
      </c>
      <c r="H65" s="376" t="n">
        <f aca="false">+[2]data1cf!G65</f>
        <v>19129.0852187879</v>
      </c>
      <c r="I65" s="376" t="n">
        <f aca="false">+[2]data1cf!H65</f>
        <v>17983.5652625221</v>
      </c>
      <c r="J65" s="376" t="n">
        <f aca="false">+[2]data1cf!I65</f>
        <v>17200.170850341</v>
      </c>
      <c r="K65" s="376" t="n">
        <f aca="false">+[2]data1cf!J65</f>
        <v>16515.9090465044</v>
      </c>
      <c r="L65" s="376" t="n">
        <f aca="false">+[2]data1cf!K65</f>
        <v>15646.0631562622</v>
      </c>
      <c r="M65" s="376" t="n">
        <f aca="false">+[2]data1cf!L65</f>
        <v>14886.5247647272</v>
      </c>
      <c r="N65" s="376" t="n">
        <f aca="false">+[2]data1cf!M65</f>
        <v>14092.048401972</v>
      </c>
      <c r="O65" s="376" t="n">
        <f aca="false">+[2]data1cf!N65</f>
        <v>13397.0125036101</v>
      </c>
      <c r="P65" s="376" t="n">
        <f aca="false">+[2]data1cf!O65</f>
        <v>14498.5672871674</v>
      </c>
      <c r="Q65" s="376" t="n">
        <f aca="false">+[2]data1cf!P65</f>
        <v>15873.2117966865</v>
      </c>
      <c r="R65" s="376" t="n">
        <f aca="false">+[2]data1cf!Q65</f>
        <v>14236.9893064606</v>
      </c>
      <c r="S65" s="376" t="n">
        <f aca="false">+[2]data1cf!R65</f>
        <v>10342.0369727052</v>
      </c>
      <c r="T65" s="376" t="n">
        <f aca="false">+[2]data1cf!S65</f>
        <v>9743.31248631392</v>
      </c>
      <c r="U65" s="376" t="n">
        <f aca="false">+[2]data1cf!T65</f>
        <v>9144.61742683031</v>
      </c>
      <c r="V65" s="376" t="n">
        <f aca="false">+[2]data1cf!U65</f>
        <v>8545.95267706164</v>
      </c>
      <c r="W65" s="376" t="n">
        <f aca="false">+[2]data1cf!V65</f>
        <v>12195.3399352584</v>
      </c>
      <c r="X65" s="376" t="n">
        <f aca="false">+[2]data1cf!W65</f>
        <v>11596.7385600726</v>
      </c>
      <c r="Y65" s="376" t="n">
        <f aca="false">+[2]data1cf!X65</f>
        <v>10998.1703051308</v>
      </c>
      <c r="Z65" s="376" t="n">
        <f aca="false">+[2]data1cf!Y65</f>
        <v>10399.6361640402</v>
      </c>
      <c r="AA65" s="376" t="n">
        <f aca="false">+[2]data1cf!Z65</f>
        <v>9801.13716021625</v>
      </c>
      <c r="AB65" s="376"/>
      <c r="AC65" s="377" t="n">
        <f aca="false">XNPV(0.1,B65:AA65,$B$1:$AA$1)</f>
        <v>43361.8435215729</v>
      </c>
      <c r="AD65" s="377" t="n">
        <f aca="false">SUMPRODUCT(B65:AA65,$B$1010:$AA$1010)</f>
        <v>81106.9287432017</v>
      </c>
      <c r="AE65" s="378" t="n">
        <f aca="false">SUMPRODUCT(B65:AA65,$B$1012:$AA$1012)</f>
        <v>59406.6345896806</v>
      </c>
      <c r="AF65" s="379" t="n">
        <f aca="false">XIRR(B65:AA65,$B$1:$AA$1)</f>
        <v>0.155994441831622</v>
      </c>
      <c r="AG65" s="380" t="n">
        <f aca="false">1-EXP(-(1/0.25)*(AD65/ABS($AD$1010)))</f>
        <v>0.986755909671414</v>
      </c>
    </row>
    <row r="66" customFormat="false" ht="12.75" hidden="false" customHeight="false" outlineLevel="0" collapsed="false">
      <c r="A66" s="371"/>
      <c r="B66" s="376" t="n">
        <f aca="false">+[2]data1cf!A66</f>
        <v>-114879.318392352</v>
      </c>
      <c r="C66" s="376" t="n">
        <f aca="false">+[2]data1cf!B66</f>
        <v>15914.0311404647</v>
      </c>
      <c r="D66" s="376" t="n">
        <f aca="false">+[2]data1cf!C66</f>
        <v>24769.7717171583</v>
      </c>
      <c r="E66" s="376" t="n">
        <f aca="false">+[2]data1cf!D66</f>
        <v>23400.2195199505</v>
      </c>
      <c r="F66" s="376" t="n">
        <f aca="false">+[2]data1cf!E66</f>
        <v>21715.9000887157</v>
      </c>
      <c r="G66" s="376" t="n">
        <f aca="false">+[2]data1cf!F66</f>
        <v>20564.5092271981</v>
      </c>
      <c r="H66" s="376" t="n">
        <f aca="false">+[2]data1cf!G66</f>
        <v>19117.7445315774</v>
      </c>
      <c r="I66" s="376" t="n">
        <f aca="false">+[2]data1cf!H66</f>
        <v>17972.9716559028</v>
      </c>
      <c r="J66" s="376" t="n">
        <f aca="false">+[2]data1cf!I66</f>
        <v>17190.0881547341</v>
      </c>
      <c r="K66" s="376" t="n">
        <f aca="false">+[2]data1cf!J66</f>
        <v>16506.2768372149</v>
      </c>
      <c r="L66" s="376" t="n">
        <f aca="false">+[2]data1cf!K66</f>
        <v>15636.9940123515</v>
      </c>
      <c r="M66" s="376" t="n">
        <f aca="false">+[2]data1cf!L66</f>
        <v>14877.9509735055</v>
      </c>
      <c r="N66" s="376" t="n">
        <f aca="false">+[2]data1cf!M66</f>
        <v>14083.9927491446</v>
      </c>
      <c r="O66" s="376" t="n">
        <f aca="false">+[2]data1cf!N66</f>
        <v>13389.4145040312</v>
      </c>
      <c r="P66" s="376" t="n">
        <f aca="false">+[2]data1cf!O66</f>
        <v>14490.2465124909</v>
      </c>
      <c r="Q66" s="376" t="n">
        <f aca="false">+[2]data1cf!P66</f>
        <v>15863.9945118905</v>
      </c>
      <c r="R66" s="376" t="n">
        <f aca="false">+[2]data1cf!Q66</f>
        <v>14228.8391266579</v>
      </c>
      <c r="S66" s="376" t="n">
        <f aca="false">+[2]data1cf!R66</f>
        <v>10336.4269872276</v>
      </c>
      <c r="T66" s="376" t="n">
        <f aca="false">+[2]data1cf!S66</f>
        <v>9738.09297456025</v>
      </c>
      <c r="U66" s="376" t="n">
        <f aca="false">+[2]data1cf!T66</f>
        <v>9139.78836960912</v>
      </c>
      <c r="V66" s="376" t="n">
        <f aca="false">+[2]data1cf!U66</f>
        <v>8541.51405460565</v>
      </c>
      <c r="W66" s="376" t="n">
        <f aca="false">+[2]data1cf!V66</f>
        <v>12188.5212701193</v>
      </c>
      <c r="X66" s="376" t="n">
        <f aca="false">+[2]data1cf!W66</f>
        <v>11590.3102883674</v>
      </c>
      <c r="Y66" s="376" t="n">
        <f aca="false">+[2]data1cf!X66</f>
        <v>10992.1324052592</v>
      </c>
      <c r="Z66" s="376" t="n">
        <f aca="false">+[2]data1cf!Y66</f>
        <v>10393.9886137539</v>
      </c>
      <c r="AA66" s="376" t="n">
        <f aca="false">+[2]data1cf!Z66</f>
        <v>9795.87993659964</v>
      </c>
      <c r="AB66" s="376"/>
      <c r="AC66" s="377" t="n">
        <f aca="false">XNPV(0.1,B66:AA66,$B$1:$AA$1)</f>
        <v>43333.490820898</v>
      </c>
      <c r="AD66" s="377" t="n">
        <f aca="false">SUMPRODUCT(B66:AA66,$B$1010:$AA$1010)</f>
        <v>81054.6388468057</v>
      </c>
      <c r="AE66" s="378" t="n">
        <f aca="false">SUMPRODUCT(B66:AA66,$B$1012:$AA$1012)</f>
        <v>59367.6159100043</v>
      </c>
      <c r="AF66" s="379" t="n">
        <f aca="false">XIRR(B66:AA66,$B$1:$AA$1)</f>
        <v>0.155992244237357</v>
      </c>
      <c r="AG66" s="380" t="n">
        <f aca="false">1-EXP(-(1/0.25)*(AD66/ABS($AD$1010)))</f>
        <v>0.986718935910646</v>
      </c>
    </row>
    <row r="67" customFormat="false" ht="12.75" hidden="false" customHeight="false" outlineLevel="0" collapsed="false">
      <c r="A67" s="371"/>
      <c r="B67" s="376" t="n">
        <f aca="false">+[2]data1cf!A67</f>
        <v>-113227.403516683</v>
      </c>
      <c r="C67" s="376" t="n">
        <f aca="false">+[2]data1cf!B67</f>
        <v>15721.8859073756</v>
      </c>
      <c r="D67" s="376" t="n">
        <f aca="false">+[2]data1cf!C67</f>
        <v>24434.6454195836</v>
      </c>
      <c r="E67" s="376" t="n">
        <f aca="false">+[2]data1cf!D67</f>
        <v>23038.7684726067</v>
      </c>
      <c r="F67" s="376" t="n">
        <f aca="false">+[2]data1cf!E67</f>
        <v>21428.6565339335</v>
      </c>
      <c r="G67" s="376" t="n">
        <f aca="false">+[2]data1cf!F67</f>
        <v>20293.9126297596</v>
      </c>
      <c r="H67" s="376" t="n">
        <f aca="false">+[2]data1cf!G67</f>
        <v>18867.8613291564</v>
      </c>
      <c r="I67" s="376" t="n">
        <f aca="false">+[2]data1cf!H67</f>
        <v>17739.5497919458</v>
      </c>
      <c r="J67" s="376" t="n">
        <f aca="false">+[2]data1cf!I67</f>
        <v>16967.9238166712</v>
      </c>
      <c r="K67" s="376" t="n">
        <f aca="false">+[2]data1cf!J67</f>
        <v>16294.0386139949</v>
      </c>
      <c r="L67" s="376" t="n">
        <f aca="false">+[2]data1cf!K67</f>
        <v>15437.1624958358</v>
      </c>
      <c r="M67" s="376" t="n">
        <f aca="false">+[2]data1cf!L67</f>
        <v>14689.0341673544</v>
      </c>
      <c r="N67" s="376" t="n">
        <f aca="false">+[2]data1cf!M67</f>
        <v>13906.4927186137</v>
      </c>
      <c r="O67" s="376" t="n">
        <f aca="false">+[2]data1cf!N67</f>
        <v>13221.9985060816</v>
      </c>
      <c r="P67" s="376" t="n">
        <f aca="false">+[2]data1cf!O67</f>
        <v>14306.9047286805</v>
      </c>
      <c r="Q67" s="376" t="n">
        <f aca="false">+[2]data1cf!P67</f>
        <v>15660.8988264433</v>
      </c>
      <c r="R67" s="376" t="n">
        <f aca="false">+[2]data1cf!Q67</f>
        <v>14049.2562679117</v>
      </c>
      <c r="S67" s="376" t="n">
        <f aca="false">+[2]data1cf!R67</f>
        <v>10212.8153303073</v>
      </c>
      <c r="T67" s="376" t="n">
        <f aca="false">+[2]data1cf!S67</f>
        <v>9623.08510176727</v>
      </c>
      <c r="U67" s="376" t="n">
        <f aca="false">+[2]data1cf!T67</f>
        <v>9033.38385807325</v>
      </c>
      <c r="V67" s="376" t="n">
        <f aca="false">+[2]data1cf!U67</f>
        <v>8443.71246877056</v>
      </c>
      <c r="W67" s="376" t="n">
        <f aca="false">+[2]data1cf!V67</f>
        <v>12038.2772990465</v>
      </c>
      <c r="X67" s="376" t="n">
        <f aca="false">+[2]data1cf!W67</f>
        <v>11448.6683322906</v>
      </c>
      <c r="Y67" s="376" t="n">
        <f aca="false">+[2]data1cf!X67</f>
        <v>10859.0919882342</v>
      </c>
      <c r="Z67" s="376" t="n">
        <f aca="false">+[2]data1cf!Y67</f>
        <v>10269.5492455583</v>
      </c>
      <c r="AA67" s="376" t="n">
        <f aca="false">+[2]data1cf!Z67</f>
        <v>9680.04111230427</v>
      </c>
      <c r="AB67" s="376"/>
      <c r="AC67" s="377" t="n">
        <f aca="false">XNPV(0.1,B67:AA67,$B$1:$AA$1)</f>
        <v>42907.2709873427</v>
      </c>
      <c r="AD67" s="377" t="n">
        <f aca="false">SUMPRODUCT(B67:AA67,$B$1010:$AA$1010)</f>
        <v>80137.8811706928</v>
      </c>
      <c r="AE67" s="378" t="n">
        <f aca="false">SUMPRODUCT(B67:AA67,$B$1012:$AA$1012)</f>
        <v>58728.727184697</v>
      </c>
      <c r="AF67" s="379" t="n">
        <f aca="false">XIRR(B67:AA67,$B$1:$AA$1)</f>
        <v>0.156221930835643</v>
      </c>
      <c r="AG67" s="380" t="n">
        <f aca="false">1-EXP(-(1/0.25)*(AD67/ABS($AD$1010)))</f>
        <v>0.986053674519461</v>
      </c>
    </row>
    <row r="68" customFormat="false" ht="12.75" hidden="false" customHeight="false" outlineLevel="0" collapsed="false">
      <c r="A68" s="371"/>
      <c r="B68" s="376" t="n">
        <f aca="false">+[2]data1cf!A68</f>
        <v>-92222.7504612786</v>
      </c>
      <c r="C68" s="376" t="n">
        <f aca="false">+[2]data1cf!B68</f>
        <v>13166.887604493</v>
      </c>
      <c r="D68" s="376" t="n">
        <f aca="false">+[2]data1cf!C68</f>
        <v>20314.193858429</v>
      </c>
      <c r="E68" s="376" t="n">
        <f aca="false">+[2]data1cf!D68</f>
        <v>19190.4317334942</v>
      </c>
      <c r="F68" s="376" t="n">
        <f aca="false">+[2]data1cf!E68</f>
        <v>17776.2581570746</v>
      </c>
      <c r="G68" s="376" t="n">
        <f aca="false">+[2]data1cf!F68</f>
        <v>16853.1859126111</v>
      </c>
      <c r="H68" s="376" t="n">
        <f aca="false">+[2]data1cf!G68</f>
        <v>15690.512393967</v>
      </c>
      <c r="I68" s="376" t="n">
        <f aca="false">+[2]data1cf!H68</f>
        <v>14771.512310004</v>
      </c>
      <c r="J68" s="376" t="n">
        <f aca="false">+[2]data1cf!I68</f>
        <v>14143.0295615083</v>
      </c>
      <c r="K68" s="376" t="n">
        <f aca="false">+[2]data1cf!J68</f>
        <v>13595.3582464438</v>
      </c>
      <c r="L68" s="376" t="n">
        <f aca="false">+[2]data1cf!K68</f>
        <v>12896.2375754466</v>
      </c>
      <c r="M68" s="376" t="n">
        <f aca="false">+[2]data1cf!L68</f>
        <v>12286.8934590253</v>
      </c>
      <c r="N68" s="376" t="n">
        <f aca="false">+[2]data1cf!M68</f>
        <v>11649.5201508738</v>
      </c>
      <c r="O68" s="376" t="n">
        <f aca="false">+[2]data1cf!N68</f>
        <v>11093.2478030932</v>
      </c>
      <c r="P68" s="376" t="n">
        <f aca="false">+[2]data1cf!O68</f>
        <v>11975.6523038614</v>
      </c>
      <c r="Q68" s="376" t="n">
        <f aca="false">+[2]data1cf!P68</f>
        <v>13078.4689006018</v>
      </c>
      <c r="R68" s="376" t="n">
        <f aca="false">+[2]data1cf!Q68</f>
        <v>11765.7998391203</v>
      </c>
      <c r="S68" s="376" t="n">
        <f aca="false">+[2]data1cf!R68</f>
        <v>8641.0515515205</v>
      </c>
      <c r="T68" s="376" t="n">
        <f aca="false">+[2]data1cf!S68</f>
        <v>8160.72133094717</v>
      </c>
      <c r="U68" s="376" t="n">
        <f aca="false">+[2]data1cf!T68</f>
        <v>7680.41471828262</v>
      </c>
      <c r="V68" s="376" t="n">
        <f aca="false">+[2]data1cf!U68</f>
        <v>7200.13242176414</v>
      </c>
      <c r="W68" s="376" t="n">
        <f aca="false">+[2]data1cf!V68</f>
        <v>10127.8746914222</v>
      </c>
      <c r="X68" s="376" t="n">
        <f aca="false">+[2]data1cf!W68</f>
        <v>9647.6432375335</v>
      </c>
      <c r="Y68" s="376" t="n">
        <f aca="false">+[2]data1cf!X68</f>
        <v>9167.43835455416</v>
      </c>
      <c r="Z68" s="376" t="n">
        <f aca="false">+[2]data1cf!Y68</f>
        <v>8687.26083961143</v>
      </c>
      <c r="AA68" s="376" t="n">
        <f aca="false">+[2]data1cf!Z68</f>
        <v>8207.11151374642</v>
      </c>
      <c r="AB68" s="376"/>
      <c r="AC68" s="377" t="n">
        <f aca="false">XNPV(0.1,B68:AA68,$B$1:$AA$1)</f>
        <v>38063.9888295861</v>
      </c>
      <c r="AD68" s="377" t="n">
        <f aca="false">SUMPRODUCT(B68:AA68,$B$1010:$AA$1010)</f>
        <v>69138.2265989113</v>
      </c>
      <c r="AE68" s="378" t="n">
        <f aca="false">SUMPRODUCT(B68:AA68,$B$1012:$AA$1012)</f>
        <v>51228.7233267608</v>
      </c>
      <c r="AF68" s="379" t="n">
        <f aca="false">XIRR(B68:AA68,$B$1:$AA$1)</f>
        <v>0.160900869458562</v>
      </c>
      <c r="AG68" s="380" t="n">
        <f aca="false">1-EXP(-(1/0.25)*(AD68/ABS($AD$1010)))</f>
        <v>0.974930273212134</v>
      </c>
    </row>
    <row r="69" customFormat="false" ht="12.75" hidden="false" customHeight="false" outlineLevel="0" collapsed="false">
      <c r="A69" s="371"/>
      <c r="B69" s="376" t="n">
        <f aca="false">+[2]data1cf!A69</f>
        <v>-112931.796817405</v>
      </c>
      <c r="C69" s="376" t="n">
        <f aca="false">+[2]data1cf!B69</f>
        <v>15638.2054278651</v>
      </c>
      <c r="D69" s="376" t="n">
        <f aca="false">+[2]data1cf!C69</f>
        <v>24419.9468620021</v>
      </c>
      <c r="E69" s="376" t="n">
        <f aca="false">+[2]data1cf!D69</f>
        <v>23023.0430301523</v>
      </c>
      <c r="F69" s="376" t="n">
        <f aca="false">+[2]data1cf!E69</f>
        <v>21377.254902791</v>
      </c>
      <c r="G69" s="376" t="n">
        <f aca="false">+[2]data1cf!F69</f>
        <v>20245.4899366882</v>
      </c>
      <c r="H69" s="376" t="n">
        <f aca="false">+[2]data1cf!G69</f>
        <v>18823.1452546415</v>
      </c>
      <c r="I69" s="376" t="n">
        <f aca="false">+[2]data1cf!H69</f>
        <v>17697.7794393932</v>
      </c>
      <c r="J69" s="376" t="n">
        <f aca="false">+[2]data1cf!I69</f>
        <v>16928.1679747454</v>
      </c>
      <c r="K69" s="376" t="n">
        <f aca="false">+[2]data1cf!J69</f>
        <v>16256.0590294831</v>
      </c>
      <c r="L69" s="376" t="n">
        <f aca="false">+[2]data1cf!K69</f>
        <v>15401.4030654445</v>
      </c>
      <c r="M69" s="376" t="n">
        <f aca="false">+[2]data1cf!L69</f>
        <v>14655.2279014705</v>
      </c>
      <c r="N69" s="376" t="n">
        <f aca="false">+[2]data1cf!M69</f>
        <v>13874.7294607608</v>
      </c>
      <c r="O69" s="376" t="n">
        <f aca="false">+[2]data1cf!N69</f>
        <v>13192.0397646905</v>
      </c>
      <c r="P69" s="376" t="n">
        <f aca="false">+[2]data1cf!O69</f>
        <v>14274.0961013413</v>
      </c>
      <c r="Q69" s="376" t="n">
        <f aca="false">+[2]data1cf!P69</f>
        <v>15624.5552798738</v>
      </c>
      <c r="R69" s="376" t="n">
        <f aca="false">+[2]data1cf!Q69</f>
        <v>14017.120292322</v>
      </c>
      <c r="S69" s="376" t="n">
        <f aca="false">+[2]data1cf!R69</f>
        <v>10190.6952837887</v>
      </c>
      <c r="T69" s="376" t="n">
        <f aca="false">+[2]data1cf!S69</f>
        <v>9602.50468435712</v>
      </c>
      <c r="U69" s="376" t="n">
        <f aca="false">+[2]data1cf!T69</f>
        <v>9014.34299409977</v>
      </c>
      <c r="V69" s="376" t="n">
        <f aca="false">+[2]data1cf!U69</f>
        <v>8426.21108029185</v>
      </c>
      <c r="W69" s="376" t="n">
        <f aca="false">+[2]data1cf!V69</f>
        <v>12011.3914558172</v>
      </c>
      <c r="X69" s="376" t="n">
        <f aca="false">+[2]data1cf!W69</f>
        <v>11423.3218015875</v>
      </c>
      <c r="Y69" s="376" t="n">
        <f aca="false">+[2]data1cf!X69</f>
        <v>10835.2846848879</v>
      </c>
      <c r="Z69" s="376" t="n">
        <f aca="false">+[2]data1cf!Y69</f>
        <v>10247.2810818446</v>
      </c>
      <c r="AA69" s="376" t="n">
        <f aca="false">+[2]data1cf!Z69</f>
        <v>9659.31199786712</v>
      </c>
      <c r="AB69" s="376"/>
      <c r="AC69" s="377" t="n">
        <f aca="false">XNPV(0.1,B69:AA69,$B$1:$AA$1)</f>
        <v>42860.3609787183</v>
      </c>
      <c r="AD69" s="377" t="n">
        <f aca="false">SUMPRODUCT(B69:AA69,$B$1010:$AA$1010)</f>
        <v>80009.4490226774</v>
      </c>
      <c r="AE69" s="378" t="n">
        <f aca="false">SUMPRODUCT(B69:AA69,$B$1012:$AA$1012)</f>
        <v>58647.4168080073</v>
      </c>
      <c r="AF69" s="379" t="n">
        <f aca="false">XIRR(B69:AA69,$B$1:$AA$1)</f>
        <v>0.156304012337705</v>
      </c>
      <c r="AG69" s="380" t="n">
        <f aca="false">1-EXP(-(1/0.25)*(AD69/ABS($AD$1010)))</f>
        <v>0.985957851583345</v>
      </c>
    </row>
    <row r="70" customFormat="false" ht="12.75" hidden="false" customHeight="false" outlineLevel="0" collapsed="false">
      <c r="A70" s="371"/>
      <c r="B70" s="376" t="n">
        <f aca="false">+[2]data1cf!A70</f>
        <v>-91892.3851568011</v>
      </c>
      <c r="C70" s="376" t="n">
        <f aca="false">+[2]data1cf!B70</f>
        <v>13118.2201048271</v>
      </c>
      <c r="D70" s="376" t="n">
        <f aca="false">+[2]data1cf!C70</f>
        <v>20288.6252746984</v>
      </c>
      <c r="E70" s="376" t="n">
        <f aca="false">+[2]data1cf!D70</f>
        <v>19101.5050858765</v>
      </c>
      <c r="F70" s="376" t="n">
        <f aca="false">+[2]data1cf!E70</f>
        <v>17718.8125187839</v>
      </c>
      <c r="G70" s="376" t="n">
        <f aca="false">+[2]data1cf!F70</f>
        <v>16799.0694877153</v>
      </c>
      <c r="H70" s="376" t="n">
        <f aca="false">+[2]data1cf!G70</f>
        <v>15640.538426502</v>
      </c>
      <c r="I70" s="376" t="n">
        <f aca="false">+[2]data1cf!H70</f>
        <v>14724.8304341436</v>
      </c>
      <c r="J70" s="376" t="n">
        <f aca="false">+[2]data1cf!I70</f>
        <v>14098.5990704042</v>
      </c>
      <c r="K70" s="376" t="n">
        <f aca="false">+[2]data1cf!J70</f>
        <v>13552.9128721279</v>
      </c>
      <c r="L70" s="376" t="n">
        <f aca="false">+[2]data1cf!K70</f>
        <v>12856.2734097561</v>
      </c>
      <c r="M70" s="376" t="n">
        <f aca="false">+[2]data1cf!L70</f>
        <v>12249.1121186522</v>
      </c>
      <c r="N70" s="376" t="n">
        <f aca="false">+[2]data1cf!M70</f>
        <v>11614.0220434987</v>
      </c>
      <c r="O70" s="376" t="n">
        <f aca="false">+[2]data1cf!N70</f>
        <v>11059.7663943646</v>
      </c>
      <c r="P70" s="376" t="n">
        <f aca="false">+[2]data1cf!O70</f>
        <v>11938.98590832</v>
      </c>
      <c r="Q70" s="376" t="n">
        <f aca="false">+[2]data1cf!P70</f>
        <v>13037.851936042</v>
      </c>
      <c r="R70" s="376" t="n">
        <f aca="false">+[2]data1cf!Q70</f>
        <v>11729.8851883823</v>
      </c>
      <c r="S70" s="376" t="n">
        <f aca="false">+[2]data1cf!R70</f>
        <v>8616.3305424195</v>
      </c>
      <c r="T70" s="376" t="n">
        <f aca="false">+[2]data1cf!S70</f>
        <v>8137.72098663632</v>
      </c>
      <c r="U70" s="376" t="n">
        <f aca="false">+[2]data1cf!T70</f>
        <v>7659.1349541924</v>
      </c>
      <c r="V70" s="376" t="n">
        <f aca="false">+[2]data1cf!U70</f>
        <v>7180.57315078794</v>
      </c>
      <c r="W70" s="376" t="n">
        <f aca="false">+[2]data1cf!V70</f>
        <v>10097.8275043785</v>
      </c>
      <c r="X70" s="376" t="n">
        <f aca="false">+[2]data1cf!W70</f>
        <v>9619.31636147267</v>
      </c>
      <c r="Y70" s="376" t="n">
        <f aca="false">+[2]data1cf!X70</f>
        <v>9140.8316942924</v>
      </c>
      <c r="Z70" s="376" t="n">
        <f aca="false">+[2]data1cf!Y70</f>
        <v>8662.37429710948</v>
      </c>
      <c r="AA70" s="376" t="n">
        <f aca="false">+[2]data1cf!Z70</f>
        <v>8183.94498802384</v>
      </c>
      <c r="AB70" s="376"/>
      <c r="AC70" s="377" t="n">
        <f aca="false">XNPV(0.1,B70:AA70,$B$1:$AA$1)</f>
        <v>37991.1908342874</v>
      </c>
      <c r="AD70" s="377" t="n">
        <f aca="false">SUMPRODUCT(B70:AA70,$B$1010:$AA$1010)</f>
        <v>68968.2959349927</v>
      </c>
      <c r="AE70" s="378" t="n">
        <f aca="false">SUMPRODUCT(B70:AA70,$B$1012:$AA$1012)</f>
        <v>51113.9904807953</v>
      </c>
      <c r="AF70" s="379" t="n">
        <f aca="false">XIRR(B70:AA70,$B$1:$AA$1)</f>
        <v>0.160999230479118</v>
      </c>
      <c r="AG70" s="380" t="n">
        <f aca="false">1-EXP(-(1/0.25)*(AD70/ABS($AD$1010)))</f>
        <v>0.974702113815972</v>
      </c>
    </row>
    <row r="71" customFormat="false" ht="12.75" hidden="false" customHeight="false" outlineLevel="0" collapsed="false">
      <c r="A71" s="371"/>
      <c r="B71" s="376" t="n">
        <f aca="false">+[2]data1cf!A71</f>
        <v>-111305.990177922</v>
      </c>
      <c r="C71" s="376" t="n">
        <f aca="false">+[2]data1cf!B71</f>
        <v>15485.5465021617</v>
      </c>
      <c r="D71" s="376" t="n">
        <f aca="false">+[2]data1cf!C71</f>
        <v>24106.8902754638</v>
      </c>
      <c r="E71" s="376" t="n">
        <f aca="false">+[2]data1cf!D71</f>
        <v>22671.0883382806</v>
      </c>
      <c r="F71" s="376" t="n">
        <f aca="false">+[2]data1cf!E71</f>
        <v>21094.5511839781</v>
      </c>
      <c r="G71" s="376" t="n">
        <f aca="false">+[2]data1cf!F71</f>
        <v>19979.1700728641</v>
      </c>
      <c r="H71" s="376" t="n">
        <f aca="false">+[2]data1cf!G71</f>
        <v>18577.2114141175</v>
      </c>
      <c r="I71" s="376" t="n">
        <f aca="false">+[2]data1cf!H71</f>
        <v>17468.0467686535</v>
      </c>
      <c r="J71" s="376" t="n">
        <f aca="false">+[2]data1cf!I71</f>
        <v>16709.5149066005</v>
      </c>
      <c r="K71" s="376" t="n">
        <f aca="false">+[2]data1cf!J71</f>
        <v>16047.175195609</v>
      </c>
      <c r="L71" s="376" t="n">
        <f aca="false">+[2]data1cf!K71</f>
        <v>15204.7298523663</v>
      </c>
      <c r="M71" s="376" t="n">
        <f aca="false">+[2]data1cf!L71</f>
        <v>14469.2968935993</v>
      </c>
      <c r="N71" s="376" t="n">
        <f aca="false">+[2]data1cf!M71</f>
        <v>13700.0347882953</v>
      </c>
      <c r="O71" s="376" t="n">
        <f aca="false">+[2]data1cf!N71</f>
        <v>13027.269748371</v>
      </c>
      <c r="P71" s="376" t="n">
        <f aca="false">+[2]data1cf!O71</f>
        <v>14093.6520035222</v>
      </c>
      <c r="Q71" s="376" t="n">
        <f aca="false">+[2]data1cf!P71</f>
        <v>15424.6694875039</v>
      </c>
      <c r="R71" s="376" t="n">
        <f aca="false">+[2]data1cf!Q71</f>
        <v>13840.3757103901</v>
      </c>
      <c r="S71" s="376" t="n">
        <f aca="false">+[2]data1cf!R71</f>
        <v>10069.0372882716</v>
      </c>
      <c r="T71" s="376" t="n">
        <f aca="false">+[2]data1cf!S71</f>
        <v>9489.31449160941</v>
      </c>
      <c r="U71" s="376" t="n">
        <f aca="false">+[2]data1cf!T71</f>
        <v>8909.62018793456</v>
      </c>
      <c r="V71" s="376" t="n">
        <f aca="false">+[2]data1cf!U71</f>
        <v>8329.95523203671</v>
      </c>
      <c r="W71" s="376" t="n">
        <f aca="false">+[2]data1cf!V71</f>
        <v>11863.5220653841</v>
      </c>
      <c r="X71" s="376" t="n">
        <f aca="false">+[2]data1cf!W71</f>
        <v>11283.9184727531</v>
      </c>
      <c r="Y71" s="376" t="n">
        <f aca="false">+[2]data1cf!X71</f>
        <v>10704.3469492305</v>
      </c>
      <c r="Z71" s="376" t="n">
        <f aca="false">+[2]data1cf!Y71</f>
        <v>10124.8084568895</v>
      </c>
      <c r="AA71" s="376" t="n">
        <f aca="false">+[2]data1cf!Z71</f>
        <v>9545.30398666545</v>
      </c>
      <c r="AB71" s="376"/>
      <c r="AC71" s="377" t="n">
        <f aca="false">XNPV(0.1,B71:AA71,$B$1:$AA$1)</f>
        <v>42490.7138110804</v>
      </c>
      <c r="AD71" s="377" t="n">
        <f aca="false">SUMPRODUCT(B71:AA71,$B$1010:$AA$1010)</f>
        <v>79160.113251308</v>
      </c>
      <c r="AE71" s="378" t="n">
        <f aca="false">SUMPRODUCT(B71:AA71,$B$1012:$AA$1012)</f>
        <v>58070.3291347011</v>
      </c>
      <c r="AF71" s="379" t="n">
        <f aca="false">XIRR(B71:AA71,$B$1:$AA$1)</f>
        <v>0.156621496481851</v>
      </c>
      <c r="AG71" s="380" t="n">
        <f aca="false">1-EXP(-(1/0.25)*(AD71/ABS($AD$1010)))</f>
        <v>0.985307375718505</v>
      </c>
    </row>
    <row r="72" customFormat="false" ht="12.75" hidden="false" customHeight="false" outlineLevel="0" collapsed="false">
      <c r="A72" s="371"/>
      <c r="B72" s="376" t="n">
        <f aca="false">+[2]data1cf!A72</f>
        <v>-107053.727988473</v>
      </c>
      <c r="C72" s="376" t="n">
        <f aca="false">+[2]data1cf!B72</f>
        <v>14960.520951932</v>
      </c>
      <c r="D72" s="376" t="n">
        <f aca="false">+[2]data1cf!C72</f>
        <v>23272.8513824104</v>
      </c>
      <c r="E72" s="376" t="n">
        <f aca="false">+[2]data1cf!D72</f>
        <v>21926.9267336308</v>
      </c>
      <c r="F72" s="376" t="n">
        <f aca="false">+[2]data1cf!E72</f>
        <v>20355.1457066416</v>
      </c>
      <c r="G72" s="376" t="n">
        <f aca="false">+[2]data1cf!F72</f>
        <v>19282.6162147754</v>
      </c>
      <c r="H72" s="376" t="n">
        <f aca="false">+[2]data1cf!G72</f>
        <v>17933.9767601505</v>
      </c>
      <c r="I72" s="376" t="n">
        <f aca="false">+[2]data1cf!H72</f>
        <v>16867.1859247235</v>
      </c>
      <c r="J72" s="376" t="n">
        <f aca="false">+[2]data1cf!I72</f>
        <v>16137.6325242191</v>
      </c>
      <c r="K72" s="376" t="n">
        <f aca="false">+[2]data1cf!J72</f>
        <v>15500.8440346955</v>
      </c>
      <c r="L72" s="376" t="n">
        <f aca="false">+[2]data1cf!K72</f>
        <v>14690.3353067054</v>
      </c>
      <c r="M72" s="376" t="n">
        <f aca="false">+[2]data1cf!L72</f>
        <v>13982.9983538987</v>
      </c>
      <c r="N72" s="376" t="n">
        <f aca="false">+[2]data1cf!M72</f>
        <v>13243.1246414289</v>
      </c>
      <c r="O72" s="376" t="n">
        <f aca="false">+[2]data1cf!N72</f>
        <v>12596.3173255339</v>
      </c>
      <c r="P72" s="376" t="n">
        <f aca="false">+[2]data1cf!O72</f>
        <v>13621.7043586852</v>
      </c>
      <c r="Q72" s="376" t="n">
        <f aca="false">+[2]data1cf!P72</f>
        <v>14901.8725100156</v>
      </c>
      <c r="R72" s="376" t="n">
        <f aca="false">+[2]data1cf!Q72</f>
        <v>13378.1040695403</v>
      </c>
      <c r="S72" s="376" t="n">
        <f aca="false">+[2]data1cf!R72</f>
        <v>9750.84342571889</v>
      </c>
      <c r="T72" s="376" t="n">
        <f aca="false">+[2]data1cf!S72</f>
        <v>9193.26798451046</v>
      </c>
      <c r="U72" s="376" t="n">
        <f aca="false">+[2]data1cf!T72</f>
        <v>8635.71994776172</v>
      </c>
      <c r="V72" s="376" t="n">
        <f aca="false">+[2]data1cf!U72</f>
        <v>8078.20013760645</v>
      </c>
      <c r="W72" s="376" t="n">
        <f aca="false">+[2]data1cf!V72</f>
        <v>11476.7728649285</v>
      </c>
      <c r="X72" s="376" t="n">
        <f aca="false">+[2]data1cf!W72</f>
        <v>10919.3120737575</v>
      </c>
      <c r="Y72" s="376" t="n">
        <f aca="false">+[2]data1cf!X72</f>
        <v>10361.8821265474</v>
      </c>
      <c r="Z72" s="376" t="n">
        <f aca="false">+[2]data1cf!Y72</f>
        <v>9804.48394861681</v>
      </c>
      <c r="AA72" s="376" t="n">
        <f aca="false">+[2]data1cf!Z72</f>
        <v>9247.11849304428</v>
      </c>
      <c r="AB72" s="376"/>
      <c r="AC72" s="377" t="n">
        <f aca="false">XNPV(0.1,B72:AA72,$B$1:$AA$1)</f>
        <v>41529.4686478787</v>
      </c>
      <c r="AD72" s="377" t="n">
        <f aca="false">SUMPRODUCT(B72:AA72,$B$1010:$AA$1010)</f>
        <v>76955.7500264031</v>
      </c>
      <c r="AE72" s="378" t="n">
        <f aca="false">SUMPRODUCT(B72:AA72,$B$1012:$AA$1012)</f>
        <v>56573.1136345249</v>
      </c>
      <c r="AF72" s="379" t="n">
        <f aca="false">XIRR(B72:AA72,$B$1:$AA$1)</f>
        <v>0.157485280481367</v>
      </c>
      <c r="AG72" s="380" t="n">
        <f aca="false">1-EXP(-(1/0.25)*(AD72/ABS($AD$1010)))</f>
        <v>0.98347505734257</v>
      </c>
    </row>
    <row r="73" customFormat="false" ht="12.75" hidden="false" customHeight="false" outlineLevel="0" collapsed="false">
      <c r="A73" s="371"/>
      <c r="B73" s="376" t="n">
        <f aca="false">+[2]data1cf!A73</f>
        <v>-102564.833075753</v>
      </c>
      <c r="C73" s="376" t="n">
        <f aca="false">+[2]data1cf!B73</f>
        <v>14416.3273202855</v>
      </c>
      <c r="D73" s="376" t="n">
        <f aca="false">+[2]data1cf!C73</f>
        <v>22358.1712155144</v>
      </c>
      <c r="E73" s="376" t="n">
        <f aca="false">+[2]data1cf!D73</f>
        <v>21088.0101642431</v>
      </c>
      <c r="F73" s="376" t="n">
        <f aca="false">+[2]data1cf!E73</f>
        <v>19574.593299998</v>
      </c>
      <c r="G73" s="376" t="n">
        <f aca="false">+[2]data1cf!F73</f>
        <v>18547.3000628766</v>
      </c>
      <c r="H73" s="376" t="n">
        <f aca="false">+[2]data1cf!G73</f>
        <v>17254.946955017</v>
      </c>
      <c r="I73" s="376" t="n">
        <f aca="false">+[2]data1cf!H73</f>
        <v>16232.8879756782</v>
      </c>
      <c r="J73" s="376" t="n">
        <f aca="false">+[2]data1cf!I73</f>
        <v>15533.925649484</v>
      </c>
      <c r="K73" s="376" t="n">
        <f aca="false">+[2]data1cf!J73</f>
        <v>14924.1102728474</v>
      </c>
      <c r="L73" s="376" t="n">
        <f aca="false">+[2]data1cf!K73</f>
        <v>14147.3153901825</v>
      </c>
      <c r="M73" s="376" t="n">
        <f aca="false">+[2]data1cf!L73</f>
        <v>13469.6379486202</v>
      </c>
      <c r="N73" s="376" t="n">
        <f aca="false">+[2]data1cf!M73</f>
        <v>12760.788053876</v>
      </c>
      <c r="O73" s="376" t="n">
        <f aca="false">+[2]data1cf!N73</f>
        <v>12141.3829747551</v>
      </c>
      <c r="P73" s="376" t="n">
        <f aca="false">+[2]data1cf!O73</f>
        <v>13123.4934564421</v>
      </c>
      <c r="Q73" s="376" t="n">
        <f aca="false">+[2]data1cf!P73</f>
        <v>14349.9825775331</v>
      </c>
      <c r="R73" s="376" t="n">
        <f aca="false">+[2]data1cf!Q73</f>
        <v>12890.1076280099</v>
      </c>
      <c r="S73" s="376" t="n">
        <f aca="false">+[2]data1cf!R73</f>
        <v>9414.94249881555</v>
      </c>
      <c r="T73" s="376" t="n">
        <f aca="false">+[2]data1cf!S73</f>
        <v>8880.74688387314</v>
      </c>
      <c r="U73" s="376" t="n">
        <f aca="false">+[2]data1cf!T73</f>
        <v>8346.57752428758</v>
      </c>
      <c r="V73" s="376" t="n">
        <f aca="false">+[2]data1cf!U73</f>
        <v>7812.43520771961</v>
      </c>
      <c r="W73" s="376" t="n">
        <f aca="false">+[2]data1cf!V73</f>
        <v>11068.5015869411</v>
      </c>
      <c r="X73" s="376" t="n">
        <f aca="false">+[2]data1cf!W73</f>
        <v>10534.4158146186</v>
      </c>
      <c r="Y73" s="376" t="n">
        <f aca="false">+[2]data1cf!X73</f>
        <v>10000.3595929315</v>
      </c>
      <c r="Z73" s="376" t="n">
        <f aca="false">+[2]data1cf!Y73</f>
        <v>9466.33380839904</v>
      </c>
      <c r="AA73" s="376" t="n">
        <f aca="false">+[2]data1cf!Z73</f>
        <v>8932.33937413569</v>
      </c>
      <c r="AB73" s="376"/>
      <c r="AC73" s="377" t="n">
        <f aca="false">XNPV(0.1,B73:AA73,$B$1:$AA$1)</f>
        <v>40455.5193154434</v>
      </c>
      <c r="AD73" s="377" t="n">
        <f aca="false">SUMPRODUCT(B73:AA73,$B$1010:$AA$1010)</f>
        <v>74562.0272213491</v>
      </c>
      <c r="AE73" s="378" t="n">
        <f aca="false">SUMPRODUCT(B73:AA73,$B$1012:$AA$1012)</f>
        <v>54928.9673856942</v>
      </c>
      <c r="AF73" s="379" t="n">
        <f aca="false">XIRR(B73:AA73,$B$1:$AA$1)</f>
        <v>0.158373410748664</v>
      </c>
      <c r="AG73" s="380" t="n">
        <f aca="false">1-EXP(-(1/0.25)*(AD73/ABS($AD$1010)))</f>
        <v>0.981225644098202</v>
      </c>
    </row>
    <row r="74" customFormat="false" ht="12.75" hidden="false" customHeight="false" outlineLevel="0" collapsed="false">
      <c r="A74" s="371"/>
      <c r="B74" s="376" t="n">
        <f aca="false">+[2]data1cf!A74</f>
        <v>-106654.530035867</v>
      </c>
      <c r="C74" s="376" t="n">
        <f aca="false">+[2]data1cf!B74</f>
        <v>14909.2662563699</v>
      </c>
      <c r="D74" s="376" t="n">
        <f aca="false">+[2]data1cf!C74</f>
        <v>23210.4153267548</v>
      </c>
      <c r="E74" s="376" t="n">
        <f aca="false">+[2]data1cf!D74</f>
        <v>21818.0670255184</v>
      </c>
      <c r="F74" s="376" t="n">
        <f aca="false">+[2]data1cf!E74</f>
        <v>20285.7310893043</v>
      </c>
      <c r="G74" s="376" t="n">
        <f aca="false">+[2]data1cf!F74</f>
        <v>19217.2244628936</v>
      </c>
      <c r="H74" s="376" t="n">
        <f aca="false">+[2]data1cf!G74</f>
        <v>17873.5905597074</v>
      </c>
      <c r="I74" s="376" t="n">
        <f aca="false">+[2]data1cf!H74</f>
        <v>16810.777733504</v>
      </c>
      <c r="J74" s="376" t="n">
        <f aca="false">+[2]data1cf!I74</f>
        <v>16083.9448008363</v>
      </c>
      <c r="K74" s="376" t="n">
        <f aca="false">+[2]data1cf!J74</f>
        <v>15449.5550334146</v>
      </c>
      <c r="L74" s="376" t="n">
        <f aca="false">+[2]data1cf!K74</f>
        <v>14642.044481655</v>
      </c>
      <c r="M74" s="376" t="n">
        <f aca="false">+[2]data1cf!L74</f>
        <v>13937.3451526719</v>
      </c>
      <c r="N74" s="376" t="n">
        <f aca="false">+[2]data1cf!M74</f>
        <v>13200.2303919617</v>
      </c>
      <c r="O74" s="376" t="n">
        <f aca="false">+[2]data1cf!N74</f>
        <v>12555.8599602063</v>
      </c>
      <c r="P74" s="376" t="n">
        <f aca="false">+[2]data1cf!O74</f>
        <v>13577.3984045453</v>
      </c>
      <c r="Q74" s="376" t="n">
        <f aca="false">+[2]data1cf!P74</f>
        <v>14852.7928734024</v>
      </c>
      <c r="R74" s="376" t="n">
        <f aca="false">+[2]data1cf!Q74</f>
        <v>13334.7064885932</v>
      </c>
      <c r="S74" s="376" t="n">
        <f aca="false">+[2]data1cf!R74</f>
        <v>9720.97171677816</v>
      </c>
      <c r="T74" s="376" t="n">
        <f aca="false">+[2]data1cf!S74</f>
        <v>9165.47544626968</v>
      </c>
      <c r="U74" s="376" t="n">
        <f aca="false">+[2]data1cf!T74</f>
        <v>8610.00647803104</v>
      </c>
      <c r="V74" s="376" t="n">
        <f aca="false">+[2]data1cf!U74</f>
        <v>8054.56563113032</v>
      </c>
      <c r="W74" s="376" t="n">
        <f aca="false">+[2]data1cf!V74</f>
        <v>11440.4652521531</v>
      </c>
      <c r="X74" s="376" t="n">
        <f aca="false">+[2]data1cf!W74</f>
        <v>10885.0832041579</v>
      </c>
      <c r="Y74" s="376" t="n">
        <f aca="false">+[2]data1cf!X74</f>
        <v>10329.7318851079</v>
      </c>
      <c r="Z74" s="376" t="n">
        <f aca="false">+[2]data1cf!Y74</f>
        <v>9774.41221687145</v>
      </c>
      <c r="AA74" s="376" t="n">
        <f aca="false">+[2]data1cf!Z74</f>
        <v>9219.12514897302</v>
      </c>
      <c r="AB74" s="376"/>
      <c r="AC74" s="377" t="n">
        <f aca="false">XNPV(0.1,B74:AA74,$B$1:$AA$1)</f>
        <v>41421.2544573221</v>
      </c>
      <c r="AD74" s="377" t="n">
        <f aca="false">SUMPRODUCT(B74:AA74,$B$1010:$AA$1010)</f>
        <v>76728.004251026</v>
      </c>
      <c r="AE74" s="378" t="n">
        <f aca="false">SUMPRODUCT(B74:AA74,$B$1012:$AA$1012)</f>
        <v>56412.9397551398</v>
      </c>
      <c r="AF74" s="379" t="n">
        <f aca="false">XIRR(B74:AA74,$B$1:$AA$1)</f>
        <v>0.15754172559218</v>
      </c>
      <c r="AG74" s="380" t="n">
        <f aca="false">1-EXP(-(1/0.25)*(AD74/ABS($AD$1010)))</f>
        <v>0.983273184539897</v>
      </c>
    </row>
    <row r="75" customFormat="false" ht="12.75" hidden="false" customHeight="false" outlineLevel="0" collapsed="false">
      <c r="A75" s="371"/>
      <c r="B75" s="376" t="n">
        <f aca="false">+[2]data1cf!A75</f>
        <v>-102198.648279171</v>
      </c>
      <c r="C75" s="376" t="n">
        <f aca="false">+[2]data1cf!B75</f>
        <v>14379.7561435511</v>
      </c>
      <c r="D75" s="376" t="n">
        <f aca="false">+[2]data1cf!C75</f>
        <v>22289.6265657218</v>
      </c>
      <c r="E75" s="376" t="n">
        <f aca="false">+[2]data1cf!D75</f>
        <v>21044.9378028375</v>
      </c>
      <c r="F75" s="376" t="n">
        <f aca="false">+[2]data1cf!E75</f>
        <v>19510.9191820234</v>
      </c>
      <c r="G75" s="376" t="n">
        <f aca="false">+[2]data1cf!F75</f>
        <v>18487.3161245707</v>
      </c>
      <c r="H75" s="376" t="n">
        <f aca="false">+[2]data1cf!G75</f>
        <v>17199.5546154991</v>
      </c>
      <c r="I75" s="376" t="n">
        <f aca="false">+[2]data1cf!H75</f>
        <v>16181.1446691497</v>
      </c>
      <c r="J75" s="376" t="n">
        <f aca="false">+[2]data1cf!I75</f>
        <v>15484.6778316094</v>
      </c>
      <c r="K75" s="376" t="n">
        <f aca="false">+[2]data1cf!J75</f>
        <v>14877.0628058493</v>
      </c>
      <c r="L75" s="376" t="n">
        <f aca="false">+[2]data1cf!K75</f>
        <v>14103.0181541059</v>
      </c>
      <c r="M75" s="376" t="n">
        <f aca="false">+[2]data1cf!L75</f>
        <v>13427.7602082776</v>
      </c>
      <c r="N75" s="376" t="n">
        <f aca="false">+[2]data1cf!M75</f>
        <v>12721.4411035394</v>
      </c>
      <c r="O75" s="376" t="n">
        <f aca="false">+[2]data1cf!N75</f>
        <v>12104.2713813815</v>
      </c>
      <c r="P75" s="376" t="n">
        <f aca="false">+[2]data1cf!O75</f>
        <v>13082.8515475892</v>
      </c>
      <c r="Q75" s="376" t="n">
        <f aca="false">+[2]data1cf!P75</f>
        <v>14304.9617635931</v>
      </c>
      <c r="R75" s="376" t="n">
        <f aca="false">+[2]data1cf!Q75</f>
        <v>12850.2989710578</v>
      </c>
      <c r="S75" s="376" t="n">
        <f aca="false">+[2]data1cf!R75</f>
        <v>9387.54114169284</v>
      </c>
      <c r="T75" s="376" t="n">
        <f aca="false">+[2]data1cf!S75</f>
        <v>8855.252752714</v>
      </c>
      <c r="U75" s="376" t="n">
        <f aca="false">+[2]data1cf!T75</f>
        <v>8322.99052535316</v>
      </c>
      <c r="V75" s="376" t="n">
        <f aca="false">+[2]data1cf!U75</f>
        <v>7790.75524445884</v>
      </c>
      <c r="W75" s="376" t="n">
        <f aca="false">+[2]data1cf!V75</f>
        <v>11035.1965669336</v>
      </c>
      <c r="X75" s="376" t="n">
        <f aca="false">+[2]data1cf!W75</f>
        <v>10503.0176284061</v>
      </c>
      <c r="Y75" s="376" t="n">
        <f aca="false">+[2]data1cf!X75</f>
        <v>9970.8681350102</v>
      </c>
      <c r="Z75" s="376" t="n">
        <f aca="false">+[2]data1cf!Y75</f>
        <v>9438.74897009977</v>
      </c>
      <c r="AA75" s="376" t="n">
        <f aca="false">+[2]data1cf!Z75</f>
        <v>8906.66104352938</v>
      </c>
      <c r="AB75" s="376"/>
      <c r="AC75" s="377" t="n">
        <f aca="false">XNPV(0.1,B75:AA75,$B$1:$AA$1)</f>
        <v>40399.0884549737</v>
      </c>
      <c r="AD75" s="377" t="n">
        <f aca="false">SUMPRODUCT(B75:AA75,$B$1010:$AA$1010)</f>
        <v>74401.2489046213</v>
      </c>
      <c r="AE75" s="378" t="n">
        <f aca="false">SUMPRODUCT(B75:AA75,$B$1012:$AA$1012)</f>
        <v>54827.9767515096</v>
      </c>
      <c r="AF75" s="379" t="n">
        <f aca="false">XIRR(B75:AA75,$B$1:$AA$1)</f>
        <v>0.15850336369737</v>
      </c>
      <c r="AG75" s="380" t="n">
        <f aca="false">1-EXP(-(1/0.25)*(AD75/ABS($AD$1010)))</f>
        <v>0.981064021005248</v>
      </c>
    </row>
    <row r="76" customFormat="false" ht="12.75" hidden="false" customHeight="false" outlineLevel="0" collapsed="false">
      <c r="A76" s="371"/>
      <c r="B76" s="376" t="n">
        <f aca="false">+[2]data1cf!A76</f>
        <v>-103189.92375105</v>
      </c>
      <c r="C76" s="376" t="n">
        <f aca="false">+[2]data1cf!B76</f>
        <v>14551.5702867415</v>
      </c>
      <c r="D76" s="376" t="n">
        <f aca="false">+[2]data1cf!C76</f>
        <v>22437.7806112042</v>
      </c>
      <c r="E76" s="376" t="n">
        <f aca="false">+[2]data1cf!D76</f>
        <v>21193.3558031301</v>
      </c>
      <c r="F76" s="376" t="n">
        <f aca="false">+[2]data1cf!E76</f>
        <v>19683.2873194527</v>
      </c>
      <c r="G76" s="376" t="n">
        <f aca="false">+[2]data1cf!F76</f>
        <v>18649.6948123381</v>
      </c>
      <c r="H76" s="376" t="n">
        <f aca="false">+[2]data1cf!G76</f>
        <v>17349.5036794872</v>
      </c>
      <c r="I76" s="376" t="n">
        <f aca="false">+[2]data1cf!H76</f>
        <v>16321.2156690231</v>
      </c>
      <c r="J76" s="376" t="n">
        <f aca="false">+[2]data1cf!I76</f>
        <v>15617.9934535531</v>
      </c>
      <c r="K76" s="376" t="n">
        <f aca="false">+[2]data1cf!J76</f>
        <v>15004.4219984881</v>
      </c>
      <c r="L76" s="376" t="n">
        <f aca="false">+[2]data1cf!K76</f>
        <v>14222.9323722948</v>
      </c>
      <c r="M76" s="376" t="n">
        <f aca="false">+[2]data1cf!L76</f>
        <v>13541.1247641161</v>
      </c>
      <c r="N76" s="376" t="n">
        <f aca="false">+[2]data1cf!M76</f>
        <v>12827.9547194131</v>
      </c>
      <c r="O76" s="376" t="n">
        <f aca="false">+[2]data1cf!N76</f>
        <v>12204.7338052096</v>
      </c>
      <c r="P76" s="376" t="n">
        <f aca="false">+[2]data1cf!O76</f>
        <v>13192.8706629436</v>
      </c>
      <c r="Q76" s="376" t="n">
        <f aca="false">+[2]data1cf!P76</f>
        <v>14426.8347331956</v>
      </c>
      <c r="R76" s="376" t="n">
        <f aca="false">+[2]data1cf!Q76</f>
        <v>12958.0624434176</v>
      </c>
      <c r="S76" s="376" t="n">
        <f aca="false">+[2]data1cf!R76</f>
        <v>9461.7176052311</v>
      </c>
      <c r="T76" s="376" t="n">
        <f aca="false">+[2]data1cf!S76</f>
        <v>8924.26628667498</v>
      </c>
      <c r="U76" s="376" t="n">
        <f aca="false">+[2]data1cf!T76</f>
        <v>8386.84138349136</v>
      </c>
      <c r="V76" s="376" t="n">
        <f aca="false">+[2]data1cf!U76</f>
        <v>7849.44368814145</v>
      </c>
      <c r="W76" s="376" t="n">
        <f aca="false">+[2]data1cf!V76</f>
        <v>11125.3544591565</v>
      </c>
      <c r="X76" s="376" t="n">
        <f aca="false">+[2]data1cf!W76</f>
        <v>10588.0136526661</v>
      </c>
      <c r="Y76" s="376" t="n">
        <f aca="false">+[2]data1cf!X76</f>
        <v>10050.7025769102</v>
      </c>
      <c r="Z76" s="376" t="n">
        <f aca="false">+[2]data1cf!Y76</f>
        <v>9513.42212381078</v>
      </c>
      <c r="AA76" s="376" t="n">
        <f aca="false">+[2]data1cf!Z76</f>
        <v>8976.17321204761</v>
      </c>
      <c r="AB76" s="376"/>
      <c r="AC76" s="377" t="n">
        <f aca="false">XNPV(0.1,B76:AA76,$B$1:$AA$1)</f>
        <v>40611.0442049544</v>
      </c>
      <c r="AD76" s="377" t="n">
        <f aca="false">SUMPRODUCT(B76:AA76,$B$1010:$AA$1010)</f>
        <v>74899.0708593741</v>
      </c>
      <c r="AE76" s="378" t="n">
        <f aca="false">SUMPRODUCT(B76:AA76,$B$1012:$AA$1012)</f>
        <v>55162.5850991511</v>
      </c>
      <c r="AF76" s="379" t="n">
        <f aca="false">XIRR(B76:AA76,$B$1:$AA$1)</f>
        <v>0.15826147003997</v>
      </c>
      <c r="AG76" s="380" t="n">
        <f aca="false">1-EXP(-(1/0.25)*(AD76/ABS($AD$1010)))</f>
        <v>0.981559995549427</v>
      </c>
    </row>
    <row r="77" customFormat="false" ht="12.75" hidden="false" customHeight="false" outlineLevel="0" collapsed="false">
      <c r="A77" s="371"/>
      <c r="B77" s="376" t="n">
        <f aca="false">+[2]data1cf!A77</f>
        <v>-97178.5919558844</v>
      </c>
      <c r="C77" s="376" t="n">
        <f aca="false">+[2]data1cf!B77</f>
        <v>13736.2600592536</v>
      </c>
      <c r="D77" s="376" t="n">
        <f aca="false">+[2]data1cf!C77</f>
        <v>21277.416159301</v>
      </c>
      <c r="E77" s="376" t="n">
        <f aca="false">+[2]data1cf!D77</f>
        <v>20101.0536903911</v>
      </c>
      <c r="F77" s="376" t="n">
        <f aca="false">+[2]data1cf!E77</f>
        <v>18638.0056652636</v>
      </c>
      <c r="G77" s="376" t="n">
        <f aca="false">+[2]data1cf!F77</f>
        <v>17664.9915725982</v>
      </c>
      <c r="H77" s="376" t="n">
        <f aca="false">+[2]data1cf!G77</f>
        <v>16440.1766542772</v>
      </c>
      <c r="I77" s="376" t="n">
        <f aca="false">+[2]data1cf!H77</f>
        <v>15471.7915896357</v>
      </c>
      <c r="J77" s="376" t="n">
        <f aca="false">+[2]data1cf!I77</f>
        <v>14809.5356033212</v>
      </c>
      <c r="K77" s="376" t="n">
        <f aca="false">+[2]data1cf!J77</f>
        <v>14232.0853616649</v>
      </c>
      <c r="L77" s="376" t="n">
        <f aca="false">+[2]data1cf!K77</f>
        <v>13495.7438430306</v>
      </c>
      <c r="M77" s="376" t="n">
        <f aca="false">+[2]data1cf!L77</f>
        <v>12853.6549554812</v>
      </c>
      <c r="N77" s="376" t="n">
        <f aca="false">+[2]data1cf!M77</f>
        <v>12182.0306509944</v>
      </c>
      <c r="O77" s="376" t="n">
        <f aca="false">+[2]data1cf!N77</f>
        <v>11595.5056141464</v>
      </c>
      <c r="P77" s="376" t="n">
        <f aca="false">+[2]data1cf!O77</f>
        <v>12525.6884063785</v>
      </c>
      <c r="Q77" s="376" t="n">
        <f aca="false">+[2]data1cf!P77</f>
        <v>13687.76786639</v>
      </c>
      <c r="R77" s="376" t="n">
        <f aca="false">+[2]data1cf!Q77</f>
        <v>12304.5589460229</v>
      </c>
      <c r="S77" s="376" t="n">
        <f aca="false">+[2]data1cf!R77</f>
        <v>9011.89377081749</v>
      </c>
      <c r="T77" s="376" t="n">
        <f aca="false">+[2]data1cf!S77</f>
        <v>8505.75169333981</v>
      </c>
      <c r="U77" s="376" t="n">
        <f aca="false">+[2]data1cf!T77</f>
        <v>7999.63449240644</v>
      </c>
      <c r="V77" s="376" t="n">
        <f aca="false">+[2]data1cf!U77</f>
        <v>7493.54291431366</v>
      </c>
      <c r="W77" s="376" t="n">
        <f aca="false">+[2]data1cf!V77</f>
        <v>10578.6154148845</v>
      </c>
      <c r="X77" s="376" t="n">
        <f aca="false">+[2]data1cf!W77</f>
        <v>10072.5774115891</v>
      </c>
      <c r="Y77" s="376" t="n">
        <f aca="false">+[2]data1cf!X77</f>
        <v>9566.56740706356</v>
      </c>
      <c r="Z77" s="376" t="n">
        <f aca="false">+[2]data1cf!Y77</f>
        <v>9060.58624127082</v>
      </c>
      <c r="AA77" s="376" t="n">
        <f aca="false">+[2]data1cf!Z77</f>
        <v>8554.63477937292</v>
      </c>
      <c r="AB77" s="376"/>
      <c r="AC77" s="377" t="n">
        <f aca="false">XNPV(0.1,B77:AA77,$B$1:$AA$1)</f>
        <v>39170.8859984858</v>
      </c>
      <c r="AD77" s="377" t="n">
        <f aca="false">SUMPRODUCT(B77:AA77,$B$1010:$AA$1010)</f>
        <v>71695.9069665061</v>
      </c>
      <c r="AE77" s="378" t="n">
        <f aca="false">SUMPRODUCT(B77:AA77,$B$1012:$AA$1012)</f>
        <v>52961.3782384434</v>
      </c>
      <c r="AF77" s="379" t="n">
        <f aca="false">XIRR(B77:AA77,$B$1:$AA$1)</f>
        <v>0.159548252727915</v>
      </c>
      <c r="AG77" s="380" t="n">
        <f aca="false">1-EXP(-(1/0.25)*(AD77/ABS($AD$1010)))</f>
        <v>0.978126001116533</v>
      </c>
    </row>
    <row r="78" customFormat="false" ht="12.75" hidden="false" customHeight="false" outlineLevel="0" collapsed="false">
      <c r="A78" s="371"/>
      <c r="B78" s="376" t="n">
        <f aca="false">+[2]data1cf!A78</f>
        <v>-112020.273538906</v>
      </c>
      <c r="C78" s="376" t="n">
        <f aca="false">+[2]data1cf!B78</f>
        <v>15568.2294429542</v>
      </c>
      <c r="D78" s="376" t="n">
        <f aca="false">+[2]data1cf!C78</f>
        <v>24300.2837684292</v>
      </c>
      <c r="E78" s="376" t="n">
        <f aca="false">+[2]data1cf!D78</f>
        <v>22913.418327591</v>
      </c>
      <c r="F78" s="376" t="n">
        <f aca="false">+[2]data1cf!E78</f>
        <v>21218.7544917592</v>
      </c>
      <c r="G78" s="376" t="n">
        <f aca="false">+[2]data1cf!F78</f>
        <v>20096.1752829606</v>
      </c>
      <c r="H78" s="376" t="n">
        <f aca="false">+[2]data1cf!G78</f>
        <v>18685.26021028</v>
      </c>
      <c r="I78" s="376" t="n">
        <f aca="false">+[2]data1cf!H78</f>
        <v>17568.9777282146</v>
      </c>
      <c r="J78" s="376" t="n">
        <f aca="false">+[2]data1cf!I78</f>
        <v>16805.5781435261</v>
      </c>
      <c r="K78" s="376" t="n">
        <f aca="false">+[2]data1cf!J78</f>
        <v>16138.9464083051</v>
      </c>
      <c r="L78" s="376" t="n">
        <f aca="false">+[2]data1cf!K78</f>
        <v>15291.1364398665</v>
      </c>
      <c r="M78" s="376" t="n">
        <f aca="false">+[2]data1cf!L78</f>
        <v>14550.983990938</v>
      </c>
      <c r="N78" s="376" t="n">
        <f aca="false">+[2]data1cf!M78</f>
        <v>13776.7853038635</v>
      </c>
      <c r="O78" s="376" t="n">
        <f aca="false">+[2]data1cf!N78</f>
        <v>13099.6599565224</v>
      </c>
      <c r="P78" s="376" t="n">
        <f aca="false">+[2]data1cf!O78</f>
        <v>14172.9284768308</v>
      </c>
      <c r="Q78" s="376" t="n">
        <f aca="false">+[2]data1cf!P78</f>
        <v>15512.4874924988</v>
      </c>
      <c r="R78" s="376" t="n">
        <f aca="false">+[2]data1cf!Q78</f>
        <v>13918.0268350393</v>
      </c>
      <c r="S78" s="376" t="n">
        <f aca="false">+[2]data1cf!R78</f>
        <v>10122.4866221703</v>
      </c>
      <c r="T78" s="376" t="n">
        <f aca="false">+[2]data1cf!S78</f>
        <v>9539.04357337272</v>
      </c>
      <c r="U78" s="376" t="n">
        <f aca="false">+[2]data1cf!T78</f>
        <v>8955.6292004104</v>
      </c>
      <c r="V78" s="376" t="n">
        <f aca="false">+[2]data1cf!U78</f>
        <v>8372.24436355842</v>
      </c>
      <c r="W78" s="376" t="n">
        <f aca="false">+[2]data1cf!V78</f>
        <v>11928.4871372568</v>
      </c>
      <c r="X78" s="376" t="n">
        <f aca="false">+[2]data1cf!W78</f>
        <v>11345.1640574579</v>
      </c>
      <c r="Y78" s="376" t="n">
        <f aca="false">+[2]data1cf!X78</f>
        <v>10761.8732525643</v>
      </c>
      <c r="Z78" s="376" t="n">
        <f aca="false">+[2]data1cf!Y78</f>
        <v>10178.6156908231</v>
      </c>
      <c r="AA78" s="376" t="n">
        <f aca="false">+[2]data1cf!Z78</f>
        <v>9595.39236952877</v>
      </c>
      <c r="AB78" s="376"/>
      <c r="AC78" s="377" t="n">
        <f aca="false">XNPV(0.1,B78:AA78,$B$1:$AA$1)</f>
        <v>42779.3327167376</v>
      </c>
      <c r="AD78" s="377" t="n">
        <f aca="false">SUMPRODUCT(B78:AA78,$B$1010:$AA$1010)</f>
        <v>79673.0458159742</v>
      </c>
      <c r="AE78" s="378" t="n">
        <f aca="false">SUMPRODUCT(B78:AA78,$B$1012:$AA$1012)</f>
        <v>58458.0986790767</v>
      </c>
      <c r="AF78" s="379" t="n">
        <f aca="false">XIRR(B78:AA78,$B$1:$AA$1)</f>
        <v>0.156679955531268</v>
      </c>
      <c r="AG78" s="380" t="n">
        <f aca="false">1-EXP(-(1/0.25)*(AD78/ABS($AD$1010)))</f>
        <v>0.98570372955888</v>
      </c>
    </row>
    <row r="79" customFormat="false" ht="12.75" hidden="false" customHeight="false" outlineLevel="0" collapsed="false">
      <c r="A79" s="371"/>
      <c r="B79" s="376" t="n">
        <f aca="false">+[2]data1cf!A79</f>
        <v>-107920.613199833</v>
      </c>
      <c r="C79" s="376" t="n">
        <f aca="false">+[2]data1cf!B79</f>
        <v>15040.7587289971</v>
      </c>
      <c r="D79" s="376" t="n">
        <f aca="false">+[2]data1cf!C79</f>
        <v>23504.202554629</v>
      </c>
      <c r="E79" s="376" t="n">
        <f aca="false">+[2]data1cf!D79</f>
        <v>22090.5232974116</v>
      </c>
      <c r="F79" s="376" t="n">
        <f aca="false">+[2]data1cf!E79</f>
        <v>20505.8842182724</v>
      </c>
      <c r="G79" s="376" t="n">
        <f aca="false">+[2]data1cf!F79</f>
        <v>19424.6188034189</v>
      </c>
      <c r="H79" s="376" t="n">
        <f aca="false">+[2]data1cf!G79</f>
        <v>18065.1094570811</v>
      </c>
      <c r="I79" s="376" t="n">
        <f aca="false">+[2]data1cf!H79</f>
        <v>16989.6801069921</v>
      </c>
      <c r="J79" s="376" t="n">
        <f aca="false">+[2]data1cf!I79</f>
        <v>16254.2190275522</v>
      </c>
      <c r="K79" s="376" t="n">
        <f aca="false">+[2]data1cf!J79</f>
        <v>15612.2215516031</v>
      </c>
      <c r="L79" s="376" t="n">
        <f aca="false">+[2]data1cf!K79</f>
        <v>14795.2020822171</v>
      </c>
      <c r="M79" s="376" t="n">
        <f aca="false">+[2]data1cf!L79</f>
        <v>14082.1373518228</v>
      </c>
      <c r="N79" s="376" t="n">
        <f aca="false">+[2]data1cf!M79</f>
        <v>13336.27238999</v>
      </c>
      <c r="O79" s="376" t="n">
        <f aca="false">+[2]data1cf!N79</f>
        <v>12684.173216237</v>
      </c>
      <c r="P79" s="376" t="n">
        <f aca="false">+[2]data1cf!O79</f>
        <v>13717.9177189198</v>
      </c>
      <c r="Q79" s="376" t="n">
        <f aca="false">+[2]data1cf!P79</f>
        <v>15008.4522429053</v>
      </c>
      <c r="R79" s="376" t="n">
        <f aca="false">+[2]data1cf!Q79</f>
        <v>13472.3448362734</v>
      </c>
      <c r="S79" s="376" t="n">
        <f aca="false">+[2]data1cf!R79</f>
        <v>9815.71185139519</v>
      </c>
      <c r="T79" s="376" t="n">
        <f aca="false">+[2]data1cf!S79</f>
        <v>9253.6213511292</v>
      </c>
      <c r="U79" s="376" t="n">
        <f aca="false">+[2]data1cf!T79</f>
        <v>8691.55847723501</v>
      </c>
      <c r="V79" s="376" t="n">
        <f aca="false">+[2]data1cf!U79</f>
        <v>8129.52405850379</v>
      </c>
      <c r="W79" s="376" t="n">
        <f aca="false">+[2]data1cf!V79</f>
        <v>11555.6172887771</v>
      </c>
      <c r="X79" s="376" t="n">
        <f aca="false">+[2]data1cf!W79</f>
        <v>10993.6423669461</v>
      </c>
      <c r="Y79" s="376" t="n">
        <f aca="false">+[2]data1cf!X79</f>
        <v>10431.69853884</v>
      </c>
      <c r="Z79" s="376" t="n">
        <f aca="false">+[2]data1cf!Y79</f>
        <v>9869.7867372705</v>
      </c>
      <c r="AA79" s="376" t="n">
        <f aca="false">+[2]data1cf!Z79</f>
        <v>9307.90792303371</v>
      </c>
      <c r="AB79" s="376"/>
      <c r="AC79" s="377" t="n">
        <f aca="false">XNPV(0.1,B79:AA79,$B$1:$AA$1)</f>
        <v>41760.6664447926</v>
      </c>
      <c r="AD79" s="377" t="n">
        <f aca="false">SUMPRODUCT(B79:AA79,$B$1010:$AA$1010)</f>
        <v>77445.0056483679</v>
      </c>
      <c r="AE79" s="378" t="n">
        <f aca="false">SUMPRODUCT(B79:AA79,$B$1012:$AA$1012)</f>
        <v>56916.318436745</v>
      </c>
      <c r="AF79" s="379" t="n">
        <f aca="false">XIRR(B79:AA79,$B$1:$AA$1)</f>
        <v>0.157359814934226</v>
      </c>
      <c r="AG79" s="380" t="n">
        <f aca="false">1-EXP(-(1/0.25)*(AD79/ABS($AD$1010)))</f>
        <v>0.983900530438005</v>
      </c>
    </row>
    <row r="80" customFormat="false" ht="12.75" hidden="false" customHeight="false" outlineLevel="0" collapsed="false">
      <c r="A80" s="371"/>
      <c r="B80" s="376" t="n">
        <f aca="false">+[2]data1cf!A80</f>
        <v>-97090.4455532537</v>
      </c>
      <c r="C80" s="376" t="n">
        <f aca="false">+[2]data1cf!B80</f>
        <v>13736.3591300815</v>
      </c>
      <c r="D80" s="376" t="n">
        <f aca="false">+[2]data1cf!C80</f>
        <v>21267.589805019</v>
      </c>
      <c r="E80" s="376" t="n">
        <f aca="false">+[2]data1cf!D80</f>
        <v>20091.0992089035</v>
      </c>
      <c r="F80" s="376" t="n">
        <f aca="false">+[2]data1cf!E80</f>
        <v>18622.6783100797</v>
      </c>
      <c r="G80" s="376" t="n">
        <f aca="false">+[2]data1cf!F80</f>
        <v>17650.5525013242</v>
      </c>
      <c r="H80" s="376" t="n">
        <f aca="false">+[2]data1cf!G80</f>
        <v>16426.842852581</v>
      </c>
      <c r="I80" s="376" t="n">
        <f aca="false">+[2]data1cf!H80</f>
        <v>15459.3361672006</v>
      </c>
      <c r="J80" s="376" t="n">
        <f aca="false">+[2]data1cf!I80</f>
        <v>14797.6808840003</v>
      </c>
      <c r="K80" s="376" t="n">
        <f aca="false">+[2]data1cf!J80</f>
        <v>14220.7603011832</v>
      </c>
      <c r="L80" s="376" t="n">
        <f aca="false">+[2]data1cf!K80</f>
        <v>13485.0808061075</v>
      </c>
      <c r="M80" s="376" t="n">
        <f aca="false">+[2]data1cf!L80</f>
        <v>12843.5743289889</v>
      </c>
      <c r="N80" s="376" t="n">
        <f aca="false">+[2]data1cf!M80</f>
        <v>12172.5592252033</v>
      </c>
      <c r="O80" s="376" t="n">
        <f aca="false">+[2]data1cf!N80</f>
        <v>11586.5722737065</v>
      </c>
      <c r="P80" s="376" t="n">
        <f aca="false">+[2]data1cf!O80</f>
        <v>12515.9052638372</v>
      </c>
      <c r="Q80" s="376" t="n">
        <f aca="false">+[2]data1cf!P80</f>
        <v>13676.9306529683</v>
      </c>
      <c r="R80" s="376" t="n">
        <f aca="false">+[2]data1cf!Q80</f>
        <v>12294.9763802347</v>
      </c>
      <c r="S80" s="376" t="n">
        <f aca="false">+[2]data1cf!R80</f>
        <v>9005.29783597774</v>
      </c>
      <c r="T80" s="376" t="n">
        <f aca="false">+[2]data1cf!S80</f>
        <v>8499.61485759229</v>
      </c>
      <c r="U80" s="376" t="n">
        <f aca="false">+[2]data1cf!T80</f>
        <v>7993.9567331867</v>
      </c>
      <c r="V80" s="376" t="n">
        <f aca="false">+[2]data1cf!U80</f>
        <v>7488.32420838039</v>
      </c>
      <c r="W80" s="376" t="n">
        <f aca="false">+[2]data1cf!V80</f>
        <v>10570.5983761362</v>
      </c>
      <c r="X80" s="376" t="n">
        <f aca="false">+[2]data1cf!W80</f>
        <v>10065.019377532</v>
      </c>
      <c r="Y80" s="376" t="n">
        <f aca="false">+[2]data1cf!X80</f>
        <v>9559.46835230114</v>
      </c>
      <c r="Z80" s="376" t="n">
        <f aca="false">+[2]data1cf!Y80</f>
        <v>9053.94613964475</v>
      </c>
      <c r="AA80" s="376" t="n">
        <f aca="false">+[2]data1cf!Z80</f>
        <v>8548.4536039401</v>
      </c>
      <c r="AB80" s="376"/>
      <c r="AC80" s="377" t="n">
        <f aca="false">XNPV(0.1,B80:AA80,$B$1:$AA$1)</f>
        <v>39171.2197536192</v>
      </c>
      <c r="AD80" s="377" t="n">
        <f aca="false">SUMPRODUCT(B80:AA80,$B$1010:$AA$1010)</f>
        <v>71672.0176705954</v>
      </c>
      <c r="AE80" s="378" t="n">
        <f aca="false">SUMPRODUCT(B80:AA80,$B$1012:$AA$1012)</f>
        <v>52951.5255093984</v>
      </c>
      <c r="AF80" s="379" t="n">
        <f aca="false">XIRR(B80:AA80,$B$1:$AA$1)</f>
        <v>0.159608982431427</v>
      </c>
      <c r="AG80" s="380" t="n">
        <f aca="false">1-EXP(-(1/0.25)*(AD80/ABS($AD$1010)))</f>
        <v>0.978098123455249</v>
      </c>
    </row>
    <row r="81" customFormat="false" ht="12.75" hidden="false" customHeight="false" outlineLevel="0" collapsed="false">
      <c r="A81" s="371"/>
      <c r="B81" s="376" t="n">
        <f aca="false">+[2]data1cf!A81</f>
        <v>-97891.9697405112</v>
      </c>
      <c r="C81" s="376" t="n">
        <f aca="false">+[2]data1cf!B81</f>
        <v>13908.2722045855</v>
      </c>
      <c r="D81" s="376" t="n">
        <f aca="false">+[2]data1cf!C81</f>
        <v>21450.6854513084</v>
      </c>
      <c r="E81" s="376" t="n">
        <f aca="false">+[2]data1cf!D81</f>
        <v>20244.8635132203</v>
      </c>
      <c r="F81" s="376" t="n">
        <f aca="false">+[2]data1cf!E81</f>
        <v>18762.0515067153</v>
      </c>
      <c r="G81" s="376" t="n">
        <f aca="false">+[2]data1cf!F81</f>
        <v>17781.8484421933</v>
      </c>
      <c r="H81" s="376" t="n">
        <f aca="false">+[2]data1cf!G81</f>
        <v>16548.088464979</v>
      </c>
      <c r="I81" s="376" t="n">
        <f aca="false">+[2]data1cf!H81</f>
        <v>15572.5945878081</v>
      </c>
      <c r="J81" s="376" t="n">
        <f aca="false">+[2]data1cf!I81</f>
        <v>14905.4770502109</v>
      </c>
      <c r="K81" s="376" t="n">
        <f aca="false">+[2]data1cf!J81</f>
        <v>14323.740225801</v>
      </c>
      <c r="L81" s="376" t="n">
        <f aca="false">+[2]data1cf!K81</f>
        <v>13582.0408833021</v>
      </c>
      <c r="M81" s="376" t="n">
        <f aca="false">+[2]data1cf!L81</f>
        <v>12935.238489013</v>
      </c>
      <c r="N81" s="376" t="n">
        <f aca="false">+[2]data1cf!M81</f>
        <v>12258.6838614088</v>
      </c>
      <c r="O81" s="376" t="n">
        <f aca="false">+[2]data1cf!N81</f>
        <v>11667.80404519</v>
      </c>
      <c r="P81" s="376" t="n">
        <f aca="false">+[2]data1cf!O81</f>
        <v>12604.864372096</v>
      </c>
      <c r="Q81" s="376" t="n">
        <f aca="false">+[2]data1cf!P81</f>
        <v>13775.4745347454</v>
      </c>
      <c r="R81" s="376" t="n">
        <f aca="false">+[2]data1cf!Q81</f>
        <v>12382.1116237161</v>
      </c>
      <c r="S81" s="376" t="n">
        <f aca="false">+[2]data1cf!R81</f>
        <v>9065.27534105861</v>
      </c>
      <c r="T81" s="376" t="n">
        <f aca="false">+[2]data1cf!S81</f>
        <v>8555.41772802243</v>
      </c>
      <c r="U81" s="376" t="n">
        <f aca="false">+[2]data1cf!T81</f>
        <v>8045.58517414663</v>
      </c>
      <c r="V81" s="376" t="n">
        <f aca="false">+[2]data1cf!U81</f>
        <v>7535.778431206</v>
      </c>
      <c r="W81" s="376" t="n">
        <f aca="false">+[2]data1cf!V81</f>
        <v>10643.4981233195</v>
      </c>
      <c r="X81" s="376" t="n">
        <f aca="false">+[2]data1cf!W81</f>
        <v>10133.7453484632</v>
      </c>
      <c r="Y81" s="376" t="n">
        <f aca="false">+[2]data1cf!X81</f>
        <v>9624.02077791273</v>
      </c>
      <c r="Z81" s="376" t="n">
        <f aca="false">+[2]data1cf!Y81</f>
        <v>9114.32525779718</v>
      </c>
      <c r="AA81" s="376" t="n">
        <f aca="false">+[2]data1cf!Z81</f>
        <v>8604.65965962963</v>
      </c>
      <c r="AB81" s="376"/>
      <c r="AC81" s="377" t="n">
        <f aca="false">XNPV(0.1,B81:AA81,$B$1:$AA$1)</f>
        <v>39450.2484377933</v>
      </c>
      <c r="AD81" s="377" t="n">
        <f aca="false">SUMPRODUCT(B81:AA81,$B$1010:$AA$1010)</f>
        <v>72191.5914923453</v>
      </c>
      <c r="AE81" s="378" t="n">
        <f aca="false">SUMPRODUCT(B81:AA81,$B$1012:$AA$1012)</f>
        <v>53335.3273727118</v>
      </c>
      <c r="AF81" s="379" t="n">
        <f aca="false">XIRR(B81:AA81,$B$1:$AA$1)</f>
        <v>0.159594169483894</v>
      </c>
      <c r="AG81" s="380" t="n">
        <f aca="false">1-EXP(-(1/0.25)*(AD81/ABS($AD$1010)))</f>
        <v>0.978696501264235</v>
      </c>
    </row>
    <row r="82" customFormat="false" ht="12.75" hidden="false" customHeight="false" outlineLevel="0" collapsed="false">
      <c r="A82" s="371"/>
      <c r="B82" s="376" t="n">
        <f aca="false">+[2]data1cf!A82</f>
        <v>-112689.228911143</v>
      </c>
      <c r="C82" s="376" t="n">
        <f aca="false">+[2]data1cf!B82</f>
        <v>15730.8762440166</v>
      </c>
      <c r="D82" s="376" t="n">
        <f aca="false">+[2]data1cf!C82</f>
        <v>24392.3700187835</v>
      </c>
      <c r="E82" s="376" t="n">
        <f aca="false">+[2]data1cf!D82</f>
        <v>22980.6284533555</v>
      </c>
      <c r="F82" s="376" t="n">
        <f aca="false">+[2]data1cf!E82</f>
        <v>21335.0759329801</v>
      </c>
      <c r="G82" s="376" t="n">
        <f aca="false">+[2]data1cf!F82</f>
        <v>20205.755413409</v>
      </c>
      <c r="H82" s="376" t="n">
        <f aca="false">+[2]data1cf!G82</f>
        <v>18786.4522953889</v>
      </c>
      <c r="I82" s="376" t="n">
        <f aca="false">+[2]data1cf!H82</f>
        <v>17663.5036703145</v>
      </c>
      <c r="J82" s="376" t="n">
        <f aca="false">+[2]data1cf!I82</f>
        <v>16895.545265716</v>
      </c>
      <c r="K82" s="376" t="n">
        <f aca="false">+[2]data1cf!J82</f>
        <v>16224.8938755192</v>
      </c>
      <c r="L82" s="376" t="n">
        <f aca="false">+[2]data1cf!K82</f>
        <v>15372.0597177451</v>
      </c>
      <c r="M82" s="376" t="n">
        <f aca="false">+[2]data1cf!L82</f>
        <v>14627.4872746374</v>
      </c>
      <c r="N82" s="376" t="n">
        <f aca="false">+[2]data1cf!M82</f>
        <v>13848.6652782767</v>
      </c>
      <c r="O82" s="376" t="n">
        <f aca="false">+[2]data1cf!N82</f>
        <v>13167.456325982</v>
      </c>
      <c r="P82" s="376" t="n">
        <f aca="false">+[2]data1cf!O82</f>
        <v>14247.1741132385</v>
      </c>
      <c r="Q82" s="376" t="n">
        <f aca="false">+[2]data1cf!P82</f>
        <v>15594.7326201741</v>
      </c>
      <c r="R82" s="376" t="n">
        <f aca="false">+[2]data1cf!Q82</f>
        <v>13990.7502664275</v>
      </c>
      <c r="S82" s="376" t="n">
        <f aca="false">+[2]data1cf!R82</f>
        <v>10172.5440937664</v>
      </c>
      <c r="T82" s="376" t="n">
        <f aca="false">+[2]data1cf!S82</f>
        <v>9585.61687777696</v>
      </c>
      <c r="U82" s="376" t="n">
        <f aca="false">+[2]data1cf!T82</f>
        <v>8998.71850886727</v>
      </c>
      <c r="V82" s="376" t="n">
        <f aca="false">+[2]data1cf!U82</f>
        <v>8411.84985244973</v>
      </c>
      <c r="W82" s="376" t="n">
        <f aca="false">+[2]data1cf!V82</f>
        <v>11989.3295650815</v>
      </c>
      <c r="X82" s="376" t="n">
        <f aca="false">+[2]data1cf!W82</f>
        <v>11402.5230345138</v>
      </c>
      <c r="Y82" s="376" t="n">
        <f aca="false">+[2]data1cf!X82</f>
        <v>10815.7489715885</v>
      </c>
      <c r="Z82" s="376" t="n">
        <f aca="false">+[2]data1cf!Y82</f>
        <v>10229.0083503349</v>
      </c>
      <c r="AA82" s="376" t="n">
        <f aca="false">+[2]data1cf!Z82</f>
        <v>9642.30217400319</v>
      </c>
      <c r="AB82" s="376"/>
      <c r="AC82" s="377" t="n">
        <f aca="false">XNPV(0.1,B82:AA82,$B$1:$AA$1)</f>
        <v>42933.5523531402</v>
      </c>
      <c r="AD82" s="377" t="n">
        <f aca="false">SUMPRODUCT(B82:AA82,$B$1010:$AA$1010)</f>
        <v>80018.18172223</v>
      </c>
      <c r="AE82" s="378" t="n">
        <f aca="false">SUMPRODUCT(B82:AA82,$B$1012:$AA$1012)</f>
        <v>58693.9606655103</v>
      </c>
      <c r="AF82" s="379" t="n">
        <f aca="false">XIRR(B82:AA82,$B$1:$AA$1)</f>
        <v>0.156564079788756</v>
      </c>
      <c r="AG82" s="380" t="n">
        <f aca="false">1-EXP(-(1/0.25)*(AD82/ABS($AD$1010)))</f>
        <v>0.985964387841296</v>
      </c>
    </row>
    <row r="83" customFormat="false" ht="12.75" hidden="false" customHeight="false" outlineLevel="0" collapsed="false">
      <c r="A83" s="371"/>
      <c r="B83" s="376" t="n">
        <f aca="false">+[2]data1cf!A83</f>
        <v>-110022.513500158</v>
      </c>
      <c r="C83" s="376" t="n">
        <f aca="false">+[2]data1cf!B83</f>
        <v>15357.9465746944</v>
      </c>
      <c r="D83" s="376" t="n">
        <f aca="false">+[2]data1cf!C83</f>
        <v>23872.8176943256</v>
      </c>
      <c r="E83" s="376" t="n">
        <f aca="false">+[2]data1cf!D83</f>
        <v>22470.1828103138</v>
      </c>
      <c r="F83" s="376" t="n">
        <f aca="false">+[2]data1cf!E83</f>
        <v>20871.3735803189</v>
      </c>
      <c r="G83" s="376" t="n">
        <f aca="false">+[2]data1cf!F83</f>
        <v>19768.9265385211</v>
      </c>
      <c r="H83" s="376" t="n">
        <f aca="false">+[2]data1cf!G83</f>
        <v>18383.0614205578</v>
      </c>
      <c r="I83" s="376" t="n">
        <f aca="false">+[2]data1cf!H83</f>
        <v>17286.6866254152</v>
      </c>
      <c r="J83" s="376" t="n">
        <f aca="false">+[2]data1cf!I83</f>
        <v>16536.901444046</v>
      </c>
      <c r="K83" s="376" t="n">
        <f aca="false">+[2]data1cf!J83</f>
        <v>15882.2739566619</v>
      </c>
      <c r="L83" s="376" t="n">
        <f aca="false">+[2]data1cf!K83</f>
        <v>15049.4681650314</v>
      </c>
      <c r="M83" s="376" t="n">
        <f aca="false">+[2]data1cf!L83</f>
        <v>14322.5155319785</v>
      </c>
      <c r="N83" s="376" t="n">
        <f aca="false">+[2]data1cf!M83</f>
        <v>13562.1238384975</v>
      </c>
      <c r="O83" s="376" t="n">
        <f aca="false">+[2]data1cf!N83</f>
        <v>12897.1937184147</v>
      </c>
      <c r="P83" s="376" t="n">
        <f aca="false">+[2]data1cf!O83</f>
        <v>13951.2022277825</v>
      </c>
      <c r="Q83" s="376" t="n">
        <f aca="false">+[2]data1cf!P83</f>
        <v>15266.8716618015</v>
      </c>
      <c r="R83" s="376" t="n">
        <f aca="false">+[2]data1cf!Q83</f>
        <v>13700.846480209</v>
      </c>
      <c r="S83" s="376" t="n">
        <f aca="false">+[2]data1cf!R83</f>
        <v>9972.99560894923</v>
      </c>
      <c r="T83" s="376" t="n">
        <f aca="false">+[2]data1cf!S83</f>
        <v>9399.95763390258</v>
      </c>
      <c r="U83" s="376" t="n">
        <f aca="false">+[2]data1cf!T83</f>
        <v>8826.94782328879</v>
      </c>
      <c r="V83" s="376" t="n">
        <f aca="false">+[2]data1cf!U83</f>
        <v>8253.96702204086</v>
      </c>
      <c r="W83" s="376" t="n">
        <f aca="false">+[2]data1cf!V83</f>
        <v>11746.7880643246</v>
      </c>
      <c r="X83" s="376" t="n">
        <f aca="false">+[2]data1cf!W83</f>
        <v>11173.8679187597</v>
      </c>
      <c r="Y83" s="376" t="n">
        <f aca="false">+[2]data1cf!X83</f>
        <v>10600.9794725122</v>
      </c>
      <c r="Z83" s="376" t="n">
        <f aca="false">+[2]data1cf!Y83</f>
        <v>10028.1236765615</v>
      </c>
      <c r="AA83" s="376" t="n">
        <f aca="false">+[2]data1cf!Z83</f>
        <v>9455.30151041652</v>
      </c>
      <c r="AB83" s="376"/>
      <c r="AC83" s="377" t="n">
        <f aca="false">XNPV(0.1,B83:AA83,$B$1:$AA$1)</f>
        <v>42261.0471991697</v>
      </c>
      <c r="AD83" s="377" t="n">
        <f aca="false">SUMPRODUCT(B83:AA83,$B$1010:$AA$1010)</f>
        <v>78560.1698292888</v>
      </c>
      <c r="AE83" s="378" t="n">
        <f aca="false">SUMPRODUCT(B83:AA83,$B$1012:$AA$1012)</f>
        <v>57681.8292539146</v>
      </c>
      <c r="AF83" s="379" t="n">
        <f aca="false">XIRR(B83:AA83,$B$1:$AA$1)</f>
        <v>0.1569753772525</v>
      </c>
      <c r="AG83" s="380" t="n">
        <f aca="false">1-EXP(-(1/0.25)*(AD83/ABS($AD$1010)))</f>
        <v>0.98482982221818</v>
      </c>
    </row>
    <row r="84" customFormat="false" ht="12.75" hidden="false" customHeight="false" outlineLevel="0" collapsed="false">
      <c r="A84" s="371"/>
      <c r="B84" s="376" t="n">
        <f aca="false">+[2]data1cf!A84</f>
        <v>-103212.70372891</v>
      </c>
      <c r="C84" s="376" t="n">
        <f aca="false">+[2]data1cf!B84</f>
        <v>14463.4890847168</v>
      </c>
      <c r="D84" s="376" t="n">
        <f aca="false">+[2]data1cf!C84</f>
        <v>22547.572703292</v>
      </c>
      <c r="E84" s="376" t="n">
        <f aca="false">+[2]data1cf!D84</f>
        <v>21328.3833333239</v>
      </c>
      <c r="F84" s="376" t="n">
        <f aca="false">+[2]data1cf!E84</f>
        <v>19687.248420545</v>
      </c>
      <c r="G84" s="376" t="n">
        <f aca="false">+[2]data1cf!F84</f>
        <v>18653.4263511659</v>
      </c>
      <c r="H84" s="376" t="n">
        <f aca="false">+[2]data1cf!G84</f>
        <v>17352.9495796983</v>
      </c>
      <c r="I84" s="376" t="n">
        <f aca="false">+[2]data1cf!H84</f>
        <v>16324.434566662</v>
      </c>
      <c r="J84" s="376" t="n">
        <f aca="false">+[2]data1cf!I84</f>
        <v>15621.0571094212</v>
      </c>
      <c r="K84" s="376" t="n">
        <f aca="false">+[2]data1cf!J84</f>
        <v>15007.3487728014</v>
      </c>
      <c r="L84" s="376" t="n">
        <f aca="false">+[2]data1cf!K84</f>
        <v>14225.688057584</v>
      </c>
      <c r="M84" s="376" t="n">
        <f aca="false">+[2]data1cf!L84</f>
        <v>13543.7299350755</v>
      </c>
      <c r="N84" s="376" t="n">
        <f aca="false">+[2]data1cf!M84</f>
        <v>12830.402452541</v>
      </c>
      <c r="O84" s="376" t="n">
        <f aca="false">+[2]data1cf!N84</f>
        <v>12207.0424790904</v>
      </c>
      <c r="P84" s="376" t="n">
        <f aca="false">+[2]data1cf!O84</f>
        <v>13195.3989541028</v>
      </c>
      <c r="Q84" s="376" t="n">
        <f aca="false">+[2]data1cf!P84</f>
        <v>14429.6354315161</v>
      </c>
      <c r="R84" s="376" t="n">
        <f aca="false">+[2]data1cf!Q84</f>
        <v>12960.538898837</v>
      </c>
      <c r="S84" s="376" t="n">
        <f aca="false">+[2]data1cf!R84</f>
        <v>9463.42221534716</v>
      </c>
      <c r="T84" s="376" t="n">
        <f aca="false">+[2]data1cf!S84</f>
        <v>8925.85225023433</v>
      </c>
      <c r="U84" s="376" t="n">
        <f aca="false">+[2]data1cf!T84</f>
        <v>8388.30870632543</v>
      </c>
      <c r="V84" s="376" t="n">
        <f aca="false">+[2]data1cf!U84</f>
        <v>7850.79237625658</v>
      </c>
      <c r="W84" s="376" t="n">
        <f aca="false">+[2]data1cf!V84</f>
        <v>11127.4263300411</v>
      </c>
      <c r="X84" s="376" t="n">
        <f aca="false">+[2]data1cf!W84</f>
        <v>10589.9669013904</v>
      </c>
      <c r="Y84" s="376" t="n">
        <f aca="false">+[2]data1cf!X84</f>
        <v>10052.5372100375</v>
      </c>
      <c r="Z84" s="376" t="n">
        <f aca="false">+[2]data1cf!Y84</f>
        <v>9515.13814810125</v>
      </c>
      <c r="AA84" s="376" t="n">
        <f aca="false">+[2]data1cf!Z84</f>
        <v>8977.77063446427</v>
      </c>
      <c r="AB84" s="376"/>
      <c r="AC84" s="377" t="n">
        <f aca="false">XNPV(0.1,B84:AA84,$B$1:$AA$1)</f>
        <v>40719.0121935802</v>
      </c>
      <c r="AD84" s="377" t="n">
        <f aca="false">SUMPRODUCT(B84:AA84,$B$1010:$AA$1010)</f>
        <v>75030.9475612598</v>
      </c>
      <c r="AE84" s="378" t="n">
        <f aca="false">SUMPRODUCT(B84:AA84,$B$1012:$AA$1012)</f>
        <v>55283.5298457532</v>
      </c>
      <c r="AF84" s="379" t="n">
        <f aca="false">XIRR(B84:AA84,$B$1:$AA$1)</f>
        <v>0.158420099914994</v>
      </c>
      <c r="AG84" s="380" t="n">
        <f aca="false">1-EXP(-(1/0.25)*(AD84/ABS($AD$1010)))</f>
        <v>0.981689192253824</v>
      </c>
    </row>
    <row r="85" customFormat="false" ht="12.75" hidden="false" customHeight="false" outlineLevel="0" collapsed="false">
      <c r="A85" s="371"/>
      <c r="B85" s="376" t="n">
        <f aca="false">+[2]data1cf!A85</f>
        <v>-100056.404683011</v>
      </c>
      <c r="C85" s="376" t="n">
        <f aca="false">+[2]data1cf!B85</f>
        <v>14108.8951764647</v>
      </c>
      <c r="D85" s="376" t="n">
        <f aca="false">+[2]data1cf!C85</f>
        <v>21842.4159529793</v>
      </c>
      <c r="E85" s="376" t="n">
        <f aca="false">+[2]data1cf!D85</f>
        <v>20681.0114977643</v>
      </c>
      <c r="F85" s="376" t="n">
        <f aca="false">+[2]data1cf!E85</f>
        <v>19138.4147177595</v>
      </c>
      <c r="G85" s="376" t="n">
        <f aca="false">+[2]data1cf!F85</f>
        <v>18136.3998415687</v>
      </c>
      <c r="H85" s="376" t="n">
        <f aca="false">+[2]data1cf!G85</f>
        <v>16875.4999695489</v>
      </c>
      <c r="I85" s="376" t="n">
        <f aca="false">+[2]data1cf!H85</f>
        <v>15878.4374893604</v>
      </c>
      <c r="J85" s="376" t="n">
        <f aca="false">+[2]data1cf!I85</f>
        <v>15196.5696866193</v>
      </c>
      <c r="K85" s="376" t="n">
        <f aca="false">+[2]data1cf!J85</f>
        <v>14601.8270892573</v>
      </c>
      <c r="L85" s="376" t="n">
        <f aca="false">+[2]data1cf!K85</f>
        <v>13843.8717580826</v>
      </c>
      <c r="M85" s="376" t="n">
        <f aca="false">+[2]data1cf!L85</f>
        <v>13182.7682754939</v>
      </c>
      <c r="N85" s="376" t="n">
        <f aca="false">+[2]data1cf!M85</f>
        <v>12491.254724493</v>
      </c>
      <c r="O85" s="376" t="n">
        <f aca="false">+[2]data1cf!N85</f>
        <v>11887.162222317</v>
      </c>
      <c r="P85" s="376" t="n">
        <f aca="false">+[2]data1cf!O85</f>
        <v>12845.0894400729</v>
      </c>
      <c r="Q85" s="376" t="n">
        <f aca="false">+[2]data1cf!P85</f>
        <v>14041.5823134982</v>
      </c>
      <c r="R85" s="376" t="n">
        <f aca="false">+[2]data1cf!Q85</f>
        <v>12617.4115294615</v>
      </c>
      <c r="S85" s="376" t="n">
        <f aca="false">+[2]data1cf!R85</f>
        <v>9227.2385229873</v>
      </c>
      <c r="T85" s="376" t="n">
        <f aca="false">+[2]data1cf!S85</f>
        <v>8706.10773160688</v>
      </c>
      <c r="U85" s="376" t="n">
        <f aca="false">+[2]data1cf!T85</f>
        <v>8185.00255345599</v>
      </c>
      <c r="V85" s="376" t="n">
        <f aca="false">+[2]data1cf!U85</f>
        <v>7663.92375693153</v>
      </c>
      <c r="W85" s="376" t="n">
        <f aca="false">+[2]data1cf!V85</f>
        <v>10840.3565121383</v>
      </c>
      <c r="X85" s="376" t="n">
        <f aca="false">+[2]data1cf!W85</f>
        <v>10319.3328769565</v>
      </c>
      <c r="Y85" s="376" t="n">
        <f aca="false">+[2]data1cf!X85</f>
        <v>9798.33806969022</v>
      </c>
      <c r="Z85" s="376" t="n">
        <f aca="false">+[2]data1cf!Y85</f>
        <v>9277.37295517691</v>
      </c>
      <c r="AA85" s="376" t="n">
        <f aca="false">+[2]data1cf!Z85</f>
        <v>8756.43842419916</v>
      </c>
      <c r="AB85" s="376"/>
      <c r="AC85" s="377" t="n">
        <f aca="false">XNPV(0.1,B85:AA85,$B$1:$AA$1)</f>
        <v>39894.9520860084</v>
      </c>
      <c r="AD85" s="377" t="n">
        <f aca="false">SUMPRODUCT(B85:AA85,$B$1010:$AA$1010)</f>
        <v>73269.6942608922</v>
      </c>
      <c r="AE85" s="378" t="n">
        <f aca="false">SUMPRODUCT(B85:AA85,$B$1012:$AA$1012)</f>
        <v>54053.119156888</v>
      </c>
      <c r="AF85" s="379" t="n">
        <f aca="false">XIRR(B85:AA85,$B$1:$AA$1)</f>
        <v>0.158970583395436</v>
      </c>
      <c r="AG85" s="380" t="n">
        <f aca="false">1-EXP(-(1/0.25)*(AD85/ABS($AD$1010)))</f>
        <v>0.979886475883718</v>
      </c>
    </row>
    <row r="86" customFormat="false" ht="12.75" hidden="false" customHeight="false" outlineLevel="0" collapsed="false">
      <c r="A86" s="371"/>
      <c r="B86" s="376" t="n">
        <f aca="false">+[2]data1cf!A86</f>
        <v>-90870.5146643845</v>
      </c>
      <c r="C86" s="376" t="n">
        <f aca="false">+[2]data1cf!B86</f>
        <v>12959.3500399629</v>
      </c>
      <c r="D86" s="376" t="n">
        <f aca="false">+[2]data1cf!C86</f>
        <v>20033.8430708089</v>
      </c>
      <c r="E86" s="376" t="n">
        <f aca="false">+[2]data1cf!D86</f>
        <v>18920.5679441545</v>
      </c>
      <c r="F86" s="376" t="n">
        <f aca="false">+[2]data1cf!E86</f>
        <v>17541.1243599736</v>
      </c>
      <c r="G86" s="376" t="n">
        <f aca="false">+[2]data1cf!F86</f>
        <v>16631.6790959079</v>
      </c>
      <c r="H86" s="376" t="n">
        <f aca="false">+[2]data1cf!G86</f>
        <v>15485.9612900733</v>
      </c>
      <c r="I86" s="376" t="n">
        <f aca="false">+[2]data1cf!H86</f>
        <v>14580.4362413339</v>
      </c>
      <c r="J86" s="376" t="n">
        <f aca="false">+[2]data1cf!I86</f>
        <v>13961.1687555147</v>
      </c>
      <c r="K86" s="376" t="n">
        <f aca="false">+[2]data1cf!J86</f>
        <v>13421.6228275463</v>
      </c>
      <c r="L86" s="376" t="n">
        <f aca="false">+[2]data1cf!K86</f>
        <v>12732.6581235267</v>
      </c>
      <c r="M86" s="376" t="n">
        <f aca="false">+[2]data1cf!L86</f>
        <v>12132.248645497</v>
      </c>
      <c r="N86" s="376" t="n">
        <f aca="false">+[2]data1cf!M86</f>
        <v>11504.2209597538</v>
      </c>
      <c r="O86" s="376" t="n">
        <f aca="false">+[2]data1cf!N86</f>
        <v>10956.2032684535</v>
      </c>
      <c r="P86" s="376" t="n">
        <f aca="false">+[2]data1cf!O86</f>
        <v>11825.5711303175</v>
      </c>
      <c r="Q86" s="376" t="n">
        <f aca="false">+[2]data1cf!P86</f>
        <v>12912.2174429137</v>
      </c>
      <c r="R86" s="376" t="n">
        <f aca="false">+[2]data1cf!Q86</f>
        <v>11618.7956722096</v>
      </c>
      <c r="S86" s="376" t="n">
        <f aca="false">+[2]data1cf!R86</f>
        <v>8539.86467448277</v>
      </c>
      <c r="T86" s="376" t="n">
        <f aca="false">+[2]data1cf!S86</f>
        <v>8066.57739846857</v>
      </c>
      <c r="U86" s="376" t="n">
        <f aca="false">+[2]data1cf!T86</f>
        <v>7593.31338420714</v>
      </c>
      <c r="V86" s="376" t="n">
        <f aca="false">+[2]data1cf!U86</f>
        <v>7120.07332955109</v>
      </c>
      <c r="W86" s="376" t="n">
        <f aca="false">+[2]data1cf!V86</f>
        <v>10004.8869521962</v>
      </c>
      <c r="X86" s="376" t="n">
        <f aca="false">+[2]data1cf!W86</f>
        <v>9531.69699467905</v>
      </c>
      <c r="Y86" s="376" t="n">
        <f aca="false">+[2]data1cf!X86</f>
        <v>9058.53321846957</v>
      </c>
      <c r="Z86" s="376" t="n">
        <f aca="false">+[2]data1cf!Y86</f>
        <v>8585.39640900701</v>
      </c>
      <c r="AA86" s="376" t="n">
        <f aca="false">+[2]data1cf!Z86</f>
        <v>8112.28737529379</v>
      </c>
      <c r="AB86" s="376"/>
      <c r="AC86" s="377" t="n">
        <f aca="false">XNPV(0.1,B86:AA86,$B$1:$AA$1)</f>
        <v>37683.9750485146</v>
      </c>
      <c r="AD86" s="377" t="n">
        <f aca="false">SUMPRODUCT(B86:AA86,$B$1010:$AA$1010)</f>
        <v>68356.7963415351</v>
      </c>
      <c r="AE86" s="378" t="n">
        <f aca="false">SUMPRODUCT(B86:AA86,$B$1012:$AA$1012)</f>
        <v>50674.6401717701</v>
      </c>
      <c r="AF86" s="379" t="n">
        <f aca="false">XIRR(B86:AA86,$B$1:$AA$1)</f>
        <v>0.161135520194949</v>
      </c>
      <c r="AG86" s="380" t="n">
        <f aca="false">1-EXP(-(1/0.25)*(AD86/ABS($AD$1010)))</f>
        <v>0.973863760129146</v>
      </c>
    </row>
    <row r="87" customFormat="false" ht="12.75" hidden="false" customHeight="false" outlineLevel="0" collapsed="false">
      <c r="A87" s="371"/>
      <c r="B87" s="376" t="n">
        <f aca="false">+[2]data1cf!A87</f>
        <v>-98288.8632609884</v>
      </c>
      <c r="C87" s="376" t="n">
        <f aca="false">+[2]data1cf!B87</f>
        <v>13921.6071831967</v>
      </c>
      <c r="D87" s="376" t="n">
        <f aca="false">+[2]data1cf!C87</f>
        <v>21491.6681936189</v>
      </c>
      <c r="E87" s="376" t="n">
        <f aca="false">+[2]data1cf!D87</f>
        <v>20267.071544092</v>
      </c>
      <c r="F87" s="376" t="n">
        <f aca="false">+[2]data1cf!E87</f>
        <v>18831.0654174022</v>
      </c>
      <c r="G87" s="376" t="n">
        <f aca="false">+[2]data1cf!F87</f>
        <v>17846.8627100399</v>
      </c>
      <c r="H87" s="376" t="n">
        <f aca="false">+[2]data1cf!G87</f>
        <v>16608.1260767094</v>
      </c>
      <c r="I87" s="376" t="n">
        <f aca="false">+[2]data1cf!H87</f>
        <v>15628.6771539904</v>
      </c>
      <c r="J87" s="376" t="n">
        <f aca="false">+[2]data1cf!I87</f>
        <v>14958.8548528792</v>
      </c>
      <c r="K87" s="376" t="n">
        <f aca="false">+[2]data1cf!J87</f>
        <v>14374.7331533631</v>
      </c>
      <c r="L87" s="376" t="n">
        <f aca="false">+[2]data1cf!K87</f>
        <v>13630.0529420712</v>
      </c>
      <c r="M87" s="376" t="n">
        <f aca="false">+[2]data1cf!L87</f>
        <v>12980.6281500513</v>
      </c>
      <c r="N87" s="376" t="n">
        <f aca="false">+[2]data1cf!M87</f>
        <v>12301.3304971646</v>
      </c>
      <c r="O87" s="376" t="n">
        <f aca="false">+[2]data1cf!N87</f>
        <v>11708.0278640981</v>
      </c>
      <c r="P87" s="376" t="n">
        <f aca="false">+[2]data1cf!O87</f>
        <v>12648.9145632402</v>
      </c>
      <c r="Q87" s="376" t="n">
        <f aca="false">+[2]data1cf!P87</f>
        <v>13824.27085154</v>
      </c>
      <c r="R87" s="376" t="n">
        <f aca="false">+[2]data1cf!Q87</f>
        <v>12425.2586853928</v>
      </c>
      <c r="S87" s="376" t="n">
        <f aca="false">+[2]data1cf!R87</f>
        <v>9094.974610924</v>
      </c>
      <c r="T87" s="376" t="n">
        <f aca="false">+[2]data1cf!S87</f>
        <v>8583.04982952339</v>
      </c>
      <c r="U87" s="376" t="n">
        <f aca="false">+[2]data1cf!T87</f>
        <v>8071.15020888309</v>
      </c>
      <c r="V87" s="376" t="n">
        <f aca="false">+[2]data1cf!U87</f>
        <v>7559.27650382592</v>
      </c>
      <c r="W87" s="376" t="n">
        <f aca="false">+[2]data1cf!V87</f>
        <v>10679.5961447659</v>
      </c>
      <c r="X87" s="376" t="n">
        <f aca="false">+[2]data1cf!W87</f>
        <v>10167.7766266015</v>
      </c>
      <c r="Y87" s="376" t="n">
        <f aca="false">+[2]data1cf!X87</f>
        <v>9655.98542709444</v>
      </c>
      <c r="Z87" s="376" t="n">
        <f aca="false">+[2]data1cf!Y87</f>
        <v>9144.22339580453</v>
      </c>
      <c r="AA87" s="376" t="n">
        <f aca="false">+[2]data1cf!Z87</f>
        <v>8632.49140777824</v>
      </c>
      <c r="AB87" s="376"/>
      <c r="AC87" s="377" t="n">
        <f aca="false">XNPV(0.1,B87:AA87,$B$1:$AA$1)</f>
        <v>39441.5931828169</v>
      </c>
      <c r="AD87" s="377" t="n">
        <f aca="false">SUMPRODUCT(B87:AA87,$B$1010:$AA$1010)</f>
        <v>72290.0505018857</v>
      </c>
      <c r="AE87" s="378" t="n">
        <f aca="false">SUMPRODUCT(B87:AA87,$B$1012:$AA$1012)</f>
        <v>53371.4056098993</v>
      </c>
      <c r="AF87" s="379" t="n">
        <f aca="false">XIRR(B87:AA87,$B$1:$AA$1)</f>
        <v>0.159313431968143</v>
      </c>
      <c r="AG87" s="380" t="n">
        <f aca="false">1-EXP(-(1/0.25)*(AD87/ABS($AD$1010)))</f>
        <v>0.978808037304109</v>
      </c>
    </row>
    <row r="88" customFormat="false" ht="12.75" hidden="false" customHeight="false" outlineLevel="0" collapsed="false">
      <c r="A88" s="371"/>
      <c r="B88" s="376" t="n">
        <f aca="false">+[2]data1cf!A88</f>
        <v>-91933.5724035098</v>
      </c>
      <c r="C88" s="376" t="n">
        <f aca="false">+[2]data1cf!B88</f>
        <v>13141.9214729812</v>
      </c>
      <c r="D88" s="376" t="n">
        <f aca="false">+[2]data1cf!C88</f>
        <v>20311.7700683435</v>
      </c>
      <c r="E88" s="376" t="n">
        <f aca="false">+[2]data1cf!D88</f>
        <v>19149.5576171657</v>
      </c>
      <c r="F88" s="376" t="n">
        <f aca="false">+[2]data1cf!E88</f>
        <v>17725.9743715709</v>
      </c>
      <c r="G88" s="376" t="n">
        <f aca="false">+[2]data1cf!F88</f>
        <v>16805.8162813797</v>
      </c>
      <c r="H88" s="376" t="n">
        <f aca="false">+[2]data1cf!G88</f>
        <v>15646.7687724224</v>
      </c>
      <c r="I88" s="376" t="n">
        <f aca="false">+[2]data1cf!H88</f>
        <v>14730.6503489828</v>
      </c>
      <c r="J88" s="376" t="n">
        <f aca="false">+[2]data1cf!I88</f>
        <v>14104.1383009883</v>
      </c>
      <c r="K88" s="376" t="n">
        <f aca="false">+[2]data1cf!J88</f>
        <v>13558.2046145715</v>
      </c>
      <c r="L88" s="376" t="n">
        <f aca="false">+[2]data1cf!K88</f>
        <v>12861.2558153825</v>
      </c>
      <c r="M88" s="376" t="n">
        <f aca="false">+[2]data1cf!L88</f>
        <v>12253.8223874542</v>
      </c>
      <c r="N88" s="376" t="n">
        <f aca="false">+[2]data1cf!M88</f>
        <v>11618.447657467</v>
      </c>
      <c r="O88" s="376" t="n">
        <f aca="false">+[2]data1cf!N88</f>
        <v>11063.9405828244</v>
      </c>
      <c r="P88" s="376" t="n">
        <f aca="false">+[2]data1cf!O88</f>
        <v>11943.5571749107</v>
      </c>
      <c r="Q88" s="376" t="n">
        <f aca="false">+[2]data1cf!P88</f>
        <v>13042.9157272974</v>
      </c>
      <c r="R88" s="376" t="n">
        <f aca="false">+[2]data1cf!Q88</f>
        <v>11734.3627335735</v>
      </c>
      <c r="S88" s="376" t="n">
        <f aca="false">+[2]data1cf!R88</f>
        <v>8619.41255583598</v>
      </c>
      <c r="T88" s="376" t="n">
        <f aca="false">+[2]data1cf!S88</f>
        <v>8140.5884816265</v>
      </c>
      <c r="U88" s="376" t="n">
        <f aca="false">+[2]data1cf!T88</f>
        <v>7661.78794129974</v>
      </c>
      <c r="V88" s="376" t="n">
        <f aca="false">+[2]data1cf!U88</f>
        <v>7183.01164087217</v>
      </c>
      <c r="W88" s="376" t="n">
        <f aca="false">+[2]data1cf!V88</f>
        <v>10101.5735421401</v>
      </c>
      <c r="X88" s="376" t="n">
        <f aca="false">+[2]data1cf!W88</f>
        <v>9622.84792491773</v>
      </c>
      <c r="Y88" s="376" t="n">
        <f aca="false">+[2]data1cf!X88</f>
        <v>9144.14879528771</v>
      </c>
      <c r="Z88" s="376" t="n">
        <f aca="false">+[2]data1cf!Y88</f>
        <v>8665.47694787779</v>
      </c>
      <c r="AA88" s="376" t="n">
        <f aca="false">+[2]data1cf!Z88</f>
        <v>8186.83320115456</v>
      </c>
      <c r="AB88" s="376"/>
      <c r="AC88" s="377" t="n">
        <f aca="false">XNPV(0.1,B88:AA88,$B$1:$AA$1)</f>
        <v>38060.5524519585</v>
      </c>
      <c r="AD88" s="377" t="n">
        <f aca="false">SUMPRODUCT(B88:AA88,$B$1010:$AA$1010)</f>
        <v>69055.669645405</v>
      </c>
      <c r="AE88" s="378" t="n">
        <f aca="false">SUMPRODUCT(B88:AA88,$B$1012:$AA$1012)</f>
        <v>51192.0737558283</v>
      </c>
      <c r="AF88" s="379" t="n">
        <f aca="false">XIRR(B88:AA88,$B$1:$AA$1)</f>
        <v>0.161105035214105</v>
      </c>
      <c r="AG88" s="380" t="n">
        <f aca="false">1-EXP(-(1/0.25)*(AD88/ABS($AD$1010)))</f>
        <v>0.974819685318108</v>
      </c>
    </row>
    <row r="89" customFormat="false" ht="12.75" hidden="false" customHeight="false" outlineLevel="0" collapsed="false">
      <c r="A89" s="371"/>
      <c r="B89" s="376" t="n">
        <f aca="false">+[2]data1cf!A89</f>
        <v>-118330.372002989</v>
      </c>
      <c r="C89" s="376" t="n">
        <f aca="false">+[2]data1cf!B89</f>
        <v>16298.8476462875</v>
      </c>
      <c r="D89" s="376" t="n">
        <f aca="false">+[2]data1cf!C89</f>
        <v>25488.7466077274</v>
      </c>
      <c r="E89" s="376" t="n">
        <f aca="false">+[2]data1cf!D89</f>
        <v>24031.1996605178</v>
      </c>
      <c r="F89" s="376" t="n">
        <f aca="false">+[2]data1cf!E89</f>
        <v>22315.9872490557</v>
      </c>
      <c r="G89" s="376" t="n">
        <f aca="false">+[2]data1cf!F89</f>
        <v>21129.8188435536</v>
      </c>
      <c r="H89" s="376" t="n">
        <f aca="false">+[2]data1cf!G89</f>
        <v>19639.7813148615</v>
      </c>
      <c r="I89" s="376" t="n">
        <f aca="false">+[2]data1cf!H89</f>
        <v>18460.6186759009</v>
      </c>
      <c r="J89" s="376" t="n">
        <f aca="false">+[2]data1cf!I89</f>
        <v>17654.2168167612</v>
      </c>
      <c r="K89" s="376" t="n">
        <f aca="false">+[2]data1cf!J89</f>
        <v>16949.668622922</v>
      </c>
      <c r="L89" s="376" t="n">
        <f aca="false">+[2]data1cf!K89</f>
        <v>16054.466659852</v>
      </c>
      <c r="M89" s="376" t="n">
        <f aca="false">+[2]data1cf!L89</f>
        <v>15272.621446894</v>
      </c>
      <c r="N89" s="376" t="n">
        <f aca="false">+[2]data1cf!M89</f>
        <v>14454.8121722726</v>
      </c>
      <c r="O89" s="376" t="n">
        <f aca="false">+[2]data1cf!N89</f>
        <v>13739.1671412358</v>
      </c>
      <c r="P89" s="376" t="n">
        <f aca="false">+[2]data1cf!O89</f>
        <v>14873.2700776389</v>
      </c>
      <c r="Q89" s="376" t="n">
        <f aca="false">+[2]data1cf!P89</f>
        <v>16288.2864102754</v>
      </c>
      <c r="R89" s="376" t="n">
        <f aca="false">+[2]data1cf!Q89</f>
        <v>14604.0098344305</v>
      </c>
      <c r="S89" s="376" t="n">
        <f aca="false">+[2]data1cf!R89</f>
        <v>10594.666961463</v>
      </c>
      <c r="T89" s="376" t="n">
        <f aca="false">+[2]data1cf!S89</f>
        <v>9978.35858418694</v>
      </c>
      <c r="U89" s="376" t="n">
        <f aca="false">+[2]data1cf!T89</f>
        <v>9362.08049805511</v>
      </c>
      <c r="V89" s="376" t="n">
        <f aca="false">+[2]data1cf!U89</f>
        <v>8745.83361180176</v>
      </c>
      <c r="W89" s="376" t="n">
        <f aca="false">+[2]data1cf!V89</f>
        <v>12502.3994284217</v>
      </c>
      <c r="X89" s="376" t="n">
        <f aca="false">+[2]data1cf!W89</f>
        <v>11886.2177779943</v>
      </c>
      <c r="Y89" s="376" t="n">
        <f aca="false">+[2]data1cf!X89</f>
        <v>11270.0702205166</v>
      </c>
      <c r="Z89" s="376" t="n">
        <f aca="false">+[2]data1cf!Y89</f>
        <v>10653.9577787769</v>
      </c>
      <c r="AA89" s="376" t="n">
        <f aca="false">+[2]data1cf!Z89</f>
        <v>10037.8815062476</v>
      </c>
      <c r="AB89" s="376"/>
      <c r="AC89" s="377" t="n">
        <f aca="false">XNPV(0.1,B89:AA89,$B$1:$AA$1)</f>
        <v>44131.1647791719</v>
      </c>
      <c r="AD89" s="377" t="n">
        <f aca="false">SUMPRODUCT(B89:AA89,$B$1010:$AA$1010)</f>
        <v>82865.3489110576</v>
      </c>
      <c r="AE89" s="378" t="n">
        <f aca="false">SUMPRODUCT(B89:AA89,$B$1012:$AA$1012)</f>
        <v>60602.6973951972</v>
      </c>
      <c r="AF89" s="379" t="n">
        <f aca="false">XIRR(B89:AA89,$B$1:$AA$1)</f>
        <v>0.155397252463102</v>
      </c>
      <c r="AG89" s="380" t="n">
        <f aca="false">1-EXP(-(1/0.25)*(AD89/ABS($AD$1010)))</f>
        <v>0.987941117439059</v>
      </c>
    </row>
    <row r="90" customFormat="false" ht="12.75" hidden="false" customHeight="false" outlineLevel="0" collapsed="false">
      <c r="A90" s="371"/>
      <c r="B90" s="376" t="n">
        <f aca="false">+[2]data1cf!A90</f>
        <v>-111284.620835352</v>
      </c>
      <c r="C90" s="376" t="n">
        <f aca="false">+[2]data1cf!B90</f>
        <v>15419.0966144739</v>
      </c>
      <c r="D90" s="376" t="n">
        <f aca="false">+[2]data1cf!C90</f>
        <v>24097.6395469563</v>
      </c>
      <c r="E90" s="376" t="n">
        <f aca="false">+[2]data1cf!D90</f>
        <v>22779.718411622</v>
      </c>
      <c r="F90" s="376" t="n">
        <f aca="false">+[2]data1cf!E90</f>
        <v>21090.8353714908</v>
      </c>
      <c r="G90" s="376" t="n">
        <f aca="false">+[2]data1cf!F90</f>
        <v>19975.6696071476</v>
      </c>
      <c r="H90" s="376" t="n">
        <f aca="false">+[2]data1cf!G90</f>
        <v>18573.9788990324</v>
      </c>
      <c r="I90" s="376" t="n">
        <f aca="false">+[2]data1cf!H90</f>
        <v>17465.0271991542</v>
      </c>
      <c r="J90" s="376" t="n">
        <f aca="false">+[2]data1cf!I90</f>
        <v>16706.6409656265</v>
      </c>
      <c r="K90" s="376" t="n">
        <f aca="false">+[2]data1cf!J90</f>
        <v>16044.4296598885</v>
      </c>
      <c r="L90" s="376" t="n">
        <f aca="false">+[2]data1cf!K90</f>
        <v>15202.1448110936</v>
      </c>
      <c r="M90" s="376" t="n">
        <f aca="false">+[2]data1cf!L90</f>
        <v>14466.8530461546</v>
      </c>
      <c r="N90" s="376" t="n">
        <f aca="false">+[2]data1cf!M90</f>
        <v>13697.7386294469</v>
      </c>
      <c r="O90" s="376" t="n">
        <f aca="false">+[2]data1cf!N90</f>
        <v>13025.1040376165</v>
      </c>
      <c r="P90" s="376" t="n">
        <f aca="false">+[2]data1cf!O90</f>
        <v>14091.2802751461</v>
      </c>
      <c r="Q90" s="376" t="n">
        <f aca="false">+[2]data1cf!P90</f>
        <v>15422.0422206025</v>
      </c>
      <c r="R90" s="376" t="n">
        <f aca="false">+[2]data1cf!Q90</f>
        <v>13838.0526078594</v>
      </c>
      <c r="S90" s="376" t="n">
        <f aca="false">+[2]data1cf!R90</f>
        <v>10067.4382350267</v>
      </c>
      <c r="T90" s="376" t="n">
        <f aca="false">+[2]data1cf!S90</f>
        <v>9487.82673781041</v>
      </c>
      <c r="U90" s="376" t="n">
        <f aca="false">+[2]data1cf!T90</f>
        <v>8908.24372811121</v>
      </c>
      <c r="V90" s="376" t="n">
        <f aca="false">+[2]data1cf!U90</f>
        <v>8328.69006055461</v>
      </c>
      <c r="W90" s="376" t="n">
        <f aca="false">+[2]data1cf!V90</f>
        <v>11861.5784937545</v>
      </c>
      <c r="X90" s="376" t="n">
        <f aca="false">+[2]data1cf!W90</f>
        <v>11282.0861776838</v>
      </c>
      <c r="Y90" s="376" t="n">
        <f aca="false">+[2]data1cf!X90</f>
        <v>10702.6259245646</v>
      </c>
      <c r="Z90" s="376" t="n">
        <f aca="false">+[2]data1cf!Y90</f>
        <v>10123.1986962854</v>
      </c>
      <c r="AA90" s="376" t="n">
        <f aca="false">+[2]data1cf!Z90</f>
        <v>9543.80548359143</v>
      </c>
      <c r="AB90" s="376"/>
      <c r="AC90" s="377" t="n">
        <f aca="false">XNPV(0.1,B90:AA90,$B$1:$AA$1)</f>
        <v>42508.0956380875</v>
      </c>
      <c r="AD90" s="377" t="n">
        <f aca="false">SUMPRODUCT(B90:AA90,$B$1010:$AA$1010)</f>
        <v>79179.5780918618</v>
      </c>
      <c r="AE90" s="378" t="n">
        <f aca="false">SUMPRODUCT(B90:AA90,$B$1012:$AA$1012)</f>
        <v>58089.8235038644</v>
      </c>
      <c r="AF90" s="379" t="n">
        <f aca="false">XIRR(B90:AA90,$B$1:$AA$1)</f>
        <v>0.156650100079047</v>
      </c>
      <c r="AG90" s="380" t="n">
        <f aca="false">1-EXP(-(1/0.25)*(AD90/ABS($AD$1010)))</f>
        <v>0.98532261530197</v>
      </c>
    </row>
    <row r="91" customFormat="false" ht="12.75" hidden="false" customHeight="false" outlineLevel="0" collapsed="false">
      <c r="A91" s="371"/>
      <c r="B91" s="376" t="n">
        <f aca="false">+[2]data1cf!A91</f>
        <v>-94678.8349561877</v>
      </c>
      <c r="C91" s="376" t="n">
        <f aca="false">+[2]data1cf!B91</f>
        <v>13458.4295585552</v>
      </c>
      <c r="D91" s="376" t="n">
        <f aca="false">+[2]data1cf!C91</f>
        <v>20742.5107787108</v>
      </c>
      <c r="E91" s="376" t="n">
        <f aca="false">+[2]data1cf!D91</f>
        <v>19612.5965532232</v>
      </c>
      <c r="F91" s="376" t="n">
        <f aca="false">+[2]data1cf!E91</f>
        <v>18203.3349099719</v>
      </c>
      <c r="G91" s="376" t="n">
        <f aca="false">+[2]data1cf!F91</f>
        <v>17255.5117934013</v>
      </c>
      <c r="H91" s="376" t="n">
        <f aca="false">+[2]data1cf!G91</f>
        <v>16062.0413801421</v>
      </c>
      <c r="I91" s="376" t="n">
        <f aca="false">+[2]data1cf!H91</f>
        <v>15118.5664041839</v>
      </c>
      <c r="J91" s="376" t="n">
        <f aca="false">+[2]data1cf!I91</f>
        <v>14473.3458472171</v>
      </c>
      <c r="K91" s="376" t="n">
        <f aca="false">+[2]data1cf!J91</f>
        <v>13910.9162797032</v>
      </c>
      <c r="L91" s="376" t="n">
        <f aca="false">+[2]data1cf!K91</f>
        <v>13193.3491860614</v>
      </c>
      <c r="M91" s="376" t="n">
        <f aca="false">+[2]data1cf!L91</f>
        <v>12567.7769629211</v>
      </c>
      <c r="N91" s="376" t="n">
        <f aca="false">+[2]data1cf!M91</f>
        <v>11913.4290721228</v>
      </c>
      <c r="O91" s="376" t="n">
        <f aca="false">+[2]data1cf!N91</f>
        <v>11342.1636781303</v>
      </c>
      <c r="P91" s="376" t="n">
        <f aca="false">+[2]data1cf!O91</f>
        <v>12248.2468056232</v>
      </c>
      <c r="Q91" s="376" t="n">
        <f aca="false">+[2]data1cf!P91</f>
        <v>13380.4337120804</v>
      </c>
      <c r="R91" s="376" t="n">
        <f aca="false">+[2]data1cf!Q91</f>
        <v>12032.8055313716</v>
      </c>
      <c r="S91" s="376" t="n">
        <f aca="false">+[2]data1cf!R91</f>
        <v>8824.83866938221</v>
      </c>
      <c r="T91" s="376" t="n">
        <f aca="false">+[2]data1cf!S91</f>
        <v>8331.71625164184</v>
      </c>
      <c r="U91" s="376" t="n">
        <f aca="false">+[2]data1cf!T91</f>
        <v>7838.61807053819</v>
      </c>
      <c r="V91" s="376" t="n">
        <f aca="false">+[2]data1cf!U91</f>
        <v>7345.54485317037</v>
      </c>
      <c r="W91" s="376" t="n">
        <f aca="false">+[2]data1cf!V91</f>
        <v>10351.2590154214</v>
      </c>
      <c r="X91" s="376" t="n">
        <f aca="false">+[2]data1cf!W91</f>
        <v>9858.23799472884</v>
      </c>
      <c r="Y91" s="376" t="n">
        <f aca="false">+[2]data1cf!X91</f>
        <v>9365.24425258442</v>
      </c>
      <c r="Z91" s="376" t="n">
        <f aca="false">+[2]data1cf!Y91</f>
        <v>8872.2786073446</v>
      </c>
      <c r="AA91" s="376" t="n">
        <f aca="false">+[2]data1cf!Z91</f>
        <v>8379.34190191652</v>
      </c>
      <c r="AB91" s="376"/>
      <c r="AC91" s="377" t="n">
        <f aca="false">XNPV(0.1,B91:AA91,$B$1:$AA$1)</f>
        <v>38558.6637550538</v>
      </c>
      <c r="AD91" s="377" t="n">
        <f aca="false">SUMPRODUCT(B91:AA91,$B$1010:$AA$1010)</f>
        <v>70345.7351327367</v>
      </c>
      <c r="AE91" s="378" t="n">
        <f aca="false">SUMPRODUCT(B91:AA91,$B$1012:$AA$1012)</f>
        <v>52029.8727002012</v>
      </c>
      <c r="AF91" s="379" t="n">
        <f aca="false">XIRR(B91:AA91,$B$1:$AA$1)</f>
        <v>0.160112908961115</v>
      </c>
      <c r="AG91" s="380" t="n">
        <f aca="false">1-EXP(-(1/0.25)*(AD91/ABS($AD$1010)))</f>
        <v>0.976493361366225</v>
      </c>
    </row>
    <row r="92" customFormat="false" ht="12.75" hidden="false" customHeight="false" outlineLevel="0" collapsed="false">
      <c r="A92" s="371"/>
      <c r="B92" s="376" t="n">
        <f aca="false">+[2]data1cf!A92</f>
        <v>-88977.9185756387</v>
      </c>
      <c r="C92" s="376" t="n">
        <f aca="false">+[2]data1cf!B92</f>
        <v>12811.9355005032</v>
      </c>
      <c r="D92" s="376" t="n">
        <f aca="false">+[2]data1cf!C92</f>
        <v>19686.2986289045</v>
      </c>
      <c r="E92" s="376" t="n">
        <f aca="false">+[2]data1cf!D92</f>
        <v>18560.5904170963</v>
      </c>
      <c r="F92" s="376" t="n">
        <f aca="false">+[2]data1cf!E92</f>
        <v>17212.0299034096</v>
      </c>
      <c r="G92" s="376" t="n">
        <f aca="false">+[2]data1cf!F92</f>
        <v>16321.657030314</v>
      </c>
      <c r="H92" s="376" t="n">
        <f aca="false">+[2]data1cf!G92</f>
        <v>15199.6705262384</v>
      </c>
      <c r="I92" s="376" t="n">
        <f aca="false">+[2]data1cf!H92</f>
        <v>14313.0052052317</v>
      </c>
      <c r="J92" s="376" t="n">
        <f aca="false">+[2]data1cf!I92</f>
        <v>13706.6354478548</v>
      </c>
      <c r="K92" s="376" t="n">
        <f aca="false">+[2]data1cf!J92</f>
        <v>13178.4618529314</v>
      </c>
      <c r="L92" s="376" t="n">
        <f aca="false">+[2]data1cf!K92</f>
        <v>12503.7114918713</v>
      </c>
      <c r="M92" s="376" t="n">
        <f aca="false">+[2]data1cf!L92</f>
        <v>11915.8069791096</v>
      </c>
      <c r="N92" s="376" t="n">
        <f aca="false">+[2]data1cf!M92</f>
        <v>11300.8594739515</v>
      </c>
      <c r="O92" s="376" t="n">
        <f aca="false">+[2]data1cf!N92</f>
        <v>10764.3950417828</v>
      </c>
      <c r="P92" s="376" t="n">
        <f aca="false">+[2]data1cf!O92</f>
        <v>11615.5167576291</v>
      </c>
      <c r="Q92" s="376" t="n">
        <f aca="false">+[2]data1cf!P92</f>
        <v>12679.5310584152</v>
      </c>
      <c r="R92" s="376" t="n">
        <f aca="false">+[2]data1cf!Q92</f>
        <v>11413.0478936315</v>
      </c>
      <c r="S92" s="376" t="n">
        <f aca="false">+[2]data1cf!R92</f>
        <v>8398.24300749701</v>
      </c>
      <c r="T92" s="376" t="n">
        <f aca="false">+[2]data1cf!S92</f>
        <v>7934.81307245578</v>
      </c>
      <c r="U92" s="376" t="n">
        <f aca="false">+[2]data1cf!T92</f>
        <v>7471.40591468565</v>
      </c>
      <c r="V92" s="376" t="n">
        <f aca="false">+[2]data1cf!U92</f>
        <v>7008.02221750471</v>
      </c>
      <c r="W92" s="376" t="n">
        <f aca="false">+[2]data1cf!V92</f>
        <v>9832.75268777482</v>
      </c>
      <c r="X92" s="376" t="n">
        <f aca="false">+[2]data1cf!W92</f>
        <v>9369.41804433986</v>
      </c>
      <c r="Y92" s="376" t="n">
        <f aca="false">+[2]data1cf!X92</f>
        <v>8906.10903692416</v>
      </c>
      <c r="Z92" s="376" t="n">
        <f aca="false">+[2]data1cf!Y92</f>
        <v>8442.82643460831</v>
      </c>
      <c r="AA92" s="376" t="n">
        <f aca="false">+[2]data1cf!Z92</f>
        <v>7979.57102954529</v>
      </c>
      <c r="AB92" s="376"/>
      <c r="AC92" s="377" t="n">
        <f aca="false">XNPV(0.1,B92:AA92,$B$1:$AA$1)</f>
        <v>37332.5153765828</v>
      </c>
      <c r="AD92" s="377" t="n">
        <f aca="false">SUMPRODUCT(B92:AA92,$B$1010:$AA$1010)</f>
        <v>67454.4051253867</v>
      </c>
      <c r="AE92" s="378" t="n">
        <f aca="false">SUMPRODUCT(B92:AA92,$B$1012:$AA$1012)</f>
        <v>50086.12284598</v>
      </c>
      <c r="AF92" s="379" t="n">
        <f aca="false">XIRR(B92:AA92,$B$1:$AA$1)</f>
        <v>0.161857611114153</v>
      </c>
      <c r="AG92" s="380" t="n">
        <f aca="false">1-EXP(-(1/0.25)*(AD92/ABS($AD$1010)))</f>
        <v>0.972575584164843</v>
      </c>
    </row>
    <row r="93" customFormat="false" ht="12.75" hidden="false" customHeight="false" outlineLevel="0" collapsed="false">
      <c r="A93" s="371"/>
      <c r="B93" s="376" t="n">
        <f aca="false">+[2]data1cf!A93</f>
        <v>-109074.62144576</v>
      </c>
      <c r="C93" s="376" t="n">
        <f aca="false">+[2]data1cf!B93</f>
        <v>15277.2087517018</v>
      </c>
      <c r="D93" s="376" t="n">
        <f aca="false">+[2]data1cf!C93</f>
        <v>23613.2734436187</v>
      </c>
      <c r="E93" s="376" t="n">
        <f aca="false">+[2]data1cf!D93</f>
        <v>22322.6616633136</v>
      </c>
      <c r="F93" s="376" t="n">
        <f aca="false">+[2]data1cf!E93</f>
        <v>20706.5491772788</v>
      </c>
      <c r="G93" s="376" t="n">
        <f aca="false">+[2]data1cf!F93</f>
        <v>19613.6543943948</v>
      </c>
      <c r="H93" s="376" t="n">
        <f aca="false">+[2]data1cf!G93</f>
        <v>18239.6749146359</v>
      </c>
      <c r="I93" s="376" t="n">
        <f aca="false">+[2]data1cf!H93</f>
        <v>17152.7458676761</v>
      </c>
      <c r="J93" s="376" t="n">
        <f aca="false">+[2]data1cf!I93</f>
        <v>16409.4204134419</v>
      </c>
      <c r="K93" s="376" t="n">
        <f aca="false">+[2]data1cf!J93</f>
        <v>15760.4886707534</v>
      </c>
      <c r="L93" s="376" t="n">
        <f aca="false">+[2]data1cf!K93</f>
        <v>14934.8020224149</v>
      </c>
      <c r="M93" s="376" t="n">
        <f aca="false">+[2]data1cf!L93</f>
        <v>14214.1124041113</v>
      </c>
      <c r="N93" s="376" t="n">
        <f aca="false">+[2]data1cf!M93</f>
        <v>13460.2718175042</v>
      </c>
      <c r="O93" s="376" t="n">
        <f aca="false">+[2]data1cf!N93</f>
        <v>12801.1280575425</v>
      </c>
      <c r="P93" s="376" t="n">
        <f aca="false">+[2]data1cf!O93</f>
        <v>13845.9981263648</v>
      </c>
      <c r="Q93" s="376" t="n">
        <f aca="false">+[2]data1cf!P93</f>
        <v>15150.3324930141</v>
      </c>
      <c r="R93" s="376" t="n">
        <f aca="false">+[2]data1cf!Q93</f>
        <v>13597.7993030094</v>
      </c>
      <c r="S93" s="376" t="n">
        <f aca="false">+[2]data1cf!R93</f>
        <v>9902.06549677964</v>
      </c>
      <c r="T93" s="376" t="n">
        <f aca="false">+[2]data1cf!S93</f>
        <v>9333.9644944137</v>
      </c>
      <c r="U93" s="376" t="n">
        <f aca="false">+[2]data1cf!T93</f>
        <v>8765.89141383175</v>
      </c>
      <c r="V93" s="376" t="n">
        <f aca="false">+[2]data1cf!U93</f>
        <v>8197.84709268727</v>
      </c>
      <c r="W93" s="376" t="n">
        <f aca="false">+[2]data1cf!V93</f>
        <v>11660.57595467</v>
      </c>
      <c r="X93" s="376" t="n">
        <f aca="false">+[2]data1cf!W93</f>
        <v>11092.5917666334</v>
      </c>
      <c r="Y93" s="376" t="n">
        <f aca="false">+[2]data1cf!X93</f>
        <v>10524.6390048106</v>
      </c>
      <c r="Z93" s="376" t="n">
        <f aca="false">+[2]data1cf!Y93</f>
        <v>9956.71861198805</v>
      </c>
      <c r="AA93" s="376" t="n">
        <f aca="false">+[2]data1cf!Z93</f>
        <v>9388.83155923578</v>
      </c>
      <c r="AB93" s="376"/>
      <c r="AC93" s="377" t="n">
        <f aca="false">XNPV(0.1,B93:AA93,$B$1:$AA$1)</f>
        <v>42032.7319523159</v>
      </c>
      <c r="AD93" s="377" t="n">
        <f aca="false">SUMPRODUCT(B93:AA93,$B$1010:$AA$1010)</f>
        <v>78052.6331813646</v>
      </c>
      <c r="AE93" s="378" t="n">
        <f aca="false">SUMPRODUCT(B93:AA93,$B$1012:$AA$1012)</f>
        <v>57332.7692804254</v>
      </c>
      <c r="AF93" s="379" t="n">
        <f aca="false">XIRR(B93:AA93,$B$1:$AA$1)</f>
        <v>0.157145992050674</v>
      </c>
      <c r="AG93" s="380" t="n">
        <f aca="false">1-EXP(-(1/0.25)*(AD93/ABS($AD$1010)))</f>
        <v>0.984413724467531</v>
      </c>
    </row>
    <row r="94" customFormat="false" ht="12.75" hidden="false" customHeight="false" outlineLevel="0" collapsed="false">
      <c r="A94" s="371"/>
      <c r="B94" s="376" t="n">
        <f aca="false">+[2]data1cf!A94</f>
        <v>-90263.2126885267</v>
      </c>
      <c r="C94" s="376" t="n">
        <f aca="false">+[2]data1cf!B94</f>
        <v>12881.7393756107</v>
      </c>
      <c r="D94" s="376" t="n">
        <f aca="false">+[2]data1cf!C94</f>
        <v>19952.6231164444</v>
      </c>
      <c r="E94" s="376" t="n">
        <f aca="false">+[2]data1cf!D94</f>
        <v>18854.451108992</v>
      </c>
      <c r="F94" s="376" t="n">
        <f aca="false">+[2]data1cf!E94</f>
        <v>17435.5235321459</v>
      </c>
      <c r="G94" s="376" t="n">
        <f aca="false">+[2]data1cf!F94</f>
        <v>16532.1982747679</v>
      </c>
      <c r="H94" s="376" t="n">
        <f aca="false">+[2]data1cf!G94</f>
        <v>15394.0954410521</v>
      </c>
      <c r="I94" s="376" t="n">
        <f aca="false">+[2]data1cf!H94</f>
        <v>14494.6221589757</v>
      </c>
      <c r="J94" s="376" t="n">
        <f aca="false">+[2]data1cf!I94</f>
        <v>13879.4933353959</v>
      </c>
      <c r="K94" s="376" t="n">
        <f aca="false">+[2]data1cf!J94</f>
        <v>13343.5965961632</v>
      </c>
      <c r="L94" s="376" t="n">
        <f aca="false">+[2]data1cf!K94</f>
        <v>12659.1930336445</v>
      </c>
      <c r="M94" s="376" t="n">
        <f aca="false">+[2]data1cf!L94</f>
        <v>12062.7961868152</v>
      </c>
      <c r="N94" s="376" t="n">
        <f aca="false">+[2]data1cf!M94</f>
        <v>11438.9657091087</v>
      </c>
      <c r="O94" s="376" t="n">
        <f aca="false">+[2]data1cf!N94</f>
        <v>10894.6552626558</v>
      </c>
      <c r="P94" s="376" t="n">
        <f aca="false">+[2]data1cf!O94</f>
        <v>11758.1682458195</v>
      </c>
      <c r="Q94" s="376" t="n">
        <f aca="false">+[2]data1cf!P94</f>
        <v>12837.5523297914</v>
      </c>
      <c r="R94" s="376" t="n">
        <f aca="false">+[2]data1cf!Q94</f>
        <v>11552.7747006976</v>
      </c>
      <c r="S94" s="376" t="n">
        <f aca="false">+[2]data1cf!R94</f>
        <v>8494.42068424304</v>
      </c>
      <c r="T94" s="376" t="n">
        <f aca="false">+[2]data1cf!S94</f>
        <v>8024.29646171139</v>
      </c>
      <c r="U94" s="376" t="n">
        <f aca="false">+[2]data1cf!T94</f>
        <v>7554.19534547057</v>
      </c>
      <c r="V94" s="376" t="n">
        <f aca="false">+[2]data1cf!U94</f>
        <v>7084.11802870931</v>
      </c>
      <c r="W94" s="376" t="n">
        <f aca="false">+[2]data1cf!V94</f>
        <v>9949.6519871038</v>
      </c>
      <c r="X94" s="376" t="n">
        <f aca="false">+[2]data1cf!W94</f>
        <v>9479.62443267432</v>
      </c>
      <c r="Y94" s="376" t="n">
        <f aca="false">+[2]data1cf!X94</f>
        <v>9009.62288457874</v>
      </c>
      <c r="Z94" s="376" t="n">
        <f aca="false">+[2]data1cf!Y94</f>
        <v>8539.64812300706</v>
      </c>
      <c r="AA94" s="376" t="n">
        <f aca="false">+[2]data1cf!Z94</f>
        <v>8069.700951555</v>
      </c>
      <c r="AB94" s="376"/>
      <c r="AC94" s="377" t="n">
        <f aca="false">XNPV(0.1,B94:AA94,$B$1:$AA$1)</f>
        <v>37605.7814028485</v>
      </c>
      <c r="AD94" s="377" t="n">
        <f aca="false">SUMPRODUCT(B94:AA94,$B$1010:$AA$1010)</f>
        <v>68107.7870696486</v>
      </c>
      <c r="AE94" s="378" t="n">
        <f aca="false">SUMPRODUCT(B94:AA94,$B$1012:$AA$1012)</f>
        <v>50523.8710140015</v>
      </c>
      <c r="AF94" s="379" t="n">
        <f aca="false">XIRR(B94:AA94,$B$1:$AA$1)</f>
        <v>0.161426512461928</v>
      </c>
      <c r="AG94" s="380" t="n">
        <f aca="false">1-EXP(-(1/0.25)*(AD94/ABS($AD$1010)))</f>
        <v>0.973514464750255</v>
      </c>
    </row>
    <row r="95" customFormat="false" ht="12.75" hidden="false" customHeight="false" outlineLevel="0" collapsed="false">
      <c r="A95" s="371"/>
      <c r="B95" s="376" t="n">
        <f aca="false">+[2]data1cf!A95</f>
        <v>-108921.514205798</v>
      </c>
      <c r="C95" s="376" t="n">
        <f aca="false">+[2]data1cf!B95</f>
        <v>15209.5525261111</v>
      </c>
      <c r="D95" s="376" t="n">
        <f aca="false">+[2]data1cf!C95</f>
        <v>23650.3244035157</v>
      </c>
      <c r="E95" s="376" t="n">
        <f aca="false">+[2]data1cf!D95</f>
        <v>22270.2003697856</v>
      </c>
      <c r="F95" s="376" t="n">
        <f aca="false">+[2]data1cf!E95</f>
        <v>20679.9260936578</v>
      </c>
      <c r="G95" s="376" t="n">
        <f aca="false">+[2]data1cf!F95</f>
        <v>19588.5742290744</v>
      </c>
      <c r="H95" s="376" t="n">
        <f aca="false">+[2]data1cf!G95</f>
        <v>18216.5145641849</v>
      </c>
      <c r="I95" s="376" t="n">
        <f aca="false">+[2]data1cf!H95</f>
        <v>17131.1112314949</v>
      </c>
      <c r="J95" s="376" t="n">
        <f aca="false">+[2]data1cf!I95</f>
        <v>16388.829177707</v>
      </c>
      <c r="K95" s="376" t="n">
        <f aca="false">+[2]data1cf!J95</f>
        <v>15740.8174340266</v>
      </c>
      <c r="L95" s="376" t="n">
        <f aca="false">+[2]data1cf!K95</f>
        <v>14916.2806976168</v>
      </c>
      <c r="M95" s="376" t="n">
        <f aca="false">+[2]data1cf!L95</f>
        <v>14196.6027060037</v>
      </c>
      <c r="N95" s="376" t="n">
        <f aca="false">+[2]data1cf!M95</f>
        <v>13443.8202798565</v>
      </c>
      <c r="O95" s="376" t="n">
        <f aca="false">+[2]data1cf!N95</f>
        <v>12785.6111554617</v>
      </c>
      <c r="P95" s="376" t="n">
        <f aca="false">+[2]data1cf!O95</f>
        <v>13829.0051475483</v>
      </c>
      <c r="Q95" s="376" t="n">
        <f aca="false">+[2]data1cf!P95</f>
        <v>15131.5086296873</v>
      </c>
      <c r="R95" s="376" t="n">
        <f aca="false">+[2]data1cf!Q95</f>
        <v>13581.1547190468</v>
      </c>
      <c r="S95" s="376" t="n">
        <f aca="false">+[2]data1cf!R95</f>
        <v>9890.60858704597</v>
      </c>
      <c r="T95" s="376" t="n">
        <f aca="false">+[2]data1cf!S95</f>
        <v>9323.30502385827</v>
      </c>
      <c r="U95" s="376" t="n">
        <f aca="false">+[2]data1cf!T95</f>
        <v>8756.02934326095</v>
      </c>
      <c r="V95" s="376" t="n">
        <f aca="false">+[2]data1cf!U95</f>
        <v>8188.78238173169</v>
      </c>
      <c r="W95" s="376" t="n">
        <f aca="false">+[2]data1cf!V95</f>
        <v>11646.6506368036</v>
      </c>
      <c r="X95" s="376" t="n">
        <f aca="false">+[2]data1cf!W95</f>
        <v>11079.4637239738</v>
      </c>
      <c r="Y95" s="376" t="n">
        <f aca="false">+[2]data1cf!X95</f>
        <v>10512.3081932451</v>
      </c>
      <c r="Z95" s="376" t="n">
        <f aca="false">+[2]data1cf!Y95</f>
        <v>9945.1849860805</v>
      </c>
      <c r="AA95" s="376" t="n">
        <f aca="false">+[2]data1cf!Z95</f>
        <v>9378.09507218697</v>
      </c>
      <c r="AB95" s="376"/>
      <c r="AC95" s="377" t="n">
        <f aca="false">XNPV(0.1,B95:AA95,$B$1:$AA$1)</f>
        <v>41989.9469683604</v>
      </c>
      <c r="AD95" s="377" t="n">
        <f aca="false">SUMPRODUCT(B95:AA95,$B$1010:$AA$1010)</f>
        <v>77965.4785116682</v>
      </c>
      <c r="AE95" s="378" t="n">
        <f aca="false">SUMPRODUCT(B95:AA95,$B$1012:$AA$1012)</f>
        <v>57270.9276127174</v>
      </c>
      <c r="AF95" s="379" t="n">
        <f aca="false">XIRR(B95:AA95,$B$1:$AA$1)</f>
        <v>0.157161510528078</v>
      </c>
      <c r="AG95" s="380" t="n">
        <f aca="false">1-EXP(-(1/0.25)*(AD95/ABS($AD$1010)))</f>
        <v>0.98434113215901</v>
      </c>
    </row>
    <row r="96" customFormat="false" ht="12.75" hidden="false" customHeight="false" outlineLevel="0" collapsed="false">
      <c r="A96" s="371"/>
      <c r="B96" s="376" t="n">
        <f aca="false">+[2]data1cf!A96</f>
        <v>-104973.371712029</v>
      </c>
      <c r="C96" s="376" t="n">
        <f aca="false">+[2]data1cf!B96</f>
        <v>14704.0440547922</v>
      </c>
      <c r="D96" s="376" t="n">
        <f aca="false">+[2]data1cf!C96</f>
        <v>22836.0805756533</v>
      </c>
      <c r="E96" s="376" t="n">
        <f aca="false">+[2]data1cf!D96</f>
        <v>21521.9304585243</v>
      </c>
      <c r="F96" s="376" t="n">
        <f aca="false">+[2]data1cf!E96</f>
        <v>19993.402531578</v>
      </c>
      <c r="G96" s="376" t="n">
        <f aca="false">+[2]data1cf!F96</f>
        <v>18941.8375595571</v>
      </c>
      <c r="H96" s="376" t="n">
        <f aca="false">+[2]data1cf!G96</f>
        <v>17619.2837355937</v>
      </c>
      <c r="I96" s="376" t="n">
        <f aca="false">+[2]data1cf!H96</f>
        <v>16573.2236589346</v>
      </c>
      <c r="J96" s="376" t="n">
        <f aca="false">+[2]data1cf!I96</f>
        <v>15857.8475414099</v>
      </c>
      <c r="K96" s="376" t="n">
        <f aca="false">+[2]data1cf!J96</f>
        <v>15233.5596084333</v>
      </c>
      <c r="L96" s="376" t="n">
        <f aca="false">+[2]data1cf!K96</f>
        <v>14438.675396296</v>
      </c>
      <c r="M96" s="376" t="n">
        <f aca="false">+[2]data1cf!L96</f>
        <v>13745.0839981465</v>
      </c>
      <c r="N96" s="376" t="n">
        <f aca="false">+[2]data1cf!M96</f>
        <v>13019.5881214648</v>
      </c>
      <c r="O96" s="376" t="n">
        <f aca="false">+[2]data1cf!N96</f>
        <v>12385.4802374723</v>
      </c>
      <c r="P96" s="376" t="n">
        <f aca="false">+[2]data1cf!O96</f>
        <v>13390.8109656282</v>
      </c>
      <c r="Q96" s="376" t="n">
        <f aca="false">+[2]data1cf!P96</f>
        <v>14646.1018343215</v>
      </c>
      <c r="R96" s="376" t="n">
        <f aca="false">+[2]data1cf!Q96</f>
        <v>13151.9445180785</v>
      </c>
      <c r="S96" s="376" t="n">
        <f aca="false">+[2]data1cf!R96</f>
        <v>9595.17179269257</v>
      </c>
      <c r="T96" s="376" t="n">
        <f aca="false">+[2]data1cf!S96</f>
        <v>9048.43161701393</v>
      </c>
      <c r="U96" s="376" t="n">
        <f aca="false">+[2]data1cf!T96</f>
        <v>8501.71831324894</v>
      </c>
      <c r="V96" s="376" t="n">
        <f aca="false">+[2]data1cf!U96</f>
        <v>7955.03268755498</v>
      </c>
      <c r="W96" s="376" t="n">
        <f aca="false">+[2]data1cf!V96</f>
        <v>11287.5615485205</v>
      </c>
      <c r="X96" s="376" t="n">
        <f aca="false">+[2]data1cf!W96</f>
        <v>10740.9337949053</v>
      </c>
      <c r="Y96" s="376" t="n">
        <f aca="false">+[2]data1cf!X96</f>
        <v>10194.3362858656</v>
      </c>
      <c r="Z96" s="376" t="n">
        <f aca="false">+[2]data1cf!Y96</f>
        <v>9647.76992873877</v>
      </c>
      <c r="AA96" s="376" t="n">
        <f aca="false">+[2]data1cf!Z96</f>
        <v>9101.23565808209</v>
      </c>
      <c r="AB96" s="376"/>
      <c r="AC96" s="377" t="n">
        <f aca="false">XNPV(0.1,B96:AA96,$B$1:$AA$1)</f>
        <v>41005.0650929988</v>
      </c>
      <c r="AD96" s="377" t="n">
        <f aca="false">SUMPRODUCT(B96:AA96,$B$1010:$AA$1010)</f>
        <v>75816.953073492</v>
      </c>
      <c r="AE96" s="378" t="n">
        <f aca="false">SUMPRODUCT(B96:AA96,$B$1012:$AA$1012)</f>
        <v>55782.8276307026</v>
      </c>
      <c r="AF96" s="379" t="n">
        <f aca="false">XIRR(B96:AA96,$B$1:$AA$1)</f>
        <v>0.157842427300013</v>
      </c>
      <c r="AG96" s="380" t="n">
        <f aca="false">1-EXP(-(1/0.25)*(AD96/ABS($AD$1010)))</f>
        <v>0.9824406652025</v>
      </c>
    </row>
    <row r="97" customFormat="false" ht="12.75" hidden="false" customHeight="false" outlineLevel="0" collapsed="false">
      <c r="A97" s="371"/>
      <c r="B97" s="376" t="n">
        <f aca="false">+[2]data1cf!A97</f>
        <v>-100558.147674775</v>
      </c>
      <c r="C97" s="376" t="n">
        <f aca="false">+[2]data1cf!B97</f>
        <v>14145.6375412779</v>
      </c>
      <c r="D97" s="376" t="n">
        <f aca="false">+[2]data1cf!C97</f>
        <v>21995.0574323619</v>
      </c>
      <c r="E97" s="376" t="n">
        <f aca="false">+[2]data1cf!D97</f>
        <v>20735.5565230482</v>
      </c>
      <c r="F97" s="376" t="n">
        <f aca="false">+[2]data1cf!E97</f>
        <v>19225.6604001273</v>
      </c>
      <c r="G97" s="376" t="n">
        <f aca="false">+[2]data1cf!F97</f>
        <v>18218.5892741839</v>
      </c>
      <c r="H97" s="376" t="n">
        <f aca="false">+[2]data1cf!G97</f>
        <v>16951.3980363445</v>
      </c>
      <c r="I97" s="376" t="n">
        <f aca="false">+[2]data1cf!H97</f>
        <v>15949.3356851996</v>
      </c>
      <c r="J97" s="376" t="n">
        <f aca="false">+[2]data1cf!I97</f>
        <v>15264.0485871878</v>
      </c>
      <c r="K97" s="376" t="n">
        <f aca="false">+[2]data1cf!J97</f>
        <v>14666.2910895842</v>
      </c>
      <c r="L97" s="376" t="n">
        <f aca="false">+[2]data1cf!K97</f>
        <v>13904.5674176605</v>
      </c>
      <c r="M97" s="376" t="n">
        <f aca="false">+[2]data1cf!L97</f>
        <v>13240.148764591</v>
      </c>
      <c r="N97" s="376" t="n">
        <f aca="false">+[2]data1cf!M97</f>
        <v>12545.1675487362</v>
      </c>
      <c r="O97" s="376" t="n">
        <f aca="false">+[2]data1cf!N97</f>
        <v>11938.0121813056</v>
      </c>
      <c r="P97" s="376" t="n">
        <f aca="false">+[2]data1cf!O97</f>
        <v>12900.7766043931</v>
      </c>
      <c r="Q97" s="376" t="n">
        <f aca="false">+[2]data1cf!P97</f>
        <v>14103.2694127135</v>
      </c>
      <c r="R97" s="376" t="n">
        <f aca="false">+[2]data1cf!Q97</f>
        <v>12671.9569798016</v>
      </c>
      <c r="S97" s="376" t="n">
        <f aca="false">+[2]data1cf!R97</f>
        <v>9264.78360686153</v>
      </c>
      <c r="T97" s="376" t="n">
        <f aca="false">+[2]data1cf!S97</f>
        <v>8741.03955226027</v>
      </c>
      <c r="U97" s="376" t="n">
        <f aca="false">+[2]data1cf!T97</f>
        <v>8217.32123932868</v>
      </c>
      <c r="V97" s="376" t="n">
        <f aca="false">+[2]data1cf!U97</f>
        <v>7693.62944031685</v>
      </c>
      <c r="W97" s="376" t="n">
        <f aca="false">+[2]data1cf!V97</f>
        <v>10885.990739816</v>
      </c>
      <c r="X97" s="376" t="n">
        <f aca="false">+[2]data1cf!W97</f>
        <v>10362.354378759</v>
      </c>
      <c r="Y97" s="376" t="n">
        <f aca="false">+[2]data1cf!X97</f>
        <v>9838.74699017806</v>
      </c>
      <c r="Z97" s="376" t="n">
        <f aca="false">+[2]data1cf!Y97</f>
        <v>9315.16944324737</v>
      </c>
      <c r="AA97" s="376" t="n">
        <f aca="false">+[2]data1cf!Z97</f>
        <v>8791.62263321648</v>
      </c>
      <c r="AB97" s="376"/>
      <c r="AC97" s="377" t="n">
        <f aca="false">XNPV(0.1,B97:AA97,$B$1:$AA$1)</f>
        <v>40005.2800579617</v>
      </c>
      <c r="AD97" s="377" t="n">
        <f aca="false">SUMPRODUCT(B97:AA97,$B$1010:$AA$1010)</f>
        <v>73526.3374672676</v>
      </c>
      <c r="AE97" s="378" t="n">
        <f aca="false">SUMPRODUCT(B97:AA97,$B$1012:$AA$1012)</f>
        <v>54226.4999175217</v>
      </c>
      <c r="AF97" s="379" t="n">
        <f aca="false">XIRR(B97:AA97,$B$1:$AA$1)</f>
        <v>0.158845232000354</v>
      </c>
      <c r="AG97" s="380" t="n">
        <f aca="false">1-EXP(-(1/0.25)*(AD97/ABS($AD$1010)))</f>
        <v>0.980159812824728</v>
      </c>
    </row>
    <row r="98" customFormat="false" ht="12.75" hidden="false" customHeight="false" outlineLevel="0" collapsed="false">
      <c r="A98" s="371"/>
      <c r="B98" s="376" t="n">
        <f aca="false">+[2]data1cf!A98</f>
        <v>-108894.683120462</v>
      </c>
      <c r="C98" s="376" t="n">
        <f aca="false">+[2]data1cf!B98</f>
        <v>15145.2424647962</v>
      </c>
      <c r="D98" s="376" t="n">
        <f aca="false">+[2]data1cf!C98</f>
        <v>23605.9783902693</v>
      </c>
      <c r="E98" s="376" t="n">
        <f aca="false">+[2]data1cf!D98</f>
        <v>22292.5489289796</v>
      </c>
      <c r="F98" s="376" t="n">
        <f aca="false">+[2]data1cf!E98</f>
        <v>20675.2605649165</v>
      </c>
      <c r="G98" s="376" t="n">
        <f aca="false">+[2]data1cf!F98</f>
        <v>19584.1790871064</v>
      </c>
      <c r="H98" s="376" t="n">
        <f aca="false">+[2]data1cf!G98</f>
        <v>18212.4558577546</v>
      </c>
      <c r="I98" s="376" t="n">
        <f aca="false">+[2]data1cf!H98</f>
        <v>17127.3198969392</v>
      </c>
      <c r="J98" s="376" t="n">
        <f aca="false">+[2]data1cf!I98</f>
        <v>16385.2206925478</v>
      </c>
      <c r="K98" s="376" t="n">
        <f aca="false">+[2]data1cf!J98</f>
        <v>15737.3701729342</v>
      </c>
      <c r="L98" s="376" t="n">
        <f aca="false">+[2]data1cf!K98</f>
        <v>14913.0349513913</v>
      </c>
      <c r="M98" s="376" t="n">
        <f aca="false">+[2]data1cf!L98</f>
        <v>14193.5342410229</v>
      </c>
      <c r="N98" s="376" t="n">
        <f aca="false">+[2]data1cf!M98</f>
        <v>13440.9372508721</v>
      </c>
      <c r="O98" s="376" t="n">
        <f aca="false">+[2]data1cf!N98</f>
        <v>12782.8919155094</v>
      </c>
      <c r="P98" s="376" t="n">
        <f aca="false">+[2]data1cf!O98</f>
        <v>13826.0272343885</v>
      </c>
      <c r="Q98" s="376" t="n">
        <f aca="false">+[2]data1cf!P98</f>
        <v>15128.2098654786</v>
      </c>
      <c r="R98" s="376" t="n">
        <f aca="false">+[2]data1cf!Q98</f>
        <v>13578.2378599042</v>
      </c>
      <c r="S98" s="376" t="n">
        <f aca="false">+[2]data1cf!R98</f>
        <v>9888.60083533661</v>
      </c>
      <c r="T98" s="376" t="n">
        <f aca="false">+[2]data1cf!S98</f>
        <v>9321.43701837285</v>
      </c>
      <c r="U98" s="376" t="n">
        <f aca="false">+[2]data1cf!T98</f>
        <v>8754.30107713102</v>
      </c>
      <c r="V98" s="376" t="n">
        <f aca="false">+[2]data1cf!U98</f>
        <v>8187.19384788278</v>
      </c>
      <c r="W98" s="376" t="n">
        <f aca="false">+[2]data1cf!V98</f>
        <v>11644.2103120215</v>
      </c>
      <c r="X98" s="376" t="n">
        <f aca="false">+[2]data1cf!W98</f>
        <v>11077.1631166806</v>
      </c>
      <c r="Y98" s="376" t="n">
        <f aca="false">+[2]data1cf!X98</f>
        <v>10510.1472957104</v>
      </c>
      <c r="Z98" s="376" t="n">
        <f aca="false">+[2]data1cf!Y98</f>
        <v>9943.16379034191</v>
      </c>
      <c r="AA98" s="376" t="n">
        <f aca="false">+[2]data1cf!Z98</f>
        <v>9376.21357004321</v>
      </c>
      <c r="AB98" s="376"/>
      <c r="AC98" s="377" t="n">
        <f aca="false">XNPV(0.1,B98:AA98,$B$1:$AA$1)</f>
        <v>41916.4510948263</v>
      </c>
      <c r="AD98" s="377" t="n">
        <f aca="false">SUMPRODUCT(B98:AA98,$B$1010:$AA$1010)</f>
        <v>77881.4988319703</v>
      </c>
      <c r="AE98" s="378" t="n">
        <f aca="false">SUMPRODUCT(B98:AA98,$B$1012:$AA$1012)</f>
        <v>57192.4029258003</v>
      </c>
      <c r="AF98" s="379" t="n">
        <f aca="false">XIRR(B98:AA98,$B$1:$AA$1)</f>
        <v>0.157048864452084</v>
      </c>
      <c r="AG98" s="380" t="n">
        <f aca="false">1-EXP(-(1/0.25)*(AD98/ABS($AD$1010)))</f>
        <v>0.984270864516318</v>
      </c>
    </row>
    <row r="99" customFormat="false" ht="12.75" hidden="false" customHeight="false" outlineLevel="0" collapsed="false">
      <c r="A99" s="371"/>
      <c r="B99" s="376" t="n">
        <f aca="false">+[2]data1cf!A99</f>
        <v>-102481.254329729</v>
      </c>
      <c r="C99" s="376" t="n">
        <f aca="false">+[2]data1cf!B99</f>
        <v>14397.6635736543</v>
      </c>
      <c r="D99" s="376" t="n">
        <f aca="false">+[2]data1cf!C99</f>
        <v>22322.2817495525</v>
      </c>
      <c r="E99" s="376" t="n">
        <f aca="false">+[2]data1cf!D99</f>
        <v>21115.5914461326</v>
      </c>
      <c r="F99" s="376" t="n">
        <f aca="false">+[2]data1cf!E99</f>
        <v>19560.060192714</v>
      </c>
      <c r="G99" s="376" t="n">
        <f aca="false">+[2]data1cf!F99</f>
        <v>18533.6092095371</v>
      </c>
      <c r="H99" s="376" t="n">
        <f aca="false">+[2]data1cf!G99</f>
        <v>17242.3040973139</v>
      </c>
      <c r="I99" s="376" t="n">
        <f aca="false">+[2]data1cf!H99</f>
        <v>16221.0779805196</v>
      </c>
      <c r="J99" s="376" t="n">
        <f aca="false">+[2]data1cf!I99</f>
        <v>15522.6852296173</v>
      </c>
      <c r="K99" s="376" t="n">
        <f aca="false">+[2]data1cf!J99</f>
        <v>14913.3720654396</v>
      </c>
      <c r="L99" s="376" t="n">
        <f aca="false">+[2]data1cf!K99</f>
        <v>14137.2049009482</v>
      </c>
      <c r="M99" s="376" t="n">
        <f aca="false">+[2]data1cf!L99</f>
        <v>13460.0796899027</v>
      </c>
      <c r="N99" s="376" t="n">
        <f aca="false">+[2]data1cf!M99</f>
        <v>12751.8074277012</v>
      </c>
      <c r="O99" s="376" t="n">
        <f aca="false">+[2]data1cf!N99</f>
        <v>12132.9125508979</v>
      </c>
      <c r="P99" s="376" t="n">
        <f aca="false">+[2]data1cf!O99</f>
        <v>13114.2172663609</v>
      </c>
      <c r="Q99" s="376" t="n">
        <f aca="false">+[2]data1cf!P99</f>
        <v>14339.7069374486</v>
      </c>
      <c r="R99" s="376" t="n">
        <f aca="false">+[2]data1cf!Q99</f>
        <v>12881.0216209991</v>
      </c>
      <c r="S99" s="376" t="n">
        <f aca="false">+[2]data1cf!R99</f>
        <v>9408.68835858622</v>
      </c>
      <c r="T99" s="376" t="n">
        <f aca="false">+[2]data1cf!S99</f>
        <v>8874.9280526897</v>
      </c>
      <c r="U99" s="376" t="n">
        <f aca="false">+[2]data1cf!T99</f>
        <v>8341.19398075489</v>
      </c>
      <c r="V99" s="376" t="n">
        <f aca="false">+[2]data1cf!U99</f>
        <v>7807.48692980066</v>
      </c>
      <c r="W99" s="376" t="n">
        <f aca="false">+[2]data1cf!V99</f>
        <v>11060.8999829572</v>
      </c>
      <c r="X99" s="376" t="n">
        <f aca="false">+[2]data1cf!W99</f>
        <v>10527.2494301713</v>
      </c>
      <c r="Y99" s="376" t="n">
        <f aca="false">+[2]data1cf!X99</f>
        <v>9993.62840394038</v>
      </c>
      <c r="Z99" s="376" t="n">
        <f aca="false">+[2]data1cf!Y99</f>
        <v>9460.03779006117</v>
      </c>
      <c r="AA99" s="376" t="n">
        <f aca="false">+[2]data1cf!Z99</f>
        <v>8926.4785009042</v>
      </c>
      <c r="AB99" s="376"/>
      <c r="AC99" s="377" t="n">
        <f aca="false">XNPV(0.1,B99:AA99,$B$1:$AA$1)</f>
        <v>40444.6348496293</v>
      </c>
      <c r="AD99" s="377" t="n">
        <f aca="false">SUMPRODUCT(B99:AA99,$B$1010:$AA$1010)</f>
        <v>74529.1742246863</v>
      </c>
      <c r="AE99" s="378" t="n">
        <f aca="false">SUMPRODUCT(B99:AA99,$B$1012:$AA$1012)</f>
        <v>54908.9644054796</v>
      </c>
      <c r="AF99" s="379" t="n">
        <f aca="false">XIRR(B99:AA99,$B$1:$AA$1)</f>
        <v>0.158403128350407</v>
      </c>
      <c r="AG99" s="380" t="n">
        <f aca="false">1-EXP(-(1/0.25)*(AD99/ABS($AD$1010)))</f>
        <v>0.98119273100967</v>
      </c>
    </row>
    <row r="100" customFormat="false" ht="12.75" hidden="false" customHeight="false" outlineLevel="0" collapsed="false">
      <c r="A100" s="371"/>
      <c r="B100" s="376" t="n">
        <f aca="false">+[2]data1cf!A100</f>
        <v>-106338.566385127</v>
      </c>
      <c r="C100" s="376" t="n">
        <f aca="false">+[2]data1cf!B100</f>
        <v>14873.5573867373</v>
      </c>
      <c r="D100" s="376" t="n">
        <f aca="false">+[2]data1cf!C100</f>
        <v>23203.9326465751</v>
      </c>
      <c r="E100" s="376" t="n">
        <f aca="false">+[2]data1cf!D100</f>
        <v>21746.6068427274</v>
      </c>
      <c r="F100" s="376" t="n">
        <f aca="false">+[2]data1cf!E100</f>
        <v>20230.7896855084</v>
      </c>
      <c r="G100" s="376" t="n">
        <f aca="false">+[2]data1cf!F100</f>
        <v>19165.4671416999</v>
      </c>
      <c r="H100" s="376" t="n">
        <f aca="false">+[2]data1cf!G100</f>
        <v>17825.7951133084</v>
      </c>
      <c r="I100" s="376" t="n">
        <f aca="false">+[2]data1cf!H100</f>
        <v>16766.1308661716</v>
      </c>
      <c r="J100" s="376" t="n">
        <f aca="false">+[2]data1cf!I100</f>
        <v>16041.4511733785</v>
      </c>
      <c r="K100" s="376" t="n">
        <f aca="false">+[2]data1cf!J100</f>
        <v>15408.9599853143</v>
      </c>
      <c r="L100" s="376" t="n">
        <f aca="false">+[2]data1cf!K100</f>
        <v>14603.8224785595</v>
      </c>
      <c r="M100" s="376" t="n">
        <f aca="false">+[2]data1cf!L100</f>
        <v>13901.210818732</v>
      </c>
      <c r="N100" s="376" t="n">
        <f aca="false">+[2]data1cf!M100</f>
        <v>13166.2797577741</v>
      </c>
      <c r="O100" s="376" t="n">
        <f aca="false">+[2]data1cf!N100</f>
        <v>12523.8381104829</v>
      </c>
      <c r="P100" s="376" t="n">
        <f aca="false">+[2]data1cf!O100</f>
        <v>13542.3304115154</v>
      </c>
      <c r="Q100" s="376" t="n">
        <f aca="false">+[2]data1cf!P100</f>
        <v>14813.9465289759</v>
      </c>
      <c r="R100" s="376" t="n">
        <f aca="false">+[2]data1cf!Q100</f>
        <v>13300.3574694666</v>
      </c>
      <c r="S100" s="376" t="n">
        <f aca="false">+[2]data1cf!R100</f>
        <v>9697.32837354668</v>
      </c>
      <c r="T100" s="376" t="n">
        <f aca="false">+[2]data1cf!S100</f>
        <v>9143.47775868494</v>
      </c>
      <c r="U100" s="376" t="n">
        <f aca="false">+[2]data1cf!T100</f>
        <v>8589.65436521015</v>
      </c>
      <c r="V100" s="376" t="n">
        <f aca="false">+[2]data1cf!U100</f>
        <v>8035.85900976393</v>
      </c>
      <c r="W100" s="376" t="n">
        <f aca="false">+[2]data1cf!V100</f>
        <v>11411.7279156831</v>
      </c>
      <c r="X100" s="376" t="n">
        <f aca="false">+[2]data1cf!W100</f>
        <v>10857.9911849508</v>
      </c>
      <c r="Y100" s="376" t="n">
        <f aca="false">+[2]data1cf!X100</f>
        <v>10304.2850921294</v>
      </c>
      <c r="Z100" s="376" t="n">
        <f aca="false">+[2]data1cf!Y100</f>
        <v>9750.61055635612</v>
      </c>
      <c r="AA100" s="376" t="n">
        <f aca="false">+[2]data1cf!Z100</f>
        <v>9196.96852434246</v>
      </c>
      <c r="AB100" s="376"/>
      <c r="AC100" s="377" t="n">
        <f aca="false">XNPV(0.1,B100:AA100,$B$1:$AA$1)</f>
        <v>41386.5378639541</v>
      </c>
      <c r="AD100" s="377" t="n">
        <f aca="false">SUMPRODUCT(B100:AA100,$B$1010:$AA$1010)</f>
        <v>76603.5202564567</v>
      </c>
      <c r="AE100" s="378" t="n">
        <f aca="false">SUMPRODUCT(B100:AA100,$B$1012:$AA$1012)</f>
        <v>56339.9781677958</v>
      </c>
      <c r="AF100" s="379" t="n">
        <f aca="false">XIRR(B100:AA100,$B$1:$AA$1)</f>
        <v>0.157672651808738</v>
      </c>
      <c r="AG100" s="380" t="n">
        <f aca="false">1-EXP(-(1/0.25)*(AD100/ABS($AD$1010)))</f>
        <v>0.983161802042096</v>
      </c>
    </row>
    <row r="101" customFormat="false" ht="12.75" hidden="false" customHeight="false" outlineLevel="0" collapsed="false">
      <c r="A101" s="371"/>
      <c r="B101" s="376" t="n">
        <f aca="false">+[2]data1cf!A101</f>
        <v>-112505.108622378</v>
      </c>
      <c r="C101" s="376" t="n">
        <f aca="false">+[2]data1cf!B101</f>
        <v>15620.9481705744</v>
      </c>
      <c r="D101" s="376" t="n">
        <f aca="false">+[2]data1cf!C101</f>
        <v>24315.3320096009</v>
      </c>
      <c r="E101" s="376" t="n">
        <f aca="false">+[2]data1cf!D101</f>
        <v>22925.574448114</v>
      </c>
      <c r="F101" s="376" t="n">
        <f aca="false">+[2]data1cf!E101</f>
        <v>21303.0601390482</v>
      </c>
      <c r="G101" s="376" t="n">
        <f aca="false">+[2]data1cf!F101</f>
        <v>20175.5950677441</v>
      </c>
      <c r="H101" s="376" t="n">
        <f aca="false">+[2]data1cf!G101</f>
        <v>18758.600637858</v>
      </c>
      <c r="I101" s="376" t="n">
        <f aca="false">+[2]data1cf!H101</f>
        <v>17637.4867722111</v>
      </c>
      <c r="J101" s="376" t="n">
        <f aca="false">+[2]data1cf!I101</f>
        <v>16870.7831168427</v>
      </c>
      <c r="K101" s="376" t="n">
        <f aca="false">+[2]data1cf!J101</f>
        <v>16201.2380785276</v>
      </c>
      <c r="L101" s="376" t="n">
        <f aca="false">+[2]data1cf!K101</f>
        <v>15349.7867561857</v>
      </c>
      <c r="M101" s="376" t="n">
        <f aca="false">+[2]data1cf!L101</f>
        <v>14606.430852534</v>
      </c>
      <c r="N101" s="376" t="n">
        <f aca="false">+[2]data1cf!M101</f>
        <v>13828.8813551712</v>
      </c>
      <c r="O101" s="376" t="n">
        <f aca="false">+[2]data1cf!N101</f>
        <v>13148.7963560645</v>
      </c>
      <c r="P101" s="376" t="n">
        <f aca="false">+[2]data1cf!O101</f>
        <v>14226.7390758918</v>
      </c>
      <c r="Q101" s="376" t="n">
        <f aca="false">+[2]data1cf!P101</f>
        <v>15572.0958385806</v>
      </c>
      <c r="R101" s="376" t="n">
        <f aca="false">+[2]data1cf!Q101</f>
        <v>13970.7341939915</v>
      </c>
      <c r="S101" s="376" t="n">
        <f aca="false">+[2]data1cf!R101</f>
        <v>10158.766498866</v>
      </c>
      <c r="T101" s="376" t="n">
        <f aca="false">+[2]data1cf!S101</f>
        <v>9572.79824949243</v>
      </c>
      <c r="U101" s="376" t="n">
        <f aca="false">+[2]data1cf!T101</f>
        <v>8986.85880006602</v>
      </c>
      <c r="V101" s="376" t="n">
        <f aca="false">+[2]data1cf!U101</f>
        <v>8400.94901458523</v>
      </c>
      <c r="W101" s="376" t="n">
        <f aca="false">+[2]data1cf!V101</f>
        <v>11972.5835669998</v>
      </c>
      <c r="X101" s="376" t="n">
        <f aca="false">+[2]data1cf!W101</f>
        <v>11386.7358058628</v>
      </c>
      <c r="Y101" s="376" t="n">
        <f aca="false">+[2]data1cf!X101</f>
        <v>10800.9204593202</v>
      </c>
      <c r="Z101" s="376" t="n">
        <f aca="false">+[2]data1cf!Y101</f>
        <v>10215.1384998097</v>
      </c>
      <c r="AA101" s="376" t="n">
        <f aca="false">+[2]data1cf!Z101</f>
        <v>9629.39092894232</v>
      </c>
      <c r="AB101" s="376"/>
      <c r="AC101" s="377" t="n">
        <f aca="false">XNPV(0.1,B101:AA101,$B$1:$AA$1)</f>
        <v>42761.7001045427</v>
      </c>
      <c r="AD101" s="377" t="n">
        <f aca="false">SUMPRODUCT(B101:AA101,$B$1010:$AA$1010)</f>
        <v>79783.6521625235</v>
      </c>
      <c r="AE101" s="378" t="n">
        <f aca="false">SUMPRODUCT(B101:AA101,$B$1012:$AA$1012)</f>
        <v>58493.5883047108</v>
      </c>
      <c r="AF101" s="379" t="n">
        <f aca="false">XIRR(B101:AA101,$B$1:$AA$1)</f>
        <v>0.156385820659489</v>
      </c>
      <c r="AG101" s="380" t="n">
        <f aca="false">1-EXP(-(1/0.25)*(AD101/ABS($AD$1010)))</f>
        <v>0.985787786024408</v>
      </c>
    </row>
    <row r="102" customFormat="false" ht="12.75" hidden="false" customHeight="false" outlineLevel="0" collapsed="false">
      <c r="A102" s="371"/>
      <c r="B102" s="376" t="n">
        <f aca="false">+[2]data1cf!A102</f>
        <v>-93384.0039793706</v>
      </c>
      <c r="C102" s="376" t="n">
        <f aca="false">+[2]data1cf!B102</f>
        <v>13289.3043818433</v>
      </c>
      <c r="D102" s="376" t="n">
        <f aca="false">+[2]data1cf!C102</f>
        <v>20559.5942430702</v>
      </c>
      <c r="E102" s="376" t="n">
        <f aca="false">+[2]data1cf!D102</f>
        <v>19351.4794364894</v>
      </c>
      <c r="F102" s="376" t="n">
        <f aca="false">+[2]data1cf!E102</f>
        <v>17978.1829617079</v>
      </c>
      <c r="G102" s="376" t="n">
        <f aca="false">+[2]data1cf!F102</f>
        <v>17043.4083359257</v>
      </c>
      <c r="H102" s="376" t="n">
        <f aca="false">+[2]data1cf!G102</f>
        <v>15866.173835242</v>
      </c>
      <c r="I102" s="376" t="n">
        <f aca="false">+[2]data1cf!H102</f>
        <v>14935.6018552415</v>
      </c>
      <c r="J102" s="376" t="n">
        <f aca="false">+[2]data1cf!I102</f>
        <v>14299.2053566235</v>
      </c>
      <c r="K102" s="376" t="n">
        <f aca="false">+[2]data1cf!J102</f>
        <v>13744.556239039</v>
      </c>
      <c r="L102" s="376" t="n">
        <f aca="false">+[2]data1cf!K102</f>
        <v>13036.7139734726</v>
      </c>
      <c r="M102" s="376" t="n">
        <f aca="false">+[2]data1cf!L102</f>
        <v>12419.6970973973</v>
      </c>
      <c r="N102" s="376" t="n">
        <f aca="false">+[2]data1cf!M102</f>
        <v>11774.2980906766</v>
      </c>
      <c r="O102" s="376" t="n">
        <f aca="false">+[2]data1cf!N102</f>
        <v>11210.936928282</v>
      </c>
      <c r="P102" s="376" t="n">
        <f aca="false">+[2]data1cf!O102</f>
        <v>12104.5368454314</v>
      </c>
      <c r="Q102" s="376" t="n">
        <f aca="false">+[2]data1cf!P102</f>
        <v>13221.2399251314</v>
      </c>
      <c r="R102" s="376" t="n">
        <f aca="false">+[2]data1cf!Q102</f>
        <v>11892.0419533961</v>
      </c>
      <c r="S102" s="376" t="n">
        <f aca="false">+[2]data1cf!R102</f>
        <v>8727.94735565072</v>
      </c>
      <c r="T102" s="376" t="n">
        <f aca="false">+[2]data1cf!S102</f>
        <v>8241.56889691818</v>
      </c>
      <c r="U102" s="376" t="n">
        <f aca="false">+[2]data1cf!T102</f>
        <v>7755.2143433613</v>
      </c>
      <c r="V102" s="376" t="n">
        <f aca="false">+[2]data1cf!U102</f>
        <v>7268.88441213532</v>
      </c>
      <c r="W102" s="376" t="n">
        <f aca="false">+[2]data1cf!V102</f>
        <v>10233.4923249639</v>
      </c>
      <c r="X102" s="376" t="n">
        <f aca="false">+[2]data1cf!W102</f>
        <v>9747.21387656962</v>
      </c>
      <c r="Y102" s="376" t="n">
        <f aca="false">+[2]data1cf!X102</f>
        <v>9260.96233366119</v>
      </c>
      <c r="Z102" s="376" t="n">
        <f aca="false">+[2]data1cf!Y102</f>
        <v>8774.73850340313</v>
      </c>
      <c r="AA102" s="376" t="n">
        <f aca="false">+[2]data1cf!Z102</f>
        <v>8288.54321717496</v>
      </c>
      <c r="AB102" s="376"/>
      <c r="AC102" s="377" t="n">
        <f aca="false">XNPV(0.1,B102:AA102,$B$1:$AA$1)</f>
        <v>38290.3278727613</v>
      </c>
      <c r="AD102" s="377" t="n">
        <f aca="false">SUMPRODUCT(B102:AA102,$B$1010:$AA$1010)</f>
        <v>69700.2611072655</v>
      </c>
      <c r="AE102" s="378" t="n">
        <f aca="false">SUMPRODUCT(B102:AA102,$B$1012:$AA$1012)</f>
        <v>51599.2074799573</v>
      </c>
      <c r="AF102" s="379" t="n">
        <f aca="false">XIRR(B102:AA102,$B$1:$AA$1)</f>
        <v>0.160509947078416</v>
      </c>
      <c r="AG102" s="380" t="n">
        <f aca="false">1-EXP(-(1/0.25)*(AD102/ABS($AD$1010)))</f>
        <v>0.975670338886559</v>
      </c>
    </row>
    <row r="103" customFormat="false" ht="12.75" hidden="false" customHeight="false" outlineLevel="0" collapsed="false">
      <c r="A103" s="371"/>
      <c r="B103" s="376" t="n">
        <f aca="false">+[2]data1cf!A103</f>
        <v>-110340.25037494</v>
      </c>
      <c r="C103" s="376" t="n">
        <f aca="false">+[2]data1cf!B103</f>
        <v>15327.9632756744</v>
      </c>
      <c r="D103" s="376" t="n">
        <f aca="false">+[2]data1cf!C103</f>
        <v>23940.7510903122</v>
      </c>
      <c r="E103" s="376" t="n">
        <f aca="false">+[2]data1cf!D103</f>
        <v>22538.0466769926</v>
      </c>
      <c r="F103" s="376" t="n">
        <f aca="false">+[2]data1cf!E103</f>
        <v>20926.6233215385</v>
      </c>
      <c r="G103" s="376" t="n">
        <f aca="false">+[2]data1cf!F103</f>
        <v>19820.9743277038</v>
      </c>
      <c r="H103" s="376" t="n">
        <f aca="false">+[2]data1cf!G103</f>
        <v>18431.1251004526</v>
      </c>
      <c r="I103" s="376" t="n">
        <f aca="false">+[2]data1cf!H103</f>
        <v>17331.5840560587</v>
      </c>
      <c r="J103" s="376" t="n">
        <f aca="false">+[2]data1cf!I103</f>
        <v>16579.6335505871</v>
      </c>
      <c r="K103" s="376" t="n">
        <f aca="false">+[2]data1cf!J103</f>
        <v>15923.0968288016</v>
      </c>
      <c r="L103" s="376" t="n">
        <f aca="false">+[2]data1cf!K103</f>
        <v>15087.9046743671</v>
      </c>
      <c r="M103" s="376" t="n">
        <f aca="false">+[2]data1cf!L103</f>
        <v>14358.8526559213</v>
      </c>
      <c r="N103" s="376" t="n">
        <f aca="false">+[2]data1cf!M103</f>
        <v>13596.265007516</v>
      </c>
      <c r="O103" s="376" t="n">
        <f aca="false">+[2]data1cf!N103</f>
        <v>12929.3952784105</v>
      </c>
      <c r="P103" s="376" t="n">
        <f aca="false">+[2]data1cf!O103</f>
        <v>13986.4670263885</v>
      </c>
      <c r="Q103" s="376" t="n">
        <f aca="false">+[2]data1cf!P103</f>
        <v>15305.9360163431</v>
      </c>
      <c r="R103" s="376" t="n">
        <f aca="false">+[2]data1cf!Q103</f>
        <v>13735.3882699482</v>
      </c>
      <c r="S103" s="376" t="n">
        <f aca="false">+[2]data1cf!R103</f>
        <v>9996.77164131923</v>
      </c>
      <c r="T103" s="376" t="n">
        <f aca="false">+[2]data1cf!S103</f>
        <v>9422.0787750187</v>
      </c>
      <c r="U103" s="376" t="n">
        <f aca="false">+[2]data1cf!T103</f>
        <v>8847.41415448781</v>
      </c>
      <c r="V103" s="376" t="n">
        <f aca="false">+[2]data1cf!U103</f>
        <v>8272.77862709969</v>
      </c>
      <c r="W103" s="376" t="n">
        <f aca="false">+[2]data1cf!V103</f>
        <v>11775.6866780041</v>
      </c>
      <c r="X103" s="376" t="n">
        <f aca="false">+[2]data1cf!W103</f>
        <v>11201.1119814682</v>
      </c>
      <c r="Y103" s="376" t="n">
        <f aca="false">+[2]data1cf!X103</f>
        <v>10626.5690757949</v>
      </c>
      <c r="Z103" s="376" t="n">
        <f aca="false">+[2]data1cf!Y103</f>
        <v>10052.05891471</v>
      </c>
      <c r="AA103" s="376" t="n">
        <f aca="false">+[2]data1cf!Z103</f>
        <v>9477.58248055129</v>
      </c>
      <c r="AB103" s="376"/>
      <c r="AC103" s="377" t="n">
        <f aca="false">XNPV(0.1,B103:AA103,$B$1:$AA$1)</f>
        <v>42283.7961945008</v>
      </c>
      <c r="AD103" s="377" t="n">
        <f aca="false">SUMPRODUCT(B103:AA103,$B$1010:$AA$1010)</f>
        <v>78674.6443160088</v>
      </c>
      <c r="AE103" s="378" t="n">
        <f aca="false">SUMPRODUCT(B103:AA103,$B$1012:$AA$1012)</f>
        <v>57743.8791556859</v>
      </c>
      <c r="AF103" s="379" t="n">
        <f aca="false">XIRR(B103:AA103,$B$1:$AA$1)</f>
        <v>0.15682542655618</v>
      </c>
      <c r="AG103" s="380" t="n">
        <f aca="false">1-EXP(-(1/0.25)*(AD103/ABS($AD$1010)))</f>
        <v>0.98492212673644</v>
      </c>
    </row>
    <row r="104" customFormat="false" ht="12.75" hidden="false" customHeight="false" outlineLevel="0" collapsed="false">
      <c r="A104" s="371"/>
      <c r="B104" s="376" t="n">
        <f aca="false">+[2]data1cf!A104</f>
        <v>-90349.1323349681</v>
      </c>
      <c r="C104" s="376" t="n">
        <f aca="false">+[2]data1cf!B104</f>
        <v>12947.6752518891</v>
      </c>
      <c r="D104" s="376" t="n">
        <f aca="false">+[2]data1cf!C104</f>
        <v>19995.1720868583</v>
      </c>
      <c r="E104" s="376" t="n">
        <f aca="false">+[2]data1cf!D104</f>
        <v>18881.3612027375</v>
      </c>
      <c r="F104" s="376" t="n">
        <f aca="false">+[2]data1cf!E104</f>
        <v>17450.463687376</v>
      </c>
      <c r="G104" s="376" t="n">
        <f aca="false">+[2]data1cf!F104</f>
        <v>16546.2725859341</v>
      </c>
      <c r="H104" s="376" t="n">
        <f aca="false">+[2]data1cf!G104</f>
        <v>15407.0924039828</v>
      </c>
      <c r="I104" s="376" t="n">
        <f aca="false">+[2]data1cf!H104</f>
        <v>14506.7629322795</v>
      </c>
      <c r="J104" s="376" t="n">
        <f aca="false">+[2]data1cf!I104</f>
        <v>13891.0485805598</v>
      </c>
      <c r="K104" s="376" t="n">
        <f aca="false">+[2]data1cf!J104</f>
        <v>13354.6355627402</v>
      </c>
      <c r="L104" s="376" t="n">
        <f aca="false">+[2]data1cf!K104</f>
        <v>12669.5867007153</v>
      </c>
      <c r="M104" s="376" t="n">
        <f aca="false">+[2]data1cf!L104</f>
        <v>12072.622156319</v>
      </c>
      <c r="N104" s="376" t="n">
        <f aca="false">+[2]data1cf!M104</f>
        <v>11448.1978675517</v>
      </c>
      <c r="O104" s="376" t="n">
        <f aca="false">+[2]data1cf!N104</f>
        <v>10903.3629288705</v>
      </c>
      <c r="P104" s="376" t="n">
        <f aca="false">+[2]data1cf!O104</f>
        <v>11767.7042464179</v>
      </c>
      <c r="Q104" s="376" t="n">
        <f aca="false">+[2]data1cf!P104</f>
        <v>12848.1157733104</v>
      </c>
      <c r="R104" s="376" t="n">
        <f aca="false">+[2]data1cf!Q104</f>
        <v>11562.1151915168</v>
      </c>
      <c r="S104" s="376" t="n">
        <f aca="false">+[2]data1cf!R104</f>
        <v>8500.84999244473</v>
      </c>
      <c r="T104" s="376" t="n">
        <f aca="false">+[2]data1cf!S104</f>
        <v>8030.27826859134</v>
      </c>
      <c r="U104" s="376" t="n">
        <f aca="false">+[2]data1cf!T104</f>
        <v>7559.72967302316</v>
      </c>
      <c r="V104" s="376" t="n">
        <f aca="false">+[2]data1cf!U104</f>
        <v>7089.20489958875</v>
      </c>
      <c r="W104" s="376" t="n">
        <f aca="false">+[2]data1cf!V104</f>
        <v>9957.46649925855</v>
      </c>
      <c r="X104" s="376" t="n">
        <f aca="false">+[2]data1cf!W104</f>
        <v>9486.99153552365</v>
      </c>
      <c r="Y104" s="376" t="n">
        <f aca="false">+[2]data1cf!X104</f>
        <v>9016.54260287753</v>
      </c>
      <c r="Z104" s="376" t="n">
        <f aca="false">+[2]data1cf!Y104</f>
        <v>8546.12048225283</v>
      </c>
      <c r="AA104" s="376" t="n">
        <f aca="false">+[2]data1cf!Z104</f>
        <v>8075.72597801021</v>
      </c>
      <c r="AB104" s="376"/>
      <c r="AC104" s="377" t="n">
        <f aca="false">XNPV(0.1,B104:AA104,$B$1:$AA$1)</f>
        <v>37705.6516561655</v>
      </c>
      <c r="AD104" s="377" t="n">
        <f aca="false">SUMPRODUCT(B104:AA104,$B$1010:$AA$1010)</f>
        <v>68238.1088798428</v>
      </c>
      <c r="AE104" s="378" t="n">
        <f aca="false">SUMPRODUCT(B104:AA104,$B$1012:$AA$1012)</f>
        <v>50637.7763096051</v>
      </c>
      <c r="AF104" s="379" t="n">
        <f aca="false">XIRR(B104:AA104,$B$1:$AA$1)</f>
        <v>0.16156818548209</v>
      </c>
      <c r="AG104" s="380" t="n">
        <f aca="false">1-EXP(-(1/0.25)*(AD104/ABS($AD$1010)))</f>
        <v>0.973697850749035</v>
      </c>
    </row>
    <row r="105" customFormat="false" ht="12.75" hidden="false" customHeight="false" outlineLevel="0" collapsed="false">
      <c r="A105" s="371"/>
      <c r="B105" s="376" t="n">
        <f aca="false">+[2]data1cf!A105</f>
        <v>-100334.427150501</v>
      </c>
      <c r="C105" s="376" t="n">
        <f aca="false">+[2]data1cf!B105</f>
        <v>14148.6726304529</v>
      </c>
      <c r="D105" s="376" t="n">
        <f aca="false">+[2]data1cf!C105</f>
        <v>21919.8909936262</v>
      </c>
      <c r="E105" s="376" t="n">
        <f aca="false">+[2]data1cf!D105</f>
        <v>20680.999448634</v>
      </c>
      <c r="F105" s="376" t="n">
        <f aca="false">+[2]data1cf!E105</f>
        <v>19186.7587111743</v>
      </c>
      <c r="G105" s="376" t="n">
        <f aca="false">+[2]data1cf!F105</f>
        <v>18181.9420997216</v>
      </c>
      <c r="H105" s="376" t="n">
        <f aca="false">+[2]data1cf!G105</f>
        <v>16917.5560981937</v>
      </c>
      <c r="I105" s="376" t="n">
        <f aca="false">+[2]data1cf!H105</f>
        <v>15917.7231229843</v>
      </c>
      <c r="J105" s="376" t="n">
        <f aca="false">+[2]data1cf!I105</f>
        <v>15233.9606432396</v>
      </c>
      <c r="K105" s="376" t="n">
        <f aca="false">+[2]data1cf!J105</f>
        <v>14637.5474495401</v>
      </c>
      <c r="L105" s="376" t="n">
        <f aca="false">+[2]data1cf!K105</f>
        <v>13877.5040306181</v>
      </c>
      <c r="M105" s="376" t="n">
        <f aca="false">+[2]data1cf!L105</f>
        <v>13214.5635679573</v>
      </c>
      <c r="N105" s="376" t="n">
        <f aca="false">+[2]data1cf!M105</f>
        <v>12521.1285377231</v>
      </c>
      <c r="O105" s="376" t="n">
        <f aca="false">+[2]data1cf!N105</f>
        <v>11915.3388611577</v>
      </c>
      <c r="P105" s="376" t="n">
        <f aca="false">+[2]data1cf!O105</f>
        <v>12875.9464387475</v>
      </c>
      <c r="Q105" s="376" t="n">
        <f aca="false">+[2]data1cf!P105</f>
        <v>14075.763955928</v>
      </c>
      <c r="R105" s="376" t="n">
        <f aca="false">+[2]data1cf!Q105</f>
        <v>12647.6358892291</v>
      </c>
      <c r="S105" s="376" t="n">
        <f aca="false">+[2]data1cf!R105</f>
        <v>9248.04275350409</v>
      </c>
      <c r="T105" s="376" t="n">
        <f aca="false">+[2]data1cf!S105</f>
        <v>8725.4639182032</v>
      </c>
      <c r="U105" s="376" t="n">
        <f aca="false">+[2]data1cf!T105</f>
        <v>8202.91076730224</v>
      </c>
      <c r="V105" s="376" t="n">
        <f aca="false">+[2]data1cf!U105</f>
        <v>7680.3840713332</v>
      </c>
      <c r="W105" s="376" t="n">
        <f aca="false">+[2]data1cf!V105</f>
        <v>10865.6430448637</v>
      </c>
      <c r="X105" s="376" t="n">
        <f aca="false">+[2]data1cf!W105</f>
        <v>10343.1716635118</v>
      </c>
      <c r="Y105" s="376" t="n">
        <f aca="false">+[2]data1cf!X105</f>
        <v>9820.72919017831</v>
      </c>
      <c r="Z105" s="376" t="n">
        <f aca="false">+[2]data1cf!Y105</f>
        <v>9298.31649210379</v>
      </c>
      <c r="AA105" s="376" t="n">
        <f aca="false">+[2]data1cf!Z105</f>
        <v>8775.93446254599</v>
      </c>
      <c r="AB105" s="376"/>
      <c r="AC105" s="377" t="n">
        <f aca="false">XNPV(0.1,B105:AA105,$B$1:$AA$1)</f>
        <v>39945.1571843738</v>
      </c>
      <c r="AD105" s="377" t="n">
        <f aca="false">SUMPRODUCT(B105:AA105,$B$1010:$AA$1010)</f>
        <v>73398.1998230938</v>
      </c>
      <c r="AE105" s="378" t="n">
        <f aca="false">SUMPRODUCT(B105:AA105,$B$1012:$AA$1012)</f>
        <v>54136.6514592622</v>
      </c>
      <c r="AF105" s="379" t="n">
        <f aca="false">XIRR(B105:AA105,$B$1:$AA$1)</f>
        <v>0.158885048004196</v>
      </c>
      <c r="AG105" s="380" t="n">
        <f aca="false">1-EXP(-(1/0.25)*(AD105/ABS($AD$1010)))</f>
        <v>0.98002380777987</v>
      </c>
    </row>
    <row r="106" customFormat="false" ht="12.75" hidden="false" customHeight="false" outlineLevel="0" collapsed="false">
      <c r="A106" s="371"/>
      <c r="B106" s="376" t="n">
        <f aca="false">+[2]data1cf!A106</f>
        <v>-100159.827330779</v>
      </c>
      <c r="C106" s="376" t="n">
        <f aca="false">+[2]data1cf!B106</f>
        <v>14126.8602596675</v>
      </c>
      <c r="D106" s="376" t="n">
        <f aca="false">+[2]data1cf!C106</f>
        <v>21916.5184196098</v>
      </c>
      <c r="E106" s="376" t="n">
        <f aca="false">+[2]data1cf!D106</f>
        <v>20654.81681282</v>
      </c>
      <c r="F106" s="376" t="n">
        <f aca="false">+[2]data1cf!E106</f>
        <v>19156.3983859421</v>
      </c>
      <c r="G106" s="376" t="n">
        <f aca="false">+[2]data1cf!F106</f>
        <v>18153.3412814675</v>
      </c>
      <c r="H106" s="376" t="n">
        <f aca="false">+[2]data1cf!G106</f>
        <v>16891.1445907142</v>
      </c>
      <c r="I106" s="376" t="n">
        <f aca="false">+[2]data1cf!H106</f>
        <v>15893.0515034194</v>
      </c>
      <c r="J106" s="376" t="n">
        <f aca="false">+[2]data1cf!I106</f>
        <v>15210.4788924873</v>
      </c>
      <c r="K106" s="376" t="n">
        <f aca="false">+[2]data1cf!J106</f>
        <v>14615.1148435638</v>
      </c>
      <c r="L106" s="376" t="n">
        <f aca="false">+[2]data1cf!K106</f>
        <v>13856.3827565911</v>
      </c>
      <c r="M106" s="376" t="n">
        <f aca="false">+[2]data1cf!L106</f>
        <v>13194.5959287149</v>
      </c>
      <c r="N106" s="376" t="n">
        <f aca="false">+[2]data1cf!M106</f>
        <v>12502.3675992584</v>
      </c>
      <c r="O106" s="376" t="n">
        <f aca="false">+[2]data1cf!N106</f>
        <v>11897.643758649</v>
      </c>
      <c r="P106" s="376" t="n">
        <f aca="false">+[2]data1cf!O106</f>
        <v>12856.568053776</v>
      </c>
      <c r="Q106" s="376" t="n">
        <f aca="false">+[2]data1cf!P106</f>
        <v>14054.2976742281</v>
      </c>
      <c r="R106" s="376" t="n">
        <f aca="false">+[2]data1cf!Q106</f>
        <v>12628.6548053826</v>
      </c>
      <c r="S106" s="376" t="n">
        <f aca="false">+[2]data1cf!R106</f>
        <v>9234.97756877107</v>
      </c>
      <c r="T106" s="376" t="n">
        <f aca="false">+[2]data1cf!S106</f>
        <v>8713.30811395927</v>
      </c>
      <c r="U106" s="376" t="n">
        <f aca="false">+[2]data1cf!T106</f>
        <v>8191.66429885195</v>
      </c>
      <c r="V106" s="376" t="n">
        <f aca="false">+[2]data1cf!U106</f>
        <v>7670.04689264025</v>
      </c>
      <c r="W106" s="376" t="n">
        <f aca="false">+[2]data1cf!V106</f>
        <v>10849.7629467726</v>
      </c>
      <c r="X106" s="376" t="n">
        <f aca="false">+[2]data1cf!W106</f>
        <v>10328.2007589208</v>
      </c>
      <c r="Y106" s="376" t="n">
        <f aca="false">+[2]data1cf!X106</f>
        <v>9806.66742878224</v>
      </c>
      <c r="Z106" s="376" t="n">
        <f aca="false">+[2]data1cf!Y106</f>
        <v>9285.16382208836</v>
      </c>
      <c r="AA106" s="376" t="n">
        <f aca="false">+[2]data1cf!Z106</f>
        <v>8763.6908305425</v>
      </c>
      <c r="AB106" s="376"/>
      <c r="AC106" s="377" t="n">
        <f aca="false">XNPV(0.1,B106:AA106,$B$1:$AA$1)</f>
        <v>39934.2497869841</v>
      </c>
      <c r="AD106" s="377" t="n">
        <f aca="false">SUMPRODUCT(B106:AA106,$B$1010:$AA$1010)</f>
        <v>73338.9556907278</v>
      </c>
      <c r="AE106" s="378" t="n">
        <f aca="false">SUMPRODUCT(B106:AA106,$B$1012:$AA$1012)</f>
        <v>54105.3507108402</v>
      </c>
      <c r="AF106" s="379" t="n">
        <f aca="false">XIRR(B106:AA106,$B$1:$AA$1)</f>
        <v>0.158978073724224</v>
      </c>
      <c r="AG106" s="380" t="n">
        <f aca="false">1-EXP(-(1/0.25)*(AD106/ABS($AD$1010)))</f>
        <v>0.979960611383601</v>
      </c>
    </row>
    <row r="107" customFormat="false" ht="12.75" hidden="false" customHeight="false" outlineLevel="0" collapsed="false">
      <c r="A107" s="371"/>
      <c r="B107" s="376" t="n">
        <f aca="false">+[2]data1cf!A107</f>
        <v>-112438.301087116</v>
      </c>
      <c r="C107" s="376" t="n">
        <f aca="false">+[2]data1cf!B107</f>
        <v>15625.2892248068</v>
      </c>
      <c r="D107" s="376" t="n">
        <f aca="false">+[2]data1cf!C107</f>
        <v>24270.0702232099</v>
      </c>
      <c r="E107" s="376" t="n">
        <f aca="false">+[2]data1cf!D107</f>
        <v>22924.876514365</v>
      </c>
      <c r="F107" s="376" t="n">
        <f aca="false">+[2]data1cf!E107</f>
        <v>21291.4432971653</v>
      </c>
      <c r="G107" s="376" t="n">
        <f aca="false">+[2]data1cf!F107</f>
        <v>20164.6514701101</v>
      </c>
      <c r="H107" s="376" t="n">
        <f aca="false">+[2]data1cf!G107</f>
        <v>18748.4947412995</v>
      </c>
      <c r="I107" s="376" t="n">
        <f aca="false">+[2]data1cf!H107</f>
        <v>17628.0466130136</v>
      </c>
      <c r="J107" s="376" t="n">
        <f aca="false">+[2]data1cf!I107</f>
        <v>16861.7982399173</v>
      </c>
      <c r="K107" s="376" t="n">
        <f aca="false">+[2]data1cf!J107</f>
        <v>16192.654638309</v>
      </c>
      <c r="L107" s="376" t="n">
        <f aca="false">+[2]data1cf!K107</f>
        <v>15341.7050739618</v>
      </c>
      <c r="M107" s="376" t="n">
        <f aca="false">+[2]data1cf!L107</f>
        <v>14598.790588272</v>
      </c>
      <c r="N107" s="376" t="n">
        <f aca="false">+[2]data1cf!M107</f>
        <v>13821.7028136354</v>
      </c>
      <c r="O107" s="376" t="n">
        <f aca="false">+[2]data1cf!N107</f>
        <v>13142.0256378204</v>
      </c>
      <c r="P107" s="376" t="n">
        <f aca="false">+[2]data1cf!O107</f>
        <v>14219.3242793626</v>
      </c>
      <c r="Q107" s="376" t="n">
        <f aca="false">+[2]data1cf!P107</f>
        <v>15563.8821452682</v>
      </c>
      <c r="R107" s="376" t="n">
        <f aca="false">+[2]data1cf!Q107</f>
        <v>13963.4714177161</v>
      </c>
      <c r="S107" s="376" t="n">
        <f aca="false">+[2]data1cf!R107</f>
        <v>10153.7673368329</v>
      </c>
      <c r="T107" s="376" t="n">
        <f aca="false">+[2]data1cf!S107</f>
        <v>9568.14704583169</v>
      </c>
      <c r="U107" s="376" t="n">
        <f aca="false">+[2]data1cf!T107</f>
        <v>8982.55553767575</v>
      </c>
      <c r="V107" s="376" t="n">
        <f aca="false">+[2]data1cf!U107</f>
        <v>8396.99367585045</v>
      </c>
      <c r="W107" s="376" t="n">
        <f aca="false">+[2]data1cf!V107</f>
        <v>11966.507328119</v>
      </c>
      <c r="X107" s="376" t="n">
        <f aca="false">+[2]data1cf!W107</f>
        <v>11381.0074538064</v>
      </c>
      <c r="Y107" s="376" t="n">
        <f aca="false">+[2]data1cf!X107</f>
        <v>10795.5399748398</v>
      </c>
      <c r="Z107" s="376" t="n">
        <f aca="false">+[2]data1cf!Y107</f>
        <v>10210.1058630794</v>
      </c>
      <c r="AA107" s="376" t="n">
        <f aca="false">+[2]data1cf!Z107</f>
        <v>9624.70611954158</v>
      </c>
      <c r="AB107" s="376"/>
      <c r="AC107" s="377" t="n">
        <f aca="false">XNPV(0.1,B107:AA107,$B$1:$AA$1)</f>
        <v>42739.7306381872</v>
      </c>
      <c r="AD107" s="377" t="n">
        <f aca="false">SUMPRODUCT(B107:AA107,$B$1010:$AA$1010)</f>
        <v>79741.3957714658</v>
      </c>
      <c r="AE107" s="378" t="n">
        <f aca="false">SUMPRODUCT(B107:AA107,$B$1012:$AA$1012)</f>
        <v>58462.7378315681</v>
      </c>
      <c r="AF107" s="379" t="n">
        <f aca="false">XIRR(B107:AA107,$B$1:$AA$1)</f>
        <v>0.156387912168073</v>
      </c>
      <c r="AG107" s="380" t="n">
        <f aca="false">1-EXP(-(1/0.25)*(AD107/ABS($AD$1010)))</f>
        <v>0.985755731329807</v>
      </c>
    </row>
    <row r="108" customFormat="false" ht="12.75" hidden="false" customHeight="false" outlineLevel="0" collapsed="false">
      <c r="A108" s="371"/>
      <c r="B108" s="376" t="n">
        <f aca="false">+[2]data1cf!A108</f>
        <v>-112406.842620945</v>
      </c>
      <c r="C108" s="376" t="n">
        <f aca="false">+[2]data1cf!B108</f>
        <v>15691.5255843687</v>
      </c>
      <c r="D108" s="376" t="n">
        <f aca="false">+[2]data1cf!C108</f>
        <v>24303.6895177816</v>
      </c>
      <c r="E108" s="376" t="n">
        <f aca="false">+[2]data1cf!D108</f>
        <v>22934.0373080333</v>
      </c>
      <c r="F108" s="376" t="n">
        <f aca="false">+[2]data1cf!E108</f>
        <v>21285.9731353645</v>
      </c>
      <c r="G108" s="376" t="n">
        <f aca="false">+[2]data1cf!F108</f>
        <v>20159.4983269112</v>
      </c>
      <c r="H108" s="376" t="n">
        <f aca="false">+[2]data1cf!G108</f>
        <v>18743.7360564629</v>
      </c>
      <c r="I108" s="376" t="n">
        <f aca="false">+[2]data1cf!H108</f>
        <v>17623.6014119205</v>
      </c>
      <c r="J108" s="376" t="n">
        <f aca="false">+[2]data1cf!I108</f>
        <v>16857.5674230536</v>
      </c>
      <c r="K108" s="376" t="n">
        <f aca="false">+[2]data1cf!J108</f>
        <v>16188.6128507667</v>
      </c>
      <c r="L108" s="376" t="n">
        <f aca="false">+[2]data1cf!K108</f>
        <v>15337.8995552303</v>
      </c>
      <c r="M108" s="376" t="n">
        <f aca="false">+[2]data1cf!L108</f>
        <v>14595.1929253155</v>
      </c>
      <c r="N108" s="376" t="n">
        <f aca="false">+[2]data1cf!M108</f>
        <v>13818.322567602</v>
      </c>
      <c r="O108" s="376" t="n">
        <f aca="false">+[2]data1cf!N108</f>
        <v>13138.8374284365</v>
      </c>
      <c r="P108" s="376" t="n">
        <f aca="false">+[2]data1cf!O108</f>
        <v>14215.8327851041</v>
      </c>
      <c r="Q108" s="376" t="n">
        <f aca="false">+[2]data1cf!P108</f>
        <v>15560.0144648906</v>
      </c>
      <c r="R108" s="376" t="n">
        <f aca="false">+[2]data1cf!Q108</f>
        <v>13960.0515070596</v>
      </c>
      <c r="S108" s="376" t="n">
        <f aca="false">+[2]data1cf!R108</f>
        <v>10151.41332139</v>
      </c>
      <c r="T108" s="376" t="n">
        <f aca="false">+[2]data1cf!S108</f>
        <v>9565.95687772496</v>
      </c>
      <c r="U108" s="376" t="n">
        <f aca="false">+[2]data1cf!T108</f>
        <v>8980.52920885218</v>
      </c>
      <c r="V108" s="376" t="n">
        <f aca="false">+[2]data1cf!U108</f>
        <v>8395.13117801547</v>
      </c>
      <c r="W108" s="376" t="n">
        <f aca="false">+[2]data1cf!V108</f>
        <v>11963.6461365703</v>
      </c>
      <c r="X108" s="376" t="n">
        <f aca="false">+[2]data1cf!W108</f>
        <v>11378.3100759032</v>
      </c>
      <c r="Y108" s="376" t="n">
        <f aca="false">+[2]data1cf!X108</f>
        <v>10793.0064015182</v>
      </c>
      <c r="Z108" s="376" t="n">
        <f aca="false">+[2]data1cf!Y108</f>
        <v>10207.736085004</v>
      </c>
      <c r="AA108" s="376" t="n">
        <f aca="false">+[2]data1cf!Z108</f>
        <v>9622.50012709663</v>
      </c>
      <c r="AB108" s="376"/>
      <c r="AC108" s="377" t="n">
        <f aca="false">XNPV(0.1,B108:AA108,$B$1:$AA$1)</f>
        <v>42840.2565881696</v>
      </c>
      <c r="AD108" s="377" t="n">
        <f aca="false">SUMPRODUCT(B108:AA108,$B$1010:$AA$1010)</f>
        <v>79839.9789507622</v>
      </c>
      <c r="AE108" s="378" t="n">
        <f aca="false">SUMPRODUCT(B108:AA108,$B$1012:$AA$1012)</f>
        <v>58563.6574166853</v>
      </c>
      <c r="AF108" s="379" t="n">
        <f aca="false">XIRR(B108:AA108,$B$1:$AA$1)</f>
        <v>0.156570886418343</v>
      </c>
      <c r="AG108" s="380" t="n">
        <f aca="false">1-EXP(-(1/0.25)*(AD108/ABS($AD$1010)))</f>
        <v>0.98583040205404</v>
      </c>
    </row>
    <row r="109" customFormat="false" ht="12.75" hidden="false" customHeight="false" outlineLevel="0" collapsed="false">
      <c r="A109" s="371"/>
      <c r="B109" s="376" t="n">
        <f aca="false">+[2]data1cf!A109</f>
        <v>-111753.484434074</v>
      </c>
      <c r="C109" s="376" t="n">
        <f aca="false">+[2]data1cf!B109</f>
        <v>15590.7007471515</v>
      </c>
      <c r="D109" s="376" t="n">
        <f aca="false">+[2]data1cf!C109</f>
        <v>24230.3715980664</v>
      </c>
      <c r="E109" s="376" t="n">
        <f aca="false">+[2]data1cf!D109</f>
        <v>22773.8222624387</v>
      </c>
      <c r="F109" s="376" t="n">
        <f aca="false">+[2]data1cf!E109</f>
        <v>21172.3638138994</v>
      </c>
      <c r="G109" s="376" t="n">
        <f aca="false">+[2]data1cf!F109</f>
        <v>20052.4731376113</v>
      </c>
      <c r="H109" s="376" t="n">
        <f aca="false">+[2]data1cf!G109</f>
        <v>18644.9033390705</v>
      </c>
      <c r="I109" s="376" t="n">
        <f aca="false">+[2]data1cf!H109</f>
        <v>17531.2794115213</v>
      </c>
      <c r="J109" s="376" t="n">
        <f aca="false">+[2]data1cf!I109</f>
        <v>16769.6979503332</v>
      </c>
      <c r="K109" s="376" t="n">
        <f aca="false">+[2]data1cf!J109</f>
        <v>16104.6693118167</v>
      </c>
      <c r="L109" s="376" t="n">
        <f aca="false">+[2]data1cf!K109</f>
        <v>15258.8630629549</v>
      </c>
      <c r="M109" s="376" t="n">
        <f aca="false">+[2]data1cf!L109</f>
        <v>14520.4733718117</v>
      </c>
      <c r="N109" s="376" t="n">
        <f aca="false">+[2]data1cf!M109</f>
        <v>13748.118527536</v>
      </c>
      <c r="O109" s="376" t="n">
        <f aca="false">+[2]data1cf!N109</f>
        <v>13072.621781078</v>
      </c>
      <c r="P109" s="376" t="n">
        <f aca="false">+[2]data1cf!O109</f>
        <v>14143.3182401888</v>
      </c>
      <c r="Q109" s="376" t="n">
        <f aca="false">+[2]data1cf!P109</f>
        <v>15479.6869427164</v>
      </c>
      <c r="R109" s="376" t="n">
        <f aca="false">+[2]data1cf!Q109</f>
        <v>13889.0236758368</v>
      </c>
      <c r="S109" s="376" t="n">
        <f aca="false">+[2]data1cf!R109</f>
        <v>10102.5229764751</v>
      </c>
      <c r="T109" s="376" t="n">
        <f aca="false">+[2]data1cf!S109</f>
        <v>9520.46946408722</v>
      </c>
      <c r="U109" s="376" t="n">
        <f aca="false">+[2]data1cf!T109</f>
        <v>8938.44455923983</v>
      </c>
      <c r="V109" s="376" t="n">
        <f aca="false">+[2]data1cf!U109</f>
        <v>8356.44912015916</v>
      </c>
      <c r="W109" s="376" t="n">
        <f aca="false">+[2]data1cf!V109</f>
        <v>11904.222294595</v>
      </c>
      <c r="X109" s="376" t="n">
        <f aca="false">+[2]data1cf!W109</f>
        <v>11322.2884654859</v>
      </c>
      <c r="Y109" s="376" t="n">
        <f aca="false">+[2]data1cf!X109</f>
        <v>10740.3868344157</v>
      </c>
      <c r="Z109" s="376" t="n">
        <f aca="false">+[2]data1cf!Y109</f>
        <v>10158.5183673255</v>
      </c>
      <c r="AA109" s="376" t="n">
        <f aca="false">+[2]data1cf!Z109</f>
        <v>9576.68405913476</v>
      </c>
      <c r="AB109" s="376"/>
      <c r="AC109" s="377" t="n">
        <f aca="false">XNPV(0.1,B109:AA109,$B$1:$AA$1)</f>
        <v>42685.085229808</v>
      </c>
      <c r="AD109" s="377" t="n">
        <f aca="false">SUMPRODUCT(B109:AA109,$B$1010:$AA$1010)</f>
        <v>79492.4192498142</v>
      </c>
      <c r="AE109" s="378" t="n">
        <f aca="false">SUMPRODUCT(B109:AA109,$B$1012:$AA$1012)</f>
        <v>58325.3554857117</v>
      </c>
      <c r="AF109" s="379" t="n">
        <f aca="false">XIRR(B109:AA109,$B$1:$AA$1)</f>
        <v>0.156687025973128</v>
      </c>
      <c r="AG109" s="380" t="n">
        <f aca="false">1-EXP(-(1/0.25)*(AD109/ABS($AD$1010)))</f>
        <v>0.985565390312464</v>
      </c>
    </row>
    <row r="110" customFormat="false" ht="12.75" hidden="false" customHeight="false" outlineLevel="0" collapsed="false">
      <c r="A110" s="371"/>
      <c r="B110" s="376" t="n">
        <f aca="false">+[2]data1cf!A110</f>
        <v>-113555.75802282</v>
      </c>
      <c r="C110" s="376" t="n">
        <f aca="false">+[2]data1cf!B110</f>
        <v>15714.0475975644</v>
      </c>
      <c r="D110" s="376" t="n">
        <f aca="false">+[2]data1cf!C110</f>
        <v>24607.9440218168</v>
      </c>
      <c r="E110" s="376" t="n">
        <f aca="false">+[2]data1cf!D110</f>
        <v>23158.5917711075</v>
      </c>
      <c r="F110" s="376" t="n">
        <f aca="false">+[2]data1cf!E110</f>
        <v>21485.7525241451</v>
      </c>
      <c r="G110" s="376" t="n">
        <f aca="false">+[2]data1cf!F110</f>
        <v>20347.699670135</v>
      </c>
      <c r="H110" s="376" t="n">
        <f aca="false">+[2]data1cf!G110</f>
        <v>18917.5311255432</v>
      </c>
      <c r="I110" s="376" t="n">
        <f aca="false">+[2]data1cf!H110</f>
        <v>17785.9475343417</v>
      </c>
      <c r="J110" s="376" t="n">
        <f aca="false">+[2]data1cf!I110</f>
        <v>17012.083877568</v>
      </c>
      <c r="K110" s="376" t="n">
        <f aca="false">+[2]data1cf!J110</f>
        <v>16336.2256406966</v>
      </c>
      <c r="L110" s="376" t="n">
        <f aca="false">+[2]data1cf!K110</f>
        <v>15476.8834160131</v>
      </c>
      <c r="M110" s="376" t="n">
        <f aca="false">+[2]data1cf!L110</f>
        <v>14726.5855481782</v>
      </c>
      <c r="N110" s="376" t="n">
        <f aca="false">+[2]data1cf!M110</f>
        <v>13941.7747635439</v>
      </c>
      <c r="O110" s="376" t="n">
        <f aca="false">+[2]data1cf!N110</f>
        <v>13255.2761271841</v>
      </c>
      <c r="P110" s="376" t="n">
        <f aca="false">+[2]data1cf!O110</f>
        <v>14343.3479508852</v>
      </c>
      <c r="Q110" s="376" t="n">
        <f aca="false">+[2]data1cf!P110</f>
        <v>15701.2685721704</v>
      </c>
      <c r="R110" s="376" t="n">
        <f aca="false">+[2]data1cf!Q110</f>
        <v>14084.952320876</v>
      </c>
      <c r="S110" s="376" t="n">
        <f aca="false">+[2]data1cf!R110</f>
        <v>10237.3858727478</v>
      </c>
      <c r="T110" s="376" t="n">
        <f aca="false">+[2]data1cf!S110</f>
        <v>9645.94545239975</v>
      </c>
      <c r="U110" s="376" t="n">
        <f aca="false">+[2]data1cf!T110</f>
        <v>9054.53410095241</v>
      </c>
      <c r="V110" s="376" t="n">
        <f aca="false">+[2]data1cf!U110</f>
        <v>8463.15269047283</v>
      </c>
      <c r="W110" s="376" t="n">
        <f aca="false">+[2]data1cf!V110</f>
        <v>12068.1416011653</v>
      </c>
      <c r="X110" s="376" t="n">
        <f aca="false">+[2]data1cf!W110</f>
        <v>11476.8227942552</v>
      </c>
      <c r="Y110" s="376" t="n">
        <f aca="false">+[2]data1cf!X110</f>
        <v>10885.536704649</v>
      </c>
      <c r="Z110" s="376" t="n">
        <f aca="false">+[2]data1cf!Y110</f>
        <v>10294.2843138658</v>
      </c>
      <c r="AA110" s="376" t="n">
        <f aca="false">+[2]data1cf!Z110</f>
        <v>9703.06663287027</v>
      </c>
      <c r="AB110" s="376"/>
      <c r="AC110" s="377" t="n">
        <f aca="false">XNPV(0.1,B110:AA110,$B$1:$AA$1)</f>
        <v>43074.3274946593</v>
      </c>
      <c r="AD110" s="377" t="n">
        <f aca="false">SUMPRODUCT(B110:AA110,$B$1010:$AA$1010)</f>
        <v>80413.2652622319</v>
      </c>
      <c r="AE110" s="378" t="n">
        <f aca="false">SUMPRODUCT(B110:AA110,$B$1012:$AA$1012)</f>
        <v>58944.4469512282</v>
      </c>
      <c r="AF110" s="379" t="n">
        <f aca="false">XIRR(B110:AA110,$B$1:$AA$1)</f>
        <v>0.156300139136079</v>
      </c>
      <c r="AG110" s="380" t="n">
        <f aca="false">1-EXP(-(1/0.25)*(AD110/ABS($AD$1010)))</f>
        <v>0.986256939507098</v>
      </c>
    </row>
    <row r="111" customFormat="false" ht="12.75" hidden="false" customHeight="false" outlineLevel="0" collapsed="false">
      <c r="A111" s="371"/>
      <c r="B111" s="376" t="n">
        <f aca="false">+[2]data1cf!A111</f>
        <v>-105141.872110577</v>
      </c>
      <c r="C111" s="376" t="n">
        <f aca="false">+[2]data1cf!B111</f>
        <v>14747.1509241271</v>
      </c>
      <c r="D111" s="376" t="n">
        <f aca="false">+[2]data1cf!C111</f>
        <v>22858.6728663357</v>
      </c>
      <c r="E111" s="376" t="n">
        <f aca="false">+[2]data1cf!D111</f>
        <v>21597.4953516827</v>
      </c>
      <c r="F111" s="376" t="n">
        <f aca="false">+[2]data1cf!E111</f>
        <v>20022.7022577164</v>
      </c>
      <c r="G111" s="376" t="n">
        <f aca="false">+[2]data1cf!F111</f>
        <v>18969.439244841</v>
      </c>
      <c r="H111" s="376" t="n">
        <f aca="false">+[2]data1cf!G111</f>
        <v>17644.7725908722</v>
      </c>
      <c r="I111" s="376" t="n">
        <f aca="false">+[2]data1cf!H111</f>
        <v>16597.0334070553</v>
      </c>
      <c r="J111" s="376" t="n">
        <f aca="false">+[2]data1cf!I111</f>
        <v>15880.5089872618</v>
      </c>
      <c r="K111" s="376" t="n">
        <f aca="false">+[2]data1cf!J111</f>
        <v>15255.2085600388</v>
      </c>
      <c r="L111" s="376" t="n">
        <f aca="false">+[2]data1cf!K111</f>
        <v>14459.0588256551</v>
      </c>
      <c r="M111" s="376" t="n">
        <f aca="false">+[2]data1cf!L111</f>
        <v>13764.3540934751</v>
      </c>
      <c r="N111" s="376" t="n">
        <f aca="false">+[2]data1cf!M111</f>
        <v>13037.6936705625</v>
      </c>
      <c r="O111" s="376" t="n">
        <f aca="false">+[2]data1cf!N111</f>
        <v>12402.5571842286</v>
      </c>
      <c r="P111" s="376" t="n">
        <f aca="false">+[2]data1cf!O111</f>
        <v>13409.5123915295</v>
      </c>
      <c r="Q111" s="376" t="n">
        <f aca="false">+[2]data1cf!P111</f>
        <v>14666.818218952</v>
      </c>
      <c r="R111" s="376" t="n">
        <f aca="false">+[2]data1cf!Q111</f>
        <v>13170.2625220609</v>
      </c>
      <c r="S111" s="376" t="n">
        <f aca="false">+[2]data1cf!R111</f>
        <v>9607.78056192337</v>
      </c>
      <c r="T111" s="376" t="n">
        <f aca="false">+[2]data1cf!S111</f>
        <v>9060.16277379883</v>
      </c>
      <c r="U111" s="376" t="n">
        <f aca="false">+[2]data1cf!T111</f>
        <v>8512.57190072197</v>
      </c>
      <c r="V111" s="376" t="n">
        <f aca="false">+[2]data1cf!U111</f>
        <v>7965.00875014425</v>
      </c>
      <c r="W111" s="376" t="n">
        <f aca="false">+[2]data1cf!V111</f>
        <v>11302.8868957149</v>
      </c>
      <c r="X111" s="376" t="n">
        <f aca="false">+[2]data1cf!W111</f>
        <v>10755.3817101106</v>
      </c>
      <c r="Y111" s="376" t="n">
        <f aca="false">+[2]data1cf!X111</f>
        <v>10207.9068176296</v>
      </c>
      <c r="Z111" s="376" t="n">
        <f aca="false">+[2]data1cf!Y111</f>
        <v>9660.46312706567</v>
      </c>
      <c r="AA111" s="376" t="n">
        <f aca="false">+[2]data1cf!Z111</f>
        <v>9113.0515744762</v>
      </c>
      <c r="AB111" s="376"/>
      <c r="AC111" s="377" t="n">
        <f aca="false">XNPV(0.1,B111:AA111,$B$1:$AA$1)</f>
        <v>41089.3990147903</v>
      </c>
      <c r="AD111" s="377" t="n">
        <f aca="false">SUMPRODUCT(B111:AA111,$B$1010:$AA$1010)</f>
        <v>75955.3109916421</v>
      </c>
      <c r="AE111" s="378" t="n">
        <f aca="false">SUMPRODUCT(B111:AA111,$B$1012:$AA$1012)</f>
        <v>55891.2028457338</v>
      </c>
      <c r="AF111" s="379" t="n">
        <f aca="false">XIRR(B111:AA111,$B$1:$AA$1)</f>
        <v>0.157883987360962</v>
      </c>
      <c r="AG111" s="380" t="n">
        <f aca="false">1-EXP(-(1/0.25)*(AD111/ABS($AD$1010)))</f>
        <v>0.982569715636909</v>
      </c>
    </row>
    <row r="112" customFormat="false" ht="12.75" hidden="false" customHeight="false" outlineLevel="0" collapsed="false">
      <c r="A112" s="371"/>
      <c r="B112" s="376" t="n">
        <f aca="false">+[2]data1cf!A112</f>
        <v>-91266.7822584191</v>
      </c>
      <c r="C112" s="376" t="n">
        <f aca="false">+[2]data1cf!B112</f>
        <v>13065.9778379337</v>
      </c>
      <c r="D112" s="376" t="n">
        <f aca="false">+[2]data1cf!C112</f>
        <v>20107.5521156759</v>
      </c>
      <c r="E112" s="376" t="n">
        <f aca="false">+[2]data1cf!D112</f>
        <v>18986.21368601</v>
      </c>
      <c r="F112" s="376" t="n">
        <f aca="false">+[2]data1cf!E112</f>
        <v>17610.0294313136</v>
      </c>
      <c r="G112" s="376" t="n">
        <f aca="false">+[2]data1cf!F112</f>
        <v>16696.5908320998</v>
      </c>
      <c r="H112" s="376" t="n">
        <f aca="false">+[2]data1cf!G112</f>
        <v>15545.9042186538</v>
      </c>
      <c r="I112" s="376" t="n">
        <f aca="false">+[2]data1cf!H112</f>
        <v>14636.4303617258</v>
      </c>
      <c r="J112" s="376" t="n">
        <f aca="false">+[2]data1cf!I112</f>
        <v>14014.4623779775</v>
      </c>
      <c r="K112" s="376" t="n">
        <f aca="false">+[2]data1cf!J112</f>
        <v>13472.5353360033</v>
      </c>
      <c r="L112" s="376" t="n">
        <f aca="false">+[2]data1cf!K112</f>
        <v>12780.5944642113</v>
      </c>
      <c r="M112" s="376" t="n">
        <f aca="false">+[2]data1cf!L112</f>
        <v>12177.5667241395</v>
      </c>
      <c r="N112" s="376" t="n">
        <f aca="false">+[2]data1cf!M112</f>
        <v>11546.80033904</v>
      </c>
      <c r="O112" s="376" t="n">
        <f aca="false">+[2]data1cf!N112</f>
        <v>10996.363651829</v>
      </c>
      <c r="P112" s="376" t="n">
        <f aca="false">+[2]data1cf!O112</f>
        <v>11869.5518514956</v>
      </c>
      <c r="Q112" s="376" t="n">
        <f aca="false">+[2]data1cf!P112</f>
        <v>12960.9368047988</v>
      </c>
      <c r="R112" s="376" t="n">
        <f aca="false">+[2]data1cf!Q112</f>
        <v>11661.874688213</v>
      </c>
      <c r="S112" s="376" t="n">
        <f aca="false">+[2]data1cf!R112</f>
        <v>8569.51710670187</v>
      </c>
      <c r="T112" s="376" t="n">
        <f aca="false">+[2]data1cf!S112</f>
        <v>8094.16592237983</v>
      </c>
      <c r="U112" s="376" t="n">
        <f aca="false">+[2]data1cf!T112</f>
        <v>7618.83810125028</v>
      </c>
      <c r="V112" s="376" t="n">
        <f aca="false">+[2]data1cf!U112</f>
        <v>7143.534344209</v>
      </c>
      <c r="W112" s="376" t="n">
        <f aca="false">+[2]data1cf!V112</f>
        <v>10040.9280447563</v>
      </c>
      <c r="X112" s="376" t="n">
        <f aca="false">+[2]data1cf!W112</f>
        <v>9565.67460331716</v>
      </c>
      <c r="Y112" s="376" t="n">
        <f aca="false">+[2]data1cf!X112</f>
        <v>9090.44745735704</v>
      </c>
      <c r="Z112" s="376" t="n">
        <f aca="false">+[2]data1cf!Y112</f>
        <v>8615.24739574028</v>
      </c>
      <c r="AA112" s="376" t="n">
        <f aca="false">+[2]data1cf!Z112</f>
        <v>8140.07523099718</v>
      </c>
      <c r="AB112" s="376"/>
      <c r="AC112" s="377" t="n">
        <f aca="false">XNPV(0.1,B112:AA112,$B$1:$AA$1)</f>
        <v>37819.9102676135</v>
      </c>
      <c r="AD112" s="377" t="n">
        <f aca="false">SUMPRODUCT(B112:AA112,$B$1010:$AA$1010)</f>
        <v>68610.2506151151</v>
      </c>
      <c r="AE112" s="378" t="n">
        <f aca="false">SUMPRODUCT(B112:AA112,$B$1012:$AA$1012)</f>
        <v>50861.5585625384</v>
      </c>
      <c r="AF112" s="379" t="n">
        <f aca="false">XIRR(B112:AA112,$B$1:$AA$1)</f>
        <v>0.161120684730923</v>
      </c>
      <c r="AG112" s="380" t="n">
        <f aca="false">1-EXP(-(1/0.25)*(AD112/ABS($AD$1010)))</f>
        <v>0.974214560422301</v>
      </c>
    </row>
    <row r="113" customFormat="false" ht="12.75" hidden="false" customHeight="false" outlineLevel="0" collapsed="false">
      <c r="A113" s="371"/>
      <c r="B113" s="376" t="n">
        <f aca="false">+[2]data1cf!A113</f>
        <v>-111606.369690318</v>
      </c>
      <c r="C113" s="376" t="n">
        <f aca="false">+[2]data1cf!B113</f>
        <v>15515.7957481643</v>
      </c>
      <c r="D113" s="376" t="n">
        <f aca="false">+[2]data1cf!C113</f>
        <v>24126.525194645</v>
      </c>
      <c r="E113" s="376" t="n">
        <f aca="false">+[2]data1cf!D113</f>
        <v>22753.6837056975</v>
      </c>
      <c r="F113" s="376" t="n">
        <f aca="false">+[2]data1cf!E113</f>
        <v>21146.7827367025</v>
      </c>
      <c r="G113" s="376" t="n">
        <f aca="false">+[2]data1cf!F113</f>
        <v>20028.3745901137</v>
      </c>
      <c r="H113" s="376" t="n">
        <f aca="false">+[2]data1cf!G113</f>
        <v>18622.6494664076</v>
      </c>
      <c r="I113" s="376" t="n">
        <f aca="false">+[2]data1cf!H113</f>
        <v>17510.4915378792</v>
      </c>
      <c r="J113" s="376" t="n">
        <f aca="false">+[2]data1cf!I113</f>
        <v>16749.9126392695</v>
      </c>
      <c r="K113" s="376" t="n">
        <f aca="false">+[2]data1cf!J113</f>
        <v>16085.7679917281</v>
      </c>
      <c r="L113" s="376" t="n">
        <f aca="false">+[2]data1cf!K113</f>
        <v>15241.066648152</v>
      </c>
      <c r="M113" s="376" t="n">
        <f aca="false">+[2]data1cf!L113</f>
        <v>14503.6489894313</v>
      </c>
      <c r="N113" s="376" t="n">
        <f aca="false">+[2]data1cf!M113</f>
        <v>13732.3108900525</v>
      </c>
      <c r="O113" s="376" t="n">
        <f aca="false">+[2]data1cf!N113</f>
        <v>13057.7121982649</v>
      </c>
      <c r="P113" s="376" t="n">
        <f aca="false">+[2]data1cf!O113</f>
        <v>14126.9903531153</v>
      </c>
      <c r="Q113" s="376" t="n">
        <f aca="false">+[2]data1cf!P113</f>
        <v>15461.5998305035</v>
      </c>
      <c r="R113" s="376" t="n">
        <f aca="false">+[2]data1cf!Q113</f>
        <v>13873.0305477183</v>
      </c>
      <c r="S113" s="376" t="n">
        <f aca="false">+[2]data1cf!R113</f>
        <v>10091.5144811217</v>
      </c>
      <c r="T113" s="376" t="n">
        <f aca="false">+[2]data1cf!S113</f>
        <v>9510.22719677371</v>
      </c>
      <c r="U113" s="376" t="n">
        <f aca="false">+[2]data1cf!T113</f>
        <v>8928.96848230661</v>
      </c>
      <c r="V113" s="376" t="n">
        <f aca="false">+[2]data1cf!U113</f>
        <v>8347.73919481682</v>
      </c>
      <c r="W113" s="376" t="n">
        <f aca="false">+[2]data1cf!V113</f>
        <v>11890.8420026497</v>
      </c>
      <c r="X113" s="376" t="n">
        <f aca="false">+[2]data1cf!W113</f>
        <v>11309.6742440268</v>
      </c>
      <c r="Y113" s="376" t="n">
        <f aca="false">+[2]data1cf!X113</f>
        <v>10728.5386410566</v>
      </c>
      <c r="Z113" s="376" t="n">
        <f aca="false">+[2]data1cf!Y113</f>
        <v>10147.4361584086</v>
      </c>
      <c r="AA113" s="376" t="n">
        <f aca="false">+[2]data1cf!Z113</f>
        <v>9566.36778969247</v>
      </c>
      <c r="AB113" s="376"/>
      <c r="AC113" s="377" t="n">
        <f aca="false">XNPV(0.1,B113:AA113,$B$1:$AA$1)</f>
        <v>42542.4981371812</v>
      </c>
      <c r="AD113" s="377" t="n">
        <f aca="false">SUMPRODUCT(B113:AA113,$B$1010:$AA$1010)</f>
        <v>79299.5542375865</v>
      </c>
      <c r="AE113" s="378" t="n">
        <f aca="false">SUMPRODUCT(B113:AA113,$B$1012:$AA$1012)</f>
        <v>58159.8376900329</v>
      </c>
      <c r="AF113" s="379" t="n">
        <f aca="false">XIRR(B113:AA113,$B$1:$AA$1)</f>
        <v>0.156534608929115</v>
      </c>
      <c r="AG113" s="380" t="n">
        <f aca="false">1-EXP(-(1/0.25)*(AD113/ABS($AD$1010)))</f>
        <v>0.985416199719307</v>
      </c>
    </row>
    <row r="114" customFormat="false" ht="12.75" hidden="false" customHeight="false" outlineLevel="0" collapsed="false">
      <c r="A114" s="371"/>
      <c r="B114" s="376" t="n">
        <f aca="false">+[2]data1cf!A114</f>
        <v>-92160.8637753139</v>
      </c>
      <c r="C114" s="376" t="n">
        <f aca="false">+[2]data1cf!B114</f>
        <v>13156.0934607467</v>
      </c>
      <c r="D114" s="376" t="n">
        <f aca="false">+[2]data1cf!C114</f>
        <v>20289.2678880211</v>
      </c>
      <c r="E114" s="376" t="n">
        <f aca="false">+[2]data1cf!D114</f>
        <v>19139.4291638111</v>
      </c>
      <c r="F114" s="376" t="n">
        <f aca="false">+[2]data1cf!E114</f>
        <v>17765.4969780745</v>
      </c>
      <c r="G114" s="376" t="n">
        <f aca="false">+[2]data1cf!F114</f>
        <v>16843.0483886409</v>
      </c>
      <c r="H114" s="376" t="n">
        <f aca="false">+[2]data1cf!G114</f>
        <v>15681.1508684405</v>
      </c>
      <c r="I114" s="376" t="n">
        <f aca="false">+[2]data1cf!H114</f>
        <v>14762.7674855552</v>
      </c>
      <c r="J114" s="376" t="n">
        <f aca="false">+[2]data1cf!I114</f>
        <v>14134.70648456</v>
      </c>
      <c r="K114" s="376" t="n">
        <f aca="false">+[2]data1cf!J114</f>
        <v>13587.4070375386</v>
      </c>
      <c r="L114" s="376" t="n">
        <f aca="false">+[2]data1cf!K114</f>
        <v>12888.7511664974</v>
      </c>
      <c r="M114" s="376" t="n">
        <f aca="false">+[2]data1cf!L114</f>
        <v>12279.8159544711</v>
      </c>
      <c r="N114" s="376" t="n">
        <f aca="false">+[2]data1cf!M114</f>
        <v>11642.8703598889</v>
      </c>
      <c r="O114" s="376" t="n">
        <f aca="false">+[2]data1cf!N114</f>
        <v>11086.975796319</v>
      </c>
      <c r="P114" s="376" t="n">
        <f aca="false">+[2]data1cf!O114</f>
        <v>11968.7836597406</v>
      </c>
      <c r="Q114" s="376" t="n">
        <f aca="false">+[2]data1cf!P114</f>
        <v>13070.860204118</v>
      </c>
      <c r="R114" s="376" t="n">
        <f aca="false">+[2]data1cf!Q114</f>
        <v>11759.0720178823</v>
      </c>
      <c r="S114" s="376" t="n">
        <f aca="false">+[2]data1cf!R114</f>
        <v>8636.42061326448</v>
      </c>
      <c r="T114" s="376" t="n">
        <f aca="false">+[2]data1cf!S114</f>
        <v>8156.41272145895</v>
      </c>
      <c r="U114" s="376" t="n">
        <f aca="false">+[2]data1cf!T114</f>
        <v>7676.42842171997</v>
      </c>
      <c r="V114" s="376" t="n">
        <f aca="false">+[2]data1cf!U114</f>
        <v>7196.46842180954</v>
      </c>
      <c r="W114" s="376" t="n">
        <f aca="false">+[2]data1cf!V114</f>
        <v>10122.2460106755</v>
      </c>
      <c r="X114" s="376" t="n">
        <f aca="false">+[2]data1cf!W114</f>
        <v>9642.33681927656</v>
      </c>
      <c r="Y114" s="376" t="n">
        <f aca="false">+[2]data1cf!X114</f>
        <v>9162.45418095641</v>
      </c>
      <c r="Z114" s="376" t="n">
        <f aca="false">+[2]data1cf!Y114</f>
        <v>8682.59889230736</v>
      </c>
      <c r="AA114" s="376" t="n">
        <f aca="false">+[2]data1cf!Z114</f>
        <v>8202.77177381956</v>
      </c>
      <c r="AB114" s="376"/>
      <c r="AC114" s="377" t="n">
        <f aca="false">XNPV(0.1,B114:AA114,$B$1:$AA$1)</f>
        <v>38006.3931591083</v>
      </c>
      <c r="AD114" s="377" t="n">
        <f aca="false">SUMPRODUCT(B114:AA114,$B$1010:$AA$1010)</f>
        <v>69057.4305959581</v>
      </c>
      <c r="AE114" s="378" t="n">
        <f aca="false">SUMPRODUCT(B114:AA114,$B$1012:$AA$1012)</f>
        <v>51160.3206922221</v>
      </c>
      <c r="AF114" s="379" t="n">
        <f aca="false">XIRR(B114:AA114,$B$1:$AA$1)</f>
        <v>0.160835080671971</v>
      </c>
      <c r="AG114" s="380" t="n">
        <f aca="false">1-EXP(-(1/0.25)*(AD114/ABS($AD$1010)))</f>
        <v>0.974822049256367</v>
      </c>
    </row>
    <row r="115" customFormat="false" ht="12.75" hidden="false" customHeight="false" outlineLevel="0" collapsed="false">
      <c r="A115" s="371"/>
      <c r="B115" s="376" t="n">
        <f aca="false">+[2]data1cf!A115</f>
        <v>-117488.454026403</v>
      </c>
      <c r="C115" s="376" t="n">
        <f aca="false">+[2]data1cf!B115</f>
        <v>16182.7870005281</v>
      </c>
      <c r="D115" s="376" t="n">
        <f aca="false">+[2]data1cf!C115</f>
        <v>25352.6086943253</v>
      </c>
      <c r="E115" s="376" t="n">
        <f aca="false">+[2]data1cf!D115</f>
        <v>23823.7167499283</v>
      </c>
      <c r="F115" s="376" t="n">
        <f aca="false">+[2]data1cf!E115</f>
        <v>22169.5901701313</v>
      </c>
      <c r="G115" s="376" t="n">
        <f aca="false">+[2]data1cf!F115</f>
        <v>20991.9060835548</v>
      </c>
      <c r="H115" s="376" t="n">
        <f aca="false">+[2]data1cf!G115</f>
        <v>19512.425381899</v>
      </c>
      <c r="I115" s="376" t="n">
        <f aca="false">+[2]data1cf!H115</f>
        <v>18341.6524590042</v>
      </c>
      <c r="J115" s="376" t="n">
        <f aca="false">+[2]data1cf!I115</f>
        <v>17540.9881312359</v>
      </c>
      <c r="K115" s="376" t="n">
        <f aca="false">+[2]data1cf!J115</f>
        <v>16841.4988993607</v>
      </c>
      <c r="L115" s="376" t="n">
        <f aca="false">+[2]data1cf!K115</f>
        <v>15952.6201612695</v>
      </c>
      <c r="M115" s="376" t="n">
        <f aca="false">+[2]data1cf!L115</f>
        <v>15176.3377596892</v>
      </c>
      <c r="N115" s="376" t="n">
        <f aca="false">+[2]data1cf!M115</f>
        <v>14364.3471799477</v>
      </c>
      <c r="O115" s="376" t="n">
        <f aca="false">+[2]data1cf!N115</f>
        <v>13653.8415955203</v>
      </c>
      <c r="P115" s="376" t="n">
        <f aca="false">+[2]data1cf!O115</f>
        <v>14779.8277665834</v>
      </c>
      <c r="Q115" s="376" t="n">
        <f aca="false">+[2]data1cf!P115</f>
        <v>16184.7762893462</v>
      </c>
      <c r="R115" s="376" t="n">
        <f aca="false">+[2]data1cf!Q115</f>
        <v>14512.4833040431</v>
      </c>
      <c r="S115" s="376" t="n">
        <f aca="false">+[2]data1cf!R115</f>
        <v>10531.666816837</v>
      </c>
      <c r="T115" s="376" t="n">
        <f aca="false">+[2]data1cf!S115</f>
        <v>9919.74346001826</v>
      </c>
      <c r="U115" s="376" t="n">
        <f aca="false">+[2]data1cf!T115</f>
        <v>9307.85017882288</v>
      </c>
      <c r="V115" s="376" t="n">
        <f aca="false">+[2]data1cf!U115</f>
        <v>8695.98787551954</v>
      </c>
      <c r="W115" s="376" t="n">
        <f aca="false">+[2]data1cf!V115</f>
        <v>12425.8258095367</v>
      </c>
      <c r="X115" s="376" t="n">
        <f aca="false">+[2]data1cf!W115</f>
        <v>11814.0282779079</v>
      </c>
      <c r="Y115" s="376" t="n">
        <f aca="false">+[2]data1cf!X115</f>
        <v>11202.2645966581</v>
      </c>
      <c r="Z115" s="376" t="n">
        <f aca="false">+[2]data1cf!Y115</f>
        <v>10590.5357812987</v>
      </c>
      <c r="AA115" s="376" t="n">
        <f aca="false">+[2]data1cf!Z115</f>
        <v>9978.84287780646</v>
      </c>
      <c r="AB115" s="376"/>
      <c r="AC115" s="377" t="n">
        <f aca="false">XNPV(0.1,B115:AA115,$B$1:$AA$1)</f>
        <v>43908.6184813864</v>
      </c>
      <c r="AD115" s="377" t="n">
        <f aca="false">SUMPRODUCT(B115:AA115,$B$1010:$AA$1010)</f>
        <v>82392.2770914376</v>
      </c>
      <c r="AE115" s="378" t="n">
        <f aca="false">SUMPRODUCT(B115:AA115,$B$1012:$AA$1012)</f>
        <v>60271.4732431627</v>
      </c>
      <c r="AF115" s="379" t="n">
        <f aca="false">XIRR(B115:AA115,$B$1:$AA$1)</f>
        <v>0.15549786701031</v>
      </c>
      <c r="AG115" s="380" t="n">
        <f aca="false">1-EXP(-(1/0.25)*(AD115/ABS($AD$1010)))</f>
        <v>0.987633103272824</v>
      </c>
    </row>
    <row r="116" customFormat="false" ht="12.75" hidden="false" customHeight="false" outlineLevel="0" collapsed="false">
      <c r="A116" s="371"/>
      <c r="B116" s="376" t="n">
        <f aca="false">+[2]data1cf!A116</f>
        <v>-96117.2223802733</v>
      </c>
      <c r="C116" s="376" t="n">
        <f aca="false">+[2]data1cf!B116</f>
        <v>13655.0967284323</v>
      </c>
      <c r="D116" s="376" t="n">
        <f aca="false">+[2]data1cf!C116</f>
        <v>21070.11231569</v>
      </c>
      <c r="E116" s="376" t="n">
        <f aca="false">+[2]data1cf!D116</f>
        <v>19908.6636591169</v>
      </c>
      <c r="F116" s="376" t="n">
        <f aca="false">+[2]data1cf!E116</f>
        <v>18453.449200323</v>
      </c>
      <c r="G116" s="376" t="n">
        <f aca="false">+[2]data1cf!F116</f>
        <v>17491.1309215348</v>
      </c>
      <c r="H116" s="376" t="n">
        <f aca="false">+[2]data1cf!G116</f>
        <v>16279.6245384191</v>
      </c>
      <c r="I116" s="376" t="n">
        <f aca="false">+[2]data1cf!H116</f>
        <v>15321.8160259215</v>
      </c>
      <c r="J116" s="376" t="n">
        <f aca="false">+[2]data1cf!I116</f>
        <v>14666.7930972278</v>
      </c>
      <c r="K116" s="376" t="n">
        <f aca="false">+[2]data1cf!J116</f>
        <v>14095.7204700925</v>
      </c>
      <c r="L116" s="376" t="n">
        <f aca="false">+[2]data1cf!K116</f>
        <v>13367.3503676754</v>
      </c>
      <c r="M116" s="376" t="n">
        <f aca="false">+[2]data1cf!L116</f>
        <v>12732.2742758084</v>
      </c>
      <c r="N116" s="376" t="n">
        <f aca="false">+[2]data1cf!M116</f>
        <v>12067.985348267</v>
      </c>
      <c r="O116" s="376" t="n">
        <f aca="false">+[2]data1cf!N116</f>
        <v>11487.9393894507</v>
      </c>
      <c r="P116" s="376" t="n">
        <f aca="false">+[2]data1cf!O116</f>
        <v>12407.8897267123</v>
      </c>
      <c r="Q116" s="376" t="n">
        <f aca="false">+[2]data1cf!P116</f>
        <v>13557.2771343028</v>
      </c>
      <c r="R116" s="376" t="n">
        <f aca="false">+[2]data1cf!Q116</f>
        <v>12189.1754081773</v>
      </c>
      <c r="S116" s="376" t="n">
        <f aca="false">+[2]data1cf!R116</f>
        <v>8932.47221358199</v>
      </c>
      <c r="T116" s="376" t="n">
        <f aca="false">+[2]data1cf!S116</f>
        <v>8431.85814171913</v>
      </c>
      <c r="U116" s="376" t="n">
        <f aca="false">+[2]data1cf!T116</f>
        <v>7931.26867470278</v>
      </c>
      <c r="V116" s="376" t="n">
        <f aca="false">+[2]data1cf!U116</f>
        <v>7430.70455067833</v>
      </c>
      <c r="W116" s="376" t="n">
        <f aca="false">+[2]data1cf!V116</f>
        <v>10482.0823657762</v>
      </c>
      <c r="X116" s="376" t="n">
        <f aca="false">+[2]data1cf!W116</f>
        <v>9981.57123141349</v>
      </c>
      <c r="Y116" s="376" t="n">
        <f aca="false">+[2]data1cf!X116</f>
        <v>9481.08779002233</v>
      </c>
      <c r="Z116" s="376" t="n">
        <f aca="false">+[2]data1cf!Y116</f>
        <v>8980.63287239182</v>
      </c>
      <c r="AA116" s="376" t="n">
        <f aca="false">+[2]data1cf!Z116</f>
        <v>8480.20733423481</v>
      </c>
      <c r="AB116" s="376"/>
      <c r="AC116" s="377" t="n">
        <f aca="false">XNPV(0.1,B116:AA116,$B$1:$AA$1)</f>
        <v>38972.0361005229</v>
      </c>
      <c r="AD116" s="377" t="n">
        <f aca="false">SUMPRODUCT(B116:AA116,$B$1010:$AA$1010)</f>
        <v>71188.1939461393</v>
      </c>
      <c r="AE116" s="378" t="n">
        <f aca="false">SUMPRODUCT(B116:AA116,$B$1012:$AA$1012)</f>
        <v>52629.6343503825</v>
      </c>
      <c r="AF116" s="379" t="n">
        <f aca="false">XIRR(B116:AA116,$B$1:$AA$1)</f>
        <v>0.159902088133837</v>
      </c>
      <c r="AG116" s="380" t="n">
        <f aca="false">1-EXP(-(1/0.25)*(AD116/ABS($AD$1010)))</f>
        <v>0.977525815161207</v>
      </c>
    </row>
    <row r="117" customFormat="false" ht="12.75" hidden="false" customHeight="false" outlineLevel="0" collapsed="false">
      <c r="A117" s="371"/>
      <c r="B117" s="376" t="n">
        <f aca="false">+[2]data1cf!A117</f>
        <v>-110709.011235226</v>
      </c>
      <c r="C117" s="376" t="n">
        <f aca="false">+[2]data1cf!B117</f>
        <v>15384.2377113488</v>
      </c>
      <c r="D117" s="376" t="n">
        <f aca="false">+[2]data1cf!C117</f>
        <v>23982.8755091045</v>
      </c>
      <c r="E117" s="376" t="n">
        <f aca="false">+[2]data1cf!D117</f>
        <v>22587.5239622684</v>
      </c>
      <c r="F117" s="376" t="n">
        <f aca="false">+[2]data1cf!E117</f>
        <v>20990.7453788754</v>
      </c>
      <c r="G117" s="376" t="n">
        <f aca="false">+[2]data1cf!F117</f>
        <v>19881.3802454248</v>
      </c>
      <c r="H117" s="376" t="n">
        <f aca="false">+[2]data1cf!G117</f>
        <v>18486.9071180693</v>
      </c>
      <c r="I117" s="376" t="n">
        <f aca="false">+[2]data1cf!H117</f>
        <v>17383.6913702008</v>
      </c>
      <c r="J117" s="376" t="n">
        <f aca="false">+[2]data1cf!I117</f>
        <v>16629.2278206283</v>
      </c>
      <c r="K117" s="376" t="n">
        <f aca="false">+[2]data1cf!J117</f>
        <v>15970.4752687764</v>
      </c>
      <c r="L117" s="376" t="n">
        <f aca="false">+[2]data1cf!K117</f>
        <v>15132.5135358938</v>
      </c>
      <c r="M117" s="376" t="n">
        <f aca="false">+[2]data1cf!L117</f>
        <v>14401.0250008677</v>
      </c>
      <c r="N117" s="376" t="n">
        <f aca="false">+[2]data1cf!M117</f>
        <v>13635.888758669</v>
      </c>
      <c r="O117" s="376" t="n">
        <f aca="false">+[2]data1cf!N117</f>
        <v>12966.7679471472</v>
      </c>
      <c r="P117" s="376" t="n">
        <f aca="false">+[2]data1cf!O117</f>
        <v>14027.394845927</v>
      </c>
      <c r="Q117" s="376" t="n">
        <f aca="false">+[2]data1cf!P117</f>
        <v>15351.2735460119</v>
      </c>
      <c r="R117" s="376" t="n">
        <f aca="false">+[2]data1cf!Q117</f>
        <v>13775.4769757642</v>
      </c>
      <c r="S117" s="376" t="n">
        <f aca="false">+[2]data1cf!R117</f>
        <v>10024.3657635217</v>
      </c>
      <c r="T117" s="376" t="n">
        <f aca="false">+[2]data1cf!S117</f>
        <v>9447.7522541643</v>
      </c>
      <c r="U117" s="376" t="n">
        <f aca="false">+[2]data1cf!T117</f>
        <v>8871.16708497486</v>
      </c>
      <c r="V117" s="376" t="n">
        <f aca="false">+[2]data1cf!U117</f>
        <v>8294.61110615844</v>
      </c>
      <c r="W117" s="376" t="n">
        <f aca="false">+[2]data1cf!V117</f>
        <v>11809.2259946128</v>
      </c>
      <c r="X117" s="376" t="n">
        <f aca="false">+[2]data1cf!W117</f>
        <v>11232.7310499473</v>
      </c>
      <c r="Y117" s="376" t="n">
        <f aca="false">+[2]data1cf!X117</f>
        <v>10656.2680023906</v>
      </c>
      <c r="Z117" s="376" t="n">
        <f aca="false">+[2]data1cf!Y117</f>
        <v>10079.8378088559</v>
      </c>
      <c r="AA117" s="376" t="n">
        <f aca="false">+[2]data1cf!Z117</f>
        <v>9503.44145496388</v>
      </c>
      <c r="AB117" s="376"/>
      <c r="AC117" s="377" t="n">
        <f aca="false">XNPV(0.1,B117:AA117,$B$1:$AA$1)</f>
        <v>42340.6578581543</v>
      </c>
      <c r="AD117" s="377" t="n">
        <f aca="false">SUMPRODUCT(B117:AA117,$B$1010:$AA$1010)</f>
        <v>78836.0055363508</v>
      </c>
      <c r="AE117" s="378" t="n">
        <f aca="false">SUMPRODUCT(B117:AA117,$B$1012:$AA$1012)</f>
        <v>57845.2679458883</v>
      </c>
      <c r="AF117" s="379" t="n">
        <f aca="false">XIRR(B117:AA117,$B$1:$AA$1)</f>
        <v>0.156710872743943</v>
      </c>
      <c r="AG117" s="380" t="n">
        <f aca="false">1-EXP(-(1/0.25)*(AD117/ABS($AD$1010)))</f>
        <v>0.985051284552353</v>
      </c>
    </row>
    <row r="118" customFormat="false" ht="12.75" hidden="false" customHeight="false" outlineLevel="0" collapsed="false">
      <c r="A118" s="371"/>
      <c r="B118" s="376" t="n">
        <f aca="false">+[2]data1cf!A118</f>
        <v>-94858.4109131711</v>
      </c>
      <c r="C118" s="376" t="n">
        <f aca="false">+[2]data1cf!B118</f>
        <v>13482.1718582849</v>
      </c>
      <c r="D118" s="376" t="n">
        <f aca="false">+[2]data1cf!C118</f>
        <v>20871.3672109095</v>
      </c>
      <c r="E118" s="376" t="n">
        <f aca="false">+[2]data1cf!D118</f>
        <v>19655.1175092744</v>
      </c>
      <c r="F118" s="376" t="n">
        <f aca="false">+[2]data1cf!E118</f>
        <v>18234.5605118459</v>
      </c>
      <c r="G118" s="376" t="n">
        <f aca="false">+[2]data1cf!F118</f>
        <v>17284.9277419209</v>
      </c>
      <c r="H118" s="376" t="n">
        <f aca="false">+[2]data1cf!G118</f>
        <v>16089.2056219985</v>
      </c>
      <c r="I118" s="376" t="n">
        <f aca="false">+[2]data1cf!H118</f>
        <v>15143.9411708975</v>
      </c>
      <c r="J118" s="376" t="n">
        <f aca="false">+[2]data1cf!I118</f>
        <v>14497.4968335681</v>
      </c>
      <c r="K118" s="376" t="n">
        <f aca="false">+[2]data1cf!J118</f>
        <v>13933.9882203973</v>
      </c>
      <c r="L118" s="376" t="n">
        <f aca="false">+[2]data1cf!K118</f>
        <v>13215.0724215273</v>
      </c>
      <c r="M118" s="376" t="n">
        <f aca="false">+[2]data1cf!L118</f>
        <v>12588.3136847307</v>
      </c>
      <c r="N118" s="376" t="n">
        <f aca="false">+[2]data1cf!M118</f>
        <v>11932.7247018896</v>
      </c>
      <c r="O118" s="376" t="n">
        <f aca="false">+[2]data1cf!N118</f>
        <v>11360.3630953575</v>
      </c>
      <c r="P118" s="376" t="n">
        <f aca="false">+[2]data1cf!O118</f>
        <v>12268.1774792721</v>
      </c>
      <c r="Q118" s="376" t="n">
        <f aca="false">+[2]data1cf!P118</f>
        <v>13402.5117880216</v>
      </c>
      <c r="R118" s="376" t="n">
        <f aca="false">+[2]data1cf!Q118</f>
        <v>12052.3275807169</v>
      </c>
      <c r="S118" s="376" t="n">
        <f aca="false">+[2]data1cf!R118</f>
        <v>8838.27621505281</v>
      </c>
      <c r="T118" s="376" t="n">
        <f aca="false">+[2]data1cf!S118</f>
        <v>8344.21849925858</v>
      </c>
      <c r="U118" s="376" t="n">
        <f aca="false">+[2]data1cf!T118</f>
        <v>7850.18506607036</v>
      </c>
      <c r="V118" s="376" t="n">
        <f aca="false">+[2]data1cf!U118</f>
        <v>7356.17664396631</v>
      </c>
      <c r="W118" s="376" t="n">
        <f aca="false">+[2]data1cf!V118</f>
        <v>10367.5917001643</v>
      </c>
      <c r="X118" s="376" t="n">
        <f aca="false">+[2]data1cf!W118</f>
        <v>9873.63557373615</v>
      </c>
      <c r="Y118" s="376" t="n">
        <f aca="false">+[2]data1cf!X118</f>
        <v>9379.706777595</v>
      </c>
      <c r="Z118" s="376" t="n">
        <f aca="false">+[2]data1cf!Y118</f>
        <v>8885.80613164942</v>
      </c>
      <c r="AA118" s="376" t="n">
        <f aca="false">+[2]data1cf!Z118</f>
        <v>8391.93448040531</v>
      </c>
      <c r="AB118" s="376"/>
      <c r="AC118" s="377" t="n">
        <f aca="false">XNPV(0.1,B118:AA118,$B$1:$AA$1)</f>
        <v>38686.3820516353</v>
      </c>
      <c r="AD118" s="377" t="n">
        <f aca="false">SUMPRODUCT(B118:AA118,$B$1010:$AA$1010)</f>
        <v>70534.0359834949</v>
      </c>
      <c r="AE118" s="378" t="n">
        <f aca="false">SUMPRODUCT(B118:AA118,$B$1012:$AA$1012)</f>
        <v>52185.050428375</v>
      </c>
      <c r="AF118" s="379" t="n">
        <f aca="false">XIRR(B118:AA118,$B$1:$AA$1)</f>
        <v>0.16023133366752</v>
      </c>
      <c r="AG118" s="380" t="n">
        <f aca="false">1-EXP(-(1/0.25)*(AD118/ABS($AD$1010)))</f>
        <v>0.976728169343347</v>
      </c>
    </row>
    <row r="119" customFormat="false" ht="12.75" hidden="false" customHeight="false" outlineLevel="0" collapsed="false">
      <c r="A119" s="371"/>
      <c r="B119" s="376" t="n">
        <f aca="false">+[2]data1cf!A119</f>
        <v>-90428.219860375</v>
      </c>
      <c r="C119" s="376" t="n">
        <f aca="false">+[2]data1cf!B119</f>
        <v>12927.7956027869</v>
      </c>
      <c r="D119" s="376" t="n">
        <f aca="false">+[2]data1cf!C119</f>
        <v>19937.2407662133</v>
      </c>
      <c r="E119" s="376" t="n">
        <f aca="false">+[2]data1cf!D119</f>
        <v>18872.5635438269</v>
      </c>
      <c r="F119" s="376" t="n">
        <f aca="false">+[2]data1cf!E119</f>
        <v>17464.2158378478</v>
      </c>
      <c r="G119" s="376" t="n">
        <f aca="false">+[2]data1cf!F119</f>
        <v>16559.2277421532</v>
      </c>
      <c r="H119" s="376" t="n">
        <f aca="false">+[2]data1cf!G119</f>
        <v>15419.0558800743</v>
      </c>
      <c r="I119" s="376" t="n">
        <f aca="false">+[2]data1cf!H119</f>
        <v>14517.9383008583</v>
      </c>
      <c r="J119" s="376" t="n">
        <f aca="false">+[2]data1cf!I119</f>
        <v>13901.6849807702</v>
      </c>
      <c r="K119" s="376" t="n">
        <f aca="false">+[2]data1cf!J119</f>
        <v>13364.7967375794</v>
      </c>
      <c r="L119" s="376" t="n">
        <f aca="false">+[2]data1cf!K119</f>
        <v>12679.1538886935</v>
      </c>
      <c r="M119" s="376" t="n">
        <f aca="false">+[2]data1cf!L119</f>
        <v>12081.6667886584</v>
      </c>
      <c r="N119" s="376" t="n">
        <f aca="false">+[2]data1cf!M119</f>
        <v>11456.6959072395</v>
      </c>
      <c r="O119" s="376" t="n">
        <f aca="false">+[2]data1cf!N119</f>
        <v>10911.3781826747</v>
      </c>
      <c r="P119" s="376" t="n">
        <f aca="false">+[2]data1cf!O119</f>
        <v>11776.4819674729</v>
      </c>
      <c r="Q119" s="376" t="n">
        <f aca="false">+[2]data1cf!P119</f>
        <v>12857.8392375273</v>
      </c>
      <c r="R119" s="376" t="n">
        <f aca="false">+[2]data1cf!Q119</f>
        <v>11570.7129492542</v>
      </c>
      <c r="S119" s="376" t="n">
        <f aca="false">+[2]data1cf!R119</f>
        <v>8506.76805771631</v>
      </c>
      <c r="T119" s="376" t="n">
        <f aca="false">+[2]data1cf!S119</f>
        <v>8035.78441675641</v>
      </c>
      <c r="U119" s="376" t="n">
        <f aca="false">+[2]data1cf!T119</f>
        <v>7564.8239243272</v>
      </c>
      <c r="V119" s="376" t="n">
        <f aca="false">+[2]data1cf!U119</f>
        <v>7093.88727488456</v>
      </c>
      <c r="W119" s="376" t="n">
        <f aca="false">+[2]data1cf!V119</f>
        <v>9964.6596204384</v>
      </c>
      <c r="X119" s="376" t="n">
        <f aca="false">+[2]data1cf!W119</f>
        <v>9493.77282429641</v>
      </c>
      <c r="Y119" s="376" t="n">
        <f aca="false">+[2]data1cf!X119</f>
        <v>9022.91208202963</v>
      </c>
      <c r="Z119" s="376" t="n">
        <f aca="false">+[2]data1cf!Y119</f>
        <v>8552.07817525431</v>
      </c>
      <c r="AA119" s="376" t="n">
        <f aca="false">+[2]data1cf!Z119</f>
        <v>8081.27190903519</v>
      </c>
      <c r="AB119" s="376"/>
      <c r="AC119" s="377" t="n">
        <f aca="false">XNPV(0.1,B119:AA119,$B$1:$AA$1)</f>
        <v>37618.8948574236</v>
      </c>
      <c r="AD119" s="377" t="n">
        <f aca="false">SUMPRODUCT(B119:AA119,$B$1010:$AA$1010)</f>
        <v>68165.577874629</v>
      </c>
      <c r="AE119" s="378" t="n">
        <f aca="false">SUMPRODUCT(B119:AA119,$B$1012:$AA$1012)</f>
        <v>50555.6785553225</v>
      </c>
      <c r="AF119" s="379" t="n">
        <f aca="false">XIRR(B119:AA119,$B$1:$AA$1)</f>
        <v>0.161333242563734</v>
      </c>
      <c r="AG119" s="380" t="n">
        <f aca="false">1-EXP(-(1/0.25)*(AD119/ABS($AD$1010)))</f>
        <v>0.973595943961697</v>
      </c>
    </row>
    <row r="120" customFormat="false" ht="12.75" hidden="false" customHeight="false" outlineLevel="0" collapsed="false">
      <c r="A120" s="371"/>
      <c r="B120" s="376" t="n">
        <f aca="false">+[2]data1cf!A120</f>
        <v>-102461.294961144</v>
      </c>
      <c r="C120" s="376" t="n">
        <f aca="false">+[2]data1cf!B120</f>
        <v>14384.5951687853</v>
      </c>
      <c r="D120" s="376" t="n">
        <f aca="false">+[2]data1cf!C120</f>
        <v>22359.0408362139</v>
      </c>
      <c r="E120" s="376" t="n">
        <f aca="false">+[2]data1cf!D120</f>
        <v>21072.6016068987</v>
      </c>
      <c r="F120" s="376" t="n">
        <f aca="false">+[2]data1cf!E120</f>
        <v>19556.5895538403</v>
      </c>
      <c r="G120" s="376" t="n">
        <f aca="false">+[2]data1cf!F120</f>
        <v>18530.3397086047</v>
      </c>
      <c r="H120" s="376" t="n">
        <f aca="false">+[2]data1cf!G120</f>
        <v>17239.2848673198</v>
      </c>
      <c r="I120" s="376" t="n">
        <f aca="false">+[2]data1cf!H120</f>
        <v>16218.2576457147</v>
      </c>
      <c r="J120" s="376" t="n">
        <f aca="false">+[2]data1cf!I120</f>
        <v>15520.0009145989</v>
      </c>
      <c r="K120" s="376" t="n">
        <f aca="false">+[2]data1cf!J120</f>
        <v>14910.8076833473</v>
      </c>
      <c r="L120" s="376" t="n">
        <f aca="false">+[2]data1cf!K120</f>
        <v>14134.7904236941</v>
      </c>
      <c r="M120" s="376" t="n">
        <f aca="false">+[2]data1cf!L120</f>
        <v>13457.7970903441</v>
      </c>
      <c r="N120" s="376" t="n">
        <f aca="false">+[2]data1cf!M120</f>
        <v>12749.6627720743</v>
      </c>
      <c r="O120" s="376" t="n">
        <f aca="false">+[2]data1cf!N120</f>
        <v>12130.8897362485</v>
      </c>
      <c r="P120" s="376" t="n">
        <f aca="false">+[2]data1cf!O120</f>
        <v>13112.0020273712</v>
      </c>
      <c r="Q120" s="376" t="n">
        <f aca="false">+[2]data1cf!P120</f>
        <v>14337.2530206617</v>
      </c>
      <c r="R120" s="376" t="n">
        <f aca="false">+[2]data1cf!Q120</f>
        <v>12878.8517994653</v>
      </c>
      <c r="S120" s="376" t="n">
        <f aca="false">+[2]data1cf!R120</f>
        <v>9407.19481272727</v>
      </c>
      <c r="T120" s="376" t="n">
        <f aca="false">+[2]data1cf!S120</f>
        <v>8873.53846261028</v>
      </c>
      <c r="U120" s="376" t="n">
        <f aca="false">+[2]data1cf!T120</f>
        <v>8339.90834134565</v>
      </c>
      <c r="V120" s="376" t="n">
        <f aca="false">+[2]data1cf!U120</f>
        <v>7806.30523579896</v>
      </c>
      <c r="W120" s="376" t="n">
        <f aca="false">+[2]data1cf!V120</f>
        <v>11059.0846504359</v>
      </c>
      <c r="X120" s="376" t="n">
        <f aca="false">+[2]data1cf!W120</f>
        <v>10525.5380320538</v>
      </c>
      <c r="Y120" s="376" t="n">
        <f aca="false">+[2]data1cf!X120</f>
        <v>9992.02093447616</v>
      </c>
      <c r="Z120" s="376" t="n">
        <f aca="false">+[2]data1cf!Y120</f>
        <v>9458.53424332707</v>
      </c>
      <c r="AA120" s="376" t="n">
        <f aca="false">+[2]data1cf!Z120</f>
        <v>8925.07887079938</v>
      </c>
      <c r="AB120" s="376"/>
      <c r="AC120" s="377" t="n">
        <f aca="false">XNPV(0.1,B120:AA120,$B$1:$AA$1)</f>
        <v>40434.4221014648</v>
      </c>
      <c r="AD120" s="377" t="n">
        <f aca="false">SUMPRODUCT(B120:AA120,$B$1010:$AA$1010)</f>
        <v>74511.7269608416</v>
      </c>
      <c r="AE120" s="378" t="n">
        <f aca="false">SUMPRODUCT(B120:AA120,$B$1012:$AA$1012)</f>
        <v>54895.4441930818</v>
      </c>
      <c r="AF120" s="379" t="n">
        <f aca="false">XIRR(B120:AA120,$B$1:$AA$1)</f>
        <v>0.158399374069588</v>
      </c>
      <c r="AG120" s="380" t="n">
        <f aca="false">1-EXP(-(1/0.25)*(AD120/ABS($AD$1010)))</f>
        <v>0.981175228381282</v>
      </c>
    </row>
    <row r="121" customFormat="false" ht="12.75" hidden="false" customHeight="false" outlineLevel="0" collapsed="false">
      <c r="A121" s="371"/>
      <c r="B121" s="376" t="n">
        <f aca="false">+[2]data1cf!A121</f>
        <v>-111400.68975431</v>
      </c>
      <c r="C121" s="376" t="n">
        <f aca="false">+[2]data1cf!B121</f>
        <v>15425.2903013106</v>
      </c>
      <c r="D121" s="376" t="n">
        <f aca="false">+[2]data1cf!C121</f>
        <v>24128.715369816</v>
      </c>
      <c r="E121" s="376" t="n">
        <f aca="false">+[2]data1cf!D121</f>
        <v>22774.5574372851</v>
      </c>
      <c r="F121" s="376" t="n">
        <f aca="false">+[2]data1cf!E121</f>
        <v>21111.0180391162</v>
      </c>
      <c r="G121" s="376" t="n">
        <f aca="false">+[2]data1cf!F121</f>
        <v>19994.6826053359</v>
      </c>
      <c r="H121" s="376" t="n">
        <f aca="false">+[2]data1cf!G121</f>
        <v>18591.5365066295</v>
      </c>
      <c r="I121" s="376" t="n">
        <f aca="false">+[2]data1cf!H121</f>
        <v>17481.4281795011</v>
      </c>
      <c r="J121" s="376" t="n">
        <f aca="false">+[2]data1cf!I121</f>
        <v>16722.2509555416</v>
      </c>
      <c r="K121" s="376" t="n">
        <f aca="false">+[2]data1cf!J121</f>
        <v>16059.3422086485</v>
      </c>
      <c r="L121" s="376" t="n">
        <f aca="false">+[2]data1cf!K121</f>
        <v>15216.1856242355</v>
      </c>
      <c r="M121" s="376" t="n">
        <f aca="false">+[2]data1cf!L121</f>
        <v>14480.1269562004</v>
      </c>
      <c r="N121" s="376" t="n">
        <f aca="false">+[2]data1cf!M121</f>
        <v>13710.2103596566</v>
      </c>
      <c r="O121" s="376" t="n">
        <f aca="false">+[2]data1cf!N121</f>
        <v>13036.8672308563</v>
      </c>
      <c r="P121" s="376" t="n">
        <f aca="false">+[2]data1cf!O121</f>
        <v>14104.1624659661</v>
      </c>
      <c r="Q121" s="376" t="n">
        <f aca="false">+[2]data1cf!P121</f>
        <v>15436.3123848841</v>
      </c>
      <c r="R121" s="376" t="n">
        <f aca="false">+[2]data1cf!Q121</f>
        <v>13850.6706843627</v>
      </c>
      <c r="S121" s="376" t="n">
        <f aca="false">+[2]data1cf!R121</f>
        <v>10076.1235926082</v>
      </c>
      <c r="T121" s="376" t="n">
        <f aca="false">+[2]data1cf!S121</f>
        <v>9495.90756549915</v>
      </c>
      <c r="U121" s="376" t="n">
        <f aca="false">+[2]data1cf!T121</f>
        <v>8915.72005561945</v>
      </c>
      <c r="V121" s="376" t="n">
        <f aca="false">+[2]data1cf!U121</f>
        <v>8335.56191848595</v>
      </c>
      <c r="W121" s="376" t="n">
        <f aca="false">+[2]data1cf!V121</f>
        <v>11872.1351244618</v>
      </c>
      <c r="X121" s="376" t="n">
        <f aca="false">+[2]data1cf!W121</f>
        <v>11292.0384028033</v>
      </c>
      <c r="Y121" s="376" t="n">
        <f aca="false">+[2]data1cf!X121</f>
        <v>10711.9737775377</v>
      </c>
      <c r="Z121" s="376" t="n">
        <f aca="false">+[2]data1cf!Y121</f>
        <v>10131.9422115567</v>
      </c>
      <c r="AA121" s="376" t="n">
        <f aca="false">+[2]data1cf!Z121</f>
        <v>9551.94469663888</v>
      </c>
      <c r="AB121" s="376"/>
      <c r="AC121" s="377" t="n">
        <f aca="false">XNPV(0.1,B121:AA121,$B$1:$AA$1)</f>
        <v>42514.6684768366</v>
      </c>
      <c r="AD121" s="377" t="n">
        <f aca="false">SUMPRODUCT(B121:AA121,$B$1010:$AA$1010)</f>
        <v>79217.8056203406</v>
      </c>
      <c r="AE121" s="378" t="n">
        <f aca="false">SUMPRODUCT(B121:AA121,$B$1012:$AA$1012)</f>
        <v>58109.6921210012</v>
      </c>
      <c r="AF121" s="379" t="n">
        <f aca="false">XIRR(B121:AA121,$B$1:$AA$1)</f>
        <v>0.156596492864139</v>
      </c>
      <c r="AG121" s="380" t="n">
        <f aca="false">1-EXP(-(1/0.25)*(AD121/ABS($AD$1010)))</f>
        <v>0.985352498743249</v>
      </c>
    </row>
    <row r="122" customFormat="false" ht="12.75" hidden="false" customHeight="false" outlineLevel="0" collapsed="false">
      <c r="A122" s="371"/>
      <c r="B122" s="376" t="n">
        <f aca="false">+[2]data1cf!A122</f>
        <v>-104903.048699866</v>
      </c>
      <c r="C122" s="376" t="n">
        <f aca="false">+[2]data1cf!B122</f>
        <v>14649.2517211297</v>
      </c>
      <c r="D122" s="376" t="n">
        <f aca="false">+[2]data1cf!C122</f>
        <v>22821.9804476843</v>
      </c>
      <c r="E122" s="376" t="n">
        <f aca="false">+[2]data1cf!D122</f>
        <v>21496.9382268927</v>
      </c>
      <c r="F122" s="376" t="n">
        <f aca="false">+[2]data1cf!E122</f>
        <v>19981.1744002775</v>
      </c>
      <c r="G122" s="376" t="n">
        <f aca="false">+[2]data1cf!F122</f>
        <v>18930.3180992668</v>
      </c>
      <c r="H122" s="376" t="n">
        <f aca="false">+[2]data1cf!G122</f>
        <v>17608.646057017</v>
      </c>
      <c r="I122" s="376" t="n">
        <f aca="false">+[2]data1cf!H122</f>
        <v>16563.2867494605</v>
      </c>
      <c r="J122" s="376" t="n">
        <f aca="false">+[2]data1cf!I122</f>
        <v>15848.3898716002</v>
      </c>
      <c r="K122" s="376" t="n">
        <f aca="false">+[2]data1cf!J122</f>
        <v>15224.5244993166</v>
      </c>
      <c r="L122" s="376" t="n">
        <f aca="false">+[2]data1cf!K122</f>
        <v>14430.1684481635</v>
      </c>
      <c r="M122" s="376" t="n">
        <f aca="false">+[2]data1cf!L122</f>
        <v>13737.0416958145</v>
      </c>
      <c r="N122" s="376" t="n">
        <f aca="false">+[2]data1cf!M122</f>
        <v>13012.0318381539</v>
      </c>
      <c r="O122" s="376" t="n">
        <f aca="false">+[2]data1cf!N122</f>
        <v>12378.3532375078</v>
      </c>
      <c r="P122" s="376" t="n">
        <f aca="false">+[2]data1cf!O122</f>
        <v>13383.0059953583</v>
      </c>
      <c r="Q122" s="376" t="n">
        <f aca="false">+[2]data1cf!P122</f>
        <v>14637.4559285497</v>
      </c>
      <c r="R122" s="376" t="n">
        <f aca="false">+[2]data1cf!Q122</f>
        <v>13144.2995675147</v>
      </c>
      <c r="S122" s="376" t="n">
        <f aca="false">+[2]data1cf!R122</f>
        <v>9589.90956993447</v>
      </c>
      <c r="T122" s="376" t="n">
        <f aca="false">+[2]data1cf!S122</f>
        <v>9043.5356625332</v>
      </c>
      <c r="U122" s="376" t="n">
        <f aca="false">+[2]data1cf!T122</f>
        <v>8497.18860904372</v>
      </c>
      <c r="V122" s="376" t="n">
        <f aca="false">+[2]data1cf!U122</f>
        <v>7950.86921508337</v>
      </c>
      <c r="W122" s="376" t="n">
        <f aca="false">+[2]data1cf!V122</f>
        <v>11281.1655720929</v>
      </c>
      <c r="X122" s="376" t="n">
        <f aca="false">+[2]data1cf!W122</f>
        <v>10734.904011442</v>
      </c>
      <c r="Y122" s="376" t="n">
        <f aca="false">+[2]data1cf!X122</f>
        <v>10188.6726751055</v>
      </c>
      <c r="Z122" s="376" t="n">
        <f aca="false">+[2]data1cf!Y122</f>
        <v>9642.47246981269</v>
      </c>
      <c r="AA122" s="376" t="n">
        <f aca="false">+[2]data1cf!Z122</f>
        <v>9096.30432949494</v>
      </c>
      <c r="AB122" s="376"/>
      <c r="AC122" s="377" t="n">
        <f aca="false">XNPV(0.1,B122:AA122,$B$1:$AA$1)</f>
        <v>40937.4685297887</v>
      </c>
      <c r="AD122" s="377" t="n">
        <f aca="false">SUMPRODUCT(B122:AA122,$B$1010:$AA$1010)</f>
        <v>75725.6296471384</v>
      </c>
      <c r="AE122" s="378" t="n">
        <f aca="false">SUMPRODUCT(B122:AA122,$B$1012:$AA$1012)</f>
        <v>55704.4635387254</v>
      </c>
      <c r="AF122" s="379" t="n">
        <f aca="false">XIRR(B122:AA122,$B$1:$AA$1)</f>
        <v>0.157765829868023</v>
      </c>
      <c r="AG122" s="380" t="n">
        <f aca="false">1-EXP(-(1/0.25)*(AD122/ABS($AD$1010)))</f>
        <v>0.982354962176844</v>
      </c>
    </row>
    <row r="123" customFormat="false" ht="12.75" hidden="false" customHeight="false" outlineLevel="0" collapsed="false">
      <c r="A123" s="371"/>
      <c r="B123" s="376" t="n">
        <f aca="false">+[2]data1cf!A123</f>
        <v>-91114.9725841421</v>
      </c>
      <c r="C123" s="376" t="n">
        <f aca="false">+[2]data1cf!B123</f>
        <v>12996.576123927</v>
      </c>
      <c r="D123" s="376" t="n">
        <f aca="false">+[2]data1cf!C123</f>
        <v>20138.8017325805</v>
      </c>
      <c r="E123" s="376" t="n">
        <f aca="false">+[2]data1cf!D123</f>
        <v>19000.9863374001</v>
      </c>
      <c r="F123" s="376" t="n">
        <f aca="false">+[2]data1cf!E123</f>
        <v>17583.6319751663</v>
      </c>
      <c r="G123" s="376" t="n">
        <f aca="false">+[2]data1cf!F123</f>
        <v>16671.7232182035</v>
      </c>
      <c r="H123" s="376" t="n">
        <f aca="false">+[2]data1cf!G123</f>
        <v>15522.9401494237</v>
      </c>
      <c r="I123" s="376" t="n">
        <f aca="false">+[2]data1cf!H123</f>
        <v>14614.9790765183</v>
      </c>
      <c r="J123" s="376" t="n">
        <f aca="false">+[2]data1cf!I123</f>
        <v>13994.0456505213</v>
      </c>
      <c r="K123" s="376" t="n">
        <f aca="false">+[2]data1cf!J123</f>
        <v>13453.0308106728</v>
      </c>
      <c r="L123" s="376" t="n">
        <f aca="false">+[2]data1cf!K123</f>
        <v>12762.2301054423</v>
      </c>
      <c r="M123" s="376" t="n">
        <f aca="false">+[2]data1cf!L123</f>
        <v>12160.205418645</v>
      </c>
      <c r="N123" s="376" t="n">
        <f aca="false">+[2]data1cf!M123</f>
        <v>11530.4882262212</v>
      </c>
      <c r="O123" s="376" t="n">
        <f aca="false">+[2]data1cf!N123</f>
        <v>10980.9782536515</v>
      </c>
      <c r="P123" s="376" t="n">
        <f aca="false">+[2]data1cf!O123</f>
        <v>11852.7028861575</v>
      </c>
      <c r="Q123" s="376" t="n">
        <f aca="false">+[2]data1cf!P123</f>
        <v>12942.2724714793</v>
      </c>
      <c r="R123" s="376" t="n">
        <f aca="false">+[2]data1cf!Q123</f>
        <v>11645.3711651238</v>
      </c>
      <c r="S123" s="376" t="n">
        <f aca="false">+[2]data1cf!R123</f>
        <v>8558.15729291827</v>
      </c>
      <c r="T123" s="376" t="n">
        <f aca="false">+[2]data1cf!S123</f>
        <v>8083.59678957208</v>
      </c>
      <c r="U123" s="376" t="n">
        <f aca="false">+[2]data1cf!T123</f>
        <v>7609.05961055694</v>
      </c>
      <c r="V123" s="376" t="n">
        <f aca="false">+[2]data1cf!U123</f>
        <v>7134.5464556028</v>
      </c>
      <c r="W123" s="376" t="n">
        <f aca="false">+[2]data1cf!V123</f>
        <v>10027.1207423059</v>
      </c>
      <c r="X123" s="376" t="n">
        <f aca="false">+[2]data1cf!W123</f>
        <v>9552.65781926084</v>
      </c>
      <c r="Y123" s="376" t="n">
        <f aca="false">+[2]data1cf!X123</f>
        <v>9078.22114795591</v>
      </c>
      <c r="Z123" s="376" t="n">
        <f aca="false">+[2]data1cf!Y123</f>
        <v>8603.81151594327</v>
      </c>
      <c r="AA123" s="376" t="n">
        <f aca="false">+[2]data1cf!Z123</f>
        <v>8129.4297344017</v>
      </c>
      <c r="AB123" s="376"/>
      <c r="AC123" s="377" t="n">
        <f aca="false">XNPV(0.1,B123:AA123,$B$1:$AA$1)</f>
        <v>37821.0127319043</v>
      </c>
      <c r="AD123" s="377" t="n">
        <f aca="false">SUMPRODUCT(B123:AA123,$B$1010:$AA$1010)</f>
        <v>68573.5725974211</v>
      </c>
      <c r="AE123" s="378" t="n">
        <f aca="false">SUMPRODUCT(B123:AA123,$B$1012:$AA$1012)</f>
        <v>50847.3962033596</v>
      </c>
      <c r="AF123" s="379" t="n">
        <f aca="false">XIRR(B123:AA123,$B$1:$AA$1)</f>
        <v>0.161226419057928</v>
      </c>
      <c r="AG123" s="380" t="n">
        <f aca="false">1-EXP(-(1/0.25)*(AD123/ABS($AD$1010)))</f>
        <v>0.974164088099301</v>
      </c>
    </row>
    <row r="124" customFormat="false" ht="12.75" hidden="false" customHeight="false" outlineLevel="0" collapsed="false">
      <c r="A124" s="371"/>
      <c r="B124" s="376" t="n">
        <f aca="false">+[2]data1cf!A124</f>
        <v>-115764.861976085</v>
      </c>
      <c r="C124" s="376" t="n">
        <f aca="false">+[2]data1cf!B124</f>
        <v>16007.699646559</v>
      </c>
      <c r="D124" s="376" t="n">
        <f aca="false">+[2]data1cf!C124</f>
        <v>25006.2612197898</v>
      </c>
      <c r="E124" s="376" t="n">
        <f aca="false">+[2]data1cf!D124</f>
        <v>23558.7794064665</v>
      </c>
      <c r="F124" s="376" t="n">
        <f aca="false">+[2]data1cf!E124</f>
        <v>21869.8830152289</v>
      </c>
      <c r="G124" s="376" t="n">
        <f aca="false">+[2]data1cf!F124</f>
        <v>20709.5682034028</v>
      </c>
      <c r="H124" s="376" t="n">
        <f aca="false">+[2]data1cf!G124</f>
        <v>19251.6996583495</v>
      </c>
      <c r="I124" s="376" t="n">
        <f aca="false">+[2]data1cf!H124</f>
        <v>18098.1023372561</v>
      </c>
      <c r="J124" s="376" t="n">
        <f aca="false">+[2]data1cf!I124</f>
        <v>17309.1840034389</v>
      </c>
      <c r="K124" s="376" t="n">
        <f aca="false">+[2]data1cf!J124</f>
        <v>16620.051584064</v>
      </c>
      <c r="L124" s="376" t="n">
        <f aca="false">+[2]data1cf!K124</f>
        <v>15744.1178840986</v>
      </c>
      <c r="M124" s="376" t="n">
        <f aca="false">+[2]data1cf!L124</f>
        <v>14979.2237860521</v>
      </c>
      <c r="N124" s="376" t="n">
        <f aca="false">+[2]data1cf!M124</f>
        <v>14179.14535989</v>
      </c>
      <c r="O124" s="376" t="n">
        <f aca="false">+[2]data1cf!N124</f>
        <v>13479.1613578082</v>
      </c>
      <c r="P124" s="376" t="n">
        <f aca="false">+[2]data1cf!O124</f>
        <v>14588.5307174914</v>
      </c>
      <c r="Q124" s="376" t="n">
        <f aca="false">+[2]data1cf!P124</f>
        <v>15972.8682097915</v>
      </c>
      <c r="R124" s="376" t="n">
        <f aca="false">+[2]data1cf!Q124</f>
        <v>14325.1082811123</v>
      </c>
      <c r="S124" s="376" t="n">
        <f aca="false">+[2]data1cf!R124</f>
        <v>10402.6916061088</v>
      </c>
      <c r="T124" s="376" t="n">
        <f aca="false">+[2]data1cf!S124</f>
        <v>9799.7453546742</v>
      </c>
      <c r="U124" s="376" t="n">
        <f aca="false">+[2]data1cf!T124</f>
        <v>9196.82873764426</v>
      </c>
      <c r="V124" s="376" t="n">
        <f aca="false">+[2]data1cf!U124</f>
        <v>8593.94264405107</v>
      </c>
      <c r="W124" s="376" t="n">
        <f aca="false">+[2]data1cf!V124</f>
        <v>12269.062699062</v>
      </c>
      <c r="X124" s="376" t="n">
        <f aca="false">+[2]data1cf!W124</f>
        <v>11666.2404269228</v>
      </c>
      <c r="Y124" s="376" t="n">
        <f aca="false">+[2]data1cf!X124</f>
        <v>11063.451508567</v>
      </c>
      <c r="Z124" s="376" t="n">
        <f aca="false">+[2]data1cf!Y124</f>
        <v>10460.6969446083</v>
      </c>
      <c r="AA124" s="376" t="n">
        <f aca="false">+[2]data1cf!Z124</f>
        <v>9857.97776567843</v>
      </c>
      <c r="AB124" s="376"/>
      <c r="AC124" s="377" t="n">
        <f aca="false">XNPV(0.1,B124:AA124,$B$1:$AA$1)</f>
        <v>43574.0078471442</v>
      </c>
      <c r="AD124" s="377" t="n">
        <f aca="false">SUMPRODUCT(B124:AA124,$B$1010:$AA$1010)</f>
        <v>81558.3945911945</v>
      </c>
      <c r="AE124" s="378" t="n">
        <f aca="false">SUMPRODUCT(B124:AA124,$B$1012:$AA$1012)</f>
        <v>59722.3444757252</v>
      </c>
      <c r="AF124" s="379" t="n">
        <f aca="false">XIRR(B124:AA124,$B$1:$AA$1)</f>
        <v>0.155891764023378</v>
      </c>
      <c r="AG124" s="380" t="n">
        <f aca="false">1-EXP(-(1/0.25)*(AD124/ABS($AD$1010)))</f>
        <v>0.987070886803366</v>
      </c>
    </row>
    <row r="125" customFormat="false" ht="12.75" hidden="false" customHeight="false" outlineLevel="0" collapsed="false">
      <c r="A125" s="371"/>
      <c r="B125" s="376" t="n">
        <f aca="false">+[2]data1cf!A125</f>
        <v>-110578.903526826</v>
      </c>
      <c r="C125" s="376" t="n">
        <f aca="false">+[2]data1cf!B125</f>
        <v>15404.7299167986</v>
      </c>
      <c r="D125" s="376" t="n">
        <f aca="false">+[2]data1cf!C125</f>
        <v>23956.2892218935</v>
      </c>
      <c r="E125" s="376" t="n">
        <f aca="false">+[2]data1cf!D125</f>
        <v>22611.7380033245</v>
      </c>
      <c r="F125" s="376" t="n">
        <f aca="false">+[2]data1cf!E125</f>
        <v>20968.1215734869</v>
      </c>
      <c r="G125" s="376" t="n">
        <f aca="false">+[2]data1cf!F125</f>
        <v>19860.0675835485</v>
      </c>
      <c r="H125" s="376" t="n">
        <f aca="false">+[2]data1cf!G125</f>
        <v>18467.2258794574</v>
      </c>
      <c r="I125" s="376" t="n">
        <f aca="false">+[2]data1cf!H125</f>
        <v>17365.3066554329</v>
      </c>
      <c r="J125" s="376" t="n">
        <f aca="false">+[2]data1cf!I125</f>
        <v>16611.7297683138</v>
      </c>
      <c r="K125" s="376" t="n">
        <f aca="false">+[2]data1cf!J125</f>
        <v>15953.7590146492</v>
      </c>
      <c r="L125" s="376" t="n">
        <f aca="false">+[2]data1cf!K125</f>
        <v>15116.7744557131</v>
      </c>
      <c r="M125" s="376" t="n">
        <f aca="false">+[2]data1cf!L125</f>
        <v>14386.1455823888</v>
      </c>
      <c r="N125" s="376" t="n">
        <f aca="false">+[2]data1cf!M125</f>
        <v>13621.9085454307</v>
      </c>
      <c r="O125" s="376" t="n">
        <f aca="false">+[2]data1cf!N125</f>
        <v>12953.5819699739</v>
      </c>
      <c r="P125" s="376" t="n">
        <f aca="false">+[2]data1cf!O125</f>
        <v>14012.9545259705</v>
      </c>
      <c r="Q125" s="376" t="n">
        <f aca="false">+[2]data1cf!P125</f>
        <v>15335.2773741699</v>
      </c>
      <c r="R125" s="376" t="n">
        <f aca="false">+[2]data1cf!Q125</f>
        <v>13761.3327153283</v>
      </c>
      <c r="S125" s="376" t="n">
        <f aca="false">+[2]data1cf!R125</f>
        <v>10014.629892957</v>
      </c>
      <c r="T125" s="376" t="n">
        <f aca="false">+[2]data1cf!S125</f>
        <v>9438.69403270421</v>
      </c>
      <c r="U125" s="376" t="n">
        <f aca="false">+[2]data1cf!T125</f>
        <v>8862.78647931336</v>
      </c>
      <c r="V125" s="376" t="n">
        <f aca="false">+[2]data1cf!U125</f>
        <v>8286.90808199037</v>
      </c>
      <c r="W125" s="376" t="n">
        <f aca="false">+[2]data1cf!V125</f>
        <v>11797.3925163476</v>
      </c>
      <c r="X125" s="376" t="n">
        <f aca="false">+[2]data1cf!W125</f>
        <v>11221.5750814468</v>
      </c>
      <c r="Y125" s="376" t="n">
        <f aca="false">+[2]data1cf!X125</f>
        <v>10645.7895061687</v>
      </c>
      <c r="Z125" s="376" t="n">
        <f aca="false">+[2]data1cf!Y125</f>
        <v>10070.0367463017</v>
      </c>
      <c r="AA125" s="376" t="n">
        <f aca="false">+[2]data1cf!Z125</f>
        <v>9494.3177863083</v>
      </c>
      <c r="AB125" s="376"/>
      <c r="AC125" s="377" t="n">
        <f aca="false">XNPV(0.1,B125:AA125,$B$1:$AA$1)</f>
        <v>42378.8881350944</v>
      </c>
      <c r="AD125" s="377" t="n">
        <f aca="false">SUMPRODUCT(B125:AA125,$B$1010:$AA$1010)</f>
        <v>78842.3260116599</v>
      </c>
      <c r="AE125" s="378" t="n">
        <f aca="false">SUMPRODUCT(B125:AA125,$B$1012:$AA$1012)</f>
        <v>57870.7233345588</v>
      </c>
      <c r="AF125" s="379" t="n">
        <f aca="false">XIRR(B125:AA125,$B$1:$AA$1)</f>
        <v>0.156846828067528</v>
      </c>
      <c r="AG125" s="380" t="n">
        <f aca="false">1-EXP(-(1/0.25)*(AD125/ABS($AD$1010)))</f>
        <v>0.985056321050107</v>
      </c>
    </row>
    <row r="126" customFormat="false" ht="12.75" hidden="false" customHeight="false" outlineLevel="0" collapsed="false">
      <c r="A126" s="371"/>
      <c r="B126" s="376" t="n">
        <f aca="false">+[2]data1cf!A126</f>
        <v>-105402.28966668</v>
      </c>
      <c r="C126" s="376" t="n">
        <f aca="false">+[2]data1cf!B126</f>
        <v>14765.8650203398</v>
      </c>
      <c r="D126" s="376" t="n">
        <f aca="false">+[2]data1cf!C126</f>
        <v>22904.1103274166</v>
      </c>
      <c r="E126" s="376" t="n">
        <f aca="false">+[2]data1cf!D126</f>
        <v>21609.7538877847</v>
      </c>
      <c r="F126" s="376" t="n">
        <f aca="false">+[2]data1cf!E126</f>
        <v>20067.9850175271</v>
      </c>
      <c r="G126" s="376" t="n">
        <f aca="false">+[2]data1cf!F126</f>
        <v>19012.0976805949</v>
      </c>
      <c r="H126" s="376" t="n">
        <f aca="false">+[2]data1cf!G126</f>
        <v>17684.1656454684</v>
      </c>
      <c r="I126" s="376" t="n">
        <f aca="false">+[2]data1cf!H126</f>
        <v>16633.8313996443</v>
      </c>
      <c r="J126" s="376" t="n">
        <f aca="false">+[2]data1cf!I126</f>
        <v>15915.5322773983</v>
      </c>
      <c r="K126" s="376" t="n">
        <f aca="false">+[2]data1cf!J126</f>
        <v>15288.667039175</v>
      </c>
      <c r="L126" s="376" t="n">
        <f aca="false">+[2]data1cf!K126</f>
        <v>14490.5614387314</v>
      </c>
      <c r="M126" s="376" t="n">
        <f aca="false">+[2]data1cf!L126</f>
        <v>13794.1360475511</v>
      </c>
      <c r="N126" s="376" t="n">
        <f aca="false">+[2]data1cf!M126</f>
        <v>13065.6758171246</v>
      </c>
      <c r="O126" s="376" t="n">
        <f aca="false">+[2]data1cf!N126</f>
        <v>12428.9496247113</v>
      </c>
      <c r="P126" s="376" t="n">
        <f aca="false">+[2]data1cf!O126</f>
        <v>13438.4154663638</v>
      </c>
      <c r="Q126" s="376" t="n">
        <f aca="false">+[2]data1cf!P126</f>
        <v>14698.8354147762</v>
      </c>
      <c r="R126" s="376" t="n">
        <f aca="false">+[2]data1cf!Q126</f>
        <v>13198.5730178869</v>
      </c>
      <c r="S126" s="376" t="n">
        <f aca="false">+[2]data1cf!R126</f>
        <v>9627.26742899813</v>
      </c>
      <c r="T126" s="376" t="n">
        <f aca="false">+[2]data1cf!S126</f>
        <v>9078.29328984807</v>
      </c>
      <c r="U126" s="376" t="n">
        <f aca="false">+[2]data1cf!T126</f>
        <v>8529.34613240945</v>
      </c>
      <c r="V126" s="376" t="n">
        <f aca="false">+[2]data1cf!U126</f>
        <v>7980.42676613362</v>
      </c>
      <c r="W126" s="376" t="n">
        <f aca="false">+[2]data1cf!V126</f>
        <v>11326.5722370979</v>
      </c>
      <c r="X126" s="376" t="n">
        <f aca="false">+[2]data1cf!W126</f>
        <v>10777.7109793644</v>
      </c>
      <c r="Y126" s="376" t="n">
        <f aca="false">+[2]data1cf!X126</f>
        <v>10228.8800897848</v>
      </c>
      <c r="Z126" s="376" t="n">
        <f aca="false">+[2]data1cf!Y126</f>
        <v>9680.08047940369</v>
      </c>
      <c r="AA126" s="376" t="n">
        <f aca="false">+[2]data1cf!Z126</f>
        <v>9131.31308659714</v>
      </c>
      <c r="AB126" s="376"/>
      <c r="AC126" s="377" t="n">
        <f aca="false">XNPV(0.1,B126:AA126,$B$1:$AA$1)</f>
        <v>41106.3653710319</v>
      </c>
      <c r="AD126" s="377" t="n">
        <f aca="false">SUMPRODUCT(B126:AA126,$B$1010:$AA$1010)</f>
        <v>76044.0991080252</v>
      </c>
      <c r="AE126" s="378" t="n">
        <f aca="false">SUMPRODUCT(B126:AA126,$B$1012:$AA$1012)</f>
        <v>55938.4503962209</v>
      </c>
      <c r="AF126" s="379" t="n">
        <f aca="false">XIRR(B126:AA126,$B$1:$AA$1)</f>
        <v>0.157756445654549</v>
      </c>
      <c r="AG126" s="380" t="n">
        <f aca="false">1-EXP(-(1/0.25)*(AD126/ABS($AD$1010)))</f>
        <v>0.982652030831041</v>
      </c>
    </row>
    <row r="127" customFormat="false" ht="12.75" hidden="false" customHeight="false" outlineLevel="0" collapsed="false">
      <c r="A127" s="371"/>
      <c r="B127" s="376" t="n">
        <f aca="false">+[2]data1cf!A127</f>
        <v>-91913.556796332</v>
      </c>
      <c r="C127" s="376" t="n">
        <f aca="false">+[2]data1cf!B127</f>
        <v>13090.4854620923</v>
      </c>
      <c r="D127" s="376" t="n">
        <f aca="false">+[2]data1cf!C127</f>
        <v>20261.4077987634</v>
      </c>
      <c r="E127" s="376" t="n">
        <f aca="false">+[2]data1cf!D127</f>
        <v>19092.59253621</v>
      </c>
      <c r="F127" s="376" t="n">
        <f aca="false">+[2]data1cf!E127</f>
        <v>17722.4939536381</v>
      </c>
      <c r="G127" s="376" t="n">
        <f aca="false">+[2]data1cf!F127</f>
        <v>16802.5375681253</v>
      </c>
      <c r="H127" s="376" t="n">
        <f aca="false">+[2]data1cf!G127</f>
        <v>15643.7410352831</v>
      </c>
      <c r="I127" s="376" t="n">
        <f aca="false">+[2]data1cf!H127</f>
        <v>14727.8220674506</v>
      </c>
      <c r="J127" s="376" t="n">
        <f aca="false">+[2]data1cf!I127</f>
        <v>14101.4464224992</v>
      </c>
      <c r="K127" s="376" t="n">
        <f aca="false">+[2]data1cf!J127</f>
        <v>13555.633006938</v>
      </c>
      <c r="L127" s="376" t="n">
        <f aca="false">+[2]data1cf!K127</f>
        <v>12858.8345349671</v>
      </c>
      <c r="M127" s="376" t="n">
        <f aca="false">+[2]data1cf!L127</f>
        <v>12251.5333563201</v>
      </c>
      <c r="N127" s="376" t="n">
        <f aca="false">+[2]data1cf!M127</f>
        <v>11616.2969589429</v>
      </c>
      <c r="O127" s="376" t="n">
        <f aca="false">+[2]data1cf!N127</f>
        <v>11061.9120685833</v>
      </c>
      <c r="P127" s="376" t="n">
        <f aca="false">+[2]data1cf!O127</f>
        <v>11941.3356941443</v>
      </c>
      <c r="Q127" s="376" t="n">
        <f aca="false">+[2]data1cf!P127</f>
        <v>13040.4548962223</v>
      </c>
      <c r="R127" s="376" t="n">
        <f aca="false">+[2]data1cf!Q127</f>
        <v>11732.1867982336</v>
      </c>
      <c r="S127" s="376" t="n">
        <f aca="false">+[2]data1cf!R127</f>
        <v>8617.9148016817</v>
      </c>
      <c r="T127" s="376" t="n">
        <f aca="false">+[2]data1cf!S127</f>
        <v>8139.19497616317</v>
      </c>
      <c r="U127" s="376" t="n">
        <f aca="false">+[2]data1cf!T127</f>
        <v>7660.49867940359</v>
      </c>
      <c r="V127" s="376" t="n">
        <f aca="false">+[2]data1cf!U127</f>
        <v>7181.82661726575</v>
      </c>
      <c r="W127" s="376" t="n">
        <f aca="false">+[2]data1cf!V127</f>
        <v>10099.7530946399</v>
      </c>
      <c r="X127" s="376" t="n">
        <f aca="false">+[2]data1cf!W127</f>
        <v>9621.13170467265</v>
      </c>
      <c r="Y127" s="376" t="n">
        <f aca="false">+[2]data1cf!X127</f>
        <v>9142.53679653088</v>
      </c>
      <c r="Z127" s="376" t="n">
        <f aca="false">+[2]data1cf!Y127</f>
        <v>8663.96916466935</v>
      </c>
      <c r="AA127" s="376" t="n">
        <f aca="false">+[2]data1cf!Z127</f>
        <v>8185.4296273765</v>
      </c>
      <c r="AB127" s="376"/>
      <c r="AC127" s="377" t="n">
        <f aca="false">XNPV(0.1,B127:AA127,$B$1:$AA$1)</f>
        <v>37932.9907811143</v>
      </c>
      <c r="AD127" s="377" t="n">
        <f aca="false">SUMPRODUCT(B127:AA127,$B$1010:$AA$1010)</f>
        <v>68911.4720382974</v>
      </c>
      <c r="AE127" s="378" t="n">
        <f aca="false">SUMPRODUCT(B127:AA127,$B$1012:$AA$1012)</f>
        <v>51055.5789514633</v>
      </c>
      <c r="AF127" s="379" t="n">
        <f aca="false">XIRR(B127:AA127,$B$1:$AA$1)</f>
        <v>0.160866692563257</v>
      </c>
      <c r="AG127" s="380" t="n">
        <f aca="false">1-EXP(-(1/0.25)*(AD127/ABS($AD$1010)))</f>
        <v>0.974625356200565</v>
      </c>
    </row>
    <row r="128" customFormat="false" ht="12.75" hidden="false" customHeight="false" outlineLevel="0" collapsed="false">
      <c r="A128" s="371"/>
      <c r="B128" s="376" t="n">
        <f aca="false">+[2]data1cf!A128</f>
        <v>-117272.984180353</v>
      </c>
      <c r="C128" s="376" t="n">
        <f aca="false">+[2]data1cf!B128</f>
        <v>16142.6142280509</v>
      </c>
      <c r="D128" s="376" t="n">
        <f aca="false">+[2]data1cf!C128</f>
        <v>25297.644593095</v>
      </c>
      <c r="E128" s="376" t="n">
        <f aca="false">+[2]data1cf!D128</f>
        <v>23768.6497640595</v>
      </c>
      <c r="F128" s="376" t="n">
        <f aca="false">+[2]data1cf!E128</f>
        <v>22132.1231520425</v>
      </c>
      <c r="G128" s="376" t="n">
        <f aca="false">+[2]data1cf!F128</f>
        <v>20956.6104348198</v>
      </c>
      <c r="H128" s="376" t="n">
        <f aca="false">+[2]data1cf!G128</f>
        <v>19479.8315140495</v>
      </c>
      <c r="I128" s="376" t="n">
        <f aca="false">+[2]data1cf!H128</f>
        <v>18311.2057490482</v>
      </c>
      <c r="J128" s="376" t="n">
        <f aca="false">+[2]data1cf!I128</f>
        <v>17512.0098125433</v>
      </c>
      <c r="K128" s="376" t="n">
        <f aca="false">+[2]data1cf!J128</f>
        <v>16813.8153074537</v>
      </c>
      <c r="L128" s="376" t="n">
        <f aca="false">+[2]data1cf!K128</f>
        <v>15926.5548556453</v>
      </c>
      <c r="M128" s="376" t="n">
        <f aca="false">+[2]data1cf!L128</f>
        <v>15151.6961297014</v>
      </c>
      <c r="N128" s="376" t="n">
        <f aca="false">+[2]data1cf!M128</f>
        <v>14341.1947131859</v>
      </c>
      <c r="O128" s="376" t="n">
        <f aca="false">+[2]data1cf!N128</f>
        <v>13632.0044537669</v>
      </c>
      <c r="P128" s="376" t="n">
        <f aca="false">+[2]data1cf!O128</f>
        <v>14755.9133224955</v>
      </c>
      <c r="Q128" s="376" t="n">
        <f aca="false">+[2]data1cf!P128</f>
        <v>16158.2852172448</v>
      </c>
      <c r="R128" s="376" t="n">
        <f aca="false">+[2]data1cf!Q128</f>
        <v>14489.0591606462</v>
      </c>
      <c r="S128" s="376" t="n">
        <f aca="false">+[2]data1cf!R128</f>
        <v>10515.543356071</v>
      </c>
      <c r="T128" s="376" t="n">
        <f aca="false">+[2]data1cf!S128</f>
        <v>9904.74224596647</v>
      </c>
      <c r="U128" s="376" t="n">
        <f aca="false">+[2]data1cf!T128</f>
        <v>9293.97115632762</v>
      </c>
      <c r="V128" s="376" t="n">
        <f aca="false">+[2]data1cf!U128</f>
        <v>8683.2309877684</v>
      </c>
      <c r="W128" s="376" t="n">
        <f aca="false">+[2]data1cf!V128</f>
        <v>12406.228525322</v>
      </c>
      <c r="X128" s="376" t="n">
        <f aca="false">+[2]data1cf!W128</f>
        <v>11795.5530096482</v>
      </c>
      <c r="Y128" s="376" t="n">
        <f aca="false">+[2]data1cf!X128</f>
        <v>11184.911282273</v>
      </c>
      <c r="Z128" s="376" t="n">
        <f aca="false">+[2]data1cf!Y128</f>
        <v>10574.3043568454</v>
      </c>
      <c r="AA128" s="376" t="n">
        <f aca="false">+[2]data1cf!Z128</f>
        <v>9963.73327742379</v>
      </c>
      <c r="AB128" s="376"/>
      <c r="AC128" s="377" t="n">
        <f aca="false">XNPV(0.1,B128:AA128,$B$1:$AA$1)</f>
        <v>43824.0419064768</v>
      </c>
      <c r="AD128" s="377" t="n">
        <f aca="false">SUMPRODUCT(B128:AA128,$B$1010:$AA$1010)</f>
        <v>82241.4775547476</v>
      </c>
      <c r="AE128" s="378" t="n">
        <f aca="false">SUMPRODUCT(B128:AA128,$B$1012:$AA$1012)</f>
        <v>60157.8193523945</v>
      </c>
      <c r="AF128" s="379" t="n">
        <f aca="false">XIRR(B128:AA128,$B$1:$AA$1)</f>
        <v>0.155480877871412</v>
      </c>
      <c r="AG128" s="380" t="n">
        <f aca="false">1-EXP(-(1/0.25)*(AD128/ABS($AD$1010)))</f>
        <v>0.987533274451152</v>
      </c>
    </row>
    <row r="129" customFormat="false" ht="12.75" hidden="false" customHeight="false" outlineLevel="0" collapsed="false">
      <c r="A129" s="371"/>
      <c r="B129" s="376" t="n">
        <f aca="false">+[2]data1cf!A129</f>
        <v>-90313.6983155689</v>
      </c>
      <c r="C129" s="376" t="n">
        <f aca="false">+[2]data1cf!B129</f>
        <v>12858.8291186502</v>
      </c>
      <c r="D129" s="376" t="n">
        <f aca="false">+[2]data1cf!C129</f>
        <v>19938.8080691409</v>
      </c>
      <c r="E129" s="376" t="n">
        <f aca="false">+[2]data1cf!D129</f>
        <v>18844.9482828435</v>
      </c>
      <c r="F129" s="376" t="n">
        <f aca="false">+[2]data1cf!E129</f>
        <v>17444.3022356921</v>
      </c>
      <c r="G129" s="376" t="n">
        <f aca="false">+[2]data1cf!F129</f>
        <v>16540.4682159728</v>
      </c>
      <c r="H129" s="376" t="n">
        <f aca="false">+[2]data1cf!G129</f>
        <v>15401.7323419284</v>
      </c>
      <c r="I129" s="376" t="n">
        <f aca="false">+[2]data1cf!H129</f>
        <v>14501.7559703728</v>
      </c>
      <c r="J129" s="376" t="n">
        <f aca="false">+[2]data1cf!I129</f>
        <v>13886.2830956183</v>
      </c>
      <c r="K129" s="376" t="n">
        <f aca="false">+[2]data1cf!J129</f>
        <v>13350.0829956378</v>
      </c>
      <c r="L129" s="376" t="n">
        <f aca="false">+[2]data1cf!K129</f>
        <v>12665.3002608163</v>
      </c>
      <c r="M129" s="376" t="n">
        <f aca="false">+[2]data1cf!L129</f>
        <v>12068.5698398997</v>
      </c>
      <c r="N129" s="376" t="n">
        <f aca="false">+[2]data1cf!M129</f>
        <v>11444.3904440471</v>
      </c>
      <c r="O129" s="376" t="n">
        <f aca="false">+[2]data1cf!N129</f>
        <v>10899.7718105832</v>
      </c>
      <c r="P129" s="376" t="n">
        <f aca="false">+[2]data1cf!O129</f>
        <v>11763.7715157307</v>
      </c>
      <c r="Q129" s="376" t="n">
        <f aca="false">+[2]data1cf!P129</f>
        <v>12843.7593161079</v>
      </c>
      <c r="R129" s="376" t="n">
        <f aca="false">+[2]data1cf!Q129</f>
        <v>11558.2630907856</v>
      </c>
      <c r="S129" s="376" t="n">
        <f aca="false">+[2]data1cf!R129</f>
        <v>8498.19848908111</v>
      </c>
      <c r="T129" s="376" t="n">
        <f aca="false">+[2]data1cf!S129</f>
        <v>8027.81131871663</v>
      </c>
      <c r="U129" s="376" t="n">
        <f aca="false">+[2]data1cf!T129</f>
        <v>7557.44726756667</v>
      </c>
      <c r="V129" s="376" t="n">
        <f aca="false">+[2]data1cf!U129</f>
        <v>7087.10702920769</v>
      </c>
      <c r="W129" s="376" t="n">
        <f aca="false">+[2]data1cf!V129</f>
        <v>9954.24372557693</v>
      </c>
      <c r="X129" s="376" t="n">
        <f aca="false">+[2]data1cf!W129</f>
        <v>9483.95327738259</v>
      </c>
      <c r="Y129" s="376" t="n">
        <f aca="false">+[2]data1cf!X129</f>
        <v>9013.68885006789</v>
      </c>
      <c r="Z129" s="376" t="n">
        <f aca="false">+[2]data1cf!Y129</f>
        <v>8543.45122425922</v>
      </c>
      <c r="AA129" s="376" t="n">
        <f aca="false">+[2]data1cf!Z129</f>
        <v>8073.24120400176</v>
      </c>
      <c r="AB129" s="376"/>
      <c r="AC129" s="377" t="n">
        <f aca="false">XNPV(0.1,B129:AA129,$B$1:$AA$1)</f>
        <v>37557.3296879535</v>
      </c>
      <c r="AD129" s="377" t="n">
        <f aca="false">SUMPRODUCT(B129:AA129,$B$1010:$AA$1010)</f>
        <v>68069.3197175889</v>
      </c>
      <c r="AE129" s="378" t="n">
        <f aca="false">SUMPRODUCT(B129:AA129,$B$1012:$AA$1012)</f>
        <v>50478.9337626927</v>
      </c>
      <c r="AF129" s="379" t="n">
        <f aca="false">XIRR(B129:AA129,$B$1:$AA$1)</f>
        <v>0.161289742419432</v>
      </c>
      <c r="AG129" s="380" t="n">
        <f aca="false">1-EXP(-(1/0.25)*(AD129/ABS($AD$1010)))</f>
        <v>0.973460090326531</v>
      </c>
    </row>
    <row r="130" customFormat="false" ht="12.75" hidden="false" customHeight="false" outlineLevel="0" collapsed="false">
      <c r="A130" s="371"/>
      <c r="B130" s="376" t="n">
        <f aca="false">+[2]data1cf!A130</f>
        <v>-92429.4487263739</v>
      </c>
      <c r="C130" s="376" t="n">
        <f aca="false">+[2]data1cf!B130</f>
        <v>13172.5210895826</v>
      </c>
      <c r="D130" s="376" t="n">
        <f aca="false">+[2]data1cf!C130</f>
        <v>20367.830235377</v>
      </c>
      <c r="E130" s="376" t="n">
        <f aca="false">+[2]data1cf!D130</f>
        <v>19184.0550988385</v>
      </c>
      <c r="F130" s="376" t="n">
        <f aca="false">+[2]data1cf!E130</f>
        <v>17812.1999270217</v>
      </c>
      <c r="G130" s="376" t="n">
        <f aca="false">+[2]data1cf!F130</f>
        <v>16887.0447076707</v>
      </c>
      <c r="H130" s="376" t="n">
        <f aca="false">+[2]data1cf!G130</f>
        <v>15721.7793951773</v>
      </c>
      <c r="I130" s="376" t="n">
        <f aca="false">+[2]data1cf!H130</f>
        <v>14800.7195621608</v>
      </c>
      <c r="J130" s="376" t="n">
        <f aca="false">+[2]data1cf!I130</f>
        <v>14170.8281992711</v>
      </c>
      <c r="K130" s="376" t="n">
        <f aca="false">+[2]data1cf!J130</f>
        <v>13621.9148645678</v>
      </c>
      <c r="L130" s="376" t="n">
        <f aca="false">+[2]data1cf!K130</f>
        <v>12921.2417862468</v>
      </c>
      <c r="M130" s="376" t="n">
        <f aca="false">+[2]data1cf!L130</f>
        <v>12310.531950726</v>
      </c>
      <c r="N130" s="376" t="n">
        <f aca="false">+[2]data1cf!M130</f>
        <v>11671.7301018256</v>
      </c>
      <c r="O130" s="376" t="n">
        <f aca="false">+[2]data1cf!N130</f>
        <v>11114.1959747181</v>
      </c>
      <c r="P130" s="376" t="n">
        <f aca="false">+[2]data1cf!O130</f>
        <v>11998.5932127371</v>
      </c>
      <c r="Q130" s="376" t="n">
        <f aca="false">+[2]data1cf!P130</f>
        <v>13103.8815453141</v>
      </c>
      <c r="R130" s="376" t="n">
        <f aca="false">+[2]data1cf!Q130</f>
        <v>11788.2704069991</v>
      </c>
      <c r="S130" s="376" t="n">
        <f aca="false">+[2]data1cf!R130</f>
        <v>8656.51864090101</v>
      </c>
      <c r="T130" s="376" t="n">
        <f aca="false">+[2]data1cf!S130</f>
        <v>8175.11185925387</v>
      </c>
      <c r="U130" s="376" t="n">
        <f aca="false">+[2]data1cf!T130</f>
        <v>7693.72873842779</v>
      </c>
      <c r="V130" s="376" t="n">
        <f aca="false">+[2]data1cf!U130</f>
        <v>7212.36998824738</v>
      </c>
      <c r="W130" s="376" t="n">
        <f aca="false">+[2]data1cf!V130</f>
        <v>10146.6741880665</v>
      </c>
      <c r="X130" s="376" t="n">
        <f aca="false">+[2]data1cf!W130</f>
        <v>9665.36639446912</v>
      </c>
      <c r="Y130" s="376" t="n">
        <f aca="false">+[2]data1cf!X130</f>
        <v>9184.08523133433</v>
      </c>
      <c r="Z130" s="376" t="n">
        <f aca="false">+[2]data1cf!Y130</f>
        <v>8702.83149757596</v>
      </c>
      <c r="AA130" s="376" t="n">
        <f aca="false">+[2]data1cf!Z130</f>
        <v>8221.60601607531</v>
      </c>
      <c r="AB130" s="376"/>
      <c r="AC130" s="377" t="n">
        <f aca="false">XNPV(0.1,B130:AA130,$B$1:$AA$1)</f>
        <v>38071.4938118466</v>
      </c>
      <c r="AD130" s="377" t="n">
        <f aca="false">SUMPRODUCT(B130:AA130,$B$1010:$AA$1010)</f>
        <v>69202.0411442741</v>
      </c>
      <c r="AE130" s="378" t="n">
        <f aca="false">SUMPRODUCT(B130:AA130,$B$1012:$AA$1012)</f>
        <v>51259.8622526456</v>
      </c>
      <c r="AF130" s="379" t="n">
        <f aca="false">XIRR(B130:AA130,$B$1:$AA$1)</f>
        <v>0.160767253115071</v>
      </c>
      <c r="AG130" s="380" t="n">
        <f aca="false">1-EXP(-(1/0.25)*(AD130/ABS($AD$1010)))</f>
        <v>0.975015422084234</v>
      </c>
    </row>
    <row r="131" customFormat="false" ht="12.75" hidden="false" customHeight="false" outlineLevel="0" collapsed="false">
      <c r="A131" s="371"/>
      <c r="B131" s="376" t="n">
        <f aca="false">+[2]data1cf!A131</f>
        <v>-108800.609925164</v>
      </c>
      <c r="C131" s="376" t="n">
        <f aca="false">+[2]data1cf!B131</f>
        <v>15154.2102197287</v>
      </c>
      <c r="D131" s="376" t="n">
        <f aca="false">+[2]data1cf!C131</f>
        <v>23630.8554147444</v>
      </c>
      <c r="E131" s="376" t="n">
        <f aca="false">+[2]data1cf!D131</f>
        <v>22289.0184407671</v>
      </c>
      <c r="F131" s="376" t="n">
        <f aca="false">+[2]data1cf!E131</f>
        <v>20658.9026281819</v>
      </c>
      <c r="G131" s="376" t="n">
        <f aca="false">+[2]data1cf!F131</f>
        <v>19568.7691607642</v>
      </c>
      <c r="H131" s="376" t="n">
        <f aca="false">+[2]data1cf!G131</f>
        <v>18198.2255171667</v>
      </c>
      <c r="I131" s="376" t="n">
        <f aca="false">+[2]data1cf!H131</f>
        <v>17114.0269961256</v>
      </c>
      <c r="J131" s="376" t="n">
        <f aca="false">+[2]data1cf!I131</f>
        <v>16372.5688849573</v>
      </c>
      <c r="K131" s="376" t="n">
        <f aca="false">+[2]data1cf!J131</f>
        <v>15725.2836374131</v>
      </c>
      <c r="L131" s="376" t="n">
        <f aca="false">+[2]data1cf!K131</f>
        <v>14901.6549526052</v>
      </c>
      <c r="M131" s="376" t="n">
        <f aca="false">+[2]data1cf!L131</f>
        <v>14182.7758128122</v>
      </c>
      <c r="N131" s="376" t="n">
        <f aca="false">+[2]data1cf!M131</f>
        <v>13430.8289848328</v>
      </c>
      <c r="O131" s="376" t="n">
        <f aca="false">+[2]data1cf!N131</f>
        <v>12773.3579146338</v>
      </c>
      <c r="P131" s="376" t="n">
        <f aca="false">+[2]data1cf!O131</f>
        <v>13815.586292371</v>
      </c>
      <c r="Q131" s="376" t="n">
        <f aca="false">+[2]data1cf!P131</f>
        <v>15116.643978905</v>
      </c>
      <c r="R131" s="376" t="n">
        <f aca="false">+[2]data1cf!Q131</f>
        <v>13568.0109810306</v>
      </c>
      <c r="S131" s="376" t="n">
        <f aca="false">+[2]data1cf!R131</f>
        <v>9881.56140266737</v>
      </c>
      <c r="T131" s="376" t="n">
        <f aca="false">+[2]data1cf!S131</f>
        <v>9314.88755372582</v>
      </c>
      <c r="U131" s="376" t="n">
        <f aca="false">+[2]data1cf!T131</f>
        <v>8748.24155642462</v>
      </c>
      <c r="V131" s="376" t="n">
        <f aca="false">+[2]data1cf!U131</f>
        <v>8181.62424631295</v>
      </c>
      <c r="W131" s="376" t="n">
        <f aca="false">+[2]data1cf!V131</f>
        <v>11635.654223181</v>
      </c>
      <c r="X131" s="376" t="n">
        <f aca="false">+[2]data1cf!W131</f>
        <v>11069.096895114</v>
      </c>
      <c r="Y131" s="376" t="n">
        <f aca="false">+[2]data1cf!X131</f>
        <v>10502.5709143135</v>
      </c>
      <c r="Z131" s="376" t="n">
        <f aca="false">+[2]data1cf!Y131</f>
        <v>9936.07722119754</v>
      </c>
      <c r="AA131" s="376" t="n">
        <f aca="false">+[2]data1cf!Z131</f>
        <v>9369.61678439671</v>
      </c>
      <c r="AB131" s="376"/>
      <c r="AC131" s="377" t="n">
        <f aca="false">XNPV(0.1,B131:AA131,$B$1:$AA$1)</f>
        <v>41959.4104798676</v>
      </c>
      <c r="AD131" s="377" t="n">
        <f aca="false">SUMPRODUCT(B131:AA131,$B$1010:$AA$1010)</f>
        <v>77902.2872304479</v>
      </c>
      <c r="AE131" s="378" t="n">
        <f aca="false">SUMPRODUCT(B131:AA131,$B$1012:$AA$1012)</f>
        <v>57226.6891834802</v>
      </c>
      <c r="AF131" s="379" t="n">
        <f aca="false">XIRR(B131:AA131,$B$1:$AA$1)</f>
        <v>0.157175324037638</v>
      </c>
      <c r="AG131" s="380" t="n">
        <f aca="false">1-EXP(-(1/0.25)*(AD131/ABS($AD$1010)))</f>
        <v>0.984288287937662</v>
      </c>
    </row>
    <row r="132" customFormat="false" ht="12.75" hidden="false" customHeight="false" outlineLevel="0" collapsed="false">
      <c r="A132" s="371"/>
      <c r="B132" s="376" t="n">
        <f aca="false">+[2]data1cf!A132</f>
        <v>-90873.6562414426</v>
      </c>
      <c r="C132" s="376" t="n">
        <f aca="false">+[2]data1cf!B132</f>
        <v>13034.6694792136</v>
      </c>
      <c r="D132" s="376" t="n">
        <f aca="false">+[2]data1cf!C132</f>
        <v>20080.5961018561</v>
      </c>
      <c r="E132" s="376" t="n">
        <f aca="false">+[2]data1cf!D132</f>
        <v>18964.3694601153</v>
      </c>
      <c r="F132" s="376" t="n">
        <f aca="false">+[2]data1cf!E132</f>
        <v>17541.6706337406</v>
      </c>
      <c r="G132" s="376" t="n">
        <f aca="false">+[2]data1cf!F132</f>
        <v>16632.1937108405</v>
      </c>
      <c r="H132" s="376" t="n">
        <f aca="false">+[2]data1cf!G132</f>
        <v>15486.4365127059</v>
      </c>
      <c r="I132" s="376" t="n">
        <f aca="false">+[2]data1cf!H132</f>
        <v>14580.8801581383</v>
      </c>
      <c r="J132" s="376" t="n">
        <f aca="false">+[2]data1cf!I132</f>
        <v>13961.5912629925</v>
      </c>
      <c r="K132" s="376" t="n">
        <f aca="false">+[2]data1cf!J132</f>
        <v>13422.0264577471</v>
      </c>
      <c r="L132" s="376" t="n">
        <f aca="false">+[2]data1cf!K132</f>
        <v>12733.0381589129</v>
      </c>
      <c r="M132" s="376" t="n">
        <f aca="false">+[2]data1cf!L132</f>
        <v>12132.607923516</v>
      </c>
      <c r="N132" s="376" t="n">
        <f aca="false">+[2]data1cf!M132</f>
        <v>11504.5585255885</v>
      </c>
      <c r="O132" s="376" t="n">
        <f aca="false">+[2]data1cf!N132</f>
        <v>10956.5216566865</v>
      </c>
      <c r="P132" s="376" t="n">
        <f aca="false">+[2]data1cf!O132</f>
        <v>11825.919805876</v>
      </c>
      <c r="Q132" s="376" t="n">
        <f aca="false">+[2]data1cf!P132</f>
        <v>12912.603686028</v>
      </c>
      <c r="R132" s="376" t="n">
        <f aca="false">+[2]data1cf!Q132</f>
        <v>11619.1371991232</v>
      </c>
      <c r="S132" s="376" t="n">
        <f aca="false">+[2]data1cf!R132</f>
        <v>8540.09975653889</v>
      </c>
      <c r="T132" s="376" t="n">
        <f aca="false">+[2]data1cf!S132</f>
        <v>8066.79611802851</v>
      </c>
      <c r="U132" s="376" t="n">
        <f aca="false">+[2]data1cf!T132</f>
        <v>7593.51574207512</v>
      </c>
      <c r="V132" s="376" t="n">
        <f aca="false">+[2]data1cf!U132</f>
        <v>7120.25932655543</v>
      </c>
      <c r="W132" s="376" t="n">
        <f aca="false">+[2]data1cf!V132</f>
        <v>10005.1726830287</v>
      </c>
      <c r="X132" s="376" t="n">
        <f aca="false">+[2]data1cf!W132</f>
        <v>9531.96636637988</v>
      </c>
      <c r="Y132" s="376" t="n">
        <f aca="false">+[2]data1cf!X132</f>
        <v>9058.78623194386</v>
      </c>
      <c r="Z132" s="376" t="n">
        <f aca="false">+[2]data1cf!Y132</f>
        <v>8585.63306518706</v>
      </c>
      <c r="AA132" s="376" t="n">
        <f aca="false">+[2]data1cf!Z132</f>
        <v>8112.50767513987</v>
      </c>
      <c r="AB132" s="376"/>
      <c r="AC132" s="377" t="n">
        <f aca="false">XNPV(0.1,B132:AA132,$B$1:$AA$1)</f>
        <v>37823.4116539681</v>
      </c>
      <c r="AD132" s="377" t="n">
        <f aca="false">SUMPRODUCT(B132:AA132,$B$1010:$AA$1010)</f>
        <v>68507.9413282105</v>
      </c>
      <c r="AE132" s="378" t="n">
        <f aca="false">SUMPRODUCT(B132:AA132,$B$1012:$AA$1012)</f>
        <v>50820.9131179141</v>
      </c>
      <c r="AF132" s="379" t="n">
        <f aca="false">XIRR(B132:AA132,$B$1:$AA$1)</f>
        <v>0.161416423031048</v>
      </c>
      <c r="AG132" s="380" t="n">
        <f aca="false">1-EXP(-(1/0.25)*(AD132/ABS($AD$1010)))</f>
        <v>0.974073526758124</v>
      </c>
    </row>
    <row r="133" customFormat="false" ht="12.75" hidden="false" customHeight="false" outlineLevel="0" collapsed="false">
      <c r="A133" s="371"/>
      <c r="B133" s="376" t="n">
        <f aca="false">+[2]data1cf!A133</f>
        <v>-90476.3574366249</v>
      </c>
      <c r="C133" s="376" t="n">
        <f aca="false">+[2]data1cf!B133</f>
        <v>12934.489767901</v>
      </c>
      <c r="D133" s="376" t="n">
        <f aca="false">+[2]data1cf!C133</f>
        <v>19973.065121932</v>
      </c>
      <c r="E133" s="376" t="n">
        <f aca="false">+[2]data1cf!D133</f>
        <v>18824.3647430215</v>
      </c>
      <c r="F133" s="376" t="n">
        <f aca="false">+[2]data1cf!E133</f>
        <v>17472.5862501035</v>
      </c>
      <c r="G133" s="376" t="n">
        <f aca="false">+[2]data1cf!F133</f>
        <v>16567.113054244</v>
      </c>
      <c r="H133" s="376" t="n">
        <f aca="false">+[2]data1cf!G133</f>
        <v>15426.3375940944</v>
      </c>
      <c r="I133" s="376" t="n">
        <f aca="false">+[2]data1cf!H133</f>
        <v>14524.740323735</v>
      </c>
      <c r="J133" s="376" t="n">
        <f aca="false">+[2]data1cf!I133</f>
        <v>13908.1589540487</v>
      </c>
      <c r="K133" s="376" t="n">
        <f aca="false">+[2]data1cf!J133</f>
        <v>13370.9814592039</v>
      </c>
      <c r="L133" s="376" t="n">
        <f aca="false">+[2]data1cf!K133</f>
        <v>12684.9770730507</v>
      </c>
      <c r="M133" s="376" t="n">
        <f aca="false">+[2]data1cf!L133</f>
        <v>12087.1719132232</v>
      </c>
      <c r="N133" s="376" t="n">
        <f aca="false">+[2]data1cf!M133</f>
        <v>11461.8683415943</v>
      </c>
      <c r="O133" s="376" t="n">
        <f aca="false">+[2]data1cf!N133</f>
        <v>10916.2567635783</v>
      </c>
      <c r="P133" s="376" t="n">
        <f aca="false">+[2]data1cf!O133</f>
        <v>11781.8246332652</v>
      </c>
      <c r="Q133" s="376" t="n">
        <f aca="false">+[2]data1cf!P133</f>
        <v>12863.757541302</v>
      </c>
      <c r="R133" s="376" t="n">
        <f aca="false">+[2]data1cf!Q133</f>
        <v>11575.9460782025</v>
      </c>
      <c r="S133" s="376" t="n">
        <f aca="false">+[2]data1cf!R133</f>
        <v>8510.37015952434</v>
      </c>
      <c r="T133" s="376" t="n">
        <f aca="false">+[2]data1cf!S133</f>
        <v>8039.13580024926</v>
      </c>
      <c r="U133" s="376" t="n">
        <f aca="false">+[2]data1cf!T133</f>
        <v>7567.92460182749</v>
      </c>
      <c r="V133" s="376" t="n">
        <f aca="false">+[2]data1cf!U133</f>
        <v>7096.73725908461</v>
      </c>
      <c r="W133" s="376" t="n">
        <f aca="false">+[2]data1cf!V133</f>
        <v>9969.03780040404</v>
      </c>
      <c r="X133" s="376" t="n">
        <f aca="false">+[2]data1cf!W133</f>
        <v>9497.90033750018</v>
      </c>
      <c r="Y133" s="376" t="n">
        <f aca="false">+[2]data1cf!X133</f>
        <v>9026.78894234077</v>
      </c>
      <c r="Z133" s="376" t="n">
        <f aca="false">+[2]data1cf!Y133</f>
        <v>8555.70439695812</v>
      </c>
      <c r="AA133" s="376" t="n">
        <f aca="false">+[2]data1cf!Z133</f>
        <v>8084.64750684555</v>
      </c>
      <c r="AB133" s="376"/>
      <c r="AC133" s="377" t="n">
        <f aca="false">XNPV(0.1,B133:AA133,$B$1:$AA$1)</f>
        <v>37609.7265090345</v>
      </c>
      <c r="AD133" s="377" t="n">
        <f aca="false">SUMPRODUCT(B133:AA133,$B$1010:$AA$1010)</f>
        <v>68166.7682203517</v>
      </c>
      <c r="AE133" s="378" t="n">
        <f aca="false">SUMPRODUCT(B133:AA133,$B$1012:$AA$1012)</f>
        <v>50550.4289692003</v>
      </c>
      <c r="AF133" s="379" t="n">
        <f aca="false">XIRR(B133:AA133,$B$1:$AA$1)</f>
        <v>0.161283560632917</v>
      </c>
      <c r="AG133" s="380" t="n">
        <f aca="false">1-EXP(-(1/0.25)*(AD133/ABS($AD$1010)))</f>
        <v>0.973597619591909</v>
      </c>
    </row>
    <row r="134" customFormat="false" ht="12.75" hidden="false" customHeight="false" outlineLevel="0" collapsed="false">
      <c r="A134" s="371"/>
      <c r="B134" s="376" t="n">
        <f aca="false">+[2]data1cf!A134</f>
        <v>-114272.661507043</v>
      </c>
      <c r="C134" s="376" t="n">
        <f aca="false">+[2]data1cf!B134</f>
        <v>15843.4898435011</v>
      </c>
      <c r="D134" s="376" t="n">
        <f aca="false">+[2]data1cf!C134</f>
        <v>24659.0739278179</v>
      </c>
      <c r="E134" s="376" t="n">
        <f aca="false">+[2]data1cf!D134</f>
        <v>23308.626898519</v>
      </c>
      <c r="F134" s="376" t="n">
        <f aca="false">+[2]data1cf!E134</f>
        <v>21610.4114325895</v>
      </c>
      <c r="G134" s="376" t="n">
        <f aca="false">+[2]data1cf!F134</f>
        <v>20465.1340769436</v>
      </c>
      <c r="H134" s="376" t="n">
        <f aca="false">+[2]data1cf!G134</f>
        <v>19025.9762646379</v>
      </c>
      <c r="I134" s="376" t="n">
        <f aca="false">+[2]data1cf!H134</f>
        <v>17887.2487272962</v>
      </c>
      <c r="J134" s="376" t="n">
        <f aca="false">+[2]data1cf!I134</f>
        <v>17108.4994921819</v>
      </c>
      <c r="K134" s="376" t="n">
        <f aca="false">+[2]data1cf!J134</f>
        <v>16428.3334871436</v>
      </c>
      <c r="L134" s="376" t="n">
        <f aca="false">+[2]data1cf!K134</f>
        <v>15563.6069588286</v>
      </c>
      <c r="M134" s="376" t="n">
        <f aca="false">+[2]data1cf!L134</f>
        <v>14808.572288871</v>
      </c>
      <c r="N134" s="376" t="n">
        <f aca="false">+[2]data1cf!M134</f>
        <v>14018.8068141729</v>
      </c>
      <c r="O134" s="376" t="n">
        <f aca="false">+[2]data1cf!N134</f>
        <v>13327.9318759836</v>
      </c>
      <c r="P134" s="376" t="n">
        <f aca="false">+[2]data1cf!O134</f>
        <v>14422.9152249338</v>
      </c>
      <c r="Q134" s="376" t="n">
        <f aca="false">+[2]data1cf!P134</f>
        <v>15789.4087098205</v>
      </c>
      <c r="R134" s="376" t="n">
        <f aca="false">+[2]data1cf!Q134</f>
        <v>14162.8882841863</v>
      </c>
      <c r="S134" s="376" t="n">
        <f aca="false">+[2]data1cf!R134</f>
        <v>10291.0312686711</v>
      </c>
      <c r="T134" s="376" t="n">
        <f aca="false">+[2]data1cf!S134</f>
        <v>9695.85694961596</v>
      </c>
      <c r="U134" s="376" t="n">
        <f aca="false">+[2]data1cf!T134</f>
        <v>9100.7118829802</v>
      </c>
      <c r="V134" s="376" t="n">
        <f aca="false">+[2]data1cf!U134</f>
        <v>8505.59694633639</v>
      </c>
      <c r="W134" s="376" t="n">
        <f aca="false">+[2]data1cf!V134</f>
        <v>12133.3449769155</v>
      </c>
      <c r="X134" s="376" t="n">
        <f aca="false">+[2]data1cf!W134</f>
        <v>11538.2930390719</v>
      </c>
      <c r="Y134" s="376" t="n">
        <f aca="false">+[2]data1cf!X134</f>
        <v>10943.2740250839</v>
      </c>
      <c r="Z134" s="376" t="n">
        <f aca="false">+[2]data1cf!Y134</f>
        <v>10348.2889226673</v>
      </c>
      <c r="AA134" s="376" t="n">
        <f aca="false">+[2]data1cf!Z134</f>
        <v>9753.33874916924</v>
      </c>
      <c r="AB134" s="376"/>
      <c r="AC134" s="377" t="n">
        <f aca="false">XNPV(0.1,B134:AA134,$B$1:$AA$1)</f>
        <v>43218.1171285178</v>
      </c>
      <c r="AD134" s="377" t="n">
        <f aca="false">SUMPRODUCT(B134:AA134,$B$1010:$AA$1010)</f>
        <v>80764.1666780669</v>
      </c>
      <c r="AE134" s="378" t="n">
        <f aca="false">SUMPRODUCT(B134:AA134,$B$1012:$AA$1012)</f>
        <v>59177.1088666986</v>
      </c>
      <c r="AF134" s="379" t="n">
        <f aca="false">XIRR(B134:AA134,$B$1:$AA$1)</f>
        <v>0.156138314786443</v>
      </c>
      <c r="AG134" s="380" t="n">
        <f aca="false">1-EXP(-(1/0.25)*(AD134/ABS($AD$1010)))</f>
        <v>0.986511658111966</v>
      </c>
    </row>
    <row r="135" customFormat="false" ht="12.75" hidden="false" customHeight="false" outlineLevel="0" collapsed="false">
      <c r="A135" s="371"/>
      <c r="B135" s="376" t="n">
        <f aca="false">+[2]data1cf!A135</f>
        <v>-98844.7806465099</v>
      </c>
      <c r="C135" s="376" t="n">
        <f aca="false">+[2]data1cf!B135</f>
        <v>13990.568063568</v>
      </c>
      <c r="D135" s="376" t="n">
        <f aca="false">+[2]data1cf!C135</f>
        <v>21640.6228299</v>
      </c>
      <c r="E135" s="376" t="n">
        <f aca="false">+[2]data1cf!D135</f>
        <v>20412.5697082825</v>
      </c>
      <c r="F135" s="376" t="n">
        <f aca="false">+[2]data1cf!E135</f>
        <v>18927.7312252683</v>
      </c>
      <c r="G135" s="376" t="n">
        <f aca="false">+[2]data1cf!F135</f>
        <v>17937.9263327451</v>
      </c>
      <c r="H135" s="376" t="n">
        <f aca="false">+[2]data1cf!G135</f>
        <v>16692.2190397439</v>
      </c>
      <c r="I135" s="376" t="n">
        <f aca="false">+[2]data1cf!H135</f>
        <v>15707.230398014</v>
      </c>
      <c r="J135" s="376" t="n">
        <f aca="false">+[2]data1cf!I135</f>
        <v>15033.6196121239</v>
      </c>
      <c r="K135" s="376" t="n">
        <f aca="false">+[2]data1cf!J135</f>
        <v>14446.1574863587</v>
      </c>
      <c r="L135" s="376" t="n">
        <f aca="false">+[2]data1cf!K135</f>
        <v>13697.3020575326</v>
      </c>
      <c r="M135" s="376" t="n">
        <f aca="false">+[2]data1cf!L135</f>
        <v>13044.2041481269</v>
      </c>
      <c r="N135" s="376" t="n">
        <f aca="false">+[2]data1cf!M135</f>
        <v>12361.0644182983</v>
      </c>
      <c r="O135" s="376" t="n">
        <f aca="false">+[2]data1cf!N135</f>
        <v>11764.3682150723</v>
      </c>
      <c r="P135" s="376" t="n">
        <f aca="false">+[2]data1cf!O135</f>
        <v>12710.6144042029</v>
      </c>
      <c r="Q135" s="376" t="n">
        <f aca="false">+[2]data1cf!P135</f>
        <v>13892.6184547534</v>
      </c>
      <c r="R135" s="376" t="n">
        <f aca="false">+[2]data1cf!Q135</f>
        <v>12485.6935387797</v>
      </c>
      <c r="S135" s="376" t="n">
        <f aca="false">+[2]data1cf!R135</f>
        <v>9136.57352751907</v>
      </c>
      <c r="T135" s="376" t="n">
        <f aca="false">+[2]data1cf!S135</f>
        <v>8621.75332260233</v>
      </c>
      <c r="U135" s="376" t="n">
        <f aca="false">+[2]data1cf!T135</f>
        <v>8106.95842075401</v>
      </c>
      <c r="V135" s="376" t="n">
        <f aca="false">+[2]data1cf!U135</f>
        <v>7592.1895810662</v>
      </c>
      <c r="W135" s="376" t="n">
        <f aca="false">+[2]data1cf!V135</f>
        <v>10730.1576094148</v>
      </c>
      <c r="X135" s="376" t="n">
        <f aca="false">+[2]data1cf!W135</f>
        <v>10215.4432630984</v>
      </c>
      <c r="Y135" s="376" t="n">
        <f aca="false">+[2]data1cf!X135</f>
        <v>9700.75739560839</v>
      </c>
      <c r="Z135" s="376" t="n">
        <f aca="false">+[2]data1cf!Y135</f>
        <v>9186.10086130964</v>
      </c>
      <c r="AA135" s="376" t="n">
        <f aca="false">+[2]data1cf!Z135</f>
        <v>8671.47454019786</v>
      </c>
      <c r="AB135" s="376"/>
      <c r="AC135" s="377" t="n">
        <f aca="false">XNPV(0.1,B135:AA135,$B$1:$AA$1)</f>
        <v>39636.7462297946</v>
      </c>
      <c r="AD135" s="377" t="n">
        <f aca="false">SUMPRODUCT(B135:AA135,$B$1010:$AA$1010)</f>
        <v>72655.5241035836</v>
      </c>
      <c r="AE135" s="378" t="n">
        <f aca="false">SUMPRODUCT(B135:AA135,$B$1012:$AA$1012)</f>
        <v>53641.2353579612</v>
      </c>
      <c r="AF135" s="379" t="n">
        <f aca="false">XIRR(B135:AA135,$B$1:$AA$1)</f>
        <v>0.159300473293762</v>
      </c>
      <c r="AG135" s="380" t="n">
        <f aca="false">1-EXP(-(1/0.25)*(AD135/ABS($AD$1010)))</f>
        <v>0.979216969321374</v>
      </c>
    </row>
    <row r="136" customFormat="false" ht="12.75" hidden="false" customHeight="false" outlineLevel="0" collapsed="false">
      <c r="A136" s="371"/>
      <c r="B136" s="376" t="n">
        <f aca="false">+[2]data1cf!A136</f>
        <v>-94531.1897758683</v>
      </c>
      <c r="C136" s="376" t="n">
        <f aca="false">+[2]data1cf!B136</f>
        <v>13467.7472058974</v>
      </c>
      <c r="D136" s="376" t="n">
        <f aca="false">+[2]data1cf!C136</f>
        <v>20801.2447235797</v>
      </c>
      <c r="E136" s="376" t="n">
        <f aca="false">+[2]data1cf!D136</f>
        <v>19607.4429707207</v>
      </c>
      <c r="F136" s="376" t="n">
        <f aca="false">+[2]data1cf!E136</f>
        <v>18177.6615977049</v>
      </c>
      <c r="G136" s="376" t="n">
        <f aca="false">+[2]data1cf!F136</f>
        <v>17231.3263562392</v>
      </c>
      <c r="H136" s="376" t="n">
        <f aca="false">+[2]data1cf!G136</f>
        <v>16039.7072689699</v>
      </c>
      <c r="I136" s="376" t="n">
        <f aca="false">+[2]data1cf!H136</f>
        <v>15097.7035778349</v>
      </c>
      <c r="J136" s="376" t="n">
        <f aca="false">+[2]data1cf!I136</f>
        <v>14453.4891982838</v>
      </c>
      <c r="K136" s="376" t="n">
        <f aca="false">+[2]data1cf!J136</f>
        <v>13891.9468090606</v>
      </c>
      <c r="L136" s="376" t="n">
        <f aca="false">+[2]data1cf!K136</f>
        <v>13175.4886045484</v>
      </c>
      <c r="M136" s="376" t="n">
        <f aca="false">+[2]data1cf!L136</f>
        <v>12550.8919185883</v>
      </c>
      <c r="N136" s="376" t="n">
        <f aca="false">+[2]data1cf!M136</f>
        <v>11897.5644386599</v>
      </c>
      <c r="O136" s="376" t="n">
        <f aca="false">+[2]data1cf!N136</f>
        <v>11327.2003373615</v>
      </c>
      <c r="P136" s="376" t="n">
        <f aca="false">+[2]data1cf!O136</f>
        <v>12231.8600467596</v>
      </c>
      <c r="Q136" s="376" t="n">
        <f aca="false">+[2]data1cf!P136</f>
        <v>13362.2813850195</v>
      </c>
      <c r="R136" s="376" t="n">
        <f aca="false">+[2]data1cf!Q136</f>
        <v>12016.7547384691</v>
      </c>
      <c r="S136" s="376" t="n">
        <f aca="false">+[2]data1cf!R136</f>
        <v>8813.79048182458</v>
      </c>
      <c r="T136" s="376" t="n">
        <f aca="false">+[2]data1cf!S136</f>
        <v>8321.43705483406</v>
      </c>
      <c r="U136" s="376" t="n">
        <f aca="false">+[2]data1cf!T136</f>
        <v>7829.10782668487</v>
      </c>
      <c r="V136" s="376" t="n">
        <f aca="false">+[2]data1cf!U136</f>
        <v>7336.80352334226</v>
      </c>
      <c r="W136" s="376" t="n">
        <f aca="false">+[2]data1cf!V136</f>
        <v>10337.8304795279</v>
      </c>
      <c r="X136" s="376" t="n">
        <f aca="false">+[2]data1cf!W136</f>
        <v>9845.57829146337</v>
      </c>
      <c r="Y136" s="376" t="n">
        <f aca="false">+[2]data1cf!X136</f>
        <v>9353.35333940798</v>
      </c>
      <c r="Z136" s="376" t="n">
        <f aca="false">+[2]data1cf!Y136</f>
        <v>8861.15644044198</v>
      </c>
      <c r="AA136" s="376" t="n">
        <f aca="false">+[2]data1cf!Z136</f>
        <v>8368.98843615807</v>
      </c>
      <c r="AB136" s="376"/>
      <c r="AC136" s="377" t="n">
        <f aca="false">XNPV(0.1,B136:AA136,$B$1:$AA$1)</f>
        <v>38638.3223583101</v>
      </c>
      <c r="AD136" s="377" t="n">
        <f aca="false">SUMPRODUCT(B136:AA136,$B$1010:$AA$1010)</f>
        <v>70391.8952029575</v>
      </c>
      <c r="AE136" s="378" t="n">
        <f aca="false">SUMPRODUCT(B136:AA136,$B$1012:$AA$1012)</f>
        <v>52096.6930498043</v>
      </c>
      <c r="AF136" s="379" t="n">
        <f aca="false">XIRR(B136:AA136,$B$1:$AA$1)</f>
        <v>0.160370202458592</v>
      </c>
      <c r="AG136" s="380" t="n">
        <f aca="false">1-EXP(-(1/0.25)*(AD136/ABS($AD$1010)))</f>
        <v>0.976551140483144</v>
      </c>
    </row>
    <row r="137" customFormat="false" ht="12.75" hidden="false" customHeight="false" outlineLevel="0" collapsed="false">
      <c r="A137" s="371"/>
      <c r="B137" s="376" t="n">
        <f aca="false">+[2]data1cf!A137</f>
        <v>-116033.164604451</v>
      </c>
      <c r="C137" s="376" t="n">
        <f aca="false">+[2]data1cf!B137</f>
        <v>16018.0509716435</v>
      </c>
      <c r="D137" s="376" t="n">
        <f aca="false">+[2]data1cf!C137</f>
        <v>25056.2161712853</v>
      </c>
      <c r="E137" s="376" t="n">
        <f aca="false">+[2]data1cf!D137</f>
        <v>23627.2764359127</v>
      </c>
      <c r="F137" s="376" t="n">
        <f aca="false">+[2]data1cf!E137</f>
        <v>21916.5368724368</v>
      </c>
      <c r="G137" s="376" t="n">
        <f aca="false">+[2]data1cf!F137</f>
        <v>20753.5182757635</v>
      </c>
      <c r="H137" s="376" t="n">
        <f aca="false">+[2]data1cf!G137</f>
        <v>19292.2854784674</v>
      </c>
      <c r="I137" s="376" t="n">
        <f aca="false">+[2]data1cf!H137</f>
        <v>18136.0145205896</v>
      </c>
      <c r="J137" s="376" t="n">
        <f aca="false">+[2]data1cf!I137</f>
        <v>17345.2677488603</v>
      </c>
      <c r="K137" s="376" t="n">
        <f aca="false">+[2]data1cf!J137</f>
        <v>16654.5231382393</v>
      </c>
      <c r="L137" s="376" t="n">
        <f aca="false">+[2]data1cf!K137</f>
        <v>15776.5743513786</v>
      </c>
      <c r="M137" s="376" t="n">
        <f aca="false">+[2]data1cf!L137</f>
        <v>15009.9074952306</v>
      </c>
      <c r="N137" s="376" t="n">
        <f aca="false">+[2]data1cf!M137</f>
        <v>14207.9747659495</v>
      </c>
      <c r="O137" s="376" t="n">
        <f aca="false">+[2]data1cf!N137</f>
        <v>13506.352923755</v>
      </c>
      <c r="P137" s="376" t="n">
        <f aca="false">+[2]data1cf!O137</f>
        <v>14618.3089362181</v>
      </c>
      <c r="Q137" s="376" t="n">
        <f aca="false">+[2]data1cf!P137</f>
        <v>16005.8548406511</v>
      </c>
      <c r="R137" s="376" t="n">
        <f aca="false">+[2]data1cf!Q137</f>
        <v>14354.2759783833</v>
      </c>
      <c r="S137" s="376" t="n">
        <f aca="false">+[2]data1cf!R137</f>
        <v>10422.7685077318</v>
      </c>
      <c r="T137" s="376" t="n">
        <f aca="false">+[2]data1cf!S137</f>
        <v>9818.42483689668</v>
      </c>
      <c r="U137" s="376" t="n">
        <f aca="false">+[2]data1cf!T137</f>
        <v>9214.11086914844</v>
      </c>
      <c r="V137" s="376" t="n">
        <f aca="false">+[2]data1cf!U137</f>
        <v>8609.82749557966</v>
      </c>
      <c r="W137" s="376" t="n">
        <f aca="false">+[2]data1cf!V137</f>
        <v>12293.4651988086</v>
      </c>
      <c r="X137" s="376" t="n">
        <f aca="false">+[2]data1cf!W137</f>
        <v>11689.2457946097</v>
      </c>
      <c r="Y137" s="376" t="n">
        <f aca="false">+[2]data1cf!X137</f>
        <v>11085.0598214967</v>
      </c>
      <c r="Z137" s="376" t="n">
        <f aca="false">+[2]data1cf!Y137</f>
        <v>10480.9082824022</v>
      </c>
      <c r="AA137" s="376" t="n">
        <f aca="false">+[2]data1cf!Z137</f>
        <v>9876.79221034685</v>
      </c>
      <c r="AB137" s="376"/>
      <c r="AC137" s="377" t="n">
        <f aca="false">XNPV(0.1,B137:AA137,$B$1:$AA$1)</f>
        <v>43627.929040401</v>
      </c>
      <c r="AD137" s="377" t="n">
        <f aca="false">SUMPRODUCT(B137:AA137,$B$1010:$AA$1010)</f>
        <v>81691.7959893537</v>
      </c>
      <c r="AE137" s="378" t="n">
        <f aca="false">SUMPRODUCT(B137:AA137,$B$1012:$AA$1012)</f>
        <v>59810.6683356499</v>
      </c>
      <c r="AF137" s="379" t="n">
        <f aca="false">XIRR(B137:AA137,$B$1:$AA$1)</f>
        <v>0.155829776312281</v>
      </c>
      <c r="AG137" s="380" t="n">
        <f aca="false">1-EXP(-(1/0.25)*(AD137/ABS($AD$1010)))</f>
        <v>0.987162515988656</v>
      </c>
    </row>
    <row r="138" customFormat="false" ht="12.75" hidden="false" customHeight="false" outlineLevel="0" collapsed="false">
      <c r="A138" s="371"/>
      <c r="B138" s="376" t="n">
        <f aca="false">+[2]data1cf!A138</f>
        <v>-98814.4534137043</v>
      </c>
      <c r="C138" s="376" t="n">
        <f aca="false">+[2]data1cf!B138</f>
        <v>13956.7512806109</v>
      </c>
      <c r="D138" s="376" t="n">
        <f aca="false">+[2]data1cf!C138</f>
        <v>21600.7620281972</v>
      </c>
      <c r="E138" s="376" t="n">
        <f aca="false">+[2]data1cf!D138</f>
        <v>20398.0225330585</v>
      </c>
      <c r="F138" s="376" t="n">
        <f aca="false">+[2]data1cf!E138</f>
        <v>18922.4577682118</v>
      </c>
      <c r="G138" s="376" t="n">
        <f aca="false">+[2]data1cf!F138</f>
        <v>17932.9584944335</v>
      </c>
      <c r="H138" s="376" t="n">
        <f aca="false">+[2]data1cf!G138</f>
        <v>16687.6314752358</v>
      </c>
      <c r="I138" s="376" t="n">
        <f aca="false">+[2]data1cf!H138</f>
        <v>15702.9450445043</v>
      </c>
      <c r="J138" s="376" t="n">
        <f aca="false">+[2]data1cf!I138</f>
        <v>15029.5409336757</v>
      </c>
      <c r="K138" s="376" t="n">
        <f aca="false">+[2]data1cf!J138</f>
        <v>14442.2610398162</v>
      </c>
      <c r="L138" s="376" t="n">
        <f aca="false">+[2]data1cf!K138</f>
        <v>13693.6333836726</v>
      </c>
      <c r="M138" s="376" t="n">
        <f aca="false">+[2]data1cf!L138</f>
        <v>13040.7358556347</v>
      </c>
      <c r="N138" s="376" t="n">
        <f aca="false">+[2]data1cf!M138</f>
        <v>12357.8057245071</v>
      </c>
      <c r="O138" s="376" t="n">
        <f aca="false">+[2]data1cf!N138</f>
        <v>11761.2946523724</v>
      </c>
      <c r="P138" s="376" t="n">
        <f aca="false">+[2]data1cf!O138</f>
        <v>12707.2484626266</v>
      </c>
      <c r="Q138" s="376" t="n">
        <f aca="false">+[2]data1cf!P138</f>
        <v>13888.8898545543</v>
      </c>
      <c r="R138" s="376" t="n">
        <f aca="false">+[2]data1cf!Q138</f>
        <v>12482.3966066888</v>
      </c>
      <c r="S138" s="376" t="n">
        <f aca="false">+[2]data1cf!R138</f>
        <v>9134.30416149295</v>
      </c>
      <c r="T138" s="376" t="n">
        <f aca="false">+[2]data1cf!S138</f>
        <v>8619.64191203026</v>
      </c>
      <c r="U138" s="376" t="n">
        <f aca="false">+[2]data1cf!T138</f>
        <v>8105.00495787259</v>
      </c>
      <c r="V138" s="376" t="n">
        <f aca="false">+[2]data1cf!U138</f>
        <v>7590.39405787913</v>
      </c>
      <c r="W138" s="376" t="n">
        <f aca="false">+[2]data1cf!V138</f>
        <v>10727.3993051248</v>
      </c>
      <c r="X138" s="376" t="n">
        <f aca="false">+[2]data1cf!W138</f>
        <v>10212.8428817832</v>
      </c>
      <c r="Y138" s="376" t="n">
        <f aca="false">+[2]data1cf!X138</f>
        <v>9698.31492853029</v>
      </c>
      <c r="Z138" s="376" t="n">
        <f aca="false">+[2]data1cf!Y138</f>
        <v>9183.81629946871</v>
      </c>
      <c r="AA138" s="376" t="n">
        <f aca="false">+[2]data1cf!Z138</f>
        <v>8669.34787432419</v>
      </c>
      <c r="AB138" s="376"/>
      <c r="AC138" s="377" t="n">
        <f aca="false">XNPV(0.1,B138:AA138,$B$1:$AA$1)</f>
        <v>39567.5925054577</v>
      </c>
      <c r="AD138" s="377" t="n">
        <f aca="false">SUMPRODUCT(B138:AA138,$B$1010:$AA$1010)</f>
        <v>72572.8543735593</v>
      </c>
      <c r="AE138" s="378" t="n">
        <f aca="false">SUMPRODUCT(B138:AA138,$B$1012:$AA$1012)</f>
        <v>53565.4724516303</v>
      </c>
      <c r="AF138" s="379" t="n">
        <f aca="false">XIRR(B138:AA138,$B$1:$AA$1)</f>
        <v>0.159191687616233</v>
      </c>
      <c r="AG138" s="380" t="n">
        <f aca="false">1-EXP(-(1/0.25)*(AD138/ABS($AD$1010)))</f>
        <v>0.97912516544215</v>
      </c>
    </row>
    <row r="139" customFormat="false" ht="12.75" hidden="false" customHeight="false" outlineLevel="0" collapsed="false">
      <c r="A139" s="371"/>
      <c r="B139" s="376" t="n">
        <f aca="false">+[2]data1cf!A139</f>
        <v>-117673.526334518</v>
      </c>
      <c r="C139" s="376" t="n">
        <f aca="false">+[2]data1cf!B139</f>
        <v>16253.0415788866</v>
      </c>
      <c r="D139" s="376" t="n">
        <f aca="false">+[2]data1cf!C139</f>
        <v>25339.5528809419</v>
      </c>
      <c r="E139" s="376" t="n">
        <f aca="false">+[2]data1cf!D139</f>
        <v>23929.5056800738</v>
      </c>
      <c r="F139" s="376" t="n">
        <f aca="false">+[2]data1cf!E139</f>
        <v>22201.7715061418</v>
      </c>
      <c r="G139" s="376" t="n">
        <f aca="false">+[2]data1cf!F139</f>
        <v>21022.2223774472</v>
      </c>
      <c r="H139" s="376" t="n">
        <f aca="false">+[2]data1cf!G139</f>
        <v>19540.4210502669</v>
      </c>
      <c r="I139" s="376" t="n">
        <f aca="false">+[2]data1cf!H139</f>
        <v>18367.8038810679</v>
      </c>
      <c r="J139" s="376" t="n">
        <f aca="false">+[2]data1cf!I139</f>
        <v>17565.8783162157</v>
      </c>
      <c r="K139" s="376" t="n">
        <f aca="false">+[2]data1cf!J139</f>
        <v>16865.2770119137</v>
      </c>
      <c r="L139" s="376" t="n">
        <f aca="false">+[2]data1cf!K139</f>
        <v>15975.0082882489</v>
      </c>
      <c r="M139" s="376" t="n">
        <f aca="false">+[2]data1cf!L139</f>
        <v>15197.5030569276</v>
      </c>
      <c r="N139" s="376" t="n">
        <f aca="false">+[2]data1cf!M139</f>
        <v>14384.2333985566</v>
      </c>
      <c r="O139" s="376" t="n">
        <f aca="false">+[2]data1cf!N139</f>
        <v>13672.5980493862</v>
      </c>
      <c r="P139" s="376" t="n">
        <f aca="false">+[2]data1cf!O139</f>
        <v>14800.3684661095</v>
      </c>
      <c r="Q139" s="376" t="n">
        <f aca="false">+[2]data1cf!P139</f>
        <v>16207.5301175413</v>
      </c>
      <c r="R139" s="376" t="n">
        <f aca="false">+[2]data1cf!Q139</f>
        <v>14532.6028723427</v>
      </c>
      <c r="S139" s="376" t="n">
        <f aca="false">+[2]data1cf!R139</f>
        <v>10545.5156506923</v>
      </c>
      <c r="T139" s="376" t="n">
        <f aca="false">+[2]data1cf!S139</f>
        <v>9932.62836878851</v>
      </c>
      <c r="U139" s="376" t="n">
        <f aca="false">+[2]data1cf!T139</f>
        <v>9319.77120988438</v>
      </c>
      <c r="V139" s="376" t="n">
        <f aca="false">+[2]data1cf!U139</f>
        <v>8706.94507766986</v>
      </c>
      <c r="W139" s="376" t="n">
        <f aca="false">+[2]data1cf!V139</f>
        <v>12442.6583951114</v>
      </c>
      <c r="X139" s="376" t="n">
        <f aca="false">+[2]data1cf!W139</f>
        <v>11829.8971366022</v>
      </c>
      <c r="Y139" s="376" t="n">
        <f aca="false">+[2]data1cf!X139</f>
        <v>11217.1697817945</v>
      </c>
      <c r="Z139" s="376" t="n">
        <f aca="false">+[2]data1cf!Y139</f>
        <v>10604.4773477992</v>
      </c>
      <c r="AA139" s="376" t="n">
        <f aca="false">+[2]data1cf!Z139</f>
        <v>9991.82088224085</v>
      </c>
      <c r="AB139" s="376"/>
      <c r="AC139" s="377" t="n">
        <f aca="false">XNPV(0.1,B139:AA139,$B$1:$AA$1)</f>
        <v>44007.9025259316</v>
      </c>
      <c r="AD139" s="377" t="n">
        <f aca="false">SUMPRODUCT(B139:AA139,$B$1010:$AA$1010)</f>
        <v>82551.3252352102</v>
      </c>
      <c r="AE139" s="378" t="n">
        <f aca="false">SUMPRODUCT(B139:AA139,$B$1012:$AA$1012)</f>
        <v>60397.4007663058</v>
      </c>
      <c r="AF139" s="379" t="n">
        <f aca="false">XIRR(B139:AA139,$B$1:$AA$1)</f>
        <v>0.155552411350167</v>
      </c>
      <c r="AG139" s="380" t="n">
        <f aca="false">1-EXP(-(1/0.25)*(AD139/ABS($AD$1010)))</f>
        <v>0.987737526596915</v>
      </c>
    </row>
    <row r="140" customFormat="false" ht="12.75" hidden="false" customHeight="false" outlineLevel="0" collapsed="false">
      <c r="A140" s="371"/>
      <c r="B140" s="376" t="n">
        <f aca="false">+[2]data1cf!A140</f>
        <v>-98278.2189982759</v>
      </c>
      <c r="C140" s="376" t="n">
        <f aca="false">+[2]data1cf!B140</f>
        <v>13820.9605852749</v>
      </c>
      <c r="D140" s="376" t="n">
        <f aca="false">+[2]data1cf!C140</f>
        <v>21560.1539054639</v>
      </c>
      <c r="E140" s="376" t="n">
        <f aca="false">+[2]data1cf!D140</f>
        <v>20327.3067911226</v>
      </c>
      <c r="F140" s="376" t="n">
        <f aca="false">+[2]data1cf!E140</f>
        <v>18829.2145376114</v>
      </c>
      <c r="G140" s="376" t="n">
        <f aca="false">+[2]data1cf!F140</f>
        <v>17845.1190964224</v>
      </c>
      <c r="H140" s="376" t="n">
        <f aca="false">+[2]data1cf!G140</f>
        <v>16606.5159317236</v>
      </c>
      <c r="I140" s="376" t="n">
        <f aca="false">+[2]data1cf!H140</f>
        <v>15627.1730791259</v>
      </c>
      <c r="J140" s="376" t="n">
        <f aca="false">+[2]data1cf!I140</f>
        <v>14957.4233168996</v>
      </c>
      <c r="K140" s="376" t="n">
        <f aca="false">+[2]data1cf!J140</f>
        <v>14373.3655772011</v>
      </c>
      <c r="L140" s="376" t="n">
        <f aca="false">+[2]data1cf!K140</f>
        <v>13628.7653096445</v>
      </c>
      <c r="M140" s="376" t="n">
        <f aca="false">+[2]data1cf!L140</f>
        <v>12979.4108475467</v>
      </c>
      <c r="N140" s="376" t="n">
        <f aca="false">+[2]data1cf!M140</f>
        <v>12300.186759685</v>
      </c>
      <c r="O140" s="376" t="n">
        <f aca="false">+[2]data1cf!N140</f>
        <v>11706.9491039933</v>
      </c>
      <c r="P140" s="376" t="n">
        <f aca="false">+[2]data1cf!O140</f>
        <v>12647.7331838957</v>
      </c>
      <c r="Q140" s="376" t="n">
        <f aca="false">+[2]data1cf!P140</f>
        <v>13822.962186146</v>
      </c>
      <c r="R140" s="376" t="n">
        <f aca="false">+[2]data1cf!Q140</f>
        <v>12424.1015270215</v>
      </c>
      <c r="S140" s="376" t="n">
        <f aca="false">+[2]data1cf!R140</f>
        <v>9094.17810804728</v>
      </c>
      <c r="T140" s="376" t="n">
        <f aca="false">+[2]data1cf!S140</f>
        <v>8582.30876590684</v>
      </c>
      <c r="U140" s="376" t="n">
        <f aca="false">+[2]data1cf!T140</f>
        <v>8070.46458180191</v>
      </c>
      <c r="V140" s="376" t="n">
        <f aca="false">+[2]data1cf!U140</f>
        <v>7558.64631047355</v>
      </c>
      <c r="W140" s="376" t="n">
        <f aca="false">+[2]data1cf!V140</f>
        <v>10678.6280341673</v>
      </c>
      <c r="X140" s="376" t="n">
        <f aca="false">+[2]data1cf!W140</f>
        <v>10166.8639438635</v>
      </c>
      <c r="Y140" s="376" t="n">
        <f aca="false">+[2]data1cf!X140</f>
        <v>9655.12816915032</v>
      </c>
      <c r="Z140" s="376" t="n">
        <f aca="false">+[2]data1cf!Y140</f>
        <v>9143.42155949543</v>
      </c>
      <c r="AA140" s="376" t="n">
        <f aca="false">+[2]data1cf!Z140</f>
        <v>8631.74498985063</v>
      </c>
      <c r="AB140" s="376"/>
      <c r="AC140" s="377" t="n">
        <f aca="false">XNPV(0.1,B140:AA140,$B$1:$AA$1)</f>
        <v>39453.8378039171</v>
      </c>
      <c r="AD140" s="377" t="n">
        <f aca="false">SUMPRODUCT(B140:AA140,$B$1010:$AA$1010)</f>
        <v>72306.5985857182</v>
      </c>
      <c r="AE140" s="378" t="n">
        <f aca="false">SUMPRODUCT(B140:AA140,$B$1012:$AA$1012)</f>
        <v>53386.6139583335</v>
      </c>
      <c r="AF140" s="379" t="n">
        <f aca="false">XIRR(B140:AA140,$B$1:$AA$1)</f>
        <v>0.159329670207297</v>
      </c>
      <c r="AG140" s="380" t="n">
        <f aca="false">1-EXP(-(1/0.25)*(AD140/ABS($AD$1010)))</f>
        <v>0.978826725850753</v>
      </c>
    </row>
    <row r="141" customFormat="false" ht="12.75" hidden="false" customHeight="false" outlineLevel="0" collapsed="false">
      <c r="A141" s="371"/>
      <c r="B141" s="376" t="n">
        <f aca="false">+[2]data1cf!A141</f>
        <v>-113438.197734091</v>
      </c>
      <c r="C141" s="376" t="n">
        <f aca="false">+[2]data1cf!B141</f>
        <v>15766.7494071281</v>
      </c>
      <c r="D141" s="376" t="n">
        <f aca="false">+[2]data1cf!C141</f>
        <v>24537.8554809849</v>
      </c>
      <c r="E141" s="376" t="n">
        <f aca="false">+[2]data1cf!D141</f>
        <v>23119.3855938656</v>
      </c>
      <c r="F141" s="376" t="n">
        <f aca="false">+[2]data1cf!E141</f>
        <v>21465.3105293829</v>
      </c>
      <c r="G141" s="376" t="n">
        <f aca="false">+[2]data1cf!F141</f>
        <v>20328.4423738949</v>
      </c>
      <c r="H141" s="376" t="n">
        <f aca="false">+[2]data1cf!G141</f>
        <v>18899.747920211</v>
      </c>
      <c r="I141" s="376" t="n">
        <f aca="false">+[2]data1cf!H141</f>
        <v>17769.3358177655</v>
      </c>
      <c r="J141" s="376" t="n">
        <f aca="false">+[2]data1cf!I141</f>
        <v>16996.2733148612</v>
      </c>
      <c r="K141" s="376" t="n">
        <f aca="false">+[2]data1cf!J141</f>
        <v>16321.1214805678</v>
      </c>
      <c r="L141" s="376" t="n">
        <f aca="false">+[2]data1cf!K141</f>
        <v>15462.662192435</v>
      </c>
      <c r="M141" s="376" t="n">
        <f aca="false">+[2]data1cf!L141</f>
        <v>14713.1410816357</v>
      </c>
      <c r="N141" s="376" t="n">
        <f aca="false">+[2]data1cf!M141</f>
        <v>13929.1427840478</v>
      </c>
      <c r="O141" s="376" t="n">
        <f aca="false">+[2]data1cf!N141</f>
        <v>13243.3617886508</v>
      </c>
      <c r="P141" s="376" t="n">
        <f aca="false">+[2]data1cf!O141</f>
        <v>14330.3002367696</v>
      </c>
      <c r="Q141" s="376" t="n">
        <f aca="false">+[2]data1cf!P141</f>
        <v>15686.8150505195</v>
      </c>
      <c r="R141" s="376" t="n">
        <f aca="false">+[2]data1cf!Q141</f>
        <v>14072.1721146825</v>
      </c>
      <c r="S141" s="376" t="n">
        <f aca="false">+[2]data1cf!R141</f>
        <v>10228.5889169894</v>
      </c>
      <c r="T141" s="376" t="n">
        <f aca="false">+[2]data1cf!S141</f>
        <v>9637.76079413988</v>
      </c>
      <c r="U141" s="376" t="n">
        <f aca="false">+[2]data1cf!T141</f>
        <v>9046.96171009708</v>
      </c>
      <c r="V141" s="376" t="n">
        <f aca="false">+[2]data1cf!U141</f>
        <v>8456.1925360252</v>
      </c>
      <c r="W141" s="376" t="n">
        <f aca="false">+[2]data1cf!V141</f>
        <v>12057.4493282889</v>
      </c>
      <c r="X141" s="376" t="n">
        <f aca="false">+[2]data1cf!W141</f>
        <v>11466.7426929753</v>
      </c>
      <c r="Y141" s="376" t="n">
        <f aca="false">+[2]data1cf!X141</f>
        <v>10876.0687410944</v>
      </c>
      <c r="Z141" s="376" t="n">
        <f aca="false">+[2]data1cf!Y141</f>
        <v>10285.4284531493</v>
      </c>
      <c r="AA141" s="376" t="n">
        <f aca="false">+[2]data1cf!Z141</f>
        <v>9694.8228390581</v>
      </c>
      <c r="AB141" s="376"/>
      <c r="AC141" s="377" t="n">
        <f aca="false">XNPV(0.1,B141:AA141,$B$1:$AA$1)</f>
        <v>43056.0055166471</v>
      </c>
      <c r="AD141" s="377" t="n">
        <f aca="false">SUMPRODUCT(B141:AA141,$B$1010:$AA$1010)</f>
        <v>80357.9615338626</v>
      </c>
      <c r="AE141" s="378" t="n">
        <f aca="false">SUMPRODUCT(B141:AA141,$B$1012:$AA$1012)</f>
        <v>58909.8021507219</v>
      </c>
      <c r="AF141" s="379" t="n">
        <f aca="false">XIRR(B141:AA141,$B$1:$AA$1)</f>
        <v>0.156341548200873</v>
      </c>
      <c r="AG141" s="380" t="n">
        <f aca="false">1-EXP(-(1/0.25)*(AD141/ABS($AD$1010)))</f>
        <v>0.986216358157258</v>
      </c>
    </row>
    <row r="142" customFormat="false" ht="12.75" hidden="false" customHeight="false" outlineLevel="0" collapsed="false">
      <c r="A142" s="371"/>
      <c r="B142" s="376" t="n">
        <f aca="false">+[2]data1cf!A142</f>
        <v>-101138.228670105</v>
      </c>
      <c r="C142" s="376" t="n">
        <f aca="false">+[2]data1cf!B142</f>
        <v>14239.2675334811</v>
      </c>
      <c r="D142" s="376" t="n">
        <f aca="false">+[2]data1cf!C142</f>
        <v>22161.5438213134</v>
      </c>
      <c r="E142" s="376" t="n">
        <f aca="false">+[2]data1cf!D142</f>
        <v>20890.9289191785</v>
      </c>
      <c r="F142" s="376" t="n">
        <f aca="false">+[2]data1cf!E142</f>
        <v>19326.527902209</v>
      </c>
      <c r="G142" s="376" t="n">
        <f aca="false">+[2]data1cf!F142</f>
        <v>18313.6110854692</v>
      </c>
      <c r="H142" s="376" t="n">
        <f aca="false">+[2]data1cf!G142</f>
        <v>17039.1461999526</v>
      </c>
      <c r="I142" s="376" t="n">
        <f aca="false">+[2]data1cf!H142</f>
        <v>16031.3033393266</v>
      </c>
      <c r="J142" s="376" t="n">
        <f aca="false">+[2]data1cf!I142</f>
        <v>15342.0630855428</v>
      </c>
      <c r="K142" s="376" t="n">
        <f aca="false">+[2]data1cf!J142</f>
        <v>14740.8199660935</v>
      </c>
      <c r="L142" s="376" t="n">
        <f aca="false">+[2]data1cf!K142</f>
        <v>13974.7395958437</v>
      </c>
      <c r="M142" s="376" t="n">
        <f aca="false">+[2]data1cf!L142</f>
        <v>13306.4881689761</v>
      </c>
      <c r="N142" s="376" t="n">
        <f aca="false">+[2]data1cf!M142</f>
        <v>12607.4978757393</v>
      </c>
      <c r="O142" s="376" t="n">
        <f aca="false">+[2]data1cf!N142</f>
        <v>11996.8014325892</v>
      </c>
      <c r="P142" s="376" t="n">
        <f aca="false">+[2]data1cf!O142</f>
        <v>12965.1583022668</v>
      </c>
      <c r="Q142" s="376" t="n">
        <f aca="false">+[2]data1cf!P142</f>
        <v>14174.5878257243</v>
      </c>
      <c r="R142" s="376" t="n">
        <f aca="false">+[2]data1cf!Q142</f>
        <v>12735.0187059112</v>
      </c>
      <c r="S142" s="376" t="n">
        <f aca="false">+[2]data1cf!R142</f>
        <v>9308.1906698022</v>
      </c>
      <c r="T142" s="376" t="n">
        <f aca="false">+[2]data1cf!S142</f>
        <v>8781.42533866079</v>
      </c>
      <c r="U142" s="376" t="n">
        <f aca="false">+[2]data1cf!T142</f>
        <v>8254.68589768276</v>
      </c>
      <c r="V142" s="376" t="n">
        <f aca="false">+[2]data1cf!U142</f>
        <v>7727.97312357303</v>
      </c>
      <c r="W142" s="376" t="n">
        <f aca="false">+[2]data1cf!V142</f>
        <v>10938.7499186127</v>
      </c>
      <c r="X142" s="376" t="n">
        <f aca="false">+[2]data1cf!W142</f>
        <v>10412.0929022579</v>
      </c>
      <c r="Y142" s="376" t="n">
        <f aca="false">+[2]data1cf!X142</f>
        <v>9885.46502551009</v>
      </c>
      <c r="Z142" s="376" t="n">
        <f aca="false">+[2]data1cf!Y142</f>
        <v>9358.86716255749</v>
      </c>
      <c r="AA142" s="376" t="n">
        <f aca="false">+[2]data1cf!Z142</f>
        <v>8832.30021381395</v>
      </c>
      <c r="AB142" s="376"/>
      <c r="AC142" s="377" t="n">
        <f aca="false">XNPV(0.1,B142:AA142,$B$1:$AA$1)</f>
        <v>40240.4194643194</v>
      </c>
      <c r="AD142" s="377" t="n">
        <f aca="false">SUMPRODUCT(B142:AA142,$B$1010:$AA$1010)</f>
        <v>73941.2522811908</v>
      </c>
      <c r="AE142" s="378" t="n">
        <f aca="false">SUMPRODUCT(B142:AA142,$B$1012:$AA$1012)</f>
        <v>54540.7964952512</v>
      </c>
      <c r="AF142" s="379" t="n">
        <f aca="false">XIRR(B142:AA142,$B$1:$AA$1)</f>
        <v>0.158892558942659</v>
      </c>
      <c r="AG142" s="380" t="n">
        <f aca="false">1-EXP(-(1/0.25)*(AD142/ABS($AD$1010)))</f>
        <v>0.9805938812762</v>
      </c>
    </row>
    <row r="143" customFormat="false" ht="12.75" hidden="false" customHeight="false" outlineLevel="0" collapsed="false">
      <c r="A143" s="371"/>
      <c r="B143" s="376" t="n">
        <f aca="false">+[2]data1cf!A143</f>
        <v>-95194.0661723187</v>
      </c>
      <c r="C143" s="376" t="n">
        <f aca="false">+[2]data1cf!B143</f>
        <v>13481.4403598088</v>
      </c>
      <c r="D143" s="376" t="n">
        <f aca="false">+[2]data1cf!C143</f>
        <v>20888.6752454382</v>
      </c>
      <c r="E143" s="376" t="n">
        <f aca="false">+[2]data1cf!D143</f>
        <v>19744.8362148423</v>
      </c>
      <c r="F143" s="376" t="n">
        <f aca="false">+[2]data1cf!E143</f>
        <v>18292.9259949824</v>
      </c>
      <c r="G143" s="376" t="n">
        <f aca="false">+[2]data1cf!F143</f>
        <v>17339.9107028322</v>
      </c>
      <c r="H143" s="376" t="n">
        <f aca="false">+[2]data1cf!G143</f>
        <v>16139.9797946273</v>
      </c>
      <c r="I143" s="376" t="n">
        <f aca="false">+[2]data1cf!H143</f>
        <v>15191.3705375018</v>
      </c>
      <c r="J143" s="376" t="n">
        <f aca="false">+[2]data1cf!I143</f>
        <v>14542.6387652525</v>
      </c>
      <c r="K143" s="376" t="n">
        <f aca="false">+[2]data1cf!J143</f>
        <v>13977.1132487297</v>
      </c>
      <c r="L143" s="376" t="n">
        <f aca="false">+[2]data1cf!K143</f>
        <v>13255.6765110297</v>
      </c>
      <c r="M143" s="376" t="n">
        <f aca="false">+[2]data1cf!L143</f>
        <v>12626.6999965558</v>
      </c>
      <c r="N143" s="376" t="n">
        <f aca="false">+[2]data1cf!M143</f>
        <v>11968.791220585</v>
      </c>
      <c r="O143" s="376" t="n">
        <f aca="false">+[2]data1cf!N143</f>
        <v>11394.3806231399</v>
      </c>
      <c r="P143" s="376" t="n">
        <f aca="false">+[2]data1cf!O143</f>
        <v>12305.4309932782</v>
      </c>
      <c r="Q143" s="376" t="n">
        <f aca="false">+[2]data1cf!P143</f>
        <v>13443.7791292961</v>
      </c>
      <c r="R143" s="376" t="n">
        <f aca="false">+[2]data1cf!Q143</f>
        <v>12088.8173126509</v>
      </c>
      <c r="S143" s="376" t="n">
        <f aca="false">+[2]data1cf!R143</f>
        <v>8863.39306783282</v>
      </c>
      <c r="T143" s="376" t="n">
        <f aca="false">+[2]data1cf!S143</f>
        <v>8367.58713520645</v>
      </c>
      <c r="U143" s="376" t="n">
        <f aca="false">+[2]data1cf!T143</f>
        <v>7871.80557110978</v>
      </c>
      <c r="V143" s="376" t="n">
        <f aca="false">+[2]data1cf!U143</f>
        <v>7376.04910659866</v>
      </c>
      <c r="W143" s="376" t="n">
        <f aca="false">+[2]data1cf!V143</f>
        <v>10398.1200159926</v>
      </c>
      <c r="X143" s="376" t="n">
        <f aca="false">+[2]data1cf!W143</f>
        <v>9902.41603220493</v>
      </c>
      <c r="Y143" s="376" t="n">
        <f aca="false">+[2]data1cf!X143</f>
        <v>9406.73947541215</v>
      </c>
      <c r="Z143" s="376" t="n">
        <f aca="false">+[2]data1cf!Y143</f>
        <v>8911.09116842407</v>
      </c>
      <c r="AA143" s="376" t="n">
        <f aca="false">+[2]data1cf!Z143</f>
        <v>8415.47195873481</v>
      </c>
      <c r="AB143" s="376"/>
      <c r="AC143" s="377" t="n">
        <f aca="false">XNPV(0.1,B143:AA143,$B$1:$AA$1)</f>
        <v>38707.0910969661</v>
      </c>
      <c r="AD143" s="377" t="n">
        <f aca="false">SUMPRODUCT(B143:AA143,$B$1010:$AA$1010)</f>
        <v>70650.6939900367</v>
      </c>
      <c r="AE143" s="378" t="n">
        <f aca="false">SUMPRODUCT(B143:AA143,$B$1012:$AA$1012)</f>
        <v>52246.7012213949</v>
      </c>
      <c r="AF143" s="379" t="n">
        <f aca="false">XIRR(B143:AA143,$B$1:$AA$1)</f>
        <v>0.16003094195791</v>
      </c>
      <c r="AG143" s="380" t="n">
        <f aca="false">1-EXP(-(1/0.25)*(AD143/ABS($AD$1010)))</f>
        <v>0.976872461734568</v>
      </c>
    </row>
    <row r="144" customFormat="false" ht="12.75" hidden="false" customHeight="false" outlineLevel="0" collapsed="false">
      <c r="A144" s="371"/>
      <c r="B144" s="376" t="n">
        <f aca="false">+[2]data1cf!A144</f>
        <v>-109430.740939545</v>
      </c>
      <c r="C144" s="376" t="n">
        <f aca="false">+[2]data1cf!B144</f>
        <v>15247.9715624848</v>
      </c>
      <c r="D144" s="376" t="n">
        <f aca="false">+[2]data1cf!C144</f>
        <v>23765.2656722993</v>
      </c>
      <c r="E144" s="376" t="n">
        <f aca="false">+[2]data1cf!D144</f>
        <v>22446.4097980573</v>
      </c>
      <c r="F144" s="376" t="n">
        <f aca="false">+[2]data1cf!E144</f>
        <v>20768.4730880255</v>
      </c>
      <c r="G144" s="376" t="n">
        <f aca="false">+[2]data1cf!F144</f>
        <v>19671.9895572528</v>
      </c>
      <c r="H144" s="376" t="n">
        <f aca="false">+[2]data1cf!G144</f>
        <v>18293.5446877472</v>
      </c>
      <c r="I144" s="376" t="n">
        <f aca="false">+[2]data1cf!H144</f>
        <v>17203.0669085814</v>
      </c>
      <c r="J144" s="376" t="n">
        <f aca="false">+[2]data1cf!I144</f>
        <v>16457.3145590624</v>
      </c>
      <c r="K144" s="376" t="n">
        <f aca="false">+[2]data1cf!J144</f>
        <v>15806.2429464296</v>
      </c>
      <c r="L144" s="376" t="n">
        <f aca="false">+[2]data1cf!K144</f>
        <v>14977.8816626265</v>
      </c>
      <c r="M144" s="376" t="n">
        <f aca="false">+[2]data1cf!L144</f>
        <v>14254.8390531444</v>
      </c>
      <c r="N144" s="376" t="n">
        <f aca="false">+[2]data1cf!M144</f>
        <v>13498.5372402269</v>
      </c>
      <c r="O144" s="376" t="n">
        <f aca="false">+[2]data1cf!N144</f>
        <v>12837.219566445</v>
      </c>
      <c r="P144" s="376" t="n">
        <f aca="false">+[2]data1cf!O144</f>
        <v>13885.5229131453</v>
      </c>
      <c r="Q144" s="376" t="n">
        <f aca="false">+[2]data1cf!P144</f>
        <v>15194.1158221412</v>
      </c>
      <c r="R144" s="376" t="n">
        <f aca="false">+[2]data1cf!Q144</f>
        <v>13636.5137414415</v>
      </c>
      <c r="S144" s="376" t="n">
        <f aca="false">+[2]data1cf!R144</f>
        <v>9928.71367419892</v>
      </c>
      <c r="T144" s="376" t="n">
        <f aca="false">+[2]data1cf!S144</f>
        <v>9358.75786969204</v>
      </c>
      <c r="U144" s="376" t="n">
        <f aca="false">+[2]data1cf!T144</f>
        <v>8788.8300781314</v>
      </c>
      <c r="V144" s="376" t="n">
        <f aca="false">+[2]data1cf!U144</f>
        <v>8218.93113990541</v>
      </c>
      <c r="W144" s="376" t="n">
        <f aca="false">+[2]data1cf!V144</f>
        <v>11692.965521294</v>
      </c>
      <c r="X144" s="376" t="n">
        <f aca="false">+[2]data1cf!W144</f>
        <v>11123.1269125054</v>
      </c>
      <c r="Y144" s="376" t="n">
        <f aca="false">+[2]data1cf!X144</f>
        <v>10553.3198325346</v>
      </c>
      <c r="Z144" s="376" t="n">
        <f aca="false">+[2]data1cf!Y144</f>
        <v>9983.54522724616</v>
      </c>
      <c r="AA144" s="376" t="n">
        <f aca="false">+[2]data1cf!Z144</f>
        <v>9413.80407088049</v>
      </c>
      <c r="AB144" s="376"/>
      <c r="AC144" s="377" t="n">
        <f aca="false">XNPV(0.1,B144:AA144,$B$1:$AA$1)</f>
        <v>42160.6897285891</v>
      </c>
      <c r="AD144" s="377" t="n">
        <f aca="false">SUMPRODUCT(B144:AA144,$B$1010:$AA$1010)</f>
        <v>78293.9610040475</v>
      </c>
      <c r="AE144" s="378" t="n">
        <f aca="false">SUMPRODUCT(B144:AA144,$B$1012:$AA$1012)</f>
        <v>57511.0381972752</v>
      </c>
      <c r="AF144" s="379" t="n">
        <f aca="false">XIRR(B144:AA144,$B$1:$AA$1)</f>
        <v>0.157142284185314</v>
      </c>
      <c r="AG144" s="380" t="n">
        <f aca="false">1-EXP(-(1/0.25)*(AD144/ABS($AD$1010)))</f>
        <v>0.984612978466944</v>
      </c>
    </row>
    <row r="145" customFormat="false" ht="12.75" hidden="false" customHeight="false" outlineLevel="0" collapsed="false">
      <c r="A145" s="371"/>
      <c r="B145" s="376" t="n">
        <f aca="false">+[2]data1cf!A145</f>
        <v>-91269.499304367</v>
      </c>
      <c r="C145" s="376" t="n">
        <f aca="false">+[2]data1cf!B145</f>
        <v>13034.6010532063</v>
      </c>
      <c r="D145" s="376" t="n">
        <f aca="false">+[2]data1cf!C145</f>
        <v>20157.51085409</v>
      </c>
      <c r="E145" s="376" t="n">
        <f aca="false">+[2]data1cf!D145</f>
        <v>19013.1758881739</v>
      </c>
      <c r="F145" s="376" t="n">
        <f aca="false">+[2]data1cf!E145</f>
        <v>17610.501885402</v>
      </c>
      <c r="G145" s="376" t="n">
        <f aca="false">+[2]data1cf!F145</f>
        <v>16697.0359055109</v>
      </c>
      <c r="H145" s="376" t="n">
        <f aca="false">+[2]data1cf!G145</f>
        <v>15546.3152229691</v>
      </c>
      <c r="I145" s="376" t="n">
        <f aca="false">+[2]data1cf!H145</f>
        <v>14636.8142906673</v>
      </c>
      <c r="J145" s="376" t="n">
        <f aca="false">+[2]data1cf!I145</f>
        <v>14014.8277907014</v>
      </c>
      <c r="K145" s="376" t="n">
        <f aca="false">+[2]data1cf!J145</f>
        <v>13472.8844223956</v>
      </c>
      <c r="L145" s="376" t="n">
        <f aca="false">+[2]data1cf!K145</f>
        <v>12780.92314423</v>
      </c>
      <c r="M145" s="376" t="n">
        <f aca="false">+[2]data1cf!L145</f>
        <v>12177.8774517987</v>
      </c>
      <c r="N145" s="376" t="n">
        <f aca="false">+[2]data1cf!M145</f>
        <v>11547.0922885502</v>
      </c>
      <c r="O145" s="376" t="n">
        <f aca="false">+[2]data1cf!N145</f>
        <v>10996.6390152666</v>
      </c>
      <c r="P145" s="376" t="n">
        <f aca="false">+[2]data1cf!O145</f>
        <v>11869.8534094379</v>
      </c>
      <c r="Q145" s="376" t="n">
        <f aca="false">+[2]data1cf!P145</f>
        <v>12961.2708536758</v>
      </c>
      <c r="R145" s="376" t="n">
        <f aca="false">+[2]data1cf!Q145</f>
        <v>11662.1700635292</v>
      </c>
      <c r="S145" s="376" t="n">
        <f aca="false">+[2]data1cf!R145</f>
        <v>8569.72042138624</v>
      </c>
      <c r="T145" s="376" t="n">
        <f aca="false">+[2]data1cf!S145</f>
        <v>8094.35508568319</v>
      </c>
      <c r="U145" s="376" t="n">
        <f aca="false">+[2]data1cf!T145</f>
        <v>7619.01311386816</v>
      </c>
      <c r="V145" s="376" t="n">
        <f aca="false">+[2]data1cf!U145</f>
        <v>7143.6952068578</v>
      </c>
      <c r="W145" s="376" t="n">
        <f aca="false">+[2]data1cf!V145</f>
        <v>10041.1751638898</v>
      </c>
      <c r="X145" s="376" t="n">
        <f aca="false">+[2]data1cf!W145</f>
        <v>9565.90757397956</v>
      </c>
      <c r="Y145" s="376" t="n">
        <f aca="false">+[2]data1cf!X145</f>
        <v>9090.66628033111</v>
      </c>
      <c r="Z145" s="376" t="n">
        <f aca="false">+[2]data1cf!Y145</f>
        <v>8615.45207183231</v>
      </c>
      <c r="AA145" s="376" t="n">
        <f aca="false">+[2]data1cf!Z145</f>
        <v>8140.26576103768</v>
      </c>
      <c r="AB145" s="376"/>
      <c r="AC145" s="377" t="n">
        <f aca="false">XNPV(0.1,B145:AA145,$B$1:$AA$1)</f>
        <v>37852.4269229192</v>
      </c>
      <c r="AD145" s="377" t="n">
        <f aca="false">SUMPRODUCT(B145:AA145,$B$1010:$AA$1010)</f>
        <v>68648.5820716866</v>
      </c>
      <c r="AE145" s="378" t="n">
        <f aca="false">SUMPRODUCT(B145:AA145,$B$1012:$AA$1012)</f>
        <v>50897.3713930935</v>
      </c>
      <c r="AF145" s="379" t="n">
        <f aca="false">XIRR(B145:AA145,$B$1:$AA$1)</f>
        <v>0.161178168419326</v>
      </c>
      <c r="AG145" s="380" t="n">
        <f aca="false">1-EXP(-(1/0.25)*(AD145/ABS($AD$1010)))</f>
        <v>0.97426720266332</v>
      </c>
    </row>
    <row r="146" customFormat="false" ht="12.75" hidden="false" customHeight="false" outlineLevel="0" collapsed="false">
      <c r="A146" s="371"/>
      <c r="B146" s="376" t="n">
        <f aca="false">+[2]data1cf!A146</f>
        <v>-104841.677447077</v>
      </c>
      <c r="C146" s="376" t="n">
        <f aca="false">+[2]data1cf!B146</f>
        <v>14683.3111867854</v>
      </c>
      <c r="D146" s="376" t="n">
        <f aca="false">+[2]data1cf!C146</f>
        <v>22909.3748593171</v>
      </c>
      <c r="E146" s="376" t="n">
        <f aca="false">+[2]data1cf!D146</f>
        <v>21527.3310807304</v>
      </c>
      <c r="F146" s="376" t="n">
        <f aca="false">+[2]data1cf!E146</f>
        <v>19970.5028474802</v>
      </c>
      <c r="G146" s="376" t="n">
        <f aca="false">+[2]data1cf!F146</f>
        <v>18920.2650072887</v>
      </c>
      <c r="H146" s="376" t="n">
        <f aca="false">+[2]data1cf!G146</f>
        <v>17599.3625004553</v>
      </c>
      <c r="I146" s="376" t="n">
        <f aca="false">+[2]data1cf!H146</f>
        <v>16554.6147576829</v>
      </c>
      <c r="J146" s="376" t="n">
        <f aca="false">+[2]data1cf!I146</f>
        <v>15840.1361147313</v>
      </c>
      <c r="K146" s="376" t="n">
        <f aca="false">+[2]data1cf!J146</f>
        <v>15216.6395133283</v>
      </c>
      <c r="L146" s="376" t="n">
        <f aca="false">+[2]data1cf!K146</f>
        <v>14422.7443909704</v>
      </c>
      <c r="M146" s="376" t="n">
        <f aca="false">+[2]data1cf!L146</f>
        <v>13730.0231373905</v>
      </c>
      <c r="N146" s="376" t="n">
        <f aca="false">+[2]data1cf!M146</f>
        <v>13005.4374310182</v>
      </c>
      <c r="O146" s="376" t="n">
        <f aca="false">+[2]data1cf!N146</f>
        <v>12372.1334681466</v>
      </c>
      <c r="P146" s="376" t="n">
        <f aca="false">+[2]data1cf!O146</f>
        <v>13376.1945578401</v>
      </c>
      <c r="Q146" s="376" t="n">
        <f aca="false">+[2]data1cf!P146</f>
        <v>14629.9106023132</v>
      </c>
      <c r="R146" s="376" t="n">
        <f aca="false">+[2]data1cf!Q146</f>
        <v>13137.6277800135</v>
      </c>
      <c r="S146" s="376" t="n">
        <f aca="false">+[2]data1cf!R146</f>
        <v>9585.31720118946</v>
      </c>
      <c r="T146" s="376" t="n">
        <f aca="false">+[2]data1cf!S146</f>
        <v>9039.26293798921</v>
      </c>
      <c r="U146" s="376" t="n">
        <f aca="false">+[2]data1cf!T146</f>
        <v>8493.23551299046</v>
      </c>
      <c r="V146" s="376" t="n">
        <f aca="false">+[2]data1cf!U146</f>
        <v>7947.23573133926</v>
      </c>
      <c r="W146" s="376" t="n">
        <f aca="false">+[2]data1cf!V146</f>
        <v>11275.5837707153</v>
      </c>
      <c r="X146" s="376" t="n">
        <f aca="false">+[2]data1cf!W146</f>
        <v>10729.6417885395</v>
      </c>
      <c r="Y146" s="376" t="n">
        <f aca="false">+[2]data1cf!X146</f>
        <v>10183.7300129959</v>
      </c>
      <c r="Z146" s="376" t="n">
        <f aca="false">+[2]data1cf!Y146</f>
        <v>9637.84935028344</v>
      </c>
      <c r="AA146" s="376" t="n">
        <f aca="false">+[2]data1cf!Z146</f>
        <v>9092.00073378715</v>
      </c>
      <c r="AB146" s="376"/>
      <c r="AC146" s="377" t="n">
        <f aca="false">XNPV(0.1,B146:AA146,$B$1:$AA$1)</f>
        <v>41074.4963925351</v>
      </c>
      <c r="AD146" s="377" t="n">
        <f aca="false">SUMPRODUCT(B146:AA146,$B$1010:$AA$1010)</f>
        <v>75857.8729932072</v>
      </c>
      <c r="AE146" s="378" t="n">
        <f aca="false">SUMPRODUCT(B146:AA146,$B$1012:$AA$1012)</f>
        <v>55841.5983312118</v>
      </c>
      <c r="AF146" s="379" t="n">
        <f aca="false">XIRR(B146:AA146,$B$1:$AA$1)</f>
        <v>0.158040000639075</v>
      </c>
      <c r="AG146" s="380" t="n">
        <f aca="false">1-EXP(-(1/0.25)*(AD146/ABS($AD$1010)))</f>
        <v>0.982478931582787</v>
      </c>
    </row>
    <row r="147" customFormat="false" ht="12.75" hidden="false" customHeight="false" outlineLevel="0" collapsed="false">
      <c r="A147" s="371"/>
      <c r="B147" s="376" t="n">
        <f aca="false">+[2]data1cf!A147</f>
        <v>-116488.876432179</v>
      </c>
      <c r="C147" s="376" t="n">
        <f aca="false">+[2]data1cf!B147</f>
        <v>16161.0222819474</v>
      </c>
      <c r="D147" s="376" t="n">
        <f aca="false">+[2]data1cf!C147</f>
        <v>25174.150997752</v>
      </c>
      <c r="E147" s="376" t="n">
        <f aca="false">+[2]data1cf!D147</f>
        <v>23700.2408859327</v>
      </c>
      <c r="F147" s="376" t="n">
        <f aca="false">+[2]data1cf!E147</f>
        <v>21995.7784164661</v>
      </c>
      <c r="G147" s="376" t="n">
        <f aca="false">+[2]data1cf!F147</f>
        <v>20828.1674431099</v>
      </c>
      <c r="H147" s="376" t="n">
        <f aca="false">+[2]data1cf!G147</f>
        <v>19361.2204657184</v>
      </c>
      <c r="I147" s="376" t="n">
        <f aca="false">+[2]data1cf!H147</f>
        <v>18200.4083376211</v>
      </c>
      <c r="J147" s="376" t="n">
        <f aca="false">+[2]data1cf!I147</f>
        <v>17406.5559653694</v>
      </c>
      <c r="K147" s="376" t="n">
        <f aca="false">+[2]data1cf!J147</f>
        <v>16713.0730490379</v>
      </c>
      <c r="L147" s="376" t="n">
        <f aca="false">+[2]data1cf!K147</f>
        <v>15831.7016384867</v>
      </c>
      <c r="M147" s="376" t="n">
        <f aca="false">+[2]data1cf!L147</f>
        <v>15062.023753936</v>
      </c>
      <c r="N147" s="376" t="n">
        <f aca="false">+[2]data1cf!M147</f>
        <v>14256.9414920966</v>
      </c>
      <c r="O147" s="376" t="n">
        <f aca="false">+[2]data1cf!N147</f>
        <v>13552.5377796095</v>
      </c>
      <c r="P147" s="376" t="n">
        <f aca="false">+[2]data1cf!O147</f>
        <v>14668.8872200206</v>
      </c>
      <c r="Q147" s="376" t="n">
        <f aca="false">+[2]data1cf!P147</f>
        <v>16061.8826102306</v>
      </c>
      <c r="R147" s="376" t="n">
        <f aca="false">+[2]data1cf!Q147</f>
        <v>14403.8172919179</v>
      </c>
      <c r="S147" s="376" t="n">
        <f aca="false">+[2]data1cf!R147</f>
        <v>10456.869111179</v>
      </c>
      <c r="T147" s="376" t="n">
        <f aca="false">+[2]data1cf!S147</f>
        <v>9850.15192446371</v>
      </c>
      <c r="U147" s="376" t="n">
        <f aca="false">+[2]data1cf!T147</f>
        <v>9243.46455749205</v>
      </c>
      <c r="V147" s="376" t="n">
        <f aca="false">+[2]data1cf!U147</f>
        <v>8636.80790485627</v>
      </c>
      <c r="W147" s="376" t="n">
        <f aca="false">+[2]data1cf!V147</f>
        <v>12334.9128276612</v>
      </c>
      <c r="X147" s="376" t="n">
        <f aca="false">+[2]data1cf!W147</f>
        <v>11728.3203956303</v>
      </c>
      <c r="Y147" s="376" t="n">
        <f aca="false">+[2]data1cf!X147</f>
        <v>11121.7615259835</v>
      </c>
      <c r="Z147" s="376" t="n">
        <f aca="false">+[2]data1cf!Y147</f>
        <v>10515.2372255924</v>
      </c>
      <c r="AA147" s="376" t="n">
        <f aca="false">+[2]data1cf!Z147</f>
        <v>9908.74853153452</v>
      </c>
      <c r="AB147" s="376"/>
      <c r="AC147" s="377" t="n">
        <f aca="false">XNPV(0.1,B147:AA147,$B$1:$AA$1)</f>
        <v>43828.2598566936</v>
      </c>
      <c r="AD147" s="377" t="n">
        <f aca="false">SUMPRODUCT(B147:AA147,$B$1010:$AA$1010)</f>
        <v>82030.2928760364</v>
      </c>
      <c r="AE147" s="378" t="n">
        <f aca="false">SUMPRODUCT(B147:AA147,$B$1012:$AA$1012)</f>
        <v>60071.4504118795</v>
      </c>
      <c r="AF147" s="379" t="n">
        <f aca="false">XIRR(B147:AA147,$B$1:$AA$1)</f>
        <v>0.15590456184837</v>
      </c>
      <c r="AG147" s="380" t="n">
        <f aca="false">1-EXP(-(1/0.25)*(AD147/ABS($AD$1010)))</f>
        <v>0.987392114914827</v>
      </c>
    </row>
    <row r="148" customFormat="false" ht="12.75" hidden="false" customHeight="false" outlineLevel="0" collapsed="false">
      <c r="A148" s="371"/>
      <c r="B148" s="376" t="n">
        <f aca="false">+[2]data1cf!A148</f>
        <v>-97513.334942948</v>
      </c>
      <c r="C148" s="376" t="n">
        <f aca="false">+[2]data1cf!B148</f>
        <v>13847.2423606696</v>
      </c>
      <c r="D148" s="376" t="n">
        <f aca="false">+[2]data1cf!C148</f>
        <v>21383.7072806666</v>
      </c>
      <c r="E148" s="376" t="n">
        <f aca="false">+[2]data1cf!D148</f>
        <v>20226.8652686567</v>
      </c>
      <c r="F148" s="376" t="n">
        <f aca="false">+[2]data1cf!E148</f>
        <v>18696.212517783</v>
      </c>
      <c r="G148" s="376" t="n">
        <f aca="false">+[2]data1cf!F148</f>
        <v>17719.8250961956</v>
      </c>
      <c r="H148" s="376" t="n">
        <f aca="false">+[2]data1cf!G148</f>
        <v>16490.8128285908</v>
      </c>
      <c r="I148" s="376" t="n">
        <f aca="false">+[2]data1cf!H148</f>
        <v>15519.0920487197</v>
      </c>
      <c r="J148" s="376" t="n">
        <f aca="false">+[2]data1cf!I148</f>
        <v>14854.5548444683</v>
      </c>
      <c r="K148" s="376" t="n">
        <f aca="false">+[2]data1cf!J148</f>
        <v>14275.0931811695</v>
      </c>
      <c r="L148" s="376" t="n">
        <f aca="false">+[2]data1cf!K148</f>
        <v>13536.2375753247</v>
      </c>
      <c r="M148" s="376" t="n">
        <f aca="false">+[2]data1cf!L148</f>
        <v>12891.9369377607</v>
      </c>
      <c r="N148" s="376" t="n">
        <f aca="false">+[2]data1cf!M148</f>
        <v>12217.999145073</v>
      </c>
      <c r="O148" s="376" t="n">
        <f aca="false">+[2]data1cf!N148</f>
        <v>11629.4306862318</v>
      </c>
      <c r="P148" s="376" t="n">
        <f aca="false">+[2]data1cf!O148</f>
        <v>12562.840669652</v>
      </c>
      <c r="Q148" s="376" t="n">
        <f aca="false">+[2]data1cf!P148</f>
        <v>13728.9230478147</v>
      </c>
      <c r="R148" s="376" t="n">
        <f aca="false">+[2]data1cf!Q148</f>
        <v>12340.9495030956</v>
      </c>
      <c r="S148" s="376" t="n">
        <f aca="false">+[2]data1cf!R148</f>
        <v>9036.94235890328</v>
      </c>
      <c r="T148" s="376" t="n">
        <f aca="false">+[2]data1cf!S148</f>
        <v>8529.05681604415</v>
      </c>
      <c r="U148" s="376" t="n">
        <f aca="false">+[2]data1cf!T148</f>
        <v>8021.19623541947</v>
      </c>
      <c r="V148" s="376" t="n">
        <f aca="false">+[2]data1cf!U148</f>
        <v>7513.36136589625</v>
      </c>
      <c r="W148" s="376" t="n">
        <f aca="false">+[2]data1cf!V148</f>
        <v>10609.0607582893</v>
      </c>
      <c r="X148" s="376" t="n">
        <f aca="false">+[2]data1cf!W148</f>
        <v>10101.2796481081</v>
      </c>
      <c r="Y148" s="376" t="n">
        <f aca="false">+[2]data1cf!X148</f>
        <v>9593.52663314177</v>
      </c>
      <c r="Z148" s="376" t="n">
        <f aca="false">+[2]data1cf!Y148</f>
        <v>9085.80255624664</v>
      </c>
      <c r="AA148" s="376" t="n">
        <f aca="false">+[2]data1cf!Z148</f>
        <v>8578.10828556487</v>
      </c>
      <c r="AB148" s="376"/>
      <c r="AC148" s="377" t="n">
        <f aca="false">XNPV(0.1,B148:AA148,$B$1:$AA$1)</f>
        <v>39393.9475451872</v>
      </c>
      <c r="AD148" s="377" t="n">
        <f aca="false">SUMPRODUCT(B148:AA148,$B$1010:$AA$1010)</f>
        <v>72029.4078286033</v>
      </c>
      <c r="AE148" s="378" t="n">
        <f aca="false">SUMPRODUCT(B148:AA148,$B$1012:$AA$1012)</f>
        <v>53234.1094815407</v>
      </c>
      <c r="AF148" s="379" t="n">
        <f aca="false">XIRR(B148:AA148,$B$1:$AA$1)</f>
        <v>0.159739507802257</v>
      </c>
      <c r="AG148" s="380" t="n">
        <f aca="false">1-EXP(-(1/0.25)*(AD148/ABS($AD$1010)))</f>
        <v>0.978511495515073</v>
      </c>
    </row>
    <row r="149" customFormat="false" ht="12.75" hidden="false" customHeight="false" outlineLevel="0" collapsed="false">
      <c r="A149" s="371"/>
      <c r="B149" s="376" t="n">
        <f aca="false">+[2]data1cf!A149</f>
        <v>-111367.442826498</v>
      </c>
      <c r="C149" s="376" t="n">
        <f aca="false">+[2]data1cf!B149</f>
        <v>15465.1782401559</v>
      </c>
      <c r="D149" s="376" t="n">
        <f aca="false">+[2]data1cf!C149</f>
        <v>24078.4992046614</v>
      </c>
      <c r="E149" s="376" t="n">
        <f aca="false">+[2]data1cf!D149</f>
        <v>22723.1246580094</v>
      </c>
      <c r="F149" s="376" t="n">
        <f aca="false">+[2]data1cf!E149</f>
        <v>21105.2368902985</v>
      </c>
      <c r="G149" s="376" t="n">
        <f aca="false">+[2]data1cf!F149</f>
        <v>19989.2364981098</v>
      </c>
      <c r="H149" s="376" t="n">
        <f aca="false">+[2]data1cf!G149</f>
        <v>18586.5072833234</v>
      </c>
      <c r="I149" s="376" t="n">
        <f aca="false">+[2]data1cf!H149</f>
        <v>17476.730261966</v>
      </c>
      <c r="J149" s="376" t="n">
        <f aca="false">+[2]data1cf!I149</f>
        <v>16717.7796103053</v>
      </c>
      <c r="K149" s="376" t="n">
        <f aca="false">+[2]data1cf!J149</f>
        <v>16055.070639338</v>
      </c>
      <c r="L149" s="376" t="n">
        <f aca="false">+[2]data1cf!K149</f>
        <v>15212.163755977</v>
      </c>
      <c r="M149" s="376" t="n">
        <f aca="false">+[2]data1cf!L149</f>
        <v>14476.3247606338</v>
      </c>
      <c r="N149" s="376" t="n">
        <f aca="false">+[2]data1cf!M149</f>
        <v>13706.6379414959</v>
      </c>
      <c r="O149" s="376" t="n">
        <f aca="false">+[2]data1cf!N149</f>
        <v>13033.4977669206</v>
      </c>
      <c r="P149" s="376" t="n">
        <f aca="false">+[2]data1cf!O149</f>
        <v>14100.4724749495</v>
      </c>
      <c r="Q149" s="376" t="n">
        <f aca="false">+[2]data1cf!P149</f>
        <v>15432.2248209953</v>
      </c>
      <c r="R149" s="376" t="n">
        <f aca="false">+[2]data1cf!Q149</f>
        <v>13847.0563465847</v>
      </c>
      <c r="S149" s="376" t="n">
        <f aca="false">+[2]data1cf!R149</f>
        <v>10073.6357478076</v>
      </c>
      <c r="T149" s="376" t="n">
        <f aca="false">+[2]data1cf!S149</f>
        <v>9493.59288300492</v>
      </c>
      <c r="U149" s="376" t="n">
        <f aca="false">+[2]data1cf!T149</f>
        <v>8913.57852692077</v>
      </c>
      <c r="V149" s="376" t="n">
        <f aca="false">+[2]data1cf!U149</f>
        <v>8333.5935348167</v>
      </c>
      <c r="W149" s="376" t="n">
        <f aca="false">+[2]data1cf!V149</f>
        <v>11869.1112698225</v>
      </c>
      <c r="X149" s="376" t="n">
        <f aca="false">+[2]data1cf!W149</f>
        <v>11289.1876748643</v>
      </c>
      <c r="Y149" s="376" t="n">
        <f aca="false">+[2]data1cf!X149</f>
        <v>10709.29616672</v>
      </c>
      <c r="Z149" s="376" t="n">
        <f aca="false">+[2]data1cf!Y149</f>
        <v>10129.437707994</v>
      </c>
      <c r="AA149" s="376" t="n">
        <f aca="false">+[2]data1cf!Z149</f>
        <v>9549.61329016873</v>
      </c>
      <c r="AB149" s="376"/>
      <c r="AC149" s="377" t="n">
        <f aca="false">XNPV(0.1,B149:AA149,$B$1:$AA$1)</f>
        <v>42476.7823194712</v>
      </c>
      <c r="AD149" s="377" t="n">
        <f aca="false">SUMPRODUCT(B149:AA149,$B$1010:$AA$1010)</f>
        <v>79164.1782171552</v>
      </c>
      <c r="AE149" s="378" t="n">
        <f aca="false">SUMPRODUCT(B149:AA149,$B$1012:$AA$1012)</f>
        <v>58064.0937478195</v>
      </c>
      <c r="AF149" s="379" t="n">
        <f aca="false">XIRR(B149:AA149,$B$1:$AA$1)</f>
        <v>0.156559902987899</v>
      </c>
      <c r="AG149" s="380" t="n">
        <f aca="false">1-EXP(-(1/0.25)*(AD149/ABS($AD$1010)))</f>
        <v>0.98531055960382</v>
      </c>
    </row>
    <row r="150" customFormat="false" ht="12.75" hidden="false" customHeight="false" outlineLevel="0" collapsed="false">
      <c r="A150" s="371"/>
      <c r="B150" s="376" t="n">
        <f aca="false">+[2]data1cf!A150</f>
        <v>-117194.926267572</v>
      </c>
      <c r="C150" s="376" t="n">
        <f aca="false">+[2]data1cf!B150</f>
        <v>16228.8068311207</v>
      </c>
      <c r="D150" s="376" t="n">
        <f aca="false">+[2]data1cf!C150</f>
        <v>25265.2565367167</v>
      </c>
      <c r="E150" s="376" t="n">
        <f aca="false">+[2]data1cf!D150</f>
        <v>23781.7425116046</v>
      </c>
      <c r="F150" s="376" t="n">
        <f aca="false">+[2]data1cf!E150</f>
        <v>22118.550035972</v>
      </c>
      <c r="G150" s="376" t="n">
        <f aca="false">+[2]data1cf!F150</f>
        <v>20943.8239372147</v>
      </c>
      <c r="H150" s="376" t="n">
        <f aca="false">+[2]data1cf!G150</f>
        <v>19468.0237862378</v>
      </c>
      <c r="I150" s="376" t="n">
        <f aca="false">+[2]data1cf!H150</f>
        <v>18300.1758686553</v>
      </c>
      <c r="J150" s="376" t="n">
        <f aca="false">+[2]data1cf!I150</f>
        <v>17501.5118838795</v>
      </c>
      <c r="K150" s="376" t="n">
        <f aca="false">+[2]data1cf!J150</f>
        <v>16803.7864173693</v>
      </c>
      <c r="L150" s="376" t="n">
        <f aca="false">+[2]data1cf!K150</f>
        <v>15917.1122195163</v>
      </c>
      <c r="M150" s="376" t="n">
        <f aca="false">+[2]data1cf!L150</f>
        <v>15142.7692462435</v>
      </c>
      <c r="N150" s="376" t="n">
        <f aca="false">+[2]data1cf!M150</f>
        <v>14332.8073064824</v>
      </c>
      <c r="O150" s="376" t="n">
        <f aca="false">+[2]data1cf!N150</f>
        <v>13624.0935477278</v>
      </c>
      <c r="P150" s="376" t="n">
        <f aca="false">+[2]data1cf!O150</f>
        <v>14747.249875498</v>
      </c>
      <c r="Q150" s="376" t="n">
        <f aca="false">+[2]data1cf!P150</f>
        <v>16148.6883393824</v>
      </c>
      <c r="R150" s="376" t="n">
        <f aca="false">+[2]data1cf!Q150</f>
        <v>14480.5733340873</v>
      </c>
      <c r="S150" s="376" t="n">
        <f aca="false">+[2]data1cf!R150</f>
        <v>10509.702336006</v>
      </c>
      <c r="T150" s="376" t="n">
        <f aca="false">+[2]data1cf!S150</f>
        <v>9899.30778040426</v>
      </c>
      <c r="U150" s="376" t="n">
        <f aca="false">+[2]data1cf!T150</f>
        <v>9288.94322528635</v>
      </c>
      <c r="V150" s="376" t="n">
        <f aca="false">+[2]data1cf!U150</f>
        <v>8678.60957066675</v>
      </c>
      <c r="W150" s="376" t="n">
        <f aca="false">+[2]data1cf!V150</f>
        <v>12399.1290488523</v>
      </c>
      <c r="X150" s="376" t="n">
        <f aca="false">+[2]data1cf!W150</f>
        <v>11788.8600040846</v>
      </c>
      <c r="Y150" s="376" t="n">
        <f aca="false">+[2]data1cf!X150</f>
        <v>11178.6247251257</v>
      </c>
      <c r="Z150" s="376" t="n">
        <f aca="false">+[2]data1cf!Y150</f>
        <v>10568.4242249499</v>
      </c>
      <c r="AA150" s="376" t="n">
        <f aca="false">+[2]data1cf!Z150</f>
        <v>9958.2595469207</v>
      </c>
      <c r="AB150" s="376"/>
      <c r="AC150" s="377" t="n">
        <f aca="false">XNPV(0.1,B150:AA150,$B$1:$AA$1)</f>
        <v>43899.499688665</v>
      </c>
      <c r="AD150" s="377" t="n">
        <f aca="false">SUMPRODUCT(B150:AA150,$B$1010:$AA$1010)</f>
        <v>82299.4331119603</v>
      </c>
      <c r="AE150" s="378" t="n">
        <f aca="false">SUMPRODUCT(B150:AA150,$B$1012:$AA$1012)</f>
        <v>60226.6359259211</v>
      </c>
      <c r="AF150" s="379" t="n">
        <f aca="false">XIRR(B150:AA150,$B$1:$AA$1)</f>
        <v>0.155642772601527</v>
      </c>
      <c r="AG150" s="380" t="n">
        <f aca="false">1-EXP(-(1/0.25)*(AD150/ABS($AD$1010)))</f>
        <v>0.987571735834214</v>
      </c>
    </row>
    <row r="151" customFormat="false" ht="12.75" hidden="false" customHeight="false" outlineLevel="0" collapsed="false">
      <c r="A151" s="371"/>
      <c r="B151" s="376" t="n">
        <f aca="false">+[2]data1cf!A151</f>
        <v>-108767.167608885</v>
      </c>
      <c r="C151" s="376" t="n">
        <f aca="false">+[2]data1cf!B151</f>
        <v>15161.3112456486</v>
      </c>
      <c r="D151" s="376" t="n">
        <f aca="false">+[2]data1cf!C151</f>
        <v>23609.9007692336</v>
      </c>
      <c r="E151" s="376" t="n">
        <f aca="false">+[2]data1cf!D151</f>
        <v>22271.7286253307</v>
      </c>
      <c r="F151" s="376" t="n">
        <f aca="false">+[2]data1cf!E151</f>
        <v>20653.0875042009</v>
      </c>
      <c r="G151" s="376" t="n">
        <f aca="false">+[2]data1cf!F151</f>
        <v>19563.2910473766</v>
      </c>
      <c r="H151" s="376" t="n">
        <f aca="false">+[2]data1cf!G151</f>
        <v>18193.1667376791</v>
      </c>
      <c r="I151" s="376" t="n">
        <f aca="false">+[2]data1cf!H151</f>
        <v>17109.3014694561</v>
      </c>
      <c r="J151" s="376" t="n">
        <f aca="false">+[2]data1cf!I151</f>
        <v>16368.0712621264</v>
      </c>
      <c r="K151" s="376" t="n">
        <f aca="false">+[2]data1cf!J151</f>
        <v>15720.9869645688</v>
      </c>
      <c r="L151" s="376" t="n">
        <f aca="false">+[2]data1cf!K151</f>
        <v>14897.6094482779</v>
      </c>
      <c r="M151" s="376" t="n">
        <f aca="false">+[2]data1cf!L151</f>
        <v>14178.9512721687</v>
      </c>
      <c r="N151" s="376" t="n">
        <f aca="false">+[2]data1cf!M151</f>
        <v>13427.2355719712</v>
      </c>
      <c r="O151" s="376" t="n">
        <f aca="false">+[2]data1cf!N151</f>
        <v>12769.9686487364</v>
      </c>
      <c r="P151" s="376" t="n">
        <f aca="false">+[2]data1cf!O151</f>
        <v>13811.8746156911</v>
      </c>
      <c r="Q151" s="376" t="n">
        <f aca="false">+[2]data1cf!P151</f>
        <v>15112.5323928617</v>
      </c>
      <c r="R151" s="376" t="n">
        <f aca="false">+[2]data1cf!Q151</f>
        <v>13564.3754021948</v>
      </c>
      <c r="S151" s="376" t="n">
        <f aca="false">+[2]data1cf!R151</f>
        <v>9879.05893708189</v>
      </c>
      <c r="T151" s="376" t="n">
        <f aca="false">+[2]data1cf!S151</f>
        <v>9312.55926810217</v>
      </c>
      <c r="U151" s="376" t="n">
        <f aca="false">+[2]data1cf!T151</f>
        <v>8746.08744220197</v>
      </c>
      <c r="V151" s="376" t="n">
        <f aca="false">+[2]data1cf!U151</f>
        <v>8179.64429467364</v>
      </c>
      <c r="W151" s="376" t="n">
        <f aca="false">+[2]data1cf!V151</f>
        <v>11632.6125976871</v>
      </c>
      <c r="X151" s="376" t="n">
        <f aca="false">+[2]data1cf!W151</f>
        <v>11066.2294137666</v>
      </c>
      <c r="Y151" s="376" t="n">
        <f aca="false">+[2]data1cf!X151</f>
        <v>10499.8775674773</v>
      </c>
      <c r="Z151" s="376" t="n">
        <f aca="false">+[2]data1cf!Y151</f>
        <v>9933.55799894823</v>
      </c>
      <c r="AA151" s="376" t="n">
        <f aca="false">+[2]data1cf!Z151</f>
        <v>9367.2716765122</v>
      </c>
      <c r="AB151" s="376"/>
      <c r="AC151" s="377" t="n">
        <f aca="false">XNPV(0.1,B151:AA151,$B$1:$AA$1)</f>
        <v>41941.5753251839</v>
      </c>
      <c r="AD151" s="377" t="n">
        <f aca="false">SUMPRODUCT(B151:AA151,$B$1010:$AA$1010)</f>
        <v>77872.9199998064</v>
      </c>
      <c r="AE151" s="378" t="n">
        <f aca="false">SUMPRODUCT(B151:AA151,$B$1012:$AA$1012)</f>
        <v>57203.6089569431</v>
      </c>
      <c r="AF151" s="379" t="n">
        <f aca="false">XIRR(B151:AA151,$B$1:$AA$1)</f>
        <v>0.15716672181356</v>
      </c>
      <c r="AG151" s="380" t="n">
        <f aca="false">1-EXP(-(1/0.25)*(AD151/ABS($AD$1010)))</f>
        <v>0.984263668692051</v>
      </c>
    </row>
    <row r="152" customFormat="false" ht="12.75" hidden="false" customHeight="false" outlineLevel="0" collapsed="false">
      <c r="A152" s="371"/>
      <c r="B152" s="376" t="n">
        <f aca="false">+[2]data1cf!A152</f>
        <v>-106040.501761765</v>
      </c>
      <c r="C152" s="376" t="n">
        <f aca="false">+[2]data1cf!B152</f>
        <v>14830.0887086538</v>
      </c>
      <c r="D152" s="376" t="n">
        <f aca="false">+[2]data1cf!C152</f>
        <v>23070.5712364721</v>
      </c>
      <c r="E152" s="376" t="n">
        <f aca="false">+[2]data1cf!D152</f>
        <v>21712.6287740357</v>
      </c>
      <c r="F152" s="376" t="n">
        <f aca="false">+[2]data1cf!E152</f>
        <v>20178.9606577356</v>
      </c>
      <c r="G152" s="376" t="n">
        <f aca="false">+[2]data1cf!F152</f>
        <v>19116.6418214086</v>
      </c>
      <c r="H152" s="376" t="n">
        <f aca="false">+[2]data1cf!G152</f>
        <v>17780.7072315349</v>
      </c>
      <c r="I152" s="376" t="n">
        <f aca="false">+[2]data1cf!H152</f>
        <v>16724.0131995839</v>
      </c>
      <c r="J152" s="376" t="n">
        <f aca="false">+[2]data1cf!I152</f>
        <v>16001.3647677625</v>
      </c>
      <c r="K152" s="376" t="n">
        <f aca="false">+[2]data1cf!J152</f>
        <v>15370.6646064188</v>
      </c>
      <c r="L152" s="376" t="n">
        <f aca="false">+[2]data1cf!K152</f>
        <v>14567.7657140231</v>
      </c>
      <c r="M152" s="376" t="n">
        <f aca="false">+[2]data1cf!L152</f>
        <v>13867.1234589646</v>
      </c>
      <c r="N152" s="376" t="n">
        <f aca="false">+[2]data1cf!M152</f>
        <v>13134.252393334</v>
      </c>
      <c r="O152" s="376" t="n">
        <f aca="false">+[2]data1cf!N152</f>
        <v>12493.6302667807</v>
      </c>
      <c r="P152" s="376" t="n">
        <f aca="false">+[2]data1cf!O152</f>
        <v>13509.2489855032</v>
      </c>
      <c r="Q152" s="376" t="n">
        <f aca="false">+[2]data1cf!P152</f>
        <v>14777.3007914256</v>
      </c>
      <c r="R152" s="376" t="n">
        <f aca="false">+[2]data1cf!Q152</f>
        <v>13267.9542881993</v>
      </c>
      <c r="S152" s="376" t="n">
        <f aca="false">+[2]data1cf!R152</f>
        <v>9675.0244022551</v>
      </c>
      <c r="T152" s="376" t="n">
        <f aca="false">+[2]data1cf!S152</f>
        <v>9122.72621828017</v>
      </c>
      <c r="U152" s="376" t="n">
        <f aca="false">+[2]data1cf!T152</f>
        <v>8570.45517939128</v>
      </c>
      <c r="V152" s="376" t="n">
        <f aca="false">+[2]data1cf!U152</f>
        <v>8018.21209994099</v>
      </c>
      <c r="W152" s="376" t="n">
        <f aca="false">+[2]data1cf!V152</f>
        <v>11384.6185208167</v>
      </c>
      <c r="X152" s="376" t="n">
        <f aca="false">+[2]data1cf!W152</f>
        <v>10832.4339017566</v>
      </c>
      <c r="Y152" s="376" t="n">
        <f aca="false">+[2]data1cf!X152</f>
        <v>10280.2798347299</v>
      </c>
      <c r="Z152" s="376" t="n">
        <f aca="false">+[2]data1cf!Y152</f>
        <v>9728.15723629775</v>
      </c>
      <c r="AA152" s="376" t="n">
        <f aca="false">+[2]data1cf!Z152</f>
        <v>9176.06705051786</v>
      </c>
      <c r="AB152" s="376"/>
      <c r="AC152" s="377" t="n">
        <f aca="false">XNPV(0.1,B152:AA152,$B$1:$AA$1)</f>
        <v>41264.872960303</v>
      </c>
      <c r="AD152" s="377" t="n">
        <f aca="false">SUMPRODUCT(B152:AA152,$B$1010:$AA$1010)</f>
        <v>76390.7509312651</v>
      </c>
      <c r="AE152" s="378" t="n">
        <f aca="false">SUMPRODUCT(B152:AA152,$B$1012:$AA$1012)</f>
        <v>56178.3425626533</v>
      </c>
      <c r="AF152" s="379" t="n">
        <f aca="false">XIRR(B152:AA152,$B$1:$AA$1)</f>
        <v>0.157642519768089</v>
      </c>
      <c r="AG152" s="380" t="n">
        <f aca="false">1-EXP(-(1/0.25)*(AD152/ABS($AD$1010)))</f>
        <v>0.982969705996564</v>
      </c>
    </row>
    <row r="153" customFormat="false" ht="12.75" hidden="false" customHeight="false" outlineLevel="0" collapsed="false">
      <c r="A153" s="371"/>
      <c r="B153" s="376" t="n">
        <f aca="false">+[2]data1cf!A153</f>
        <v>-112794.326950946</v>
      </c>
      <c r="C153" s="376" t="n">
        <f aca="false">+[2]data1cf!B153</f>
        <v>15637.4056656083</v>
      </c>
      <c r="D153" s="376" t="n">
        <f aca="false">+[2]data1cf!C153</f>
        <v>24379.7497088094</v>
      </c>
      <c r="E153" s="376" t="n">
        <f aca="false">+[2]data1cf!D153</f>
        <v>22990.3099833259</v>
      </c>
      <c r="F153" s="376" t="n">
        <f aca="false">+[2]data1cf!E153</f>
        <v>21353.3509270482</v>
      </c>
      <c r="G153" s="376" t="n">
        <f aca="false">+[2]data1cf!F153</f>
        <v>20222.971295648</v>
      </c>
      <c r="H153" s="376" t="n">
        <f aca="false">+[2]data1cf!G153</f>
        <v>18802.3503511188</v>
      </c>
      <c r="I153" s="376" t="n">
        <f aca="false">+[2]data1cf!H153</f>
        <v>17678.3544236497</v>
      </c>
      <c r="J153" s="376" t="n">
        <f aca="false">+[2]data1cf!I153</f>
        <v>16909.6797933413</v>
      </c>
      <c r="K153" s="376" t="n">
        <f aca="false">+[2]data1cf!J153</f>
        <v>16238.3968843973</v>
      </c>
      <c r="L153" s="376" t="n">
        <f aca="false">+[2]data1cf!K153</f>
        <v>15384.7733877932</v>
      </c>
      <c r="M153" s="376" t="n">
        <f aca="false">+[2]data1cf!L153</f>
        <v>14639.5065295669</v>
      </c>
      <c r="N153" s="376" t="n">
        <f aca="false">+[2]data1cf!M153</f>
        <v>13859.9581757188</v>
      </c>
      <c r="O153" s="376" t="n">
        <f aca="false">+[2]data1cf!N153</f>
        <v>13178.107657643</v>
      </c>
      <c r="P153" s="376" t="n">
        <f aca="false">+[2]data1cf!O153</f>
        <v>14258.8386743951</v>
      </c>
      <c r="Q153" s="376" t="n">
        <f aca="false">+[2]data1cf!P153</f>
        <v>15607.6539630033</v>
      </c>
      <c r="R153" s="376" t="n">
        <f aca="false">+[2]data1cf!Q153</f>
        <v>14002.1756774548</v>
      </c>
      <c r="S153" s="376" t="n">
        <f aca="false">+[2]data1cf!R153</f>
        <v>10180.4085079869</v>
      </c>
      <c r="T153" s="376" t="n">
        <f aca="false">+[2]data1cf!S153</f>
        <v>9592.93390250422</v>
      </c>
      <c r="U153" s="376" t="n">
        <f aca="false">+[2]data1cf!T153</f>
        <v>9005.48817100512</v>
      </c>
      <c r="V153" s="376" t="n">
        <f aca="false">+[2]data1cf!U153</f>
        <v>8418.0721797091</v>
      </c>
      <c r="W153" s="376" t="n">
        <f aca="false">+[2]data1cf!V153</f>
        <v>11998.8883789675</v>
      </c>
      <c r="X153" s="376" t="n">
        <f aca="false">+[2]data1cf!W153</f>
        <v>11411.5345714622</v>
      </c>
      <c r="Y153" s="376" t="n">
        <f aca="false">+[2]data1cf!X153</f>
        <v>10824.2132618797</v>
      </c>
      <c r="Z153" s="376" t="n">
        <f aca="false">+[2]data1cf!Y153</f>
        <v>10236.9254251579</v>
      </c>
      <c r="AA153" s="376" t="n">
        <f aca="false">+[2]data1cf!Z153</f>
        <v>9649.67206548246</v>
      </c>
      <c r="AB153" s="376"/>
      <c r="AC153" s="377" t="n">
        <f aca="false">XNPV(0.1,B153:AA153,$B$1:$AA$1)</f>
        <v>42826.5381369261</v>
      </c>
      <c r="AD153" s="377" t="n">
        <f aca="false">SUMPRODUCT(B153:AA153,$B$1010:$AA$1010)</f>
        <v>79934.2462235848</v>
      </c>
      <c r="AE153" s="378" t="n">
        <f aca="false">SUMPRODUCT(B153:AA153,$B$1012:$AA$1012)</f>
        <v>58595.5733071579</v>
      </c>
      <c r="AF153" s="379" t="n">
        <f aca="false">XIRR(B153:AA153,$B$1:$AA$1)</f>
        <v>0.15632748309127</v>
      </c>
      <c r="AG153" s="380" t="n">
        <f aca="false">1-EXP(-(1/0.25)*(AD153/ABS($AD$1010)))</f>
        <v>0.9859014376095</v>
      </c>
    </row>
    <row r="154" customFormat="false" ht="12.75" hidden="false" customHeight="false" outlineLevel="0" collapsed="false">
      <c r="A154" s="371"/>
      <c r="B154" s="376" t="n">
        <f aca="false">+[2]data1cf!A154</f>
        <v>-117590.477735736</v>
      </c>
      <c r="C154" s="376" t="n">
        <f aca="false">+[2]data1cf!B154</f>
        <v>16224.7607554614</v>
      </c>
      <c r="D154" s="376" t="n">
        <f aca="false">+[2]data1cf!C154</f>
        <v>25286.512141533</v>
      </c>
      <c r="E154" s="376" t="n">
        <f aca="false">+[2]data1cf!D154</f>
        <v>23852.5805309073</v>
      </c>
      <c r="F154" s="376" t="n">
        <f aca="false">+[2]data1cf!E154</f>
        <v>22187.330583619</v>
      </c>
      <c r="G154" s="376" t="n">
        <f aca="false">+[2]data1cf!F154</f>
        <v>21008.618366379</v>
      </c>
      <c r="H154" s="376" t="n">
        <f aca="false">+[2]data1cf!G154</f>
        <v>19527.8583873078</v>
      </c>
      <c r="I154" s="376" t="n">
        <f aca="false">+[2]data1cf!H154</f>
        <v>18356.068797734</v>
      </c>
      <c r="J154" s="376" t="n">
        <f aca="false">+[2]data1cf!I154</f>
        <v>17554.7091953081</v>
      </c>
      <c r="K154" s="376" t="n">
        <f aca="false">+[2]data1cf!J154</f>
        <v>16854.6069178877</v>
      </c>
      <c r="L154" s="376" t="n">
        <f aca="false">+[2]data1cf!K154</f>
        <v>15964.9619307256</v>
      </c>
      <c r="M154" s="376" t="n">
        <f aca="false">+[2]data1cf!L154</f>
        <v>15188.005427075</v>
      </c>
      <c r="N154" s="376" t="n">
        <f aca="false">+[2]data1cf!M154</f>
        <v>14375.3097372733</v>
      </c>
      <c r="O154" s="376" t="n">
        <f aca="false">+[2]data1cf!N154</f>
        <v>13664.1813541629</v>
      </c>
      <c r="P154" s="376" t="n">
        <f aca="false">+[2]data1cf!O154</f>
        <v>14791.1511157073</v>
      </c>
      <c r="Q154" s="376" t="n">
        <f aca="false">+[2]data1cf!P154</f>
        <v>16197.319656734</v>
      </c>
      <c r="R154" s="376" t="n">
        <f aca="false">+[2]data1cf!Q154</f>
        <v>14523.5744986633</v>
      </c>
      <c r="S154" s="376" t="n">
        <f aca="false">+[2]data1cf!R154</f>
        <v>10539.3011810174</v>
      </c>
      <c r="T154" s="376" t="n">
        <f aca="false">+[2]data1cf!S154</f>
        <v>9926.84644695647</v>
      </c>
      <c r="U154" s="376" t="n">
        <f aca="false">+[2]data1cf!T154</f>
        <v>9314.42181463572</v>
      </c>
      <c r="V154" s="376" t="n">
        <f aca="false">+[2]data1cf!U154</f>
        <v>8702.02818710736</v>
      </c>
      <c r="W154" s="376" t="n">
        <f aca="false">+[2]data1cf!V154</f>
        <v>12435.1050087616</v>
      </c>
      <c r="X154" s="376" t="n">
        <f aca="false">+[2]data1cf!W154</f>
        <v>11822.7762091536</v>
      </c>
      <c r="Y154" s="376" t="n">
        <f aca="false">+[2]data1cf!X154</f>
        <v>11210.4812893195</v>
      </c>
      <c r="Z154" s="376" t="n">
        <f aca="false">+[2]data1cf!Y154</f>
        <v>10598.2212656523</v>
      </c>
      <c r="AA154" s="376" t="n">
        <f aca="false">+[2]data1cf!Z154</f>
        <v>9985.99718503711</v>
      </c>
      <c r="AB154" s="376"/>
      <c r="AC154" s="377" t="n">
        <f aca="false">XNPV(0.1,B154:AA154,$B$1:$AA$1)</f>
        <v>43895.5123641897</v>
      </c>
      <c r="AD154" s="377" t="n">
        <f aca="false">SUMPRODUCT(B154:AA154,$B$1010:$AA$1010)</f>
        <v>82404.9442498478</v>
      </c>
      <c r="AE154" s="378" t="n">
        <f aca="false">SUMPRODUCT(B154:AA154,$B$1012:$AA$1012)</f>
        <v>60268.8020867821</v>
      </c>
      <c r="AF154" s="379" t="n">
        <f aca="false">XIRR(B154:AA154,$B$1:$AA$1)</f>
        <v>0.155426102523817</v>
      </c>
      <c r="AG154" s="380" t="n">
        <f aca="false">1-EXP(-(1/0.25)*(AD154/ABS($AD$1010)))</f>
        <v>0.987641452408063</v>
      </c>
    </row>
    <row r="155" customFormat="false" ht="12.75" hidden="false" customHeight="false" outlineLevel="0" collapsed="false">
      <c r="A155" s="371"/>
      <c r="B155" s="376" t="n">
        <f aca="false">+[2]data1cf!A155</f>
        <v>-103826.15247823</v>
      </c>
      <c r="C155" s="376" t="n">
        <f aca="false">+[2]data1cf!B155</f>
        <v>14593.3325784057</v>
      </c>
      <c r="D155" s="376" t="n">
        <f aca="false">+[2]data1cf!C155</f>
        <v>22626.3783627392</v>
      </c>
      <c r="E155" s="376" t="n">
        <f aca="false">+[2]data1cf!D155</f>
        <v>21363.6105245447</v>
      </c>
      <c r="F155" s="376" t="n">
        <f aca="false">+[2]data1cf!E155</f>
        <v>19793.918081329</v>
      </c>
      <c r="G155" s="376" t="n">
        <f aca="false">+[2]data1cf!F155</f>
        <v>18753.9140619517</v>
      </c>
      <c r="H155" s="376" t="n">
        <f aca="false">+[2]data1cf!G155</f>
        <v>17445.7452438449</v>
      </c>
      <c r="I155" s="376" t="n">
        <f aca="false">+[2]data1cf!H155</f>
        <v>16411.1172115232</v>
      </c>
      <c r="J155" s="376" t="n">
        <f aca="false">+[2]data1cf!I155</f>
        <v>15703.5592028012</v>
      </c>
      <c r="K155" s="376" t="n">
        <f aca="false">+[2]data1cf!J155</f>
        <v>15086.1647423832</v>
      </c>
      <c r="L155" s="376" t="n">
        <f aca="false">+[2]data1cf!K155</f>
        <v>14299.8967203226</v>
      </c>
      <c r="M155" s="376" t="n">
        <f aca="false">+[2]data1cf!L155</f>
        <v>13613.8853529883</v>
      </c>
      <c r="N155" s="376" t="n">
        <f aca="false">+[2]data1cf!M155</f>
        <v>12896.3181806075</v>
      </c>
      <c r="O155" s="376" t="n">
        <f aca="false">+[2]data1cf!N155</f>
        <v>12269.2134396352</v>
      </c>
      <c r="P155" s="376" t="n">
        <f aca="false">+[2]data1cf!O155</f>
        <v>13263.4840531799</v>
      </c>
      <c r="Q155" s="376" t="n">
        <f aca="false">+[2]data1cf!P155</f>
        <v>14505.056263464</v>
      </c>
      <c r="R155" s="376" t="n">
        <f aca="false">+[2]data1cf!Q155</f>
        <v>13027.2280979719</v>
      </c>
      <c r="S155" s="376" t="n">
        <f aca="false">+[2]data1cf!R155</f>
        <v>9509.32616442838</v>
      </c>
      <c r="T155" s="376" t="n">
        <f aca="false">+[2]data1cf!S155</f>
        <v>8968.56113116157</v>
      </c>
      <c r="U155" s="376" t="n">
        <f aca="false">+[2]data1cf!T155</f>
        <v>8427.82267613415</v>
      </c>
      <c r="V155" s="376" t="n">
        <f aca="false">+[2]data1cf!U155</f>
        <v>7887.1115966933</v>
      </c>
      <c r="W155" s="376" t="n">
        <f aca="false">+[2]data1cf!V155</f>
        <v>11183.2203527871</v>
      </c>
      <c r="X155" s="376" t="n">
        <f aca="false">+[2]data1cf!W155</f>
        <v>10642.5665129602</v>
      </c>
      <c r="Y155" s="376" t="n">
        <f aca="false">+[2]data1cf!X155</f>
        <v>10101.9425871759</v>
      </c>
      <c r="Z155" s="376" t="n">
        <f aca="false">+[2]data1cf!Y155</f>
        <v>9561.34947285544</v>
      </c>
      <c r="AA155" s="376" t="n">
        <f aca="false">+[2]data1cf!Z155</f>
        <v>9020.78809434276</v>
      </c>
      <c r="AB155" s="376"/>
      <c r="AC155" s="377" t="n">
        <f aca="false">XNPV(0.1,B155:AA155,$B$1:$AA$1)</f>
        <v>40818.389129921</v>
      </c>
      <c r="AD155" s="377" t="n">
        <f aca="false">SUMPRODUCT(B155:AA155,$B$1010:$AA$1010)</f>
        <v>75301.5463767609</v>
      </c>
      <c r="AE155" s="378" t="n">
        <f aca="false">SUMPRODUCT(B155:AA155,$B$1012:$AA$1012)</f>
        <v>55455.4931430216</v>
      </c>
      <c r="AF155" s="379" t="n">
        <f aca="false">XIRR(B155:AA155,$B$1:$AA$1)</f>
        <v>0.158222077919565</v>
      </c>
      <c r="AG155" s="380" t="n">
        <f aca="false">1-EXP(-(1/0.25)*(AD155/ABS($AD$1010)))</f>
        <v>0.981951464655221</v>
      </c>
    </row>
    <row r="156" customFormat="false" ht="12.75" hidden="false" customHeight="false" outlineLevel="0" collapsed="false">
      <c r="A156" s="371"/>
      <c r="B156" s="376" t="n">
        <f aca="false">+[2]data1cf!A156</f>
        <v>-112390.973776449</v>
      </c>
      <c r="C156" s="376" t="n">
        <f aca="false">+[2]data1cf!B156</f>
        <v>15524.6208149824</v>
      </c>
      <c r="D156" s="376" t="n">
        <f aca="false">+[2]data1cf!C156</f>
        <v>24291.3961670216</v>
      </c>
      <c r="E156" s="376" t="n">
        <f aca="false">+[2]data1cf!D156</f>
        <v>22910.9941125457</v>
      </c>
      <c r="F156" s="376" t="n">
        <f aca="false">+[2]data1cf!E156</f>
        <v>21283.2137781055</v>
      </c>
      <c r="G156" s="376" t="n">
        <f aca="false">+[2]data1cf!F156</f>
        <v>20156.8988858691</v>
      </c>
      <c r="H156" s="376" t="n">
        <f aca="false">+[2]data1cf!G156</f>
        <v>18741.3355951923</v>
      </c>
      <c r="I156" s="376" t="n">
        <f aca="false">+[2]data1cf!H156</f>
        <v>17621.3590837499</v>
      </c>
      <c r="J156" s="376" t="n">
        <f aca="false">+[2]data1cf!I156</f>
        <v>16855.4332384263</v>
      </c>
      <c r="K156" s="376" t="n">
        <f aca="false">+[2]data1cf!J156</f>
        <v>16186.5740197046</v>
      </c>
      <c r="L156" s="376" t="n">
        <f aca="false">+[2]data1cf!K156</f>
        <v>15335.9799071251</v>
      </c>
      <c r="M156" s="376" t="n">
        <f aca="false">+[2]data1cf!L156</f>
        <v>14593.3781275534</v>
      </c>
      <c r="N156" s="376" t="n">
        <f aca="false">+[2]data1cf!M156</f>
        <v>13816.6174431891</v>
      </c>
      <c r="O156" s="376" t="n">
        <f aca="false">+[2]data1cf!N156</f>
        <v>13137.2291745992</v>
      </c>
      <c r="P156" s="376" t="n">
        <f aca="false">+[2]data1cf!O156</f>
        <v>14214.0715428635</v>
      </c>
      <c r="Q156" s="376" t="n">
        <f aca="false">+[2]data1cf!P156</f>
        <v>15558.0634600914</v>
      </c>
      <c r="R156" s="376" t="n">
        <f aca="false">+[2]data1cf!Q156</f>
        <v>13958.3263743052</v>
      </c>
      <c r="S156" s="376" t="n">
        <f aca="false">+[2]data1cf!R156</f>
        <v>10150.2258666425</v>
      </c>
      <c r="T156" s="376" t="n">
        <f aca="false">+[2]data1cf!S156</f>
        <v>9564.85207379345</v>
      </c>
      <c r="U156" s="376" t="n">
        <f aca="false">+[2]data1cf!T156</f>
        <v>8979.50705167442</v>
      </c>
      <c r="V156" s="376" t="n">
        <f aca="false">+[2]data1cf!U156</f>
        <v>8394.19166340734</v>
      </c>
      <c r="W156" s="376" t="n">
        <f aca="false">+[2]data1cf!V156</f>
        <v>11962.2028429427</v>
      </c>
      <c r="X156" s="376" t="n">
        <f aca="false">+[2]data1cf!W156</f>
        <v>11376.9494160966</v>
      </c>
      <c r="Y156" s="376" t="n">
        <f aca="false">+[2]data1cf!X156</f>
        <v>10791.7283709608</v>
      </c>
      <c r="Z156" s="376" t="n">
        <f aca="false">+[2]data1cf!Y156</f>
        <v>10206.5406789863</v>
      </c>
      <c r="AA156" s="376" t="n">
        <f aca="false">+[2]data1cf!Z156</f>
        <v>9621.38734076822</v>
      </c>
      <c r="AB156" s="376"/>
      <c r="AC156" s="377" t="n">
        <f aca="false">XNPV(0.1,B156:AA156,$B$1:$AA$1)</f>
        <v>42663.911226159</v>
      </c>
      <c r="AD156" s="377" t="n">
        <f aca="false">SUMPRODUCT(B156:AA156,$B$1010:$AA$1010)</f>
        <v>79649.5877138984</v>
      </c>
      <c r="AE156" s="378" t="n">
        <f aca="false">SUMPRODUCT(B156:AA156,$B$1012:$AA$1012)</f>
        <v>58379.6225809241</v>
      </c>
      <c r="AF156" s="379" t="n">
        <f aca="false">XIRR(B156:AA156,$B$1:$AA$1)</f>
        <v>0.156285905310083</v>
      </c>
      <c r="AG156" s="380" t="n">
        <f aca="false">1-EXP(-(1/0.25)*(AD156/ABS($AD$1010)))</f>
        <v>0.985685838525118</v>
      </c>
    </row>
    <row r="157" customFormat="false" ht="12.75" hidden="false" customHeight="false" outlineLevel="0" collapsed="false">
      <c r="A157" s="371"/>
      <c r="B157" s="376" t="n">
        <f aca="false">+[2]data1cf!A157</f>
        <v>-110557.268325334</v>
      </c>
      <c r="C157" s="376" t="n">
        <f aca="false">+[2]data1cf!B157</f>
        <v>15429.8201142417</v>
      </c>
      <c r="D157" s="376" t="n">
        <f aca="false">+[2]data1cf!C157</f>
        <v>23992.21734842</v>
      </c>
      <c r="E157" s="376" t="n">
        <f aca="false">+[2]data1cf!D157</f>
        <v>22605.0513558069</v>
      </c>
      <c r="F157" s="376" t="n">
        <f aca="false">+[2]data1cf!E157</f>
        <v>20964.3595320667</v>
      </c>
      <c r="G157" s="376" t="n">
        <f aca="false">+[2]data1cf!F157</f>
        <v>19856.5235680579</v>
      </c>
      <c r="H157" s="376" t="n">
        <f aca="false">+[2]data1cf!G157</f>
        <v>18463.9531482086</v>
      </c>
      <c r="I157" s="376" t="n">
        <f aca="false">+[2]data1cf!H157</f>
        <v>17362.2495190552</v>
      </c>
      <c r="J157" s="376" t="n">
        <f aca="false">+[2]data1cf!I157</f>
        <v>16608.8200722459</v>
      </c>
      <c r="K157" s="376" t="n">
        <f aca="false">+[2]data1cf!J157</f>
        <v>15950.9793213422</v>
      </c>
      <c r="L157" s="376" t="n">
        <f aca="false">+[2]data1cf!K157</f>
        <v>15114.1572535872</v>
      </c>
      <c r="M157" s="376" t="n">
        <f aca="false">+[2]data1cf!L157</f>
        <v>14383.6713307028</v>
      </c>
      <c r="N157" s="376" t="n">
        <f aca="false">+[2]data1cf!M157</f>
        <v>13619.5838197551</v>
      </c>
      <c r="O157" s="376" t="n">
        <f aca="false">+[2]data1cf!N157</f>
        <v>12951.3893153148</v>
      </c>
      <c r="P157" s="376" t="n">
        <f aca="false">+[2]data1cf!O157</f>
        <v>14010.5532905963</v>
      </c>
      <c r="Q157" s="376" t="n">
        <f aca="false">+[2]data1cf!P157</f>
        <v>15332.6174210806</v>
      </c>
      <c r="R157" s="376" t="n">
        <f aca="false">+[2]data1cf!Q157</f>
        <v>13758.9807107604</v>
      </c>
      <c r="S157" s="376" t="n">
        <f aca="false">+[2]data1cf!R157</f>
        <v>10013.0109456713</v>
      </c>
      <c r="T157" s="376" t="n">
        <f aca="false">+[2]data1cf!S157</f>
        <v>9437.18776955609</v>
      </c>
      <c r="U157" s="376" t="n">
        <f aca="false">+[2]data1cf!T157</f>
        <v>8861.39289476452</v>
      </c>
      <c r="V157" s="376" t="n">
        <f aca="false">+[2]data1cf!U157</f>
        <v>8285.6271703363</v>
      </c>
      <c r="W157" s="376" t="n">
        <f aca="false">+[2]data1cf!V157</f>
        <v>11795.4247644767</v>
      </c>
      <c r="X157" s="376" t="n">
        <f aca="false">+[2]data1cf!W157</f>
        <v>11219.7199905432</v>
      </c>
      <c r="Y157" s="376" t="n">
        <f aca="false">+[2]data1cf!X157</f>
        <v>10644.0470699988</v>
      </c>
      <c r="Z157" s="376" t="n">
        <f aca="false">+[2]data1cf!Y157</f>
        <v>10068.4069584451</v>
      </c>
      <c r="AA157" s="376" t="n">
        <f aca="false">+[2]data1cf!Z157</f>
        <v>9492.80064015196</v>
      </c>
      <c r="AB157" s="376"/>
      <c r="AC157" s="377" t="n">
        <f aca="false">XNPV(0.1,B157:AA157,$B$1:$AA$1)</f>
        <v>42430.2476045915</v>
      </c>
      <c r="AD157" s="377" t="n">
        <f aca="false">SUMPRODUCT(B157:AA157,$B$1010:$AA$1010)</f>
        <v>78891.1585119576</v>
      </c>
      <c r="AE157" s="378" t="n">
        <f aca="false">SUMPRODUCT(B157:AA157,$B$1012:$AA$1012)</f>
        <v>57921.6470639669</v>
      </c>
      <c r="AF157" s="379" t="n">
        <f aca="false">XIRR(B157:AA157,$B$1:$AA$1)</f>
        <v>0.156945217991285</v>
      </c>
      <c r="AG157" s="380" t="n">
        <f aca="false">1-EXP(-(1/0.25)*(AD157/ABS($AD$1010)))</f>
        <v>0.985095176279024</v>
      </c>
    </row>
    <row r="158" customFormat="false" ht="12.75" hidden="false" customHeight="false" outlineLevel="0" collapsed="false">
      <c r="A158" s="371"/>
      <c r="B158" s="376" t="n">
        <f aca="false">+[2]data1cf!A158</f>
        <v>-112833.955278197</v>
      </c>
      <c r="C158" s="376" t="n">
        <f aca="false">+[2]data1cf!B158</f>
        <v>15652.8402958251</v>
      </c>
      <c r="D158" s="376" t="n">
        <f aca="false">+[2]data1cf!C158</f>
        <v>24450.8508589472</v>
      </c>
      <c r="E158" s="376" t="n">
        <f aca="false">+[2]data1cf!D158</f>
        <v>22970.6494398864</v>
      </c>
      <c r="F158" s="376" t="n">
        <f aca="false">+[2]data1cf!E158</f>
        <v>21360.2417068076</v>
      </c>
      <c r="G158" s="376" t="n">
        <f aca="false">+[2]data1cf!F158</f>
        <v>20229.4627260929</v>
      </c>
      <c r="H158" s="376" t="n">
        <f aca="false">+[2]data1cf!G158</f>
        <v>18808.3448811432</v>
      </c>
      <c r="I158" s="376" t="n">
        <f aca="false">+[2]data1cf!H158</f>
        <v>17683.9540572316</v>
      </c>
      <c r="J158" s="376" t="n">
        <f aca="false">+[2]data1cf!I158</f>
        <v>16915.0093664457</v>
      </c>
      <c r="K158" s="376" t="n">
        <f aca="false">+[2]data1cf!J158</f>
        <v>16243.4883366801</v>
      </c>
      <c r="L158" s="376" t="n">
        <f aca="false">+[2]data1cf!K158</f>
        <v>15389.5672115235</v>
      </c>
      <c r="M158" s="376" t="n">
        <f aca="false">+[2]data1cf!L158</f>
        <v>14644.0385167338</v>
      </c>
      <c r="N158" s="376" t="n">
        <f aca="false">+[2]data1cf!M158</f>
        <v>13864.2162821143</v>
      </c>
      <c r="O158" s="376" t="n">
        <f aca="false">+[2]data1cf!N158</f>
        <v>13182.1238548765</v>
      </c>
      <c r="P158" s="376" t="n">
        <f aca="false">+[2]data1cf!O158</f>
        <v>14263.2369205242</v>
      </c>
      <c r="Q158" s="376" t="n">
        <f aca="false">+[2]data1cf!P158</f>
        <v>15612.5260919517</v>
      </c>
      <c r="R158" s="376" t="n">
        <f aca="false">+[2]data1cf!Q158</f>
        <v>14006.4837494989</v>
      </c>
      <c r="S158" s="376" t="n">
        <f aca="false">+[2]data1cf!R158</f>
        <v>10183.3738685297</v>
      </c>
      <c r="T158" s="376" t="n">
        <f aca="false">+[2]data1cf!S158</f>
        <v>9595.69286405033</v>
      </c>
      <c r="U158" s="376" t="n">
        <f aca="false">+[2]data1cf!T158</f>
        <v>9008.04074369888</v>
      </c>
      <c r="V158" s="376" t="n">
        <f aca="false">+[2]data1cf!U158</f>
        <v>8420.41837399922</v>
      </c>
      <c r="W158" s="376" t="n">
        <f aca="false">+[2]data1cf!V158</f>
        <v>12002.4926308214</v>
      </c>
      <c r="X158" s="376" t="n">
        <f aca="false">+[2]data1cf!W158</f>
        <v>11414.9324667596</v>
      </c>
      <c r="Y158" s="376" t="n">
        <f aca="false">+[2]data1cf!X158</f>
        <v>10827.4048120383</v>
      </c>
      <c r="Z158" s="376" t="n">
        <f aca="false">+[2]data1cf!Y158</f>
        <v>10239.9106419377</v>
      </c>
      <c r="AA158" s="376" t="n">
        <f aca="false">+[2]data1cf!Z158</f>
        <v>9652.45096099645</v>
      </c>
      <c r="AB158" s="376"/>
      <c r="AC158" s="377" t="n">
        <f aca="false">XNPV(0.1,B158:AA158,$B$1:$AA$1)</f>
        <v>42877.4271212523</v>
      </c>
      <c r="AD158" s="377" t="n">
        <f aca="false">SUMPRODUCT(B158:AA158,$B$1010:$AA$1010)</f>
        <v>79999.1461834427</v>
      </c>
      <c r="AE158" s="378" t="n">
        <f aca="false">SUMPRODUCT(B158:AA158,$B$1012:$AA$1012)</f>
        <v>58652.9491772505</v>
      </c>
      <c r="AF158" s="379" t="n">
        <f aca="false">XIRR(B158:AA158,$B$1:$AA$1)</f>
        <v>0.156389210060207</v>
      </c>
      <c r="AG158" s="380" t="n">
        <f aca="false">1-EXP(-(1/0.25)*(AD158/ABS($AD$1010)))</f>
        <v>0.985950136191869</v>
      </c>
    </row>
    <row r="159" customFormat="false" ht="12.75" hidden="false" customHeight="false" outlineLevel="0" collapsed="false">
      <c r="A159" s="371"/>
      <c r="B159" s="376" t="n">
        <f aca="false">+[2]data1cf!A159</f>
        <v>-95377.3683700431</v>
      </c>
      <c r="C159" s="376" t="n">
        <f aca="false">+[2]data1cf!B159</f>
        <v>13569.0454413661</v>
      </c>
      <c r="D159" s="376" t="n">
        <f aca="false">+[2]data1cf!C159</f>
        <v>20906.4799681543</v>
      </c>
      <c r="E159" s="376" t="n">
        <f aca="false">+[2]data1cf!D159</f>
        <v>19724.3948754574</v>
      </c>
      <c r="F159" s="376" t="n">
        <f aca="false">+[2]data1cf!E159</f>
        <v>18324.799534987</v>
      </c>
      <c r="G159" s="376" t="n">
        <f aca="false">+[2]data1cf!F159</f>
        <v>17369.9370387759</v>
      </c>
      <c r="H159" s="376" t="n">
        <f aca="false">+[2]data1cf!G159</f>
        <v>16167.7077004976</v>
      </c>
      <c r="I159" s="376" t="n">
        <f aca="false">+[2]data1cf!H159</f>
        <v>15217.2718362252</v>
      </c>
      <c r="J159" s="376" t="n">
        <f aca="false">+[2]data1cf!I159</f>
        <v>14567.2908899005</v>
      </c>
      <c r="K159" s="376" t="n">
        <f aca="false">+[2]data1cf!J159</f>
        <v>14000.6639372854</v>
      </c>
      <c r="L159" s="376" t="n">
        <f aca="false">+[2]data1cf!K159</f>
        <v>13277.8505084259</v>
      </c>
      <c r="M159" s="376" t="n">
        <f aca="false">+[2]data1cf!L159</f>
        <v>12647.6628598756</v>
      </c>
      <c r="N159" s="376" t="n">
        <f aca="false">+[2]data1cf!M159</f>
        <v>11988.4872389282</v>
      </c>
      <c r="O159" s="376" t="n">
        <f aca="false">+[2]data1cf!N159</f>
        <v>11412.9576822913</v>
      </c>
      <c r="P159" s="376" t="n">
        <f aca="false">+[2]data1cf!O159</f>
        <v>12325.7752328042</v>
      </c>
      <c r="Q159" s="376" t="n">
        <f aca="false">+[2]data1cf!P159</f>
        <v>13466.3153301858</v>
      </c>
      <c r="R159" s="376" t="n">
        <f aca="false">+[2]data1cf!Q159</f>
        <v>12108.7444488289</v>
      </c>
      <c r="S159" s="376" t="n">
        <f aca="false">+[2]data1cf!R159</f>
        <v>8877.10944554183</v>
      </c>
      <c r="T159" s="376" t="n">
        <f aca="false">+[2]data1cf!S159</f>
        <v>8380.34880722058</v>
      </c>
      <c r="U159" s="376" t="n">
        <f aca="false">+[2]data1cf!T159</f>
        <v>7883.61258435214</v>
      </c>
      <c r="V159" s="376" t="n">
        <f aca="false">+[2]data1cf!U159</f>
        <v>7386.90150940012</v>
      </c>
      <c r="W159" s="376" t="n">
        <f aca="false">+[2]data1cf!V159</f>
        <v>10414.7916075486</v>
      </c>
      <c r="X159" s="376" t="n">
        <f aca="false">+[2]data1cf!W159</f>
        <v>9918.133114375</v>
      </c>
      <c r="Y159" s="376" t="n">
        <f aca="false">+[2]data1cf!X159</f>
        <v>9421.50210100868</v>
      </c>
      <c r="Z159" s="376" t="n">
        <f aca="false">+[2]data1cf!Y159</f>
        <v>8924.89939184383</v>
      </c>
      <c r="AA159" s="376" t="n">
        <f aca="false">+[2]data1cf!Z159</f>
        <v>8428.32583600651</v>
      </c>
      <c r="AB159" s="376"/>
      <c r="AC159" s="377" t="n">
        <f aca="false">XNPV(0.1,B159:AA159,$B$1:$AA$1)</f>
        <v>38753.150415178</v>
      </c>
      <c r="AD159" s="377" t="n">
        <f aca="false">SUMPRODUCT(B159:AA159,$B$1010:$AA$1010)</f>
        <v>70746.3602213833</v>
      </c>
      <c r="AE159" s="378" t="n">
        <f aca="false">SUMPRODUCT(B159:AA159,$B$1012:$AA$1012)</f>
        <v>52313.5847272395</v>
      </c>
      <c r="AF159" s="379" t="n">
        <f aca="false">XIRR(B159:AA159,$B$1:$AA$1)</f>
        <v>0.160001656103015</v>
      </c>
      <c r="AG159" s="380" t="n">
        <f aca="false">1-EXP(-(1/0.25)*(AD159/ABS($AD$1010)))</f>
        <v>0.976990121831506</v>
      </c>
    </row>
    <row r="160" customFormat="false" ht="12.75" hidden="false" customHeight="false" outlineLevel="0" collapsed="false">
      <c r="A160" s="371"/>
      <c r="B160" s="376" t="n">
        <f aca="false">+[2]data1cf!A160</f>
        <v>-94584.6417888997</v>
      </c>
      <c r="C160" s="376" t="n">
        <f aca="false">+[2]data1cf!B160</f>
        <v>13478.0634358768</v>
      </c>
      <c r="D160" s="376" t="n">
        <f aca="false">+[2]data1cf!C160</f>
        <v>20816.1532623278</v>
      </c>
      <c r="E160" s="376" t="n">
        <f aca="false">+[2]data1cf!D160</f>
        <v>19619.5933145811</v>
      </c>
      <c r="F160" s="376" t="n">
        <f aca="false">+[2]data1cf!E160</f>
        <v>18186.9561118833</v>
      </c>
      <c r="G160" s="376" t="n">
        <f aca="false">+[2]data1cf!F160</f>
        <v>17240.0822147072</v>
      </c>
      <c r="H160" s="376" t="n">
        <f aca="false">+[2]data1cf!G160</f>
        <v>16047.7928915336</v>
      </c>
      <c r="I160" s="376" t="n">
        <f aca="false">+[2]data1cf!H160</f>
        <v>15105.2565508711</v>
      </c>
      <c r="J160" s="376" t="n">
        <f aca="false">+[2]data1cf!I160</f>
        <v>14460.6779047167</v>
      </c>
      <c r="K160" s="376" t="n">
        <f aca="false">+[2]data1cf!J160</f>
        <v>13898.8143301662</v>
      </c>
      <c r="L160" s="376" t="n">
        <f aca="false">+[2]data1cf!K160</f>
        <v>13181.9546743091</v>
      </c>
      <c r="M160" s="376" t="n">
        <f aca="false">+[2]data1cf!L160</f>
        <v>12557.004814436</v>
      </c>
      <c r="N160" s="376" t="n">
        <f aca="false">+[2]data1cf!M160</f>
        <v>11903.3079149641</v>
      </c>
      <c r="O160" s="376" t="n">
        <f aca="false">+[2]data1cf!N160</f>
        <v>11332.6175184983</v>
      </c>
      <c r="P160" s="376" t="n">
        <f aca="false">+[2]data1cf!O160</f>
        <v>12237.7925482231</v>
      </c>
      <c r="Q160" s="376" t="n">
        <f aca="false">+[2]data1cf!P160</f>
        <v>13368.853075477</v>
      </c>
      <c r="R160" s="376" t="n">
        <f aca="false">+[2]data1cf!Q160</f>
        <v>12022.565610111</v>
      </c>
      <c r="S160" s="376" t="n">
        <f aca="false">+[2]data1cf!R160</f>
        <v>8817.79025929125</v>
      </c>
      <c r="T160" s="376" t="n">
        <f aca="false">+[2]data1cf!S160</f>
        <v>8325.15843443163</v>
      </c>
      <c r="U160" s="376" t="n">
        <f aca="false">+[2]data1cf!T160</f>
        <v>7832.55082209643</v>
      </c>
      <c r="V160" s="376" t="n">
        <f aca="false">+[2]data1cf!U160</f>
        <v>7339.96814866137</v>
      </c>
      <c r="W160" s="376" t="n">
        <f aca="false">+[2]data1cf!V160</f>
        <v>10342.6920149605</v>
      </c>
      <c r="X160" s="376" t="n">
        <f aca="false">+[2]data1cf!W160</f>
        <v>9850.16148627173</v>
      </c>
      <c r="Y160" s="376" t="n">
        <f aca="false">+[2]data1cf!X160</f>
        <v>9357.65820899253</v>
      </c>
      <c r="Z160" s="376" t="n">
        <f aca="false">+[2]data1cf!Y160</f>
        <v>8865.18300066514</v>
      </c>
      <c r="AA160" s="376" t="n">
        <f aca="false">+[2]data1cf!Z160</f>
        <v>8372.73670335814</v>
      </c>
      <c r="AB160" s="376"/>
      <c r="AC160" s="377" t="n">
        <f aca="false">XNPV(0.1,B160:AA160,$B$1:$AA$1)</f>
        <v>38659.539896721</v>
      </c>
      <c r="AD160" s="377" t="n">
        <f aca="false">SUMPRODUCT(B160:AA160,$B$1010:$AA$1010)</f>
        <v>70429.4971770463</v>
      </c>
      <c r="AE160" s="378" t="n">
        <f aca="false">SUMPRODUCT(B160:AA160,$B$1012:$AA$1012)</f>
        <v>52125.0998954433</v>
      </c>
      <c r="AF160" s="379" t="n">
        <f aca="false">XIRR(B160:AA160,$B$1:$AA$1)</f>
        <v>0.160373550166026</v>
      </c>
      <c r="AG160" s="380" t="n">
        <f aca="false">1-EXP(-(1/0.25)*(AD160/ABS($AD$1010)))</f>
        <v>0.976598102346481</v>
      </c>
    </row>
    <row r="161" customFormat="false" ht="12.75" hidden="false" customHeight="false" outlineLevel="0" collapsed="false">
      <c r="A161" s="371"/>
      <c r="B161" s="376" t="n">
        <f aca="false">+[2]data1cf!A161</f>
        <v>-104107.294369016</v>
      </c>
      <c r="C161" s="376" t="n">
        <f aca="false">+[2]data1cf!B161</f>
        <v>14590.3303390917</v>
      </c>
      <c r="D161" s="376" t="n">
        <f aca="false">+[2]data1cf!C161</f>
        <v>22696.6296397007</v>
      </c>
      <c r="E161" s="376" t="n">
        <f aca="false">+[2]data1cf!D161</f>
        <v>21410.7318369031</v>
      </c>
      <c r="F161" s="376" t="n">
        <f aca="false">+[2]data1cf!E161</f>
        <v>19842.8044962993</v>
      </c>
      <c r="G161" s="376" t="n">
        <f aca="false">+[2]data1cf!F161</f>
        <v>18799.9673060775</v>
      </c>
      <c r="H161" s="376" t="n">
        <f aca="false">+[2]data1cf!G161</f>
        <v>17488.273243949</v>
      </c>
      <c r="I161" s="376" t="n">
        <f aca="false">+[2]data1cf!H161</f>
        <v>16450.8436315405</v>
      </c>
      <c r="J161" s="376" t="n">
        <f aca="false">+[2]data1cf!I161</f>
        <v>15741.3696874625</v>
      </c>
      <c r="K161" s="376" t="n">
        <f aca="false">+[2]data1cf!J161</f>
        <v>15122.2858865487</v>
      </c>
      <c r="L161" s="376" t="n">
        <f aca="false">+[2]data1cf!K161</f>
        <v>14333.9063483122</v>
      </c>
      <c r="M161" s="376" t="n">
        <f aca="false">+[2]data1cf!L161</f>
        <v>13646.0373899152</v>
      </c>
      <c r="N161" s="376" t="n">
        <f aca="false">+[2]data1cf!M161</f>
        <v>12926.5271792266</v>
      </c>
      <c r="O161" s="376" t="n">
        <f aca="false">+[2]data1cf!N161</f>
        <v>12297.7062214998</v>
      </c>
      <c r="P161" s="376" t="n">
        <f aca="false">+[2]data1cf!O161</f>
        <v>13294.6872686238</v>
      </c>
      <c r="Q161" s="376" t="n">
        <f aca="false">+[2]data1cf!P161</f>
        <v>14539.6214253002</v>
      </c>
      <c r="R161" s="376" t="n">
        <f aca="false">+[2]data1cf!Q161</f>
        <v>13057.7915762747</v>
      </c>
      <c r="S161" s="376" t="n">
        <f aca="false">+[2]data1cf!R161</f>
        <v>9530.36381925045</v>
      </c>
      <c r="T161" s="376" t="n">
        <f aca="false">+[2]data1cf!S161</f>
        <v>8988.13449495201</v>
      </c>
      <c r="U161" s="376" t="n">
        <f aca="false">+[2]data1cf!T161</f>
        <v>8445.93182086187</v>
      </c>
      <c r="V161" s="376" t="n">
        <f aca="false">+[2]data1cf!U161</f>
        <v>7903.75659648629</v>
      </c>
      <c r="W161" s="376" t="n">
        <f aca="false">+[2]data1cf!V161</f>
        <v>11208.7906014293</v>
      </c>
      <c r="X161" s="376" t="n">
        <f aca="false">+[2]data1cf!W161</f>
        <v>10666.6727716619</v>
      </c>
      <c r="Y161" s="376" t="n">
        <f aca="false">+[2]data1cf!X161</f>
        <v>10124.5849369388</v>
      </c>
      <c r="Z161" s="376" t="n">
        <f aca="false">+[2]data1cf!Y161</f>
        <v>9582.52799711115</v>
      </c>
      <c r="AA161" s="376" t="n">
        <f aca="false">+[2]data1cf!Z161</f>
        <v>9040.50287902598</v>
      </c>
      <c r="AB161" s="376"/>
      <c r="AC161" s="377" t="n">
        <f aca="false">XNPV(0.1,B161:AA161,$B$1:$AA$1)</f>
        <v>40858.5773038438</v>
      </c>
      <c r="AD161" s="377" t="n">
        <f aca="false">SUMPRODUCT(B161:AA161,$B$1010:$AA$1010)</f>
        <v>75423.2993457602</v>
      </c>
      <c r="AE161" s="378" t="n">
        <f aca="false">SUMPRODUCT(B161:AA161,$B$1012:$AA$1012)</f>
        <v>55530.726461524</v>
      </c>
      <c r="AF161" s="379" t="n">
        <f aca="false">XIRR(B161:AA161,$B$1:$AA$1)</f>
        <v>0.158115535955778</v>
      </c>
      <c r="AG161" s="380" t="n">
        <f aca="false">1-EXP(-(1/0.25)*(AD161/ABS($AD$1010)))</f>
        <v>0.982068242628508</v>
      </c>
    </row>
    <row r="162" customFormat="false" ht="12.75" hidden="false" customHeight="false" outlineLevel="0" collapsed="false">
      <c r="A162" s="371"/>
      <c r="B162" s="376" t="n">
        <f aca="false">+[2]data1cf!A162</f>
        <v>-113776.515605409</v>
      </c>
      <c r="C162" s="376" t="n">
        <f aca="false">+[2]data1cf!B162</f>
        <v>15730.4068886682</v>
      </c>
      <c r="D162" s="376" t="n">
        <f aca="false">+[2]data1cf!C162</f>
        <v>24590.7554023315</v>
      </c>
      <c r="E162" s="376" t="n">
        <f aca="false">+[2]data1cf!D162</f>
        <v>23195.9243685349</v>
      </c>
      <c r="F162" s="376" t="n">
        <f aca="false">+[2]data1cf!E162</f>
        <v>21524.1390013794</v>
      </c>
      <c r="G162" s="376" t="n">
        <f aca="false">+[2]data1cf!F162</f>
        <v>20383.8614915382</v>
      </c>
      <c r="H162" s="376" t="n">
        <f aca="false">+[2]data1cf!G162</f>
        <v>18950.9248630223</v>
      </c>
      <c r="I162" s="376" t="n">
        <f aca="false">+[2]data1cf!H162</f>
        <v>17817.1414216111</v>
      </c>
      <c r="J162" s="376" t="n">
        <f aca="false">+[2]data1cf!I162</f>
        <v>17041.7733385266</v>
      </c>
      <c r="K162" s="376" t="n">
        <f aca="false">+[2]data1cf!J162</f>
        <v>16364.5886016342</v>
      </c>
      <c r="L162" s="376" t="n">
        <f aca="false">+[2]data1cf!K162</f>
        <v>15503.5883771226</v>
      </c>
      <c r="M162" s="376" t="n">
        <f aca="false">+[2]data1cf!L162</f>
        <v>14751.8318959474</v>
      </c>
      <c r="N162" s="376" t="n">
        <f aca="false">+[2]data1cf!M162</f>
        <v>13965.4954032854</v>
      </c>
      <c r="O162" s="376" t="n">
        <f aca="false">+[2]data1cf!N162</f>
        <v>13277.6491631912</v>
      </c>
      <c r="P162" s="376" t="n">
        <f aca="false">+[2]data1cf!O162</f>
        <v>14367.849267253</v>
      </c>
      <c r="Q162" s="376" t="n">
        <f aca="false">+[2]data1cf!P162</f>
        <v>15728.4097482769</v>
      </c>
      <c r="R162" s="376" t="n">
        <f aca="false">+[2]data1cf!Q162</f>
        <v>14108.9513043315</v>
      </c>
      <c r="S162" s="376" t="n">
        <f aca="false">+[2]data1cf!R162</f>
        <v>10253.9050112116</v>
      </c>
      <c r="T162" s="376" t="n">
        <f aca="false">+[2]data1cf!S162</f>
        <v>9661.31480366014</v>
      </c>
      <c r="U162" s="376" t="n">
        <f aca="false">+[2]data1cf!T162</f>
        <v>9068.75372152073</v>
      </c>
      <c r="V162" s="376" t="n">
        <f aca="false">+[2]data1cf!U162</f>
        <v>8476.22263855568</v>
      </c>
      <c r="W162" s="376" t="n">
        <f aca="false">+[2]data1cf!V162</f>
        <v>12088.2198124225</v>
      </c>
      <c r="X162" s="376" t="n">
        <f aca="false">+[2]data1cf!W162</f>
        <v>11495.7514547311</v>
      </c>
      <c r="Y162" s="376" t="n">
        <f aca="false">+[2]data1cf!X162</f>
        <v>10903.3158779476</v>
      </c>
      <c r="Z162" s="376" t="n">
        <f aca="false">+[2]data1cf!Y162</f>
        <v>10310.9140654991</v>
      </c>
      <c r="AA162" s="376" t="n">
        <f aca="false">+[2]data1cf!Z162</f>
        <v>9718.54703031567</v>
      </c>
      <c r="AB162" s="376"/>
      <c r="AC162" s="377" t="n">
        <f aca="false">XNPV(0.1,B162:AA162,$B$1:$AA$1)</f>
        <v>43063.3698585679</v>
      </c>
      <c r="AD162" s="377" t="n">
        <f aca="false">SUMPRODUCT(B162:AA162,$B$1010:$AA$1010)</f>
        <v>80461.810193803</v>
      </c>
      <c r="AE162" s="378" t="n">
        <f aca="false">SUMPRODUCT(B162:AA162,$B$1012:$AA$1012)</f>
        <v>58958.2974399217</v>
      </c>
      <c r="AF162" s="379" t="n">
        <f aca="false">XIRR(B162:AA162,$B$1:$AA$1)</f>
        <v>0.156161462543131</v>
      </c>
      <c r="AG162" s="380" t="n">
        <f aca="false">1-EXP(-(1/0.25)*(AD162/ABS($AD$1010)))</f>
        <v>0.986292462836349</v>
      </c>
    </row>
    <row r="163" customFormat="false" ht="12.75" hidden="false" customHeight="false" outlineLevel="0" collapsed="false">
      <c r="A163" s="371"/>
      <c r="B163" s="376" t="n">
        <f aca="false">+[2]data1cf!A163</f>
        <v>-91072.4496915253</v>
      </c>
      <c r="C163" s="376" t="n">
        <f aca="false">+[2]data1cf!B163</f>
        <v>13018.0444095794</v>
      </c>
      <c r="D163" s="376" t="n">
        <f aca="false">+[2]data1cf!C163</f>
        <v>20089.7298526444</v>
      </c>
      <c r="E163" s="376" t="n">
        <f aca="false">+[2]data1cf!D163</f>
        <v>19011.9226619712</v>
      </c>
      <c r="F163" s="376" t="n">
        <f aca="false">+[2]data1cf!E163</f>
        <v>17576.2378733183</v>
      </c>
      <c r="G163" s="376" t="n">
        <f aca="false">+[2]data1cf!F163</f>
        <v>16664.7576352762</v>
      </c>
      <c r="H163" s="376" t="n">
        <f aca="false">+[2]data1cf!G163</f>
        <v>15516.5077619323</v>
      </c>
      <c r="I163" s="376" t="n">
        <f aca="false">+[2]data1cf!H163</f>
        <v>14608.9704298249</v>
      </c>
      <c r="J163" s="376" t="n">
        <f aca="false">+[2]data1cf!I163</f>
        <v>13988.3267902883</v>
      </c>
      <c r="K163" s="376" t="n">
        <f aca="false">+[2]data1cf!J163</f>
        <v>13447.5674642813</v>
      </c>
      <c r="L163" s="376" t="n">
        <f aca="false">+[2]data1cf!K163</f>
        <v>12757.0861272365</v>
      </c>
      <c r="M163" s="376" t="n">
        <f aca="false">+[2]data1cf!L163</f>
        <v>12155.3424022876</v>
      </c>
      <c r="N163" s="376" t="n">
        <f aca="false">+[2]data1cf!M163</f>
        <v>11525.9190956631</v>
      </c>
      <c r="O163" s="376" t="n">
        <f aca="false">+[2]data1cf!N163</f>
        <v>10976.6687019863</v>
      </c>
      <c r="P163" s="376" t="n">
        <f aca="false">+[2]data1cf!O163</f>
        <v>11847.9833796623</v>
      </c>
      <c r="Q163" s="376" t="n">
        <f aca="false">+[2]data1cf!P163</f>
        <v>12937.0444684203</v>
      </c>
      <c r="R163" s="376" t="n">
        <f aca="false">+[2]data1cf!Q163</f>
        <v>11640.7484192845</v>
      </c>
      <c r="S163" s="376" t="n">
        <f aca="false">+[2]data1cf!R163</f>
        <v>8554.97533403479</v>
      </c>
      <c r="T163" s="376" t="n">
        <f aca="false">+[2]data1cf!S163</f>
        <v>8080.63630565315</v>
      </c>
      <c r="U163" s="376" t="n">
        <f aca="false">+[2]data1cf!T163</f>
        <v>7606.32059071723</v>
      </c>
      <c r="V163" s="376" t="n">
        <f aca="false">+[2]data1cf!U163</f>
        <v>7132.02888863039</v>
      </c>
      <c r="W163" s="376" t="n">
        <f aca="false">+[2]data1cf!V163</f>
        <v>10023.2532256787</v>
      </c>
      <c r="X163" s="376" t="n">
        <f aca="false">+[2]data1cf!W163</f>
        <v>9549.01173205804</v>
      </c>
      <c r="Y163" s="376" t="n">
        <f aca="false">+[2]data1cf!X163</f>
        <v>9074.79647792589</v>
      </c>
      <c r="Z163" s="376" t="n">
        <f aca="false">+[2]data1cf!Y163</f>
        <v>8600.60825046693</v>
      </c>
      <c r="AA163" s="376" t="n">
        <f aca="false">+[2]data1cf!Z163</f>
        <v>8126.44786048137</v>
      </c>
      <c r="AB163" s="376"/>
      <c r="AC163" s="377" t="n">
        <f aca="false">XNPV(0.1,B163:AA163,$B$1:$AA$1)</f>
        <v>37815.840325199</v>
      </c>
      <c r="AD163" s="377" t="n">
        <f aca="false">SUMPRODUCT(B163:AA163,$B$1010:$AA$1010)</f>
        <v>68555.8957593831</v>
      </c>
      <c r="AE163" s="378" t="n">
        <f aca="false">SUMPRODUCT(B163:AA163,$B$1012:$AA$1012)</f>
        <v>50836.8102561968</v>
      </c>
      <c r="AF163" s="379" t="n">
        <f aca="false">XIRR(B163:AA163,$B$1:$AA$1)</f>
        <v>0.161248763333665</v>
      </c>
      <c r="AG163" s="380" t="n">
        <f aca="false">1-EXP(-(1/0.25)*(AD163/ABS($AD$1010)))</f>
        <v>0.974139727877222</v>
      </c>
    </row>
    <row r="164" customFormat="false" ht="12.75" hidden="false" customHeight="false" outlineLevel="0" collapsed="false">
      <c r="A164" s="371"/>
      <c r="B164" s="376" t="n">
        <f aca="false">+[2]data1cf!A164</f>
        <v>-109567.547639749</v>
      </c>
      <c r="C164" s="376" t="n">
        <f aca="false">+[2]data1cf!B164</f>
        <v>15230.8633740752</v>
      </c>
      <c r="D164" s="376" t="n">
        <f aca="false">+[2]data1cf!C164</f>
        <v>23724.5060266767</v>
      </c>
      <c r="E164" s="376" t="n">
        <f aca="false">+[2]data1cf!D164</f>
        <v>22386.0390619762</v>
      </c>
      <c r="F164" s="376" t="n">
        <f aca="false">+[2]data1cf!E164</f>
        <v>20792.2617489688</v>
      </c>
      <c r="G164" s="376" t="n">
        <f aca="false">+[2]data1cf!F164</f>
        <v>19694.3995664653</v>
      </c>
      <c r="H164" s="376" t="n">
        <f aca="false">+[2]data1cf!G164</f>
        <v>18314.2392748977</v>
      </c>
      <c r="I164" s="376" t="n">
        <f aca="false">+[2]data1cf!H164</f>
        <v>17222.3982164071</v>
      </c>
      <c r="J164" s="376" t="n">
        <f aca="false">+[2]data1cf!I164</f>
        <v>16475.7135519168</v>
      </c>
      <c r="K164" s="376" t="n">
        <f aca="false">+[2]data1cf!J164</f>
        <v>15823.8198878347</v>
      </c>
      <c r="L164" s="376" t="n">
        <f aca="false">+[2]data1cf!K164</f>
        <v>14994.4311173072</v>
      </c>
      <c r="M164" s="376" t="n">
        <f aca="false">+[2]data1cf!L164</f>
        <v>14270.4845838211</v>
      </c>
      <c r="N164" s="376" t="n">
        <f aca="false">+[2]data1cf!M164</f>
        <v>13513.2372673413</v>
      </c>
      <c r="O164" s="376" t="n">
        <f aca="false">+[2]data1cf!N164</f>
        <v>12851.0844638305</v>
      </c>
      <c r="P164" s="376" t="n">
        <f aca="false">+[2]data1cf!O164</f>
        <v>13900.7067369742</v>
      </c>
      <c r="Q164" s="376" t="n">
        <f aca="false">+[2]data1cf!P164</f>
        <v>15210.9356056306</v>
      </c>
      <c r="R164" s="376" t="n">
        <f aca="false">+[2]data1cf!Q164</f>
        <v>13651.3862622234</v>
      </c>
      <c r="S164" s="376" t="n">
        <f aca="false">+[2]data1cf!R164</f>
        <v>9938.95082572474</v>
      </c>
      <c r="T164" s="376" t="n">
        <f aca="false">+[2]data1cf!S164</f>
        <v>9368.28248128431</v>
      </c>
      <c r="U164" s="376" t="n">
        <f aca="false">+[2]data1cf!T164</f>
        <v>8797.642184811</v>
      </c>
      <c r="V164" s="376" t="n">
        <f aca="false">+[2]data1cf!U164</f>
        <v>8227.0307777438</v>
      </c>
      <c r="W164" s="376" t="n">
        <f aca="false">+[2]data1cf!V164</f>
        <v>11705.4082822442</v>
      </c>
      <c r="X164" s="376" t="n">
        <f aca="false">+[2]data1cf!W164</f>
        <v>11134.8572800363</v>
      </c>
      <c r="Y164" s="376" t="n">
        <f aca="false">+[2]data1cf!X164</f>
        <v>10564.3378460624</v>
      </c>
      <c r="Z164" s="376" t="n">
        <f aca="false">+[2]data1cf!Y164</f>
        <v>9993.8509273697</v>
      </c>
      <c r="AA164" s="376" t="n">
        <f aca="false">+[2]data1cf!Z164</f>
        <v>9423.39749941651</v>
      </c>
      <c r="AB164" s="376"/>
      <c r="AC164" s="377" t="n">
        <f aca="false">XNPV(0.1,B164:AA164,$B$1:$AA$1)</f>
        <v>42041.5308197423</v>
      </c>
      <c r="AD164" s="377" t="n">
        <f aca="false">SUMPRODUCT(B164:AA164,$B$1010:$AA$1010)</f>
        <v>78199.9585346836</v>
      </c>
      <c r="AE164" s="378" t="n">
        <f aca="false">SUMPRODUCT(B164:AA164,$B$1012:$AA$1012)</f>
        <v>57400.334588436</v>
      </c>
      <c r="AF164" s="379" t="n">
        <f aca="false">XIRR(B164:AA164,$B$1:$AA$1)</f>
        <v>0.156869936202965</v>
      </c>
      <c r="AG164" s="380" t="n">
        <f aca="false">1-EXP(-(1/0.25)*(AD164/ABS($AD$1010)))</f>
        <v>0.984535669341064</v>
      </c>
    </row>
    <row r="165" customFormat="false" ht="12.75" hidden="false" customHeight="false" outlineLevel="0" collapsed="false">
      <c r="A165" s="371"/>
      <c r="B165" s="376" t="n">
        <f aca="false">+[2]data1cf!A165</f>
        <v>-116713.057873188</v>
      </c>
      <c r="C165" s="376" t="n">
        <f aca="false">+[2]data1cf!B165</f>
        <v>16146.3062515189</v>
      </c>
      <c r="D165" s="376" t="n">
        <f aca="false">+[2]data1cf!C165</f>
        <v>25137.1182613424</v>
      </c>
      <c r="E165" s="376" t="n">
        <f aca="false">+[2]data1cf!D165</f>
        <v>23730.9143030211</v>
      </c>
      <c r="F165" s="376" t="n">
        <f aca="false">+[2]data1cf!E165</f>
        <v>22034.7602520197</v>
      </c>
      <c r="G165" s="376" t="n">
        <f aca="false">+[2]data1cf!F165</f>
        <v>20864.8901193443</v>
      </c>
      <c r="H165" s="376" t="n">
        <f aca="false">+[2]data1cf!G165</f>
        <v>19395.1321261967</v>
      </c>
      <c r="I165" s="376" t="n">
        <f aca="false">+[2]data1cf!H165</f>
        <v>18232.0860291268</v>
      </c>
      <c r="J165" s="376" t="n">
        <f aca="false">+[2]data1cf!I165</f>
        <v>17436.7058975369</v>
      </c>
      <c r="K165" s="376" t="n">
        <f aca="false">+[2]data1cf!J165</f>
        <v>16741.87590772</v>
      </c>
      <c r="L165" s="376" t="n">
        <f aca="false">+[2]data1cf!K165</f>
        <v>15858.8207824519</v>
      </c>
      <c r="M165" s="376" t="n">
        <f aca="false">+[2]data1cf!L165</f>
        <v>15087.6616620738</v>
      </c>
      <c r="N165" s="376" t="n">
        <f aca="false">+[2]data1cf!M165</f>
        <v>14281.0300291088</v>
      </c>
      <c r="O165" s="376" t="n">
        <f aca="false">+[2]data1cf!N165</f>
        <v>13575.2578121131</v>
      </c>
      <c r="P165" s="376" t="n">
        <f aca="false">+[2]data1cf!O165</f>
        <v>14693.7685416294</v>
      </c>
      <c r="Q165" s="376" t="n">
        <f aca="false">+[2]data1cf!P165</f>
        <v>16089.4447347063</v>
      </c>
      <c r="R165" s="376" t="n">
        <f aca="false">+[2]data1cf!Q165</f>
        <v>14428.1884896395</v>
      </c>
      <c r="S165" s="376" t="n">
        <f aca="false">+[2]data1cf!R165</f>
        <v>10473.6444546195</v>
      </c>
      <c r="T165" s="376" t="n">
        <f aca="false">+[2]data1cf!S165</f>
        <v>9865.75964797896</v>
      </c>
      <c r="U165" s="376" t="n">
        <f aca="false">+[2]data1cf!T165</f>
        <v>9257.90471846969</v>
      </c>
      <c r="V165" s="376" t="n">
        <f aca="false">+[2]data1cf!U165</f>
        <v>8650.08056240567</v>
      </c>
      <c r="W165" s="376" t="n">
        <f aca="false">+[2]data1cf!V165</f>
        <v>12355.3024436361</v>
      </c>
      <c r="X165" s="376" t="n">
        <f aca="false">+[2]data1cf!W165</f>
        <v>11747.5426317687</v>
      </c>
      <c r="Y165" s="376" t="n">
        <f aca="false">+[2]data1cf!X165</f>
        <v>11139.8164468759</v>
      </c>
      <c r="Z165" s="376" t="n">
        <f aca="false">+[2]data1cf!Y165</f>
        <v>10532.1248977668</v>
      </c>
      <c r="AA165" s="376" t="n">
        <f aca="false">+[2]data1cf!Z165</f>
        <v>9924.46902351499</v>
      </c>
      <c r="AB165" s="376"/>
      <c r="AC165" s="377" t="n">
        <f aca="false">XNPV(0.1,B165:AA165,$B$1:$AA$1)</f>
        <v>43767.039026778</v>
      </c>
      <c r="AD165" s="377" t="n">
        <f aca="false">SUMPRODUCT(B165:AA165,$B$1010:$AA$1010)</f>
        <v>82026.0548664307</v>
      </c>
      <c r="AE165" s="378" t="n">
        <f aca="false">SUMPRODUCT(B165:AA165,$B$1012:$AA$1012)</f>
        <v>60033.3552251509</v>
      </c>
      <c r="AF165" s="379" t="n">
        <f aca="false">XIRR(B165:AA165,$B$1:$AA$1)</f>
        <v>0.155688962255064</v>
      </c>
      <c r="AG165" s="380" t="n">
        <f aca="false">1-EXP(-(1/0.25)*(AD165/ABS($AD$1010)))</f>
        <v>0.987389265855812</v>
      </c>
    </row>
    <row r="166" customFormat="false" ht="12.75" hidden="false" customHeight="false" outlineLevel="0" collapsed="false">
      <c r="A166" s="371"/>
      <c r="B166" s="376" t="n">
        <f aca="false">+[2]data1cf!A166</f>
        <v>-111826.884697478</v>
      </c>
      <c r="C166" s="376" t="n">
        <f aca="false">+[2]data1cf!B166</f>
        <v>15501.2301936255</v>
      </c>
      <c r="D166" s="376" t="n">
        <f aca="false">+[2]data1cf!C166</f>
        <v>24215.1035612259</v>
      </c>
      <c r="E166" s="376" t="n">
        <f aca="false">+[2]data1cf!D166</f>
        <v>22927.6313994091</v>
      </c>
      <c r="F166" s="376" t="n">
        <f aca="false">+[2]data1cf!E166</f>
        <v>21185.1270336589</v>
      </c>
      <c r="G166" s="376" t="n">
        <f aca="false">+[2]data1cf!F166</f>
        <v>20064.4966757614</v>
      </c>
      <c r="H166" s="376" t="n">
        <f aca="false">+[2]data1cf!G166</f>
        <v>18656.0065097896</v>
      </c>
      <c r="I166" s="376" t="n">
        <f aca="false">+[2]data1cf!H166</f>
        <v>17541.6511483166</v>
      </c>
      <c r="J166" s="376" t="n">
        <f aca="false">+[2]data1cf!I166</f>
        <v>16779.5694765074</v>
      </c>
      <c r="K166" s="376" t="n">
        <f aca="false">+[2]data1cf!J166</f>
        <v>16114.0997865453</v>
      </c>
      <c r="L166" s="376" t="n">
        <f aca="false">+[2]data1cf!K166</f>
        <v>15267.7422650038</v>
      </c>
      <c r="M166" s="376" t="n">
        <f aca="false">+[2]data1cf!L166</f>
        <v>14528.8675957134</v>
      </c>
      <c r="N166" s="376" t="n">
        <f aca="false">+[2]data1cf!M166</f>
        <v>13756.0054648032</v>
      </c>
      <c r="O166" s="376" t="n">
        <f aca="false">+[2]data1cf!N166</f>
        <v>13080.0606500709</v>
      </c>
      <c r="P166" s="376" t="n">
        <f aca="false">+[2]data1cf!O166</f>
        <v>14151.4647466601</v>
      </c>
      <c r="Q166" s="376" t="n">
        <f aca="false">+[2]data1cf!P166</f>
        <v>15488.7111830254</v>
      </c>
      <c r="R166" s="376" t="n">
        <f aca="false">+[2]data1cf!Q166</f>
        <v>13897.0031603302</v>
      </c>
      <c r="S166" s="376" t="n">
        <f aca="false">+[2]data1cf!R166</f>
        <v>10108.0154678325</v>
      </c>
      <c r="T166" s="376" t="n">
        <f aca="false">+[2]data1cf!S166</f>
        <v>9525.57965970377</v>
      </c>
      <c r="U166" s="376" t="n">
        <f aca="false">+[2]data1cf!T166</f>
        <v>8943.17247790511</v>
      </c>
      <c r="V166" s="376" t="n">
        <f aca="false">+[2]data1cf!U166</f>
        <v>8360.79478122643</v>
      </c>
      <c r="W166" s="376" t="n">
        <f aca="false">+[2]data1cf!V166</f>
        <v>11910.8981513319</v>
      </c>
      <c r="X166" s="376" t="n">
        <f aca="false">+[2]data1cf!W166</f>
        <v>11328.5821050906</v>
      </c>
      <c r="Y166" s="376" t="n">
        <f aca="false">+[2]data1cf!X166</f>
        <v>10746.298278036</v>
      </c>
      <c r="Z166" s="376" t="n">
        <f aca="false">+[2]data1cf!Y166</f>
        <v>10164.0476367437</v>
      </c>
      <c r="AA166" s="376" t="n">
        <f aca="false">+[2]data1cf!Z166</f>
        <v>9581.83117678648</v>
      </c>
      <c r="AB166" s="376"/>
      <c r="AC166" s="377" t="n">
        <f aca="false">XNPV(0.1,B166:AA166,$B$1:$AA$1)</f>
        <v>42693.4726504068</v>
      </c>
      <c r="AD166" s="377" t="n">
        <f aca="false">SUMPRODUCT(B166:AA166,$B$1010:$AA$1010)</f>
        <v>79530.2447352743</v>
      </c>
      <c r="AE166" s="378" t="n">
        <f aca="false">SUMPRODUCT(B166:AA166,$B$1012:$AA$1012)</f>
        <v>58347.5356850895</v>
      </c>
      <c r="AF166" s="379" t="n">
        <f aca="false">XIRR(B166:AA166,$B$1:$AA$1)</f>
        <v>0.156643642601932</v>
      </c>
      <c r="AG166" s="380" t="n">
        <f aca="false">1-EXP(-(1/0.25)*(AD166/ABS($AD$1010)))</f>
        <v>0.985594470681842</v>
      </c>
    </row>
    <row r="167" customFormat="false" ht="12.75" hidden="false" customHeight="false" outlineLevel="0" collapsed="false">
      <c r="A167" s="371"/>
      <c r="B167" s="376" t="n">
        <f aca="false">+[2]data1cf!A167</f>
        <v>-100054.659481826</v>
      </c>
      <c r="C167" s="376" t="n">
        <f aca="false">+[2]data1cf!B167</f>
        <v>14123.0998286612</v>
      </c>
      <c r="D167" s="376" t="n">
        <f aca="false">+[2]data1cf!C167</f>
        <v>21813.9552195705</v>
      </c>
      <c r="E167" s="376" t="n">
        <f aca="false">+[2]data1cf!D167</f>
        <v>20586.9941246443</v>
      </c>
      <c r="F167" s="376" t="n">
        <f aca="false">+[2]data1cf!E167</f>
        <v>19138.1112530958</v>
      </c>
      <c r="G167" s="376" t="n">
        <f aca="false">+[2]data1cf!F167</f>
        <v>18136.113963943</v>
      </c>
      <c r="H167" s="376" t="n">
        <f aca="false">+[2]data1cf!G167</f>
        <v>16875.2359750371</v>
      </c>
      <c r="I167" s="376" t="n">
        <f aca="false">+[2]data1cf!H167</f>
        <v>15878.1908857856</v>
      </c>
      <c r="J167" s="376" t="n">
        <f aca="false">+[2]data1cf!I167</f>
        <v>15196.3349763011</v>
      </c>
      <c r="K167" s="376" t="n">
        <f aca="false">+[2]data1cf!J167</f>
        <v>14601.6028655978</v>
      </c>
      <c r="L167" s="376" t="n">
        <f aca="false">+[2]data1cf!K167</f>
        <v>13843.6606417565</v>
      </c>
      <c r="M167" s="376" t="n">
        <f aca="false">+[2]data1cf!L167</f>
        <v>13182.5686902496</v>
      </c>
      <c r="N167" s="376" t="n">
        <f aca="false">+[2]data1cf!M167</f>
        <v>12491.0672007481</v>
      </c>
      <c r="O167" s="376" t="n">
        <f aca="false">+[2]data1cf!N167</f>
        <v>11886.9853520664</v>
      </c>
      <c r="P167" s="376" t="n">
        <f aca="false">+[2]data1cf!O167</f>
        <v>12844.8957446815</v>
      </c>
      <c r="Q167" s="376" t="n">
        <f aca="false">+[2]data1cf!P167</f>
        <v>14041.3677486703</v>
      </c>
      <c r="R167" s="376" t="n">
        <f aca="false">+[2]data1cf!Q167</f>
        <v>12617.2218052677</v>
      </c>
      <c r="S167" s="376" t="n">
        <f aca="false">+[2]data1cf!R167</f>
        <v>9227.10793077981</v>
      </c>
      <c r="T167" s="376" t="n">
        <f aca="false">+[2]data1cf!S167</f>
        <v>8705.98622905314</v>
      </c>
      <c r="U167" s="376" t="n">
        <f aca="false">+[2]data1cf!T167</f>
        <v>8184.89014010926</v>
      </c>
      <c r="V167" s="376" t="n">
        <f aca="false">+[2]data1cf!U167</f>
        <v>7663.82043233164</v>
      </c>
      <c r="W167" s="376" t="n">
        <f aca="false">+[2]data1cf!V167</f>
        <v>10840.1977836467</v>
      </c>
      <c r="X167" s="376" t="n">
        <f aca="false">+[2]data1cf!W167</f>
        <v>10319.1832362496</v>
      </c>
      <c r="Y167" s="376" t="n">
        <f aca="false">+[2]data1cf!X167</f>
        <v>9798.19751626526</v>
      </c>
      <c r="Z167" s="376" t="n">
        <f aca="false">+[2]data1cf!Y167</f>
        <v>9277.24148851594</v>
      </c>
      <c r="AA167" s="376" t="n">
        <f aca="false">+[2]data1cf!Z167</f>
        <v>8756.31604376874</v>
      </c>
      <c r="AB167" s="376"/>
      <c r="AC167" s="377" t="n">
        <f aca="false">XNPV(0.1,B167:AA167,$B$1:$AA$1)</f>
        <v>39814.0456835798</v>
      </c>
      <c r="AD167" s="377" t="n">
        <f aca="false">SUMPRODUCT(B167:AA167,$B$1010:$AA$1010)</f>
        <v>73177.3712728817</v>
      </c>
      <c r="AE167" s="378" t="n">
        <f aca="false">SUMPRODUCT(B167:AA167,$B$1012:$AA$1012)</f>
        <v>53965.5949459712</v>
      </c>
      <c r="AF167" s="379" t="n">
        <f aca="false">XIRR(B167:AA167,$B$1:$AA$1)</f>
        <v>0.158833122160878</v>
      </c>
      <c r="AG167" s="380" t="n">
        <f aca="false">1-EXP(-(1/0.25)*(AD167/ABS($AD$1010)))</f>
        <v>0.979787229314782</v>
      </c>
    </row>
    <row r="168" customFormat="false" ht="12.75" hidden="false" customHeight="false" outlineLevel="0" collapsed="false">
      <c r="A168" s="371"/>
      <c r="B168" s="376" t="n">
        <f aca="false">+[2]data1cf!A168</f>
        <v>-94867.8308360974</v>
      </c>
      <c r="C168" s="376" t="n">
        <f aca="false">+[2]data1cf!B168</f>
        <v>13521.3990149136</v>
      </c>
      <c r="D168" s="376" t="n">
        <f aca="false">+[2]data1cf!C168</f>
        <v>20832.7988483002</v>
      </c>
      <c r="E168" s="376" t="n">
        <f aca="false">+[2]data1cf!D168</f>
        <v>19684.4445277661</v>
      </c>
      <c r="F168" s="376" t="n">
        <f aca="false">+[2]data1cf!E168</f>
        <v>18236.1984970635</v>
      </c>
      <c r="G168" s="376" t="n">
        <f aca="false">+[2]data1cf!F168</f>
        <v>17286.4707990902</v>
      </c>
      <c r="H168" s="376" t="n">
        <f aca="false">+[2]data1cf!G168</f>
        <v>16090.6305625581</v>
      </c>
      <c r="I168" s="376" t="n">
        <f aca="false">+[2]data1cf!H168</f>
        <v>15145.2722418868</v>
      </c>
      <c r="J168" s="376" t="n">
        <f aca="false">+[2]data1cf!I168</f>
        <v>14498.763709345</v>
      </c>
      <c r="K168" s="376" t="n">
        <f aca="false">+[2]data1cf!J168</f>
        <v>13935.1984932353</v>
      </c>
      <c r="L168" s="376" t="n">
        <f aca="false">+[2]data1cf!K168</f>
        <v>13216.211946034</v>
      </c>
      <c r="M168" s="376" t="n">
        <f aca="false">+[2]data1cf!L168</f>
        <v>12589.3909689054</v>
      </c>
      <c r="N168" s="376" t="n">
        <f aca="false">+[2]data1cf!M168</f>
        <v>11933.7368827421</v>
      </c>
      <c r="O168" s="376" t="n">
        <f aca="false">+[2]data1cf!N168</f>
        <v>11361.3177727568</v>
      </c>
      <c r="P168" s="376" t="n">
        <f aca="false">+[2]data1cf!O168</f>
        <v>12269.2229722925</v>
      </c>
      <c r="Q168" s="376" t="n">
        <f aca="false">+[2]data1cf!P168</f>
        <v>13403.6699262113</v>
      </c>
      <c r="R168" s="376" t="n">
        <f aca="false">+[2]data1cf!Q168</f>
        <v>12053.3516387439</v>
      </c>
      <c r="S168" s="376" t="n">
        <f aca="false">+[2]data1cf!R168</f>
        <v>8838.98110142327</v>
      </c>
      <c r="T168" s="376" t="n">
        <f aca="false">+[2]data1cf!S168</f>
        <v>8344.87432318367</v>
      </c>
      <c r="U168" s="376" t="n">
        <f aca="false">+[2]data1cf!T168</f>
        <v>7850.79182996147</v>
      </c>
      <c r="V168" s="376" t="n">
        <f aca="false">+[2]data1cf!U168</f>
        <v>7356.73435030715</v>
      </c>
      <c r="W168" s="376" t="n">
        <f aca="false">+[2]data1cf!V168</f>
        <v>10368.4484553449</v>
      </c>
      <c r="X168" s="376" t="n">
        <f aca="false">+[2]data1cf!W168</f>
        <v>9874.44327655975</v>
      </c>
      <c r="Y168" s="376" t="n">
        <f aca="false">+[2]data1cf!X168</f>
        <v>9380.46543077559</v>
      </c>
      <c r="Z168" s="376" t="n">
        <f aca="false">+[2]data1cf!Y168</f>
        <v>8886.51573798248</v>
      </c>
      <c r="AA168" s="376" t="n">
        <f aca="false">+[2]data1cf!Z168</f>
        <v>8392.59504277015</v>
      </c>
      <c r="AB168" s="376"/>
      <c r="AC168" s="377" t="n">
        <f aca="false">XNPV(0.1,B168:AA168,$B$1:$AA$1)</f>
        <v>38710.5120969458</v>
      </c>
      <c r="AD168" s="377" t="n">
        <f aca="false">SUMPRODUCT(B168:AA168,$B$1010:$AA$1010)</f>
        <v>70562.2649883625</v>
      </c>
      <c r="AE168" s="378" t="n">
        <f aca="false">SUMPRODUCT(B168:AA168,$B$1012:$AA$1012)</f>
        <v>52211.1566171483</v>
      </c>
      <c r="AF168" s="379" t="n">
        <f aca="false">XIRR(B168:AA168,$B$1:$AA$1)</f>
        <v>0.16027249615187</v>
      </c>
      <c r="AG168" s="380" t="n">
        <f aca="false">1-EXP(-(1/0.25)*(AD168/ABS($AD$1010)))</f>
        <v>0.976763167691507</v>
      </c>
    </row>
    <row r="169" customFormat="false" ht="12.75" hidden="false" customHeight="false" outlineLevel="0" collapsed="false">
      <c r="A169" s="371"/>
      <c r="B169" s="376" t="n">
        <f aca="false">+[2]data1cf!A169</f>
        <v>-113043.161919538</v>
      </c>
      <c r="C169" s="376" t="n">
        <f aca="false">+[2]data1cf!B169</f>
        <v>15678.4107798614</v>
      </c>
      <c r="D169" s="376" t="n">
        <f aca="false">+[2]data1cf!C169</f>
        <v>24464.3211042289</v>
      </c>
      <c r="E169" s="376" t="n">
        <f aca="false">+[2]data1cf!D169</f>
        <v>23030.2652795315</v>
      </c>
      <c r="F169" s="376" t="n">
        <f aca="false">+[2]data1cf!E169</f>
        <v>21396.6196462693</v>
      </c>
      <c r="G169" s="376" t="n">
        <f aca="false">+[2]data1cf!F169</f>
        <v>20263.7324128318</v>
      </c>
      <c r="H169" s="376" t="n">
        <f aca="false">+[2]data1cf!G169</f>
        <v>18839.9913214508</v>
      </c>
      <c r="I169" s="376" t="n">
        <f aca="false">+[2]data1cf!H169</f>
        <v>17713.5157525062</v>
      </c>
      <c r="J169" s="376" t="n">
        <f aca="false">+[2]data1cf!I169</f>
        <v>16943.1453531582</v>
      </c>
      <c r="K169" s="376" t="n">
        <f aca="false">+[2]data1cf!J169</f>
        <v>16270.3672312879</v>
      </c>
      <c r="L169" s="376" t="n">
        <f aca="false">+[2]data1cf!K169</f>
        <v>15414.8748596476</v>
      </c>
      <c r="M169" s="376" t="n">
        <f aca="false">+[2]data1cf!L169</f>
        <v>14667.963872144</v>
      </c>
      <c r="N169" s="376" t="n">
        <f aca="false">+[2]data1cf!M169</f>
        <v>13886.6957607922</v>
      </c>
      <c r="O169" s="376" t="n">
        <f aca="false">+[2]data1cf!N169</f>
        <v>13203.326241969</v>
      </c>
      <c r="P169" s="376" t="n">
        <f aca="false">+[2]data1cf!O169</f>
        <v>14286.4562276286</v>
      </c>
      <c r="Q169" s="376" t="n">
        <f aca="false">+[2]data1cf!P169</f>
        <v>15638.2471305168</v>
      </c>
      <c r="R169" s="376" t="n">
        <f aca="false">+[2]data1cf!Q169</f>
        <v>14029.2270078072</v>
      </c>
      <c r="S169" s="376" t="n">
        <f aca="false">+[2]data1cf!R169</f>
        <v>10199.028657984</v>
      </c>
      <c r="T169" s="376" t="n">
        <f aca="false">+[2]data1cf!S169</f>
        <v>9610.25802787879</v>
      </c>
      <c r="U169" s="376" t="n">
        <f aca="false">+[2]data1cf!T169</f>
        <v>9021.51633545595</v>
      </c>
      <c r="V169" s="376" t="n">
        <f aca="false">+[2]data1cf!U169</f>
        <v>8432.80444884591</v>
      </c>
      <c r="W169" s="376" t="n">
        <f aca="false">+[2]data1cf!V169</f>
        <v>12021.5202677977</v>
      </c>
      <c r="X169" s="376" t="n">
        <f aca="false">+[2]data1cf!W169</f>
        <v>11432.8707021616</v>
      </c>
      <c r="Y169" s="376" t="n">
        <f aca="false">+[2]data1cf!X169</f>
        <v>10844.253706142</v>
      </c>
      <c r="Z169" s="376" t="n">
        <f aca="false">+[2]data1cf!Y169</f>
        <v>10255.6702568272</v>
      </c>
      <c r="AA169" s="376" t="n">
        <f aca="false">+[2]data1cf!Z169</f>
        <v>9667.12136061854</v>
      </c>
      <c r="AB169" s="376"/>
      <c r="AC169" s="377" t="n">
        <f aca="false">XNPV(0.1,B169:AA169,$B$1:$AA$1)</f>
        <v>42918.9875981714</v>
      </c>
      <c r="AD169" s="377" t="n">
        <f aca="false">SUMPRODUCT(B169:AA169,$B$1010:$AA$1010)</f>
        <v>80102.1349280337</v>
      </c>
      <c r="AE169" s="378" t="n">
        <f aca="false">SUMPRODUCT(B169:AA169,$B$1012:$AA$1012)</f>
        <v>58721.0092548251</v>
      </c>
      <c r="AF169" s="379" t="n">
        <f aca="false">XIRR(B169:AA169,$B$1:$AA$1)</f>
        <v>0.156338849932012</v>
      </c>
      <c r="AG169" s="380" t="n">
        <f aca="false">1-EXP(-(1/0.25)*(AD169/ABS($AD$1010)))</f>
        <v>0.986027070190847</v>
      </c>
    </row>
    <row r="170" customFormat="false" ht="12.75" hidden="false" customHeight="false" outlineLevel="0" collapsed="false">
      <c r="A170" s="371"/>
      <c r="B170" s="376" t="n">
        <f aca="false">+[2]data1cf!A170</f>
        <v>-117918.458204257</v>
      </c>
      <c r="C170" s="376" t="n">
        <f aca="false">+[2]data1cf!B170</f>
        <v>16257.8091466</v>
      </c>
      <c r="D170" s="376" t="n">
        <f aca="false">+[2]data1cf!C170</f>
        <v>25434.4506600398</v>
      </c>
      <c r="E170" s="376" t="n">
        <f aca="false">+[2]data1cf!D170</f>
        <v>23910.9688569157</v>
      </c>
      <c r="F170" s="376" t="n">
        <f aca="false">+[2]data1cf!E170</f>
        <v>22244.3615342235</v>
      </c>
      <c r="G170" s="376" t="n">
        <f aca="false">+[2]data1cf!F170</f>
        <v>21062.3441364626</v>
      </c>
      <c r="H170" s="376" t="n">
        <f aca="false">+[2]data1cf!G170</f>
        <v>19577.4716034684</v>
      </c>
      <c r="I170" s="376" t="n">
        <f aca="false">+[2]data1cf!H170</f>
        <v>18402.4136871899</v>
      </c>
      <c r="J170" s="376" t="n">
        <f aca="false">+[2]data1cf!I170</f>
        <v>17598.8189522693</v>
      </c>
      <c r="K170" s="376" t="n">
        <f aca="false">+[2]data1cf!J170</f>
        <v>16896.7458881912</v>
      </c>
      <c r="L170" s="376" t="n">
        <f aca="false">+[2]data1cf!K170</f>
        <v>16004.6376037142</v>
      </c>
      <c r="M170" s="376" t="n">
        <f aca="false">+[2]data1cf!L170</f>
        <v>15225.5140320918</v>
      </c>
      <c r="N170" s="376" t="n">
        <f aca="false">+[2]data1cf!M170</f>
        <v>14410.5515914593</v>
      </c>
      <c r="O170" s="376" t="n">
        <f aca="false">+[2]data1cf!N170</f>
        <v>13697.4210678153</v>
      </c>
      <c r="P170" s="376" t="n">
        <f aca="false">+[2]data1cf!O170</f>
        <v>14827.5528244389</v>
      </c>
      <c r="Q170" s="376" t="n">
        <f aca="false">+[2]data1cf!P170</f>
        <v>16237.6434161774</v>
      </c>
      <c r="R170" s="376" t="n">
        <f aca="false">+[2]data1cf!Q170</f>
        <v>14559.2298892754</v>
      </c>
      <c r="S170" s="376" t="n">
        <f aca="false">+[2]data1cf!R170</f>
        <v>10563.8437344797</v>
      </c>
      <c r="T170" s="376" t="n">
        <f aca="false">+[2]data1cf!S170</f>
        <v>9949.68075673705</v>
      </c>
      <c r="U170" s="376" t="n">
        <f aca="false">+[2]data1cf!T170</f>
        <v>9335.5479646936</v>
      </c>
      <c r="V170" s="376" t="n">
        <f aca="false">+[2]data1cf!U170</f>
        <v>8721.44626392034</v>
      </c>
      <c r="W170" s="376" t="n">
        <f aca="false">+[2]data1cf!V170</f>
        <v>12464.9352916355</v>
      </c>
      <c r="X170" s="376" t="n">
        <f aca="false">+[2]data1cf!W170</f>
        <v>11850.8985995991</v>
      </c>
      <c r="Y170" s="376" t="n">
        <f aca="false">+[2]data1cf!X170</f>
        <v>11236.8958818331</v>
      </c>
      <c r="Z170" s="376" t="n">
        <f aca="false">+[2]data1cf!Y170</f>
        <v>10622.9281575656</v>
      </c>
      <c r="AA170" s="376" t="n">
        <f aca="false">+[2]data1cf!Z170</f>
        <v>10008.9964766016</v>
      </c>
      <c r="AB170" s="376"/>
      <c r="AC170" s="377" t="n">
        <f aca="false">XNPV(0.1,B170:AA170,$B$1:$AA$1)</f>
        <v>44032.7075847803</v>
      </c>
      <c r="AD170" s="377" t="n">
        <f aca="false">SUMPRODUCT(B170:AA170,$B$1010:$AA$1010)</f>
        <v>82643.986231234</v>
      </c>
      <c r="AE170" s="378" t="n">
        <f aca="false">SUMPRODUCT(B170:AA170,$B$1012:$AA$1012)</f>
        <v>60450.9013741634</v>
      </c>
      <c r="AF170" s="379" t="n">
        <f aca="false">XIRR(B170:AA170,$B$1:$AA$1)</f>
        <v>0.15546432995113</v>
      </c>
      <c r="AG170" s="380" t="n">
        <f aca="false">1-EXP(-(1/0.25)*(AD170/ABS($AD$1010)))</f>
        <v>0.987797956365828</v>
      </c>
    </row>
    <row r="171" customFormat="false" ht="12.75" hidden="false" customHeight="false" outlineLevel="0" collapsed="false">
      <c r="A171" s="371"/>
      <c r="B171" s="376" t="n">
        <f aca="false">+[2]data1cf!A171</f>
        <v>-111966.07608209</v>
      </c>
      <c r="C171" s="376" t="n">
        <f aca="false">+[2]data1cf!B171</f>
        <v>15545.2665652875</v>
      </c>
      <c r="D171" s="376" t="n">
        <f aca="false">+[2]data1cf!C171</f>
        <v>24239.1659595782</v>
      </c>
      <c r="E171" s="376" t="n">
        <f aca="false">+[2]data1cf!D171</f>
        <v>22871.2067469909</v>
      </c>
      <c r="F171" s="376" t="n">
        <f aca="false">+[2]data1cf!E171</f>
        <v>21209.3303559364</v>
      </c>
      <c r="G171" s="376" t="n">
        <f aca="false">+[2]data1cf!F171</f>
        <v>20087.297314961</v>
      </c>
      <c r="H171" s="376" t="n">
        <f aca="false">+[2]data1cf!G171</f>
        <v>18677.0618253197</v>
      </c>
      <c r="I171" s="376" t="n">
        <f aca="false">+[2]data1cf!H171</f>
        <v>17561.3194211322</v>
      </c>
      <c r="J171" s="376" t="n">
        <f aca="false">+[2]data1cf!I171</f>
        <v>16798.2891831229</v>
      </c>
      <c r="K171" s="376" t="n">
        <f aca="false">+[2]data1cf!J171</f>
        <v>16131.9831124918</v>
      </c>
      <c r="L171" s="376" t="n">
        <f aca="false">+[2]data1cf!K171</f>
        <v>15284.5801940536</v>
      </c>
      <c r="M171" s="376" t="n">
        <f aca="false">+[2]data1cf!L171</f>
        <v>14544.7858444149</v>
      </c>
      <c r="N171" s="376" t="n">
        <f aca="false">+[2]data1cf!M171</f>
        <v>13770.9617288227</v>
      </c>
      <c r="O171" s="376" t="n">
        <f aca="false">+[2]data1cf!N171</f>
        <v>13094.1672271736</v>
      </c>
      <c r="P171" s="376" t="n">
        <f aca="false">+[2]data1cf!O171</f>
        <v>14166.9132404787</v>
      </c>
      <c r="Q171" s="376" t="n">
        <f aca="false">+[2]data1cf!P171</f>
        <v>15505.8241529989</v>
      </c>
      <c r="R171" s="376" t="n">
        <f aca="false">+[2]data1cf!Q171</f>
        <v>13912.1349247628</v>
      </c>
      <c r="S171" s="376" t="n">
        <f aca="false">+[2]data1cf!R171</f>
        <v>10118.4310636566</v>
      </c>
      <c r="T171" s="376" t="n">
        <f aca="false">+[2]data1cf!S171</f>
        <v>9535.27029527529</v>
      </c>
      <c r="U171" s="376" t="n">
        <f aca="false">+[2]data1cf!T171</f>
        <v>8952.13818885532</v>
      </c>
      <c r="V171" s="376" t="n">
        <f aca="false">+[2]data1cf!U171</f>
        <v>8369.03560425558</v>
      </c>
      <c r="W171" s="376" t="n">
        <f aca="false">+[2]data1cf!V171</f>
        <v>11923.5578026682</v>
      </c>
      <c r="X171" s="376" t="n">
        <f aca="false">+[2]data1cf!W171</f>
        <v>11340.5169452424</v>
      </c>
      <c r="Y171" s="376" t="n">
        <f aca="false">+[2]data1cf!X171</f>
        <v>10757.5083471066</v>
      </c>
      <c r="Z171" s="376" t="n">
        <f aca="false">+[2]data1cf!Y171</f>
        <v>10174.5329760395</v>
      </c>
      <c r="AA171" s="376" t="n">
        <f aca="false">+[2]data1cf!Z171</f>
        <v>9591.59182885332</v>
      </c>
      <c r="AB171" s="376"/>
      <c r="AC171" s="377" t="n">
        <f aca="false">XNPV(0.1,B171:AA171,$B$1:$AA$1)</f>
        <v>42685.9931150427</v>
      </c>
      <c r="AD171" s="377" t="n">
        <f aca="false">SUMPRODUCT(B171:AA171,$B$1010:$AA$1010)</f>
        <v>79556.1890714001</v>
      </c>
      <c r="AE171" s="378" t="n">
        <f aca="false">SUMPRODUCT(B171:AA171,$B$1012:$AA$1012)</f>
        <v>58353.369829984</v>
      </c>
      <c r="AF171" s="379" t="n">
        <f aca="false">XIRR(B171:AA171,$B$1:$AA$1)</f>
        <v>0.15656067710413</v>
      </c>
      <c r="AG171" s="380" t="n">
        <f aca="false">1-EXP(-(1/0.25)*(AD171/ABS($AD$1010)))</f>
        <v>0.985614382900704</v>
      </c>
    </row>
    <row r="172" customFormat="false" ht="12.75" hidden="false" customHeight="false" outlineLevel="0" collapsed="false">
      <c r="A172" s="371"/>
      <c r="B172" s="376" t="n">
        <f aca="false">+[2]data1cf!A172</f>
        <v>-112212.472566248</v>
      </c>
      <c r="C172" s="376" t="n">
        <f aca="false">+[2]data1cf!B172</f>
        <v>15598.4522869436</v>
      </c>
      <c r="D172" s="376" t="n">
        <f aca="false">+[2]data1cf!C172</f>
        <v>24345.6768672048</v>
      </c>
      <c r="E172" s="376" t="n">
        <f aca="false">+[2]data1cf!D172</f>
        <v>22850.7890198418</v>
      </c>
      <c r="F172" s="376" t="n">
        <f aca="false">+[2]data1cf!E172</f>
        <v>21252.175058795</v>
      </c>
      <c r="G172" s="376" t="n">
        <f aca="false">+[2]data1cf!F172</f>
        <v>20127.6589892919</v>
      </c>
      <c r="H172" s="376" t="n">
        <f aca="false">+[2]data1cf!G172</f>
        <v>18714.333929006</v>
      </c>
      <c r="I172" s="376" t="n">
        <f aca="false">+[2]data1cf!H172</f>
        <v>17596.1361828503</v>
      </c>
      <c r="J172" s="376" t="n">
        <f aca="false">+[2]data1cf!I172</f>
        <v>16831.4267936683</v>
      </c>
      <c r="K172" s="376" t="n">
        <f aca="false">+[2]data1cf!J172</f>
        <v>16163.6401626073</v>
      </c>
      <c r="L172" s="376" t="n">
        <f aca="false">+[2]data1cf!K172</f>
        <v>15314.3866833703</v>
      </c>
      <c r="M172" s="376" t="n">
        <f aca="false">+[2]data1cf!L172</f>
        <v>14572.9643162718</v>
      </c>
      <c r="N172" s="376" t="n">
        <f aca="false">+[2]data1cf!M172</f>
        <v>13797.4372961204</v>
      </c>
      <c r="O172" s="376" t="n">
        <f aca="false">+[2]data1cf!N172</f>
        <v>13119.1386793315</v>
      </c>
      <c r="P172" s="376" t="n">
        <f aca="false">+[2]data1cf!O172</f>
        <v>14194.2601525961</v>
      </c>
      <c r="Q172" s="376" t="n">
        <f aca="false">+[2]data1cf!P172</f>
        <v>15536.1175195513</v>
      </c>
      <c r="R172" s="376" t="n">
        <f aca="false">+[2]data1cf!Q172</f>
        <v>13938.9211627597</v>
      </c>
      <c r="S172" s="376" t="n">
        <f aca="false">+[2]data1cf!R172</f>
        <v>10136.8687435364</v>
      </c>
      <c r="T172" s="376" t="n">
        <f aca="false">+[2]data1cf!S172</f>
        <v>9552.4246510621</v>
      </c>
      <c r="U172" s="376" t="n">
        <f aca="false">+[2]data1cf!T172</f>
        <v>8968.0092836237</v>
      </c>
      <c r="V172" s="376" t="n">
        <f aca="false">+[2]data1cf!U172</f>
        <v>8383.62350297229</v>
      </c>
      <c r="W172" s="376" t="n">
        <f aca="false">+[2]data1cf!V172</f>
        <v>11945.9679079246</v>
      </c>
      <c r="X172" s="376" t="n">
        <f aca="false">+[2]data1cf!W172</f>
        <v>11361.6439902861</v>
      </c>
      <c r="Y172" s="376" t="n">
        <f aca="false">+[2]data1cf!X172</f>
        <v>10777.3524029286</v>
      </c>
      <c r="Z172" s="376" t="n">
        <f aca="false">+[2]data1cf!Y172</f>
        <v>10193.0941157604</v>
      </c>
      <c r="AA172" s="376" t="n">
        <f aca="false">+[2]data1cf!Z172</f>
        <v>9608.8701277874</v>
      </c>
      <c r="AB172" s="376"/>
      <c r="AC172" s="377" t="n">
        <f aca="false">XNPV(0.1,B172:AA172,$B$1:$AA$1)</f>
        <v>42762.7338316973</v>
      </c>
      <c r="AD172" s="377" t="n">
        <f aca="false">SUMPRODUCT(B172:AA172,$B$1010:$AA$1010)</f>
        <v>79703.7917854192</v>
      </c>
      <c r="AE172" s="378" t="n">
        <f aca="false">SUMPRODUCT(B172:AA172,$B$1012:$AA$1012)</f>
        <v>58460.5614322841</v>
      </c>
      <c r="AF172" s="379" t="n">
        <f aca="false">XIRR(B172:AA172,$B$1:$AA$1)</f>
        <v>0.156552266019408</v>
      </c>
      <c r="AG172" s="380" t="n">
        <f aca="false">1-EXP(-(1/0.25)*(AD172/ABS($AD$1010)))</f>
        <v>0.985727145048598</v>
      </c>
    </row>
    <row r="173" customFormat="false" ht="12.75" hidden="false" customHeight="false" outlineLevel="0" collapsed="false">
      <c r="A173" s="371"/>
      <c r="B173" s="376" t="n">
        <f aca="false">+[2]data1cf!A173</f>
        <v>-88805.6271834381</v>
      </c>
      <c r="C173" s="376" t="n">
        <f aca="false">+[2]data1cf!B173</f>
        <v>12805.7844928387</v>
      </c>
      <c r="D173" s="376" t="n">
        <f aca="false">+[2]data1cf!C173</f>
        <v>19699.3173037996</v>
      </c>
      <c r="E173" s="376" t="n">
        <f aca="false">+[2]data1cf!D173</f>
        <v>18612.8591489597</v>
      </c>
      <c r="F173" s="376" t="n">
        <f aca="false">+[2]data1cf!E173</f>
        <v>17182.0709795674</v>
      </c>
      <c r="G173" s="376" t="n">
        <f aca="false">+[2]data1cf!F173</f>
        <v>16293.4343505718</v>
      </c>
      <c r="H173" s="376" t="n">
        <f aca="false">+[2]data1cf!G173</f>
        <v>15173.6082118499</v>
      </c>
      <c r="I173" s="376" t="n">
        <f aca="false">+[2]data1cf!H173</f>
        <v>14288.6597752682</v>
      </c>
      <c r="J173" s="376" t="n">
        <f aca="false">+[2]data1cf!I173</f>
        <v>13683.4641551532</v>
      </c>
      <c r="K173" s="376" t="n">
        <f aca="false">+[2]data1cf!J173</f>
        <v>13156.3258340024</v>
      </c>
      <c r="L173" s="376" t="n">
        <f aca="false">+[2]data1cf!K173</f>
        <v>12482.8694674467</v>
      </c>
      <c r="M173" s="376" t="n">
        <f aca="false">+[2]data1cf!L173</f>
        <v>11896.1033369781</v>
      </c>
      <c r="N173" s="376" t="n">
        <f aca="false">+[2]data1cf!M173</f>
        <v>11282.3465785074</v>
      </c>
      <c r="O173" s="376" t="n">
        <f aca="false">+[2]data1cf!N173</f>
        <v>10746.9338906132</v>
      </c>
      <c r="P173" s="376" t="n">
        <f aca="false">+[2]data1cf!O173</f>
        <v>11596.3945790916</v>
      </c>
      <c r="Q173" s="376" t="n">
        <f aca="false">+[2]data1cf!P173</f>
        <v>12658.3485877498</v>
      </c>
      <c r="R173" s="376" t="n">
        <f aca="false">+[2]data1cf!Q173</f>
        <v>11394.3177634024</v>
      </c>
      <c r="S173" s="376" t="n">
        <f aca="false">+[2]data1cf!R173</f>
        <v>8385.35056081183</v>
      </c>
      <c r="T173" s="376" t="n">
        <f aca="false">+[2]data1cf!S173</f>
        <v>7922.8179831147</v>
      </c>
      <c r="U173" s="376" t="n">
        <f aca="false">+[2]data1cf!T173</f>
        <v>7460.30813858413</v>
      </c>
      <c r="V173" s="376" t="n">
        <f aca="false">+[2]data1cf!U173</f>
        <v>6997.82170921512</v>
      </c>
      <c r="W173" s="376" t="n">
        <f aca="false">+[2]data1cf!V173</f>
        <v>9817.08254439929</v>
      </c>
      <c r="X173" s="376" t="n">
        <f aca="false">+[2]data1cf!W173</f>
        <v>9354.64507379159</v>
      </c>
      <c r="Y173" s="376" t="n">
        <f aca="false">+[2]data1cf!X173</f>
        <v>8892.23318956314</v>
      </c>
      <c r="Z173" s="376" t="n">
        <f aca="false">+[2]data1cf!Y173</f>
        <v>8429.84765930531</v>
      </c>
      <c r="AA173" s="376" t="n">
        <f aca="false">+[2]data1cf!Z173</f>
        <v>7967.48927363722</v>
      </c>
      <c r="AB173" s="376"/>
      <c r="AC173" s="377" t="n">
        <f aca="false">XNPV(0.1,B173:AA173,$B$1:$AA$1)</f>
        <v>37407.9000022335</v>
      </c>
      <c r="AD173" s="377" t="n">
        <f aca="false">SUMPRODUCT(B173:AA173,$B$1010:$AA$1010)</f>
        <v>67491.7707337219</v>
      </c>
      <c r="AE173" s="378" t="n">
        <f aca="false">SUMPRODUCT(B173:AA173,$B$1012:$AA$1012)</f>
        <v>50147.0826229983</v>
      </c>
      <c r="AF173" s="379" t="n">
        <f aca="false">XIRR(B173:AA173,$B$1:$AA$1)</f>
        <v>0.162139036144165</v>
      </c>
      <c r="AG173" s="380" t="n">
        <f aca="false">1-EXP(-(1/0.25)*(AD173/ABS($AD$1010)))</f>
        <v>0.972630163108768</v>
      </c>
    </row>
    <row r="174" customFormat="false" ht="12.75" hidden="false" customHeight="false" outlineLevel="0" collapsed="false">
      <c r="A174" s="371"/>
      <c r="B174" s="376" t="n">
        <f aca="false">+[2]data1cf!A174</f>
        <v>-116584.945160663</v>
      </c>
      <c r="C174" s="376" t="n">
        <f aca="false">+[2]data1cf!B174</f>
        <v>16035.1273167607</v>
      </c>
      <c r="D174" s="376" t="n">
        <f aca="false">+[2]data1cf!C174</f>
        <v>25102.5545958254</v>
      </c>
      <c r="E174" s="376" t="n">
        <f aca="false">+[2]data1cf!D174</f>
        <v>23656.9782618213</v>
      </c>
      <c r="F174" s="376" t="n">
        <f aca="false">+[2]data1cf!E174</f>
        <v>22012.4833468954</v>
      </c>
      <c r="G174" s="376" t="n">
        <f aca="false">+[2]data1cf!F174</f>
        <v>20843.9042534207</v>
      </c>
      <c r="H174" s="376" t="n">
        <f aca="false">+[2]data1cf!G174</f>
        <v>19375.7526682426</v>
      </c>
      <c r="I174" s="376" t="n">
        <f aca="false">+[2]data1cf!H174</f>
        <v>18213.9832148748</v>
      </c>
      <c r="J174" s="376" t="n">
        <f aca="false">+[2]data1cf!I174</f>
        <v>17419.4761501722</v>
      </c>
      <c r="K174" s="376" t="n">
        <f aca="false">+[2]data1cf!J174</f>
        <v>16725.4159709044</v>
      </c>
      <c r="L174" s="376" t="n">
        <f aca="false">+[2]data1cf!K174</f>
        <v>15843.323036166</v>
      </c>
      <c r="M174" s="376" t="n">
        <f aca="false">+[2]data1cf!L174</f>
        <v>15073.0103959377</v>
      </c>
      <c r="N174" s="376" t="n">
        <f aca="false">+[2]data1cf!M174</f>
        <v>14267.2641803235</v>
      </c>
      <c r="O174" s="376" t="n">
        <f aca="false">+[2]data1cf!N174</f>
        <v>13562.2740210392</v>
      </c>
      <c r="P174" s="376" t="n">
        <f aca="false">+[2]data1cf!O174</f>
        <v>14679.5496411345</v>
      </c>
      <c r="Q174" s="376" t="n">
        <f aca="false">+[2]data1cf!P174</f>
        <v>16073.6938388532</v>
      </c>
      <c r="R174" s="376" t="n">
        <f aca="false">+[2]data1cf!Q174</f>
        <v>14414.2611090608</v>
      </c>
      <c r="S174" s="376" t="n">
        <f aca="false">+[2]data1cf!R174</f>
        <v>10464.0578682275</v>
      </c>
      <c r="T174" s="376" t="n">
        <f aca="false">+[2]data1cf!S174</f>
        <v>9856.84032001458</v>
      </c>
      <c r="U174" s="376" t="n">
        <f aca="false">+[2]data1cf!T174</f>
        <v>9249.65261613765</v>
      </c>
      <c r="V174" s="376" t="n">
        <f aca="false">+[2]data1cf!U174</f>
        <v>8642.4956519268</v>
      </c>
      <c r="W174" s="376" t="n">
        <f aca="false">+[2]data1cf!V174</f>
        <v>12343.6504130392</v>
      </c>
      <c r="X174" s="376" t="n">
        <f aca="false">+[2]data1cf!W174</f>
        <v>11736.5577223961</v>
      </c>
      <c r="Y174" s="376" t="n">
        <f aca="false">+[2]data1cf!X174</f>
        <v>11129.4986218162</v>
      </c>
      <c r="Z174" s="376" t="n">
        <f aca="false">+[2]data1cf!Y174</f>
        <v>10522.4741190013</v>
      </c>
      <c r="AA174" s="376" t="n">
        <f aca="false">+[2]data1cf!Z174</f>
        <v>9915.48525188435</v>
      </c>
      <c r="AB174" s="376"/>
      <c r="AC174" s="377" t="n">
        <f aca="false">XNPV(0.1,B174:AA174,$B$1:$AA$1)</f>
        <v>43604.8962655419</v>
      </c>
      <c r="AD174" s="377" t="n">
        <f aca="false">SUMPRODUCT(B174:AA174,$B$1010:$AA$1010)</f>
        <v>81816.7168224299</v>
      </c>
      <c r="AE174" s="378" t="n">
        <f aca="false">SUMPRODUCT(B174:AA174,$B$1012:$AA$1012)</f>
        <v>59849.2513524333</v>
      </c>
      <c r="AF174" s="379" t="n">
        <f aca="false">XIRR(B174:AA174,$B$1:$AA$1)</f>
        <v>0.155502618297388</v>
      </c>
      <c r="AG174" s="380" t="n">
        <f aca="false">1-EXP(-(1/0.25)*(AD174/ABS($AD$1010)))</f>
        <v>0.987247731285606</v>
      </c>
    </row>
    <row r="175" customFormat="false" ht="12.75" hidden="false" customHeight="false" outlineLevel="0" collapsed="false">
      <c r="A175" s="371"/>
      <c r="B175" s="376" t="n">
        <f aca="false">+[2]data1cf!A175</f>
        <v>-90846.5314947636</v>
      </c>
      <c r="C175" s="376" t="n">
        <f aca="false">+[2]data1cf!B175</f>
        <v>13023.8251614907</v>
      </c>
      <c r="D175" s="376" t="n">
        <f aca="false">+[2]data1cf!C175</f>
        <v>20046.4341596393</v>
      </c>
      <c r="E175" s="376" t="n">
        <f aca="false">+[2]data1cf!D175</f>
        <v>18955.6549571312</v>
      </c>
      <c r="F175" s="376" t="n">
        <f aca="false">+[2]data1cf!E175</f>
        <v>17536.9540416369</v>
      </c>
      <c r="G175" s="376" t="n">
        <f aca="false">+[2]data1cf!F175</f>
        <v>16627.7504648441</v>
      </c>
      <c r="H175" s="376" t="n">
        <f aca="false">+[2]data1cf!G175</f>
        <v>15482.3333844728</v>
      </c>
      <c r="I175" s="376" t="n">
        <f aca="false">+[2]data1cf!H175</f>
        <v>14577.0473281163</v>
      </c>
      <c r="J175" s="376" t="n">
        <f aca="false">+[2]data1cf!I175</f>
        <v>13957.9432836203</v>
      </c>
      <c r="K175" s="376" t="n">
        <f aca="false">+[2]data1cf!J175</f>
        <v>13418.5414670098</v>
      </c>
      <c r="L175" s="376" t="n">
        <f aca="false">+[2]data1cf!K175</f>
        <v>12729.7568885861</v>
      </c>
      <c r="M175" s="376" t="n">
        <f aca="false">+[2]data1cf!L175</f>
        <v>12129.5058747448</v>
      </c>
      <c r="N175" s="376" t="n">
        <f aca="false">+[2]data1cf!M175</f>
        <v>11501.6439423769</v>
      </c>
      <c r="O175" s="376" t="n">
        <f aca="false">+[2]data1cf!N175</f>
        <v>10953.7726551482</v>
      </c>
      <c r="P175" s="376" t="n">
        <f aca="false">+[2]data1cf!O175</f>
        <v>11822.909299999</v>
      </c>
      <c r="Q175" s="376" t="n">
        <f aca="false">+[2]data1cf!P175</f>
        <v>12909.2688174458</v>
      </c>
      <c r="R175" s="376" t="n">
        <f aca="false">+[2]data1cf!Q175</f>
        <v>11616.1884154884</v>
      </c>
      <c r="S175" s="376" t="n">
        <f aca="false">+[2]data1cf!R175</f>
        <v>8538.0700303527</v>
      </c>
      <c r="T175" s="376" t="n">
        <f aca="false">+[2]data1cf!S175</f>
        <v>8064.90766756323</v>
      </c>
      <c r="U175" s="376" t="n">
        <f aca="false">+[2]data1cf!T175</f>
        <v>7591.76856038713</v>
      </c>
      <c r="V175" s="376" t="n">
        <f aca="false">+[2]data1cf!U175</f>
        <v>7118.65340649284</v>
      </c>
      <c r="W175" s="376" t="n">
        <f aca="false">+[2]data1cf!V175</f>
        <v>10002.7056493363</v>
      </c>
      <c r="X175" s="376" t="n">
        <f aca="false">+[2]data1cf!W175</f>
        <v>9529.64057935885</v>
      </c>
      <c r="Y175" s="376" t="n">
        <f aca="false">+[2]data1cf!X175</f>
        <v>9056.60168377919</v>
      </c>
      <c r="Z175" s="376" t="n">
        <f aca="false">+[2]data1cf!Y175</f>
        <v>8583.5897478292</v>
      </c>
      <c r="AA175" s="376" t="n">
        <f aca="false">+[2]data1cf!Z175</f>
        <v>8110.60558029778</v>
      </c>
      <c r="AB175" s="376"/>
      <c r="AC175" s="377" t="n">
        <f aca="false">XNPV(0.1,B175:AA175,$B$1:$AA$1)</f>
        <v>37783.6561166484</v>
      </c>
      <c r="AD175" s="377" t="n">
        <f aca="false">SUMPRODUCT(B175:AA175,$B$1010:$AA$1010)</f>
        <v>68457.4259440565</v>
      </c>
      <c r="AE175" s="378" t="n">
        <f aca="false">SUMPRODUCT(B175:AA175,$B$1012:$AA$1012)</f>
        <v>50776.0461510208</v>
      </c>
      <c r="AF175" s="379" t="n">
        <f aca="false">XIRR(B175:AA175,$B$1:$AA$1)</f>
        <v>0.161356498142943</v>
      </c>
      <c r="AG175" s="380" t="n">
        <f aca="false">1-EXP(-(1/0.25)*(AD175/ABS($AD$1010)))</f>
        <v>0.974003606944455</v>
      </c>
    </row>
    <row r="176" customFormat="false" ht="12.75" hidden="false" customHeight="false" outlineLevel="0" collapsed="false">
      <c r="A176" s="371"/>
      <c r="B176" s="376" t="n">
        <f aca="false">+[2]data1cf!A176</f>
        <v>-97372.5613416075</v>
      </c>
      <c r="C176" s="376" t="n">
        <f aca="false">+[2]data1cf!B176</f>
        <v>13857.988677475</v>
      </c>
      <c r="D176" s="376" t="n">
        <f aca="false">+[2]data1cf!C176</f>
        <v>21318.9459187496</v>
      </c>
      <c r="E176" s="376" t="n">
        <f aca="false">+[2]data1cf!D176</f>
        <v>20071.1813797323</v>
      </c>
      <c r="F176" s="376" t="n">
        <f aca="false">+[2]data1cf!E176</f>
        <v>18671.734071427</v>
      </c>
      <c r="G176" s="376" t="n">
        <f aca="false">+[2]data1cf!F176</f>
        <v>17696.7652775009</v>
      </c>
      <c r="H176" s="376" t="n">
        <f aca="false">+[2]data1cf!G176</f>
        <v>16469.5181730141</v>
      </c>
      <c r="I176" s="376" t="n">
        <f aca="false">+[2]data1cf!H176</f>
        <v>15499.2002026538</v>
      </c>
      <c r="J176" s="376" t="n">
        <f aca="false">+[2]data1cf!I176</f>
        <v>14835.622347147</v>
      </c>
      <c r="K176" s="376" t="n">
        <f aca="false">+[2]data1cf!J176</f>
        <v>14257.0065718261</v>
      </c>
      <c r="L176" s="376" t="n">
        <f aca="false">+[2]data1cf!K176</f>
        <v>13519.2082461168</v>
      </c>
      <c r="M176" s="376" t="n">
        <f aca="false">+[2]data1cf!L176</f>
        <v>12875.8377430943</v>
      </c>
      <c r="N176" s="376" t="n">
        <f aca="false">+[2]data1cf!M176</f>
        <v>12202.8728701638</v>
      </c>
      <c r="O176" s="376" t="n">
        <f aca="false">+[2]data1cf!N176</f>
        <v>11615.1637568031</v>
      </c>
      <c r="P176" s="376" t="n">
        <f aca="false">+[2]data1cf!O176</f>
        <v>12547.2165696676</v>
      </c>
      <c r="Q176" s="376" t="n">
        <f aca="false">+[2]data1cf!P176</f>
        <v>13711.6155512371</v>
      </c>
      <c r="R176" s="376" t="n">
        <f aca="false">+[2]data1cf!Q176</f>
        <v>12325.6457328244</v>
      </c>
      <c r="S176" s="376" t="n">
        <f aca="false">+[2]data1cf!R176</f>
        <v>9026.40836688671</v>
      </c>
      <c r="T176" s="376" t="n">
        <f aca="false">+[2]data1cf!S176</f>
        <v>8519.2560250506</v>
      </c>
      <c r="U176" s="376" t="n">
        <f aca="false">+[2]data1cf!T176</f>
        <v>8012.12860941258</v>
      </c>
      <c r="V176" s="376" t="n">
        <f aca="false">+[2]data1cf!U176</f>
        <v>7505.02686775861</v>
      </c>
      <c r="W176" s="376" t="n">
        <f aca="false">+[2]data1cf!V176</f>
        <v>10596.257202126</v>
      </c>
      <c r="X176" s="376" t="n">
        <f aca="false">+[2]data1cf!W176</f>
        <v>10089.2091422052</v>
      </c>
      <c r="Y176" s="376" t="n">
        <f aca="false">+[2]data1cf!X176</f>
        <v>9582.18913694006</v>
      </c>
      <c r="Z176" s="376" t="n">
        <f aca="false">+[2]data1cf!Y176</f>
        <v>9075.19802797013</v>
      </c>
      <c r="AA176" s="376" t="n">
        <f aca="false">+[2]data1cf!Z176</f>
        <v>8568.23668218427</v>
      </c>
      <c r="AB176" s="376"/>
      <c r="AC176" s="377" t="n">
        <f aca="false">XNPV(0.1,B176:AA176,$B$1:$AA$1)</f>
        <v>39258.5684376278</v>
      </c>
      <c r="AD176" s="377" t="n">
        <f aca="false">SUMPRODUCT(B176:AA176,$B$1010:$AA$1010)</f>
        <v>71838.1061663866</v>
      </c>
      <c r="AE176" s="378" t="n">
        <f aca="false">SUMPRODUCT(B176:AA176,$B$1012:$AA$1012)</f>
        <v>53072.3332960806</v>
      </c>
      <c r="AF176" s="379" t="n">
        <f aca="false">XIRR(B176:AA176,$B$1:$AA$1)</f>
        <v>0.159594462890872</v>
      </c>
      <c r="AG176" s="380" t="n">
        <f aca="false">1-EXP(-(1/0.25)*(AD176/ABS($AD$1010)))</f>
        <v>0.978291208067239</v>
      </c>
    </row>
    <row r="177" customFormat="false" ht="12.75" hidden="false" customHeight="false" outlineLevel="0" collapsed="false">
      <c r="A177" s="371"/>
      <c r="B177" s="376" t="n">
        <f aca="false">+[2]data1cf!A177</f>
        <v>-118303.562286114</v>
      </c>
      <c r="C177" s="376" t="n">
        <f aca="false">+[2]data1cf!B177</f>
        <v>16354.6815273495</v>
      </c>
      <c r="D177" s="376" t="n">
        <f aca="false">+[2]data1cf!C177</f>
        <v>25469.6990884021</v>
      </c>
      <c r="E177" s="376" t="n">
        <f aca="false">+[2]data1cf!D177</f>
        <v>23963.5032209586</v>
      </c>
      <c r="F177" s="376" t="n">
        <f aca="false">+[2]data1cf!E177</f>
        <v>22311.3254359735</v>
      </c>
      <c r="G177" s="376" t="n">
        <f aca="false">+[2]data1cf!F177</f>
        <v>21125.427201907</v>
      </c>
      <c r="H177" s="376" t="n">
        <f aca="false">+[2]data1cf!G177</f>
        <v>19635.7258408128</v>
      </c>
      <c r="I177" s="376" t="n">
        <f aca="false">+[2]data1cf!H177</f>
        <v>18456.8303607901</v>
      </c>
      <c r="J177" s="376" t="n">
        <f aca="false">+[2]data1cf!I177</f>
        <v>17650.6112054243</v>
      </c>
      <c r="K177" s="376" t="n">
        <f aca="false">+[2]data1cf!J177</f>
        <v>16946.224107252</v>
      </c>
      <c r="L177" s="376" t="n">
        <f aca="false">+[2]data1cf!K177</f>
        <v>16051.2234985611</v>
      </c>
      <c r="M177" s="376" t="n">
        <f aca="false">+[2]data1cf!L177</f>
        <v>15269.5554256598</v>
      </c>
      <c r="N177" s="376" t="n">
        <f aca="false">+[2]data1cf!M177</f>
        <v>14451.9314393522</v>
      </c>
      <c r="O177" s="376" t="n">
        <f aca="false">+[2]data1cf!N177</f>
        <v>13736.4500669049</v>
      </c>
      <c r="P177" s="376" t="n">
        <f aca="false">+[2]data1cf!O177</f>
        <v>14870.2945361097</v>
      </c>
      <c r="Q177" s="376" t="n">
        <f aca="false">+[2]data1cf!P177</f>
        <v>16284.9902732252</v>
      </c>
      <c r="R177" s="376" t="n">
        <f aca="false">+[2]data1cf!Q177</f>
        <v>14601.0952982946</v>
      </c>
      <c r="S177" s="376" t="n">
        <f aca="false">+[2]data1cf!R177</f>
        <v>10592.6608087408</v>
      </c>
      <c r="T177" s="376" t="n">
        <f aca="false">+[2]data1cf!S177</f>
        <v>9976.49206639389</v>
      </c>
      <c r="U177" s="376" t="n">
        <f aca="false">+[2]data1cf!T177</f>
        <v>9360.35360832819</v>
      </c>
      <c r="V177" s="376" t="n">
        <f aca="false">+[2]data1cf!U177</f>
        <v>8744.2463430721</v>
      </c>
      <c r="W177" s="376" t="n">
        <f aca="false">+[2]data1cf!V177</f>
        <v>12499.961047131</v>
      </c>
      <c r="X177" s="376" t="n">
        <f aca="false">+[2]data1cf!W177</f>
        <v>11883.9190029206</v>
      </c>
      <c r="Y177" s="376" t="n">
        <f aca="false">+[2]data1cf!X177</f>
        <v>11267.9110439355</v>
      </c>
      <c r="Z177" s="376" t="n">
        <f aca="false">+[2]data1cf!Y177</f>
        <v>10651.9381927325</v>
      </c>
      <c r="AA177" s="376" t="n">
        <f aca="false">+[2]data1cf!Z177</f>
        <v>10036.001502545</v>
      </c>
      <c r="AB177" s="376"/>
      <c r="AC177" s="377" t="n">
        <f aca="false">XNPV(0.1,B177:AA177,$B$1:$AA$1)</f>
        <v>44120.154741975</v>
      </c>
      <c r="AD177" s="377" t="n">
        <f aca="false">SUMPRODUCT(B177:AA177,$B$1010:$AA$1010)</f>
        <v>82841.5524293424</v>
      </c>
      <c r="AE177" s="378" t="n">
        <f aca="false">SUMPRODUCT(B177:AA177,$B$1012:$AA$1012)</f>
        <v>60585.459170682</v>
      </c>
      <c r="AF177" s="379" t="n">
        <f aca="false">XIRR(B177:AA177,$B$1:$AA$1)</f>
        <v>0.155401969883289</v>
      </c>
      <c r="AG177" s="380" t="n">
        <f aca="false">1-EXP(-(1/0.25)*(AD177/ABS($AD$1010)))</f>
        <v>0.987925808554638</v>
      </c>
    </row>
    <row r="178" customFormat="false" ht="12.75" hidden="false" customHeight="false" outlineLevel="0" collapsed="false">
      <c r="A178" s="371"/>
      <c r="B178" s="376" t="n">
        <f aca="false">+[2]data1cf!A178</f>
        <v>-116829.103467321</v>
      </c>
      <c r="C178" s="376" t="n">
        <f aca="false">+[2]data1cf!B178</f>
        <v>16176.904426959</v>
      </c>
      <c r="D178" s="376" t="n">
        <f aca="false">+[2]data1cf!C178</f>
        <v>25231.2867256961</v>
      </c>
      <c r="E178" s="376" t="n">
        <f aca="false">+[2]data1cf!D178</f>
        <v>23738.6924988684</v>
      </c>
      <c r="F178" s="376" t="n">
        <f aca="false">+[2]data1cf!E178</f>
        <v>22054.9388638031</v>
      </c>
      <c r="G178" s="376" t="n">
        <f aca="false">+[2]data1cf!F178</f>
        <v>20883.8992967435</v>
      </c>
      <c r="H178" s="376" t="n">
        <f aca="false">+[2]data1cf!G178</f>
        <v>19412.6862054751</v>
      </c>
      <c r="I178" s="376" t="n">
        <f aca="false">+[2]data1cf!H178</f>
        <v>18248.483713587</v>
      </c>
      <c r="J178" s="376" t="n">
        <f aca="false">+[2]data1cf!I178</f>
        <v>17452.3127505202</v>
      </c>
      <c r="K178" s="376" t="n">
        <f aca="false">+[2]data1cf!J178</f>
        <v>16756.7854597036</v>
      </c>
      <c r="L178" s="376" t="n">
        <f aca="false">+[2]data1cf!K178</f>
        <v>15872.8587739985</v>
      </c>
      <c r="M178" s="376" t="n">
        <f aca="false">+[2]data1cf!L178</f>
        <v>15100.9329046386</v>
      </c>
      <c r="N178" s="376" t="n">
        <f aca="false">+[2]data1cf!M178</f>
        <v>14293.4992530409</v>
      </c>
      <c r="O178" s="376" t="n">
        <f aca="false">+[2]data1cf!N178</f>
        <v>13587.0186414606</v>
      </c>
      <c r="P178" s="376" t="n">
        <f aca="false">+[2]data1cf!O178</f>
        <v>14706.648143687</v>
      </c>
      <c r="Q178" s="376" t="n">
        <f aca="false">+[2]data1cf!P178</f>
        <v>16103.7120313029</v>
      </c>
      <c r="R178" s="376" t="n">
        <f aca="false">+[2]data1cf!Q178</f>
        <v>14440.8040304559</v>
      </c>
      <c r="S178" s="376" t="n">
        <f aca="false">+[2]data1cf!R178</f>
        <v>10482.3280668203</v>
      </c>
      <c r="T178" s="376" t="n">
        <f aca="false">+[2]data1cf!S178</f>
        <v>9873.83885177131</v>
      </c>
      <c r="U178" s="376" t="n">
        <f aca="false">+[2]data1cf!T178</f>
        <v>9265.37954355989</v>
      </c>
      <c r="V178" s="376" t="n">
        <f aca="false">+[2]data1cf!U178</f>
        <v>8656.95103939118</v>
      </c>
      <c r="W178" s="376" t="n">
        <f aca="false">+[2]data1cf!V178</f>
        <v>12365.8569529178</v>
      </c>
      <c r="X178" s="376" t="n">
        <f aca="false">+[2]data1cf!W178</f>
        <v>11757.492856922</v>
      </c>
      <c r="Y178" s="376" t="n">
        <f aca="false">+[2]data1cf!X178</f>
        <v>11149.1624213354</v>
      </c>
      <c r="Z178" s="376" t="n">
        <f aca="false">+[2]data1cf!Y178</f>
        <v>10540.8666559702</v>
      </c>
      <c r="AA178" s="376" t="n">
        <f aca="false">+[2]data1cf!Z178</f>
        <v>9932.60660093314</v>
      </c>
      <c r="AB178" s="376"/>
      <c r="AC178" s="377" t="n">
        <f aca="false">XNPV(0.1,B178:AA178,$B$1:$AA$1)</f>
        <v>43857.6498725469</v>
      </c>
      <c r="AD178" s="377" t="n">
        <f aca="false">SUMPRODUCT(B178:AA178,$B$1010:$AA$1010)</f>
        <v>82155.258533653</v>
      </c>
      <c r="AE178" s="378" t="n">
        <f aca="false">SUMPRODUCT(B178:AA178,$B$1012:$AA$1012)</f>
        <v>60141.4112304634</v>
      </c>
      <c r="AF178" s="379" t="n">
        <f aca="false">XIRR(B178:AA178,$B$1:$AA$1)</f>
        <v>0.1557692416145</v>
      </c>
      <c r="AG178" s="380" t="n">
        <f aca="false">1-EXP(-(1/0.25)*(AD178/ABS($AD$1010)))</f>
        <v>0.987475836063164</v>
      </c>
    </row>
    <row r="179" customFormat="false" ht="12.75" hidden="false" customHeight="false" outlineLevel="0" collapsed="false">
      <c r="A179" s="371"/>
      <c r="B179" s="376" t="n">
        <f aca="false">+[2]data1cf!A179</f>
        <v>-93840.6221136485</v>
      </c>
      <c r="C179" s="376" t="n">
        <f aca="false">+[2]data1cf!B179</f>
        <v>13375.6194810414</v>
      </c>
      <c r="D179" s="376" t="n">
        <f aca="false">+[2]data1cf!C179</f>
        <v>20628.9336632909</v>
      </c>
      <c r="E179" s="376" t="n">
        <f aca="false">+[2]data1cf!D179</f>
        <v>19470.3520676314</v>
      </c>
      <c r="F179" s="376" t="n">
        <f aca="false">+[2]data1cf!E179</f>
        <v>18057.5820990363</v>
      </c>
      <c r="G179" s="376" t="n">
        <f aca="false">+[2]data1cf!F179</f>
        <v>17118.2059633847</v>
      </c>
      <c r="H179" s="376" t="n">
        <f aca="false">+[2]data1cf!G179</f>
        <v>15935.245918409</v>
      </c>
      <c r="I179" s="376" t="n">
        <f aca="false">+[2]data1cf!H179</f>
        <v>15000.1237368406</v>
      </c>
      <c r="J179" s="376" t="n">
        <f aca="false">+[2]data1cf!I179</f>
        <v>14360.6154613713</v>
      </c>
      <c r="K179" s="376" t="n">
        <f aca="false">+[2]data1cf!J179</f>
        <v>13803.2225922129</v>
      </c>
      <c r="L179" s="376" t="n">
        <f aca="false">+[2]data1cf!K179</f>
        <v>13091.9508961406</v>
      </c>
      <c r="M179" s="376" t="n">
        <f aca="false">+[2]data1cf!L179</f>
        <v>12471.9170034161</v>
      </c>
      <c r="N179" s="376" t="n">
        <f aca="false">+[2]data1cf!M179</f>
        <v>11823.3622004374</v>
      </c>
      <c r="O179" s="376" t="n">
        <f aca="false">+[2]data1cf!N179</f>
        <v>11257.2136352468</v>
      </c>
      <c r="P179" s="376" t="n">
        <f aca="false">+[2]data1cf!O179</f>
        <v>12155.2157178671</v>
      </c>
      <c r="Q179" s="376" t="n">
        <f aca="false">+[2]data1cf!P179</f>
        <v>13277.3791211244</v>
      </c>
      <c r="R179" s="376" t="n">
        <f aca="false">+[2]data1cf!Q179</f>
        <v>11941.6817932673</v>
      </c>
      <c r="S179" s="376" t="n">
        <f aca="false">+[2]data1cf!R179</f>
        <v>8762.11577739527</v>
      </c>
      <c r="T179" s="376" t="n">
        <f aca="false">+[2]data1cf!S179</f>
        <v>8273.35908240261</v>
      </c>
      <c r="U179" s="376" t="n">
        <f aca="false">+[2]data1cf!T179</f>
        <v>7784.6264094743</v>
      </c>
      <c r="V179" s="376" t="n">
        <f aca="false">+[2]data1cf!U179</f>
        <v>7295.91847927232</v>
      </c>
      <c r="W179" s="376" t="n">
        <f aca="false">+[2]data1cf!V179</f>
        <v>10275.0223836662</v>
      </c>
      <c r="X179" s="376" t="n">
        <f aca="false">+[2]data1cf!W179</f>
        <v>9786.36618803063</v>
      </c>
      <c r="Y179" s="376" t="n">
        <f aca="false">+[2]data1cf!X179</f>
        <v>9297.73702944016</v>
      </c>
      <c r="Z179" s="376" t="n">
        <f aca="false">+[2]data1cf!Y179</f>
        <v>8809.13571900612</v>
      </c>
      <c r="AA179" s="376" t="n">
        <f aca="false">+[2]data1cf!Z179</f>
        <v>8320.56309217323</v>
      </c>
      <c r="AB179" s="376"/>
      <c r="AC179" s="377" t="n">
        <f aca="false">XNPV(0.1,B179:AA179,$B$1:$AA$1)</f>
        <v>38433.3216668639</v>
      </c>
      <c r="AD179" s="377" t="n">
        <f aca="false">SUMPRODUCT(B179:AA179,$B$1010:$AA$1010)</f>
        <v>69980.3827134762</v>
      </c>
      <c r="AE179" s="378" t="n">
        <f aca="false">SUMPRODUCT(B179:AA179,$B$1012:$AA$1012)</f>
        <v>51801.8977045163</v>
      </c>
      <c r="AF179" s="379" t="n">
        <f aca="false">XIRR(B179:AA179,$B$1:$AA$1)</f>
        <v>0.160462803193767</v>
      </c>
      <c r="AG179" s="380" t="n">
        <f aca="false">1-EXP(-(1/0.25)*(AD179/ABS($AD$1010)))</f>
        <v>0.976030993829765</v>
      </c>
    </row>
    <row r="180" customFormat="false" ht="12.75" hidden="false" customHeight="false" outlineLevel="0" collapsed="false">
      <c r="A180" s="371"/>
      <c r="B180" s="376" t="n">
        <f aca="false">+[2]data1cf!A180</f>
        <v>-96139.6486970183</v>
      </c>
      <c r="C180" s="376" t="n">
        <f aca="false">+[2]data1cf!B180</f>
        <v>13690.270331566</v>
      </c>
      <c r="D180" s="376" t="n">
        <f aca="false">+[2]data1cf!C180</f>
        <v>21125.4644167247</v>
      </c>
      <c r="E180" s="376" t="n">
        <f aca="false">+[2]data1cf!D180</f>
        <v>19906.422272605</v>
      </c>
      <c r="F180" s="376" t="n">
        <f aca="false">+[2]data1cf!E180</f>
        <v>18457.3488049802</v>
      </c>
      <c r="G180" s="376" t="n">
        <f aca="false">+[2]data1cf!F180</f>
        <v>17494.8045279014</v>
      </c>
      <c r="H180" s="376" t="n">
        <f aca="false">+[2]data1cf!G180</f>
        <v>16283.0169407331</v>
      </c>
      <c r="I180" s="376" t="n">
        <f aca="false">+[2]data1cf!H180</f>
        <v>15324.9849498977</v>
      </c>
      <c r="J180" s="376" t="n">
        <f aca="false">+[2]data1cf!I180</f>
        <v>14669.8091895751</v>
      </c>
      <c r="K180" s="376" t="n">
        <f aca="false">+[2]data1cf!J180</f>
        <v>14098.601805983</v>
      </c>
      <c r="L180" s="376" t="n">
        <f aca="false">+[2]data1cf!K180</f>
        <v>13370.0632707136</v>
      </c>
      <c r="M180" s="376" t="n">
        <f aca="false">+[2]data1cf!L180</f>
        <v>12734.8390012646</v>
      </c>
      <c r="N180" s="376" t="n">
        <f aca="false">+[2]data1cf!M180</f>
        <v>12070.3950801276</v>
      </c>
      <c r="O180" s="376" t="n">
        <f aca="false">+[2]data1cf!N180</f>
        <v>11490.212220971</v>
      </c>
      <c r="P180" s="376" t="n">
        <f aca="false">+[2]data1cf!O180</f>
        <v>12410.378765934</v>
      </c>
      <c r="Q180" s="376" t="n">
        <f aca="false">+[2]data1cf!P180</f>
        <v>13560.0343515411</v>
      </c>
      <c r="R180" s="376" t="n">
        <f aca="false">+[2]data1cf!Q180</f>
        <v>12191.6134164134</v>
      </c>
      <c r="S180" s="376" t="n">
        <f aca="false">+[2]data1cf!R180</f>
        <v>8934.15035947939</v>
      </c>
      <c r="T180" s="376" t="n">
        <f aca="false">+[2]data1cf!S180</f>
        <v>8433.41948305786</v>
      </c>
      <c r="U180" s="376" t="n">
        <f aca="false">+[2]data1cf!T180</f>
        <v>7932.71321722368</v>
      </c>
      <c r="V180" s="376" t="n">
        <f aca="false">+[2]data1cf!U180</f>
        <v>7432.03230029449</v>
      </c>
      <c r="W180" s="376" t="n">
        <f aca="false">+[2]data1cf!V180</f>
        <v>10484.1220706871</v>
      </c>
      <c r="X180" s="376" t="n">
        <f aca="false">+[2]data1cf!W180</f>
        <v>9983.49415578335</v>
      </c>
      <c r="Y180" s="376" t="n">
        <f aca="false">+[2]data1cf!X180</f>
        <v>9482.89394031254</v>
      </c>
      <c r="Z180" s="376" t="n">
        <f aca="false">+[2]data1cf!Y180</f>
        <v>8982.32225525763</v>
      </c>
      <c r="AA180" s="376" t="n">
        <f aca="false">+[2]data1cf!Z180</f>
        <v>8481.77995653109</v>
      </c>
      <c r="AB180" s="376"/>
      <c r="AC180" s="377" t="n">
        <f aca="false">XNPV(0.1,B180:AA180,$B$1:$AA$1)</f>
        <v>39044.032240022</v>
      </c>
      <c r="AD180" s="377" t="n">
        <f aca="false">SUMPRODUCT(B180:AA180,$B$1010:$AA$1010)</f>
        <v>71271.1996292681</v>
      </c>
      <c r="AE180" s="378" t="n">
        <f aca="false">SUMPRODUCT(B180:AA180,$B$1012:$AA$1012)</f>
        <v>52707.1473659619</v>
      </c>
      <c r="AF180" s="379" t="n">
        <f aca="false">XIRR(B180:AA180,$B$1:$AA$1)</f>
        <v>0.160026077706776</v>
      </c>
      <c r="AG180" s="380" t="n">
        <f aca="false">1-EXP(-(1/0.25)*(AD180/ABS($AD$1010)))</f>
        <v>0.977625053471581</v>
      </c>
    </row>
    <row r="181" customFormat="false" ht="12.75" hidden="false" customHeight="false" outlineLevel="0" collapsed="false">
      <c r="A181" s="371"/>
      <c r="B181" s="376" t="n">
        <f aca="false">+[2]data1cf!A181</f>
        <v>-112865.854367266</v>
      </c>
      <c r="C181" s="376" t="n">
        <f aca="false">+[2]data1cf!B181</f>
        <v>15632.8084277612</v>
      </c>
      <c r="D181" s="376" t="n">
        <f aca="false">+[2]data1cf!C181</f>
        <v>24476.8165692516</v>
      </c>
      <c r="E181" s="376" t="n">
        <f aca="false">+[2]data1cf!D181</f>
        <v>22994.7529277507</v>
      </c>
      <c r="F181" s="376" t="n">
        <f aca="false">+[2]data1cf!E181</f>
        <v>21365.7884864108</v>
      </c>
      <c r="G181" s="376" t="n">
        <f aca="false">+[2]data1cf!F181</f>
        <v>20234.6880467741</v>
      </c>
      <c r="H181" s="376" t="n">
        <f aca="false">+[2]data1cf!G181</f>
        <v>18813.1702184824</v>
      </c>
      <c r="I181" s="376" t="n">
        <f aca="false">+[2]data1cf!H181</f>
        <v>17688.4615200184</v>
      </c>
      <c r="J181" s="376" t="n">
        <f aca="false">+[2]data1cf!I181</f>
        <v>16919.2994422312</v>
      </c>
      <c r="K181" s="376" t="n">
        <f aca="false">+[2]data1cf!J181</f>
        <v>16247.5867355057</v>
      </c>
      <c r="L181" s="376" t="n">
        <f aca="false">+[2]data1cf!K181</f>
        <v>15393.42603224</v>
      </c>
      <c r="M181" s="376" t="n">
        <f aca="false">+[2]data1cf!L181</f>
        <v>14647.6865703441</v>
      </c>
      <c r="N181" s="376" t="n">
        <f aca="false">+[2]data1cf!M181</f>
        <v>13867.643873552</v>
      </c>
      <c r="O181" s="376" t="n">
        <f aca="false">+[2]data1cf!N181</f>
        <v>13185.3567199041</v>
      </c>
      <c r="P181" s="376" t="n">
        <f aca="false">+[2]data1cf!O181</f>
        <v>14266.7773183849</v>
      </c>
      <c r="Q181" s="376" t="n">
        <f aca="false">+[2]data1cf!P181</f>
        <v>15616.4479449812</v>
      </c>
      <c r="R181" s="376" t="n">
        <f aca="false">+[2]data1cf!Q181</f>
        <v>14009.9515611221</v>
      </c>
      <c r="S181" s="376" t="n">
        <f aca="false">+[2]data1cf!R181</f>
        <v>10185.7608554818</v>
      </c>
      <c r="T181" s="376" t="n">
        <f aca="false">+[2]data1cf!S181</f>
        <v>9597.91370873905</v>
      </c>
      <c r="U181" s="376" t="n">
        <f aca="false">+[2]data1cf!T181</f>
        <v>9010.09545429009</v>
      </c>
      <c r="V181" s="376" t="n">
        <f aca="false">+[2]data1cf!U181</f>
        <v>8422.30695890369</v>
      </c>
      <c r="W181" s="376" t="n">
        <f aca="false">+[2]data1cf!V181</f>
        <v>12005.3938976397</v>
      </c>
      <c r="X181" s="376" t="n">
        <f aca="false">+[2]data1cf!W181</f>
        <v>11417.6676254771</v>
      </c>
      <c r="Y181" s="376" t="n">
        <f aca="false">+[2]data1cf!X181</f>
        <v>10829.9738718458</v>
      </c>
      <c r="Z181" s="376" t="n">
        <f aca="false">+[2]data1cf!Y181</f>
        <v>10242.3136123015</v>
      </c>
      <c r="AA181" s="376" t="n">
        <f aca="false">+[2]data1cf!Z181</f>
        <v>9654.68785166694</v>
      </c>
      <c r="AB181" s="376"/>
      <c r="AC181" s="377" t="n">
        <f aca="false">XNPV(0.1,B181:AA181,$B$1:$AA$1)</f>
        <v>42893.0424470022</v>
      </c>
      <c r="AD181" s="377" t="n">
        <f aca="false">SUMPRODUCT(B181:AA181,$B$1010:$AA$1010)</f>
        <v>80026.429280666</v>
      </c>
      <c r="AE181" s="378" t="n">
        <f aca="false">SUMPRODUCT(B181:AA181,$B$1012:$AA$1012)</f>
        <v>58673.9504266423</v>
      </c>
      <c r="AF181" s="379" t="n">
        <f aca="false">XIRR(B181:AA181,$B$1:$AA$1)</f>
        <v>0.156393665348273</v>
      </c>
      <c r="AG181" s="380" t="n">
        <f aca="false">1-EXP(-(1/0.25)*(AD181/ABS($AD$1010)))</f>
        <v>0.98597055818679</v>
      </c>
    </row>
    <row r="182" customFormat="false" ht="12.75" hidden="false" customHeight="false" outlineLevel="0" collapsed="false">
      <c r="A182" s="371"/>
      <c r="B182" s="376" t="n">
        <f aca="false">+[2]data1cf!A182</f>
        <v>-90486.1369310916</v>
      </c>
      <c r="C182" s="376" t="n">
        <f aca="false">+[2]data1cf!B182</f>
        <v>12928.5592081755</v>
      </c>
      <c r="D182" s="376" t="n">
        <f aca="false">+[2]data1cf!C182</f>
        <v>20030.1453111645</v>
      </c>
      <c r="E182" s="376" t="n">
        <f aca="false">+[2]data1cf!D182</f>
        <v>18882.7210142671</v>
      </c>
      <c r="F182" s="376" t="n">
        <f aca="false">+[2]data1cf!E182</f>
        <v>17474.2867594917</v>
      </c>
      <c r="G182" s="376" t="n">
        <f aca="false">+[2]data1cf!F182</f>
        <v>16568.7150120485</v>
      </c>
      <c r="H182" s="376" t="n">
        <f aca="false">+[2]data1cf!G182</f>
        <v>15427.8169266141</v>
      </c>
      <c r="I182" s="376" t="n">
        <f aca="false">+[2]data1cf!H182</f>
        <v>14526.1222035524</v>
      </c>
      <c r="J182" s="376" t="n">
        <f aca="false">+[2]data1cf!I182</f>
        <v>13909.4741882335</v>
      </c>
      <c r="K182" s="376" t="n">
        <f aca="false">+[2]data1cf!J182</f>
        <v>13372.237929837</v>
      </c>
      <c r="L182" s="376" t="n">
        <f aca="false">+[2]data1cf!K182</f>
        <v>12686.1600947904</v>
      </c>
      <c r="M182" s="376" t="n">
        <f aca="false">+[2]data1cf!L182</f>
        <v>12088.2903188308</v>
      </c>
      <c r="N182" s="376" t="n">
        <f aca="false">+[2]data1cf!M182</f>
        <v>11462.9191587956</v>
      </c>
      <c r="O182" s="376" t="n">
        <f aca="false">+[2]data1cf!N182</f>
        <v>10917.2478823397</v>
      </c>
      <c r="P182" s="376" t="n">
        <f aca="false">+[2]data1cf!O182</f>
        <v>11782.910034206</v>
      </c>
      <c r="Q182" s="376" t="n">
        <f aca="false">+[2]data1cf!P182</f>
        <v>12864.9598872348</v>
      </c>
      <c r="R182" s="376" t="n">
        <f aca="false">+[2]data1cf!Q182</f>
        <v>11577.0092259466</v>
      </c>
      <c r="S182" s="376" t="n">
        <f aca="false">+[2]data1cf!R182</f>
        <v>8511.10195238648</v>
      </c>
      <c r="T182" s="376" t="n">
        <f aca="false">+[2]data1cf!S182</f>
        <v>8039.81665788434</v>
      </c>
      <c r="U182" s="376" t="n">
        <f aca="false">+[2]data1cf!T182</f>
        <v>7568.55452673895</v>
      </c>
      <c r="V182" s="376" t="n">
        <f aca="false">+[2]data1cf!U182</f>
        <v>7097.31625385098</v>
      </c>
      <c r="W182" s="376" t="n">
        <f aca="false">+[2]data1cf!V182</f>
        <v>9969.92725911974</v>
      </c>
      <c r="X182" s="376" t="n">
        <f aca="false">+[2]data1cf!W182</f>
        <v>9498.73887146225</v>
      </c>
      <c r="Y182" s="376" t="n">
        <f aca="false">+[2]data1cf!X182</f>
        <v>9027.57655436685</v>
      </c>
      <c r="Z182" s="376" t="n">
        <f aca="false">+[2]data1cf!Y182</f>
        <v>8556.44108995037</v>
      </c>
      <c r="AA182" s="376" t="n">
        <f aca="false">+[2]data1cf!Z182</f>
        <v>8085.3332837932</v>
      </c>
      <c r="AB182" s="376"/>
      <c r="AC182" s="377" t="n">
        <f aca="false">XNPV(0.1,B182:AA182,$B$1:$AA$1)</f>
        <v>37693.5716355982</v>
      </c>
      <c r="AD182" s="377" t="n">
        <f aca="false">SUMPRODUCT(B182:AA182,$B$1010:$AA$1010)</f>
        <v>68262.9437707511</v>
      </c>
      <c r="AE182" s="378" t="n">
        <f aca="false">SUMPRODUCT(B182:AA182,$B$1012:$AA$1012)</f>
        <v>50641.0978306775</v>
      </c>
      <c r="AF182" s="379" t="n">
        <f aca="false">XIRR(B182:AA182,$B$1:$AA$1)</f>
        <v>0.161439556758492</v>
      </c>
      <c r="AG182" s="380" t="n">
        <f aca="false">1-EXP(-(1/0.25)*(AD182/ABS($AD$1010)))</f>
        <v>0.973732653550974</v>
      </c>
    </row>
    <row r="183" customFormat="false" ht="12.75" hidden="false" customHeight="false" outlineLevel="0" collapsed="false">
      <c r="A183" s="371"/>
      <c r="B183" s="376" t="n">
        <f aca="false">+[2]data1cf!A183</f>
        <v>-105838.641283136</v>
      </c>
      <c r="C183" s="376" t="n">
        <f aca="false">+[2]data1cf!B183</f>
        <v>14802.6158738281</v>
      </c>
      <c r="D183" s="376" t="n">
        <f aca="false">+[2]data1cf!C183</f>
        <v>23002.8097282992</v>
      </c>
      <c r="E183" s="376" t="n">
        <f aca="false">+[2]data1cf!D183</f>
        <v>21715.504629583</v>
      </c>
      <c r="F183" s="376" t="n">
        <f aca="false">+[2]data1cf!E183</f>
        <v>20143.8601072741</v>
      </c>
      <c r="G183" s="376" t="n">
        <f aca="false">+[2]data1cf!F183</f>
        <v>19083.5754936705</v>
      </c>
      <c r="H183" s="376" t="n">
        <f aca="false">+[2]data1cf!G183</f>
        <v>17750.1720365409</v>
      </c>
      <c r="I183" s="376" t="n">
        <f aca="false">+[2]data1cf!H183</f>
        <v>16695.4895450815</v>
      </c>
      <c r="J183" s="376" t="n">
        <f aca="false">+[2]data1cf!I183</f>
        <v>15974.2167589418</v>
      </c>
      <c r="K183" s="376" t="n">
        <f aca="false">+[2]data1cf!J183</f>
        <v>15344.7295476856</v>
      </c>
      <c r="L183" s="376" t="n">
        <f aca="false">+[2]data1cf!K183</f>
        <v>14543.3467284185</v>
      </c>
      <c r="M183" s="376" t="n">
        <f aca="false">+[2]data1cf!L183</f>
        <v>13844.0382277142</v>
      </c>
      <c r="N183" s="376" t="n">
        <f aca="false">+[2]data1cf!M183</f>
        <v>13112.5622677426</v>
      </c>
      <c r="O183" s="376" t="n">
        <f aca="false">+[2]data1cf!N183</f>
        <v>12473.172388488</v>
      </c>
      <c r="P183" s="376" t="n">
        <f aca="false">+[2]data1cf!O183</f>
        <v>13486.845010106</v>
      </c>
      <c r="Q183" s="376" t="n">
        <f aca="false">+[2]data1cf!P183</f>
        <v>14752.4829313314</v>
      </c>
      <c r="R183" s="376" t="n">
        <f aca="false">+[2]data1cf!Q183</f>
        <v>13246.0096454371</v>
      </c>
      <c r="S183" s="376" t="n">
        <f aca="false">+[2]data1cf!R183</f>
        <v>9659.91932111707</v>
      </c>
      <c r="T183" s="376" t="n">
        <f aca="false">+[2]data1cf!S183</f>
        <v>9108.67250123333</v>
      </c>
      <c r="U183" s="376" t="n">
        <f aca="false">+[2]data1cf!T183</f>
        <v>8557.45277476178</v>
      </c>
      <c r="V183" s="376" t="n">
        <f aca="false">+[2]data1cf!U183</f>
        <v>8006.26095450476</v>
      </c>
      <c r="W183" s="376" t="n">
        <f aca="false">+[2]data1cf!V183</f>
        <v>11366.2590276257</v>
      </c>
      <c r="X183" s="376" t="n">
        <f aca="false">+[2]data1cf!W183</f>
        <v>10815.1255564727</v>
      </c>
      <c r="Y183" s="376" t="n">
        <f aca="false">+[2]data1cf!X183</f>
        <v>10264.0225791938</v>
      </c>
      <c r="Z183" s="376" t="n">
        <f aca="false">+[2]data1cf!Y183</f>
        <v>9712.95101060522</v>
      </c>
      <c r="AA183" s="376" t="n">
        <f aca="false">+[2]data1cf!Z183</f>
        <v>9161.91179296765</v>
      </c>
      <c r="AB183" s="376"/>
      <c r="AC183" s="377" t="n">
        <f aca="false">XNPV(0.1,B183:AA183,$B$1:$AA$1)</f>
        <v>41222.3445800387</v>
      </c>
      <c r="AD183" s="377" t="n">
        <f aca="false">SUMPRODUCT(B183:AA183,$B$1010:$AA$1010)</f>
        <v>76290.868169733</v>
      </c>
      <c r="AE183" s="378" t="n">
        <f aca="false">SUMPRODUCT(B183:AA183,$B$1012:$AA$1012)</f>
        <v>56111.3122426935</v>
      </c>
      <c r="AF183" s="379" t="n">
        <f aca="false">XIRR(B183:AA183,$B$1:$AA$1)</f>
        <v>0.157688539956388</v>
      </c>
      <c r="AG183" s="380" t="n">
        <f aca="false">1-EXP(-(1/0.25)*(AD183/ABS($AD$1010)))</f>
        <v>0.982878773783394</v>
      </c>
    </row>
    <row r="184" customFormat="false" ht="12.75" hidden="false" customHeight="false" outlineLevel="0" collapsed="false">
      <c r="A184" s="371"/>
      <c r="B184" s="376" t="n">
        <f aca="false">+[2]data1cf!A184</f>
        <v>-110801.694226843</v>
      </c>
      <c r="C184" s="376" t="n">
        <f aca="false">+[2]data1cf!B184</f>
        <v>15394.1499556159</v>
      </c>
      <c r="D184" s="376" t="n">
        <f aca="false">+[2]data1cf!C184</f>
        <v>23950.7321522794</v>
      </c>
      <c r="E184" s="376" t="n">
        <f aca="false">+[2]data1cf!D184</f>
        <v>22600.0081582036</v>
      </c>
      <c r="F184" s="376" t="n">
        <f aca="false">+[2]data1cf!E184</f>
        <v>21006.8615797596</v>
      </c>
      <c r="G184" s="376" t="n">
        <f aca="false">+[2]data1cf!F184</f>
        <v>19896.5624455137</v>
      </c>
      <c r="H184" s="376" t="n">
        <f aca="false">+[2]data1cf!G184</f>
        <v>18500.9271641967</v>
      </c>
      <c r="I184" s="376" t="n">
        <f aca="false">+[2]data1cf!H184</f>
        <v>17396.7878299392</v>
      </c>
      <c r="J184" s="376" t="n">
        <f aca="false">+[2]data1cf!I184</f>
        <v>16641.6926611511</v>
      </c>
      <c r="K184" s="376" t="n">
        <f aca="false">+[2]data1cf!J184</f>
        <v>15982.3831907603</v>
      </c>
      <c r="L184" s="376" t="n">
        <f aca="false">+[2]data1cf!K184</f>
        <v>15143.7253622675</v>
      </c>
      <c r="M184" s="376" t="n">
        <f aca="false">+[2]data1cf!L184</f>
        <v>14411.6244421699</v>
      </c>
      <c r="N184" s="376" t="n">
        <f aca="false">+[2]data1cf!M184</f>
        <v>13645.8476458272</v>
      </c>
      <c r="O184" s="376" t="n">
        <f aca="false">+[2]data1cf!N184</f>
        <v>12976.1610555713</v>
      </c>
      <c r="P184" s="376" t="n">
        <f aca="false">+[2]data1cf!O184</f>
        <v>14037.6814928132</v>
      </c>
      <c r="Q184" s="376" t="n">
        <f aca="false">+[2]data1cf!P184</f>
        <v>15362.6685131431</v>
      </c>
      <c r="R184" s="376" t="n">
        <f aca="false">+[2]data1cf!Q184</f>
        <v>13785.5527229089</v>
      </c>
      <c r="S184" s="376" t="n">
        <f aca="false">+[2]data1cf!R184</f>
        <v>10031.3011682032</v>
      </c>
      <c r="T184" s="376" t="n">
        <f aca="false">+[2]data1cf!S184</f>
        <v>9454.20493151892</v>
      </c>
      <c r="U184" s="376" t="n">
        <f aca="false">+[2]data1cf!T184</f>
        <v>8877.13705872833</v>
      </c>
      <c r="V184" s="376" t="n">
        <f aca="false">+[2]data1cf!U184</f>
        <v>8300.09840074826</v>
      </c>
      <c r="W184" s="376" t="n">
        <f aca="false">+[2]data1cf!V184</f>
        <v>11817.6556424818</v>
      </c>
      <c r="X184" s="376" t="n">
        <f aca="false">+[2]data1cf!W184</f>
        <v>11240.6780697491</v>
      </c>
      <c r="Y184" s="376" t="n">
        <f aca="false">+[2]data1cf!X184</f>
        <v>10663.7324208286</v>
      </c>
      <c r="Z184" s="376" t="n">
        <f aca="false">+[2]data1cf!Y184</f>
        <v>10086.8196534347</v>
      </c>
      <c r="AA184" s="376" t="n">
        <f aca="false">+[2]data1cf!Z184</f>
        <v>9509.94075401328</v>
      </c>
      <c r="AB184" s="376"/>
      <c r="AC184" s="377" t="n">
        <f aca="false">XNPV(0.1,B184:AA184,$B$1:$AA$1)</f>
        <v>42315.8335535661</v>
      </c>
      <c r="AD184" s="377" t="n">
        <f aca="false">SUMPRODUCT(B184:AA184,$B$1010:$AA$1010)</f>
        <v>78834.1272783697</v>
      </c>
      <c r="AE184" s="378" t="n">
        <f aca="false">SUMPRODUCT(B184:AA184,$B$1012:$AA$1012)</f>
        <v>57829.6465882352</v>
      </c>
      <c r="AF184" s="379" t="n">
        <f aca="false">XIRR(B184:AA184,$B$1:$AA$1)</f>
        <v>0.156618277307111</v>
      </c>
      <c r="AG184" s="380" t="n">
        <f aca="false">1-EXP(-(1/0.25)*(AD184/ABS($AD$1010)))</f>
        <v>0.985049787527313</v>
      </c>
    </row>
    <row r="185" customFormat="false" ht="12.75" hidden="false" customHeight="false" outlineLevel="0" collapsed="false">
      <c r="A185" s="371"/>
      <c r="B185" s="376" t="n">
        <f aca="false">+[2]data1cf!A185</f>
        <v>-95587.0513861555</v>
      </c>
      <c r="C185" s="376" t="n">
        <f aca="false">+[2]data1cf!B185</f>
        <v>13556.7074971493</v>
      </c>
      <c r="D185" s="376" t="n">
        <f aca="false">+[2]data1cf!C185</f>
        <v>21024.3414509058</v>
      </c>
      <c r="E185" s="376" t="n">
        <f aca="false">+[2]data1cf!D185</f>
        <v>19841.243888606</v>
      </c>
      <c r="F185" s="376" t="n">
        <f aca="false">+[2]data1cf!E185</f>
        <v>18361.2603089728</v>
      </c>
      <c r="G185" s="376" t="n">
        <f aca="false">+[2]data1cf!F185</f>
        <v>17404.2847594341</v>
      </c>
      <c r="H185" s="376" t="n">
        <f aca="false">+[2]data1cf!G185</f>
        <v>16199.4262014514</v>
      </c>
      <c r="I185" s="376" t="n">
        <f aca="false">+[2]data1cf!H185</f>
        <v>15246.9008450694</v>
      </c>
      <c r="J185" s="376" t="n">
        <f aca="false">+[2]data1cf!I185</f>
        <v>14595.4909437676</v>
      </c>
      <c r="K185" s="376" t="n">
        <f aca="false">+[2]data1cf!J185</f>
        <v>14027.6040365814</v>
      </c>
      <c r="L185" s="376" t="n">
        <f aca="false">+[2]data1cf!K185</f>
        <v>13303.2157834256</v>
      </c>
      <c r="M185" s="376" t="n">
        <f aca="false">+[2]data1cf!L185</f>
        <v>12671.6426946065</v>
      </c>
      <c r="N185" s="376" t="n">
        <f aca="false">+[2]data1cf!M185</f>
        <v>12011.0179045878</v>
      </c>
      <c r="O185" s="376" t="n">
        <f aca="false">+[2]data1cf!N185</f>
        <v>11434.2083483593</v>
      </c>
      <c r="P185" s="376" t="n">
        <f aca="false">+[2]data1cf!O185</f>
        <v>12349.0474115193</v>
      </c>
      <c r="Q185" s="376" t="n">
        <f aca="false">+[2]data1cf!P185</f>
        <v>13492.0949369387</v>
      </c>
      <c r="R185" s="376" t="n">
        <f aca="false">+[2]data1cf!Q185</f>
        <v>12131.5394947593</v>
      </c>
      <c r="S185" s="376" t="n">
        <f aca="false">+[2]data1cf!R185</f>
        <v>8892.79988179342</v>
      </c>
      <c r="T185" s="376" t="n">
        <f aca="false">+[2]data1cf!S185</f>
        <v>8394.94713671025</v>
      </c>
      <c r="U185" s="376" t="n">
        <f aca="false">+[2]data1cf!T185</f>
        <v>7897.11886075623</v>
      </c>
      <c r="V185" s="376" t="n">
        <f aca="false">+[2]data1cf!U185</f>
        <v>7399.31578800524</v>
      </c>
      <c r="W185" s="376" t="n">
        <f aca="false">+[2]data1cf!V185</f>
        <v>10433.8625714773</v>
      </c>
      <c r="X185" s="376" t="n">
        <f aca="false">+[2]data1cf!W185</f>
        <v>9936.11219610355</v>
      </c>
      <c r="Y185" s="376" t="n">
        <f aca="false">+[2]data1cf!X185</f>
        <v>9438.38936095018</v>
      </c>
      <c r="Z185" s="376" t="n">
        <f aca="false">+[2]data1cf!Y185</f>
        <v>8940.69489222384</v>
      </c>
      <c r="AA185" s="376" t="n">
        <f aca="false">+[2]data1cf!Z185</f>
        <v>8443.02964091736</v>
      </c>
      <c r="AB185" s="376"/>
      <c r="AC185" s="377" t="n">
        <f aca="false">XNPV(0.1,B185:AA185,$B$1:$AA$1)</f>
        <v>38889.4032103958</v>
      </c>
      <c r="AD185" s="377" t="n">
        <f aca="false">SUMPRODUCT(B185:AA185,$B$1010:$AA$1010)</f>
        <v>70956.0759042427</v>
      </c>
      <c r="AE185" s="378" t="n">
        <f aca="false">SUMPRODUCT(B185:AA185,$B$1012:$AA$1012)</f>
        <v>52483.4222197608</v>
      </c>
      <c r="AF185" s="379" t="n">
        <f aca="false">XIRR(B185:AA185,$B$1:$AA$1)</f>
        <v>0.160105915562292</v>
      </c>
      <c r="AG185" s="380" t="n">
        <f aca="false">1-EXP(-(1/0.25)*(AD185/ABS($AD$1010)))</f>
        <v>0.977245961437277</v>
      </c>
    </row>
    <row r="186" customFormat="false" ht="12.75" hidden="false" customHeight="false" outlineLevel="0" collapsed="false">
      <c r="A186" s="371"/>
      <c r="B186" s="376" t="n">
        <f aca="false">+[2]data1cf!A186</f>
        <v>-103338.268648577</v>
      </c>
      <c r="C186" s="376" t="n">
        <f aca="false">+[2]data1cf!B186</f>
        <v>14538.1541291591</v>
      </c>
      <c r="D186" s="376" t="n">
        <f aca="false">+[2]data1cf!C186</f>
        <v>22594.1587521406</v>
      </c>
      <c r="E186" s="376" t="n">
        <f aca="false">+[2]data1cf!D186</f>
        <v>21221.7782742848</v>
      </c>
      <c r="F186" s="376" t="n">
        <f aca="false">+[2]data1cf!E186</f>
        <v>19709.0823021888</v>
      </c>
      <c r="G186" s="376" t="n">
        <f aca="false">+[2]data1cf!F186</f>
        <v>18673.9948686602</v>
      </c>
      <c r="H186" s="376" t="n">
        <f aca="false">+[2]data1cf!G186</f>
        <v>17371.9436360508</v>
      </c>
      <c r="I186" s="376" t="n">
        <f aca="false">+[2]data1cf!H186</f>
        <v>16342.1773680787</v>
      </c>
      <c r="J186" s="376" t="n">
        <f aca="false">+[2]data1cf!I186</f>
        <v>15637.9442067363</v>
      </c>
      <c r="K186" s="376" t="n">
        <f aca="false">+[2]data1cf!J186</f>
        <v>15023.4813688821</v>
      </c>
      <c r="L186" s="376" t="n">
        <f aca="false">+[2]data1cf!K186</f>
        <v>14240.8775983332</v>
      </c>
      <c r="M186" s="376" t="n">
        <f aca="false">+[2]data1cf!L186</f>
        <v>13558.0898297271</v>
      </c>
      <c r="N186" s="376" t="n">
        <f aca="false">+[2]data1cf!M186</f>
        <v>12843.8945382427</v>
      </c>
      <c r="O186" s="376" t="n">
        <f aca="false">+[2]data1cf!N186</f>
        <v>12219.7680599561</v>
      </c>
      <c r="P186" s="376" t="n">
        <f aca="false">+[2]data1cf!O186</f>
        <v>13209.3350816205</v>
      </c>
      <c r="Q186" s="376" t="n">
        <f aca="false">+[2]data1cf!P186</f>
        <v>14445.0730874169</v>
      </c>
      <c r="R186" s="376" t="n">
        <f aca="false">+[2]data1cf!Q186</f>
        <v>12974.18930393</v>
      </c>
      <c r="S186" s="376" t="n">
        <f aca="false">+[2]data1cf!R186</f>
        <v>9472.81815214735</v>
      </c>
      <c r="T186" s="376" t="n">
        <f aca="false">+[2]data1cf!S186</f>
        <v>8934.59419845515</v>
      </c>
      <c r="U186" s="376" t="n">
        <f aca="false">+[2]data1cf!T186</f>
        <v>8396.39669810999</v>
      </c>
      <c r="V186" s="376" t="n">
        <f aca="false">+[2]data1cf!U186</f>
        <v>7858.22644471225</v>
      </c>
      <c r="W186" s="376" t="n">
        <f aca="false">+[2]data1cf!V186</f>
        <v>11138.8466353099</v>
      </c>
      <c r="X186" s="376" t="n">
        <f aca="false">+[2]data1cf!W186</f>
        <v>10600.7333525545</v>
      </c>
      <c r="Y186" s="376" t="n">
        <f aca="false">+[2]data1cf!X186</f>
        <v>10062.6498432743</v>
      </c>
      <c r="Z186" s="376" t="n">
        <f aca="false">+[2]data1cf!Y186</f>
        <v>9524.5970006735</v>
      </c>
      <c r="AA186" s="376" t="n">
        <f aca="false">+[2]data1cf!Z186</f>
        <v>8986.57574475244</v>
      </c>
      <c r="AB186" s="376"/>
      <c r="AC186" s="377" t="n">
        <f aca="false">XNPV(0.1,B186:AA186,$B$1:$AA$1)</f>
        <v>40722.7438103541</v>
      </c>
      <c r="AD186" s="377" t="n">
        <f aca="false">SUMPRODUCT(B186:AA186,$B$1010:$AA$1010)</f>
        <v>75062.4856991839</v>
      </c>
      <c r="AE186" s="378" t="n">
        <f aca="false">SUMPRODUCT(B186:AA186,$B$1012:$AA$1012)</f>
        <v>55297.9588742345</v>
      </c>
      <c r="AF186" s="379" t="n">
        <f aca="false">XIRR(B186:AA186,$B$1:$AA$1)</f>
        <v>0.158361915461618</v>
      </c>
      <c r="AG186" s="380" t="n">
        <f aca="false">1-EXP(-(1/0.25)*(AD186/ABS($AD$1010)))</f>
        <v>0.981719955111854</v>
      </c>
    </row>
    <row r="187" customFormat="false" ht="12.75" hidden="false" customHeight="false" outlineLevel="0" collapsed="false">
      <c r="A187" s="371"/>
      <c r="B187" s="376" t="n">
        <f aca="false">+[2]data1cf!A187</f>
        <v>-100237.125292368</v>
      </c>
      <c r="C187" s="376" t="n">
        <f aca="false">+[2]data1cf!B187</f>
        <v>14141.0849832171</v>
      </c>
      <c r="D187" s="376" t="n">
        <f aca="false">+[2]data1cf!C187</f>
        <v>21878.2249935741</v>
      </c>
      <c r="E187" s="376" t="n">
        <f aca="false">+[2]data1cf!D187</f>
        <v>20663.5276911608</v>
      </c>
      <c r="F187" s="376" t="n">
        <f aca="false">+[2]data1cf!E187</f>
        <v>19169.8393577447</v>
      </c>
      <c r="G187" s="376" t="n">
        <f aca="false">+[2]data1cf!F187</f>
        <v>18166.0032931141</v>
      </c>
      <c r="H187" s="376" t="n">
        <f aca="false">+[2]data1cf!G187</f>
        <v>16902.837361611</v>
      </c>
      <c r="I187" s="376" t="n">
        <f aca="false">+[2]data1cf!H187</f>
        <v>15903.9739998143</v>
      </c>
      <c r="J187" s="376" t="n">
        <f aca="false">+[2]data1cf!I187</f>
        <v>15220.8746160944</v>
      </c>
      <c r="K187" s="376" t="n">
        <f aca="false">+[2]data1cf!J187</f>
        <v>14625.046095027</v>
      </c>
      <c r="L187" s="376" t="n">
        <f aca="false">+[2]data1cf!K187</f>
        <v>13865.7334617123</v>
      </c>
      <c r="M187" s="376" t="n">
        <f aca="false">+[2]data1cf!L187</f>
        <v>13203.4359023966</v>
      </c>
      <c r="N187" s="376" t="n">
        <f aca="false">+[2]data1cf!M187</f>
        <v>12510.6733483887</v>
      </c>
      <c r="O187" s="376" t="n">
        <f aca="false">+[2]data1cf!N187</f>
        <v>11905.4776461994</v>
      </c>
      <c r="P187" s="376" t="n">
        <f aca="false">+[2]data1cf!O187</f>
        <v>12865.1471557451</v>
      </c>
      <c r="Q187" s="376" t="n">
        <f aca="false">+[2]data1cf!P187</f>
        <v>14063.801119426</v>
      </c>
      <c r="R187" s="376" t="n">
        <f aca="false">+[2]data1cf!Q187</f>
        <v>12637.0580161786</v>
      </c>
      <c r="S187" s="376" t="n">
        <f aca="false">+[2]data1cf!R187</f>
        <v>9240.76172220977</v>
      </c>
      <c r="T187" s="376" t="n">
        <f aca="false">+[2]data1cf!S187</f>
        <v>8718.68967100224</v>
      </c>
      <c r="U187" s="376" t="n">
        <f aca="false">+[2]data1cf!T187</f>
        <v>8196.64327928654</v>
      </c>
      <c r="V187" s="376" t="n">
        <f aca="false">+[2]data1cf!U187</f>
        <v>7674.62331684741</v>
      </c>
      <c r="W187" s="376" t="n">
        <f aca="false">+[2]data1cf!V187</f>
        <v>10856.7933046173</v>
      </c>
      <c r="X187" s="376" t="n">
        <f aca="false">+[2]data1cf!W187</f>
        <v>10334.8286031526</v>
      </c>
      <c r="Y187" s="376" t="n">
        <f aca="false">+[2]data1cf!X187</f>
        <v>9812.89278167202</v>
      </c>
      <c r="Z187" s="376" t="n">
        <f aca="false">+[2]data1cf!Y187</f>
        <v>9290.98670657507</v>
      </c>
      <c r="AA187" s="376" t="n">
        <f aca="false">+[2]data1cf!Z187</f>
        <v>8769.11127025325</v>
      </c>
      <c r="AB187" s="376"/>
      <c r="AC187" s="377" t="n">
        <f aca="false">XNPV(0.1,B187:AA187,$B$1:$AA$1)</f>
        <v>39908.1949563933</v>
      </c>
      <c r="AD187" s="377" t="n">
        <f aca="false">SUMPRODUCT(B187:AA187,$B$1010:$AA$1010)</f>
        <v>73331.2616072919</v>
      </c>
      <c r="AE187" s="378" t="n">
        <f aca="false">SUMPRODUCT(B187:AA187,$B$1012:$AA$1012)</f>
        <v>54086.5118585627</v>
      </c>
      <c r="AF187" s="379" t="n">
        <f aca="false">XIRR(B187:AA187,$B$1:$AA$1)</f>
        <v>0.158881678862867</v>
      </c>
      <c r="AG187" s="380" t="n">
        <f aca="false">1-EXP(-(1/0.25)*(AD187/ABS($AD$1010)))</f>
        <v>0.979952389361508</v>
      </c>
    </row>
    <row r="188" customFormat="false" ht="12.75" hidden="false" customHeight="false" outlineLevel="0" collapsed="false">
      <c r="A188" s="371"/>
      <c r="B188" s="376" t="n">
        <f aca="false">+[2]data1cf!A188</f>
        <v>-113227.876998239</v>
      </c>
      <c r="C188" s="376" t="n">
        <f aca="false">+[2]data1cf!B188</f>
        <v>15685.371074127</v>
      </c>
      <c r="D188" s="376" t="n">
        <f aca="false">+[2]data1cf!C188</f>
        <v>24545.2687439501</v>
      </c>
      <c r="E188" s="376" t="n">
        <f aca="false">+[2]data1cf!D188</f>
        <v>23079.9576095747</v>
      </c>
      <c r="F188" s="376" t="n">
        <f aca="false">+[2]data1cf!E188</f>
        <v>21428.7388653704</v>
      </c>
      <c r="G188" s="376" t="n">
        <f aca="false">+[2]data1cf!F188</f>
        <v>20293.9901897477</v>
      </c>
      <c r="H188" s="376" t="n">
        <f aca="false">+[2]data1cf!G188</f>
        <v>18867.9329521493</v>
      </c>
      <c r="I188" s="376" t="n">
        <f aca="false">+[2]data1cf!H188</f>
        <v>17739.6166966931</v>
      </c>
      <c r="J188" s="376" t="n">
        <f aca="false">+[2]data1cf!I188</f>
        <v>16967.9874947203</v>
      </c>
      <c r="K188" s="376" t="n">
        <f aca="false">+[2]data1cf!J188</f>
        <v>16294.0994469625</v>
      </c>
      <c r="L188" s="376" t="n">
        <f aca="false">+[2]data1cf!K188</f>
        <v>15437.2197727202</v>
      </c>
      <c r="M188" s="376" t="n">
        <f aca="false">+[2]data1cf!L188</f>
        <v>14689.0883158004</v>
      </c>
      <c r="N188" s="376" t="n">
        <f aca="false">+[2]data1cf!M188</f>
        <v>13906.5435947162</v>
      </c>
      <c r="O188" s="376" t="n">
        <f aca="false">+[2]data1cf!N188</f>
        <v>13222.0464918394</v>
      </c>
      <c r="P188" s="376" t="n">
        <f aca="false">+[2]data1cf!O188</f>
        <v>14306.9572791807</v>
      </c>
      <c r="Q188" s="376" t="n">
        <f aca="false">+[2]data1cf!P188</f>
        <v>15660.957038923</v>
      </c>
      <c r="R188" s="376" t="n">
        <f aca="false">+[2]data1cf!Q188</f>
        <v>14049.3077410068</v>
      </c>
      <c r="S188" s="376" t="n">
        <f aca="false">+[2]data1cf!R188</f>
        <v>10212.8507606073</v>
      </c>
      <c r="T188" s="376" t="n">
        <f aca="false">+[2]data1cf!S188</f>
        <v>9623.1180660001</v>
      </c>
      <c r="U188" s="376" t="n">
        <f aca="false">+[2]data1cf!T188</f>
        <v>9033.41435636008</v>
      </c>
      <c r="V188" s="376" t="n">
        <f aca="false">+[2]data1cf!U188</f>
        <v>8443.74050123623</v>
      </c>
      <c r="W188" s="376" t="n">
        <f aca="false">+[2]data1cf!V188</f>
        <v>12038.320362857</v>
      </c>
      <c r="X188" s="376" t="n">
        <f aca="false">+[2]data1cf!W188</f>
        <v>11448.708930541</v>
      </c>
      <c r="Y188" s="376" t="n">
        <f aca="false">+[2]data1cf!X188</f>
        <v>10859.1301210609</v>
      </c>
      <c r="Z188" s="376" t="n">
        <f aca="false">+[2]data1cf!Y188</f>
        <v>10269.5849131018</v>
      </c>
      <c r="AA188" s="376" t="n">
        <f aca="false">+[2]data1cf!Z188</f>
        <v>9680.07431470931</v>
      </c>
      <c r="AB188" s="376"/>
      <c r="AC188" s="377" t="n">
        <f aca="false">XNPV(0.1,B188:AA188,$B$1:$AA$1)</f>
        <v>42996.3288954808</v>
      </c>
      <c r="AD188" s="377" t="n">
        <f aca="false">SUMPRODUCT(B188:AA188,$B$1010:$AA$1010)</f>
        <v>80237.8768205458</v>
      </c>
      <c r="AE188" s="378" t="n">
        <f aca="false">SUMPRODUCT(B188:AA188,$B$1012:$AA$1012)</f>
        <v>58824.2354733979</v>
      </c>
      <c r="AF188" s="379" t="n">
        <f aca="false">XIRR(B188:AA188,$B$1:$AA$1)</f>
        <v>0.156358212086015</v>
      </c>
      <c r="AG188" s="380" t="n">
        <f aca="false">1-EXP(-(1/0.25)*(AD188/ABS($AD$1010)))</f>
        <v>0.986127828070421</v>
      </c>
    </row>
    <row r="189" customFormat="false" ht="12.75" hidden="false" customHeight="false" outlineLevel="0" collapsed="false">
      <c r="A189" s="371"/>
      <c r="B189" s="376" t="n">
        <f aca="false">+[2]data1cf!A189</f>
        <v>-89021.4620705828</v>
      </c>
      <c r="C189" s="376" t="n">
        <f aca="false">+[2]data1cf!B189</f>
        <v>12790.7666798117</v>
      </c>
      <c r="D189" s="376" t="n">
        <f aca="false">+[2]data1cf!C189</f>
        <v>19692.9338683641</v>
      </c>
      <c r="E189" s="376" t="n">
        <f aca="false">+[2]data1cf!D189</f>
        <v>18545.4998123472</v>
      </c>
      <c r="F189" s="376" t="n">
        <f aca="false">+[2]data1cf!E189</f>
        <v>17219.6014729013</v>
      </c>
      <c r="G189" s="376" t="n">
        <f aca="false">+[2]data1cf!F189</f>
        <v>16328.7897958978</v>
      </c>
      <c r="H189" s="376" t="n">
        <f aca="false">+[2]data1cf!G189</f>
        <v>15206.2572990325</v>
      </c>
      <c r="I189" s="376" t="n">
        <f aca="false">+[2]data1cf!H189</f>
        <v>14319.1580669213</v>
      </c>
      <c r="J189" s="376" t="n">
        <f aca="false">+[2]data1cf!I189</f>
        <v>13712.4915678484</v>
      </c>
      <c r="K189" s="376" t="n">
        <f aca="false">+[2]data1cf!J189</f>
        <v>13184.0563264335</v>
      </c>
      <c r="L189" s="376" t="n">
        <f aca="false">+[2]data1cf!K189</f>
        <v>12508.9789319538</v>
      </c>
      <c r="M189" s="376" t="n">
        <f aca="false">+[2]data1cf!L189</f>
        <v>11920.7867139099</v>
      </c>
      <c r="N189" s="376" t="n">
        <f aca="false">+[2]data1cf!M189</f>
        <v>11305.5382693276</v>
      </c>
      <c r="O189" s="376" t="n">
        <f aca="false">+[2]data1cf!N189</f>
        <v>10768.8080280497</v>
      </c>
      <c r="P189" s="376" t="n">
        <f aca="false">+[2]data1cf!O189</f>
        <v>11620.3495381519</v>
      </c>
      <c r="Q189" s="376" t="n">
        <f aca="false">+[2]data1cf!P189</f>
        <v>12684.884540052</v>
      </c>
      <c r="R189" s="376" t="n">
        <f aca="false">+[2]data1cf!Q189</f>
        <v>11417.7815911223</v>
      </c>
      <c r="S189" s="376" t="n">
        <f aca="false">+[2]data1cf!R189</f>
        <v>8401.50133735252</v>
      </c>
      <c r="T189" s="376" t="n">
        <f aca="false">+[2]data1cf!S189</f>
        <v>7937.84461167204</v>
      </c>
      <c r="U189" s="376" t="n">
        <f aca="false">+[2]data1cf!T189</f>
        <v>7474.21067440925</v>
      </c>
      <c r="V189" s="376" t="n">
        <f aca="false">+[2]data1cf!U189</f>
        <v>7010.60020921668</v>
      </c>
      <c r="W189" s="376" t="n">
        <f aca="false">+[2]data1cf!V189</f>
        <v>9836.71302961274</v>
      </c>
      <c r="X189" s="376" t="n">
        <f aca="false">+[2]data1cf!W189</f>
        <v>9373.15164217177</v>
      </c>
      <c r="Y189" s="376" t="n">
        <f aca="false">+[2]data1cf!X189</f>
        <v>8909.61590329568</v>
      </c>
      <c r="Z189" s="376" t="n">
        <f aca="false">+[2]data1cf!Y189</f>
        <v>8446.10658244139</v>
      </c>
      <c r="AA189" s="376" t="n">
        <f aca="false">+[2]data1cf!Z189</f>
        <v>7982.62447214959</v>
      </c>
      <c r="AB189" s="376"/>
      <c r="AC189" s="377" t="n">
        <f aca="false">XNPV(0.1,B189:AA189,$B$1:$AA$1)</f>
        <v>37299.5938222664</v>
      </c>
      <c r="AD189" s="377" t="n">
        <f aca="false">SUMPRODUCT(B189:AA189,$B$1010:$AA$1010)</f>
        <v>67430.7132177273</v>
      </c>
      <c r="AE189" s="378" t="n">
        <f aca="false">SUMPRODUCT(B189:AA189,$B$1012:$AA$1012)</f>
        <v>50056.6107197171</v>
      </c>
      <c r="AF189" s="379" t="n">
        <f aca="false">XIRR(B189:AA189,$B$1:$AA$1)</f>
        <v>0.161756119169872</v>
      </c>
      <c r="AG189" s="380" t="n">
        <f aca="false">1-EXP(-(1/0.25)*(AD189/ABS($AD$1010)))</f>
        <v>0.972540921660854</v>
      </c>
    </row>
    <row r="190" customFormat="false" ht="12.75" hidden="false" customHeight="false" outlineLevel="0" collapsed="false">
      <c r="A190" s="371"/>
      <c r="B190" s="376" t="n">
        <f aca="false">+[2]data1cf!A190</f>
        <v>-107111.98395113</v>
      </c>
      <c r="C190" s="376" t="n">
        <f aca="false">+[2]data1cf!B190</f>
        <v>14897.5014334303</v>
      </c>
      <c r="D190" s="376" t="n">
        <f aca="false">+[2]data1cf!C190</f>
        <v>23276.0273985736</v>
      </c>
      <c r="E190" s="376" t="n">
        <f aca="false">+[2]data1cf!D190</f>
        <v>21970.0470785541</v>
      </c>
      <c r="F190" s="376" t="n">
        <f aca="false">+[2]data1cf!E190</f>
        <v>20365.2755565796</v>
      </c>
      <c r="G190" s="376" t="n">
        <f aca="false">+[2]data1cf!F190</f>
        <v>19292.1589978253</v>
      </c>
      <c r="H190" s="376" t="n">
        <f aca="false">+[2]data1cf!G190</f>
        <v>17942.7890704719</v>
      </c>
      <c r="I190" s="376" t="n">
        <f aca="false">+[2]data1cf!H190</f>
        <v>16875.4177141398</v>
      </c>
      <c r="J190" s="376" t="n">
        <f aca="false">+[2]data1cf!I190</f>
        <v>16145.467308912</v>
      </c>
      <c r="K190" s="376" t="n">
        <f aca="false">+[2]data1cf!J190</f>
        <v>15508.3287678306</v>
      </c>
      <c r="L190" s="376" t="n">
        <f aca="false">+[2]data1cf!K190</f>
        <v>14697.382508432</v>
      </c>
      <c r="M190" s="376" t="n">
        <f aca="false">+[2]data1cf!L190</f>
        <v>13989.6606405373</v>
      </c>
      <c r="N190" s="376" t="n">
        <f aca="false">+[2]data1cf!M190</f>
        <v>13249.3843072885</v>
      </c>
      <c r="O190" s="376" t="n">
        <f aca="false">+[2]data1cf!N190</f>
        <v>12602.2213707534</v>
      </c>
      <c r="P190" s="376" t="n">
        <f aca="false">+[2]data1cf!O190</f>
        <v>13628.1700381632</v>
      </c>
      <c r="Q190" s="376" t="n">
        <f aca="false">+[2]data1cf!P190</f>
        <v>14909.0348250002</v>
      </c>
      <c r="R190" s="376" t="n">
        <f aca="false">+[2]data1cf!Q190</f>
        <v>13384.4371878305</v>
      </c>
      <c r="S190" s="376" t="n">
        <f aca="false">+[2]data1cf!R190</f>
        <v>9755.20267944049</v>
      </c>
      <c r="T190" s="376" t="n">
        <f aca="false">+[2]data1cf!S190</f>
        <v>9197.32381961516</v>
      </c>
      <c r="U190" s="376" t="n">
        <f aca="false">+[2]data1cf!T190</f>
        <v>8639.47237916233</v>
      </c>
      <c r="V190" s="376" t="n">
        <f aca="false">+[2]data1cf!U190</f>
        <v>8081.64918066317</v>
      </c>
      <c r="W190" s="376" t="n">
        <f aca="false">+[2]data1cf!V190</f>
        <v>11482.0713263064</v>
      </c>
      <c r="X190" s="376" t="n">
        <f aca="false">+[2]data1cf!W190</f>
        <v>10924.3071789082</v>
      </c>
      <c r="Y190" s="376" t="n">
        <f aca="false">+[2]data1cf!X190</f>
        <v>10366.5738922553</v>
      </c>
      <c r="Z190" s="376" t="n">
        <f aca="false">+[2]data1cf!Y190</f>
        <v>9808.87239217007</v>
      </c>
      <c r="AA190" s="376" t="n">
        <f aca="false">+[2]data1cf!Z190</f>
        <v>9251.20363224957</v>
      </c>
      <c r="AB190" s="376"/>
      <c r="AC190" s="377" t="n">
        <f aca="false">XNPV(0.1,B190:AA190,$B$1:$AA$1)</f>
        <v>41496.7224524449</v>
      </c>
      <c r="AD190" s="377" t="n">
        <f aca="false">SUMPRODUCT(B190:AA190,$B$1010:$AA$1010)</f>
        <v>76939.8858693303</v>
      </c>
      <c r="AE190" s="378" t="n">
        <f aca="false">SUMPRODUCT(B190:AA190,$B$1012:$AA$1012)</f>
        <v>56547.5418353545</v>
      </c>
      <c r="AF190" s="379" t="n">
        <f aca="false">XIRR(B190:AA190,$B$1:$AA$1)</f>
        <v>0.157387934688872</v>
      </c>
      <c r="AG190" s="380" t="n">
        <f aca="false">1-EXP(-(1/0.25)*(AD190/ABS($AD$1010)))</f>
        <v>0.983461074713432</v>
      </c>
    </row>
    <row r="191" customFormat="false" ht="12.75" hidden="false" customHeight="false" outlineLevel="0" collapsed="false">
      <c r="A191" s="371"/>
      <c r="B191" s="376" t="n">
        <f aca="false">+[2]data1cf!A191</f>
        <v>-116464.420456086</v>
      </c>
      <c r="C191" s="376" t="n">
        <f aca="false">+[2]data1cf!B191</f>
        <v>16106.1360193938</v>
      </c>
      <c r="D191" s="376" t="n">
        <f aca="false">+[2]data1cf!C191</f>
        <v>25146.5064842535</v>
      </c>
      <c r="E191" s="376" t="n">
        <f aca="false">+[2]data1cf!D191</f>
        <v>23623.2991147637</v>
      </c>
      <c r="F191" s="376" t="n">
        <f aca="false">+[2]data1cf!E191</f>
        <v>21991.5258840795</v>
      </c>
      <c r="G191" s="376" t="n">
        <f aca="false">+[2]data1cf!F191</f>
        <v>20824.1613626421</v>
      </c>
      <c r="H191" s="376" t="n">
        <f aca="false">+[2]data1cf!G191</f>
        <v>19357.5210392439</v>
      </c>
      <c r="I191" s="376" t="n">
        <f aca="false">+[2]data1cf!H191</f>
        <v>18196.9526150481</v>
      </c>
      <c r="J191" s="376" t="n">
        <f aca="false">+[2]data1cf!I191</f>
        <v>17403.2669062172</v>
      </c>
      <c r="K191" s="376" t="n">
        <f aca="false">+[2]data1cf!J191</f>
        <v>16709.9309422686</v>
      </c>
      <c r="L191" s="376" t="n">
        <f aca="false">+[2]data1cf!K191</f>
        <v>15828.7432083262</v>
      </c>
      <c r="M191" s="376" t="n">
        <f aca="false">+[2]data1cf!L191</f>
        <v>15059.226911942</v>
      </c>
      <c r="N191" s="376" t="n">
        <f aca="false">+[2]data1cf!M191</f>
        <v>14254.3136711555</v>
      </c>
      <c r="O191" s="376" t="n">
        <f aca="false">+[2]data1cf!N191</f>
        <v>13550.0592489637</v>
      </c>
      <c r="P191" s="376" t="n">
        <f aca="false">+[2]data1cf!O191</f>
        <v>14666.1729141276</v>
      </c>
      <c r="Q191" s="376" t="n">
        <f aca="false">+[2]data1cf!P191</f>
        <v>16058.8758552815</v>
      </c>
      <c r="R191" s="376" t="n">
        <f aca="false">+[2]data1cf!Q191</f>
        <v>14401.1586354913</v>
      </c>
      <c r="S191" s="376" t="n">
        <f aca="false">+[2]data1cf!R191</f>
        <v>10455.0390872649</v>
      </c>
      <c r="T191" s="376" t="n">
        <f aca="false">+[2]data1cf!S191</f>
        <v>9848.44927632548</v>
      </c>
      <c r="U191" s="376" t="n">
        <f aca="false">+[2]data1cf!T191</f>
        <v>9241.88927886924</v>
      </c>
      <c r="V191" s="376" t="n">
        <f aca="false">+[2]data1cf!U191</f>
        <v>8635.35998930063</v>
      </c>
      <c r="W191" s="376" t="n">
        <f aca="false">+[2]data1cf!V191</f>
        <v>12332.6885223905</v>
      </c>
      <c r="X191" s="376" t="n">
        <f aca="false">+[2]data1cf!W191</f>
        <v>11726.2234399441</v>
      </c>
      <c r="Y191" s="376" t="n">
        <f aca="false">+[2]data1cf!X191</f>
        <v>11119.7919128357</v>
      </c>
      <c r="Z191" s="376" t="n">
        <f aca="false">+[2]data1cf!Y191</f>
        <v>10513.3949477253</v>
      </c>
      <c r="AA191" s="376" t="n">
        <f aca="false">+[2]data1cf!Z191</f>
        <v>9907.03358147301</v>
      </c>
      <c r="AB191" s="376"/>
      <c r="AC191" s="377" t="n">
        <f aca="false">XNPV(0.1,B191:AA191,$B$1:$AA$1)</f>
        <v>43702.1247468724</v>
      </c>
      <c r="AD191" s="377" t="n">
        <f aca="false">SUMPRODUCT(B191:AA191,$B$1010:$AA$1010)</f>
        <v>81885.9163272617</v>
      </c>
      <c r="AE191" s="378" t="n">
        <f aca="false">SUMPRODUCT(B191:AA191,$B$1012:$AA$1012)</f>
        <v>59935.6619988479</v>
      </c>
      <c r="AF191" s="379" t="n">
        <f aca="false">XIRR(B191:AA191,$B$1:$AA$1)</f>
        <v>0.155722962456958</v>
      </c>
      <c r="AG191" s="380" t="n">
        <f aca="false">1-EXP(-(1/0.25)*(AD191/ABS($AD$1010)))</f>
        <v>0.98729469233095</v>
      </c>
    </row>
    <row r="192" customFormat="false" ht="12.75" hidden="false" customHeight="false" outlineLevel="0" collapsed="false">
      <c r="A192" s="371"/>
      <c r="B192" s="376" t="n">
        <f aca="false">+[2]data1cf!A192</f>
        <v>-111135.174738789</v>
      </c>
      <c r="C192" s="376" t="n">
        <f aca="false">+[2]data1cf!B192</f>
        <v>15462.9504337016</v>
      </c>
      <c r="D192" s="376" t="n">
        <f aca="false">+[2]data1cf!C192</f>
        <v>24115.7107255901</v>
      </c>
      <c r="E192" s="376" t="n">
        <f aca="false">+[2]data1cf!D192</f>
        <v>22733.1581596348</v>
      </c>
      <c r="F192" s="376" t="n">
        <f aca="false">+[2]data1cf!E192</f>
        <v>21064.8489065358</v>
      </c>
      <c r="G192" s="376" t="n">
        <f aca="false">+[2]data1cf!F192</f>
        <v>19951.1891657967</v>
      </c>
      <c r="H192" s="376" t="n">
        <f aca="false">+[2]data1cf!G192</f>
        <v>18551.3723653977</v>
      </c>
      <c r="I192" s="376" t="n">
        <f aca="false">+[2]data1cf!H192</f>
        <v>17443.9098964803</v>
      </c>
      <c r="J192" s="376" t="n">
        <f aca="false">+[2]data1cf!I192</f>
        <v>16686.5421133138</v>
      </c>
      <c r="K192" s="376" t="n">
        <f aca="false">+[2]data1cf!J192</f>
        <v>16025.2288073089</v>
      </c>
      <c r="L192" s="376" t="n">
        <f aca="false">+[2]data1cf!K192</f>
        <v>15184.066373425</v>
      </c>
      <c r="M192" s="376" t="n">
        <f aca="false">+[2]data1cf!L192</f>
        <v>14449.7620448747</v>
      </c>
      <c r="N192" s="376" t="n">
        <f aca="false">+[2]data1cf!M192</f>
        <v>13681.6804855962</v>
      </c>
      <c r="O192" s="376" t="n">
        <f aca="false">+[2]data1cf!N192</f>
        <v>13009.9581800639</v>
      </c>
      <c r="P192" s="376" t="n">
        <f aca="false">+[2]data1cf!O192</f>
        <v>14074.6936372201</v>
      </c>
      <c r="Q192" s="376" t="n">
        <f aca="false">+[2]data1cf!P192</f>
        <v>15403.6684787918</v>
      </c>
      <c r="R192" s="376" t="n">
        <f aca="false">+[2]data1cf!Q192</f>
        <v>13821.8060338715</v>
      </c>
      <c r="S192" s="376" t="n">
        <f aca="false">+[2]data1cf!R192</f>
        <v>10056.255286142</v>
      </c>
      <c r="T192" s="376" t="n">
        <f aca="false">+[2]data1cf!S192</f>
        <v>9477.42215951398</v>
      </c>
      <c r="U192" s="376" t="n">
        <f aca="false">+[2]data1cf!T192</f>
        <v>8898.61748214664</v>
      </c>
      <c r="V192" s="376" t="n">
        <f aca="false">+[2]data1cf!U192</f>
        <v>8319.84210751781</v>
      </c>
      <c r="W192" s="376" t="n">
        <f aca="false">+[2]data1cf!V192</f>
        <v>11847.9861620068</v>
      </c>
      <c r="X192" s="376" t="n">
        <f aca="false">+[2]data1cf!W192</f>
        <v>11269.2720564739</v>
      </c>
      <c r="Y192" s="376" t="n">
        <f aca="false">+[2]data1cf!X192</f>
        <v>10690.5899708346</v>
      </c>
      <c r="Z192" s="376" t="n">
        <f aca="false">+[2]data1cf!Y192</f>
        <v>10111.9408656856</v>
      </c>
      <c r="AA192" s="376" t="n">
        <f aca="false">+[2]data1cf!Z192</f>
        <v>9533.32573044168</v>
      </c>
      <c r="AB192" s="376"/>
      <c r="AC192" s="377" t="n">
        <f aca="false">XNPV(0.1,B192:AA192,$B$1:$AA$1)</f>
        <v>42554.7762388296</v>
      </c>
      <c r="AD192" s="377" t="n">
        <f aca="false">SUMPRODUCT(B192:AA192,$B$1010:$AA$1010)</f>
        <v>79186.5414684871</v>
      </c>
      <c r="AE192" s="378" t="n">
        <f aca="false">SUMPRODUCT(B192:AA192,$B$1012:$AA$1012)</f>
        <v>58120.1037332339</v>
      </c>
      <c r="AF192" s="379" t="n">
        <f aca="false">XIRR(B192:AA192,$B$1:$AA$1)</f>
        <v>0.156815897360802</v>
      </c>
      <c r="AG192" s="380" t="n">
        <f aca="false">1-EXP(-(1/0.25)*(AD192/ABS($AD$1010)))</f>
        <v>0.985328063290074</v>
      </c>
    </row>
    <row r="193" customFormat="false" ht="12.75" hidden="false" customHeight="false" outlineLevel="0" collapsed="false">
      <c r="A193" s="371"/>
      <c r="B193" s="376" t="n">
        <f aca="false">+[2]data1cf!A193</f>
        <v>-94590.7663534914</v>
      </c>
      <c r="C193" s="376" t="n">
        <f aca="false">+[2]data1cf!B193</f>
        <v>13447.7377601894</v>
      </c>
      <c r="D193" s="376" t="n">
        <f aca="false">+[2]data1cf!C193</f>
        <v>20776.77345893</v>
      </c>
      <c r="E193" s="376" t="n">
        <f aca="false">+[2]data1cf!D193</f>
        <v>19668.6799516444</v>
      </c>
      <c r="F193" s="376" t="n">
        <f aca="false">+[2]data1cf!E193</f>
        <v>18188.0210830454</v>
      </c>
      <c r="G193" s="376" t="n">
        <f aca="false">+[2]data1cf!F193</f>
        <v>17241.085466366</v>
      </c>
      <c r="H193" s="376" t="n">
        <f aca="false">+[2]data1cf!G193</f>
        <v>16048.7193471496</v>
      </c>
      <c r="I193" s="376" t="n">
        <f aca="false">+[2]data1cf!H193</f>
        <v>15106.1219751759</v>
      </c>
      <c r="J193" s="376" t="n">
        <f aca="false">+[2]data1cf!I193</f>
        <v>14461.5015911296</v>
      </c>
      <c r="K193" s="376" t="n">
        <f aca="false">+[2]data1cf!J193</f>
        <v>13899.6012149665</v>
      </c>
      <c r="L193" s="376" t="n">
        <f aca="false">+[2]data1cf!K193</f>
        <v>13182.6955605669</v>
      </c>
      <c r="M193" s="376" t="n">
        <f aca="false">+[2]data1cf!L193</f>
        <v>12557.7052338092</v>
      </c>
      <c r="N193" s="376" t="n">
        <f aca="false">+[2]data1cf!M193</f>
        <v>11903.9660060184</v>
      </c>
      <c r="O193" s="376" t="n">
        <f aca="false">+[2]data1cf!N193</f>
        <v>11333.2382224512</v>
      </c>
      <c r="P193" s="376" t="n">
        <f aca="false">+[2]data1cf!O193</f>
        <v>12238.4722978965</v>
      </c>
      <c r="Q193" s="376" t="n">
        <f aca="false">+[2]data1cf!P193</f>
        <v>13369.6060638193</v>
      </c>
      <c r="R193" s="376" t="n">
        <f aca="false">+[2]data1cf!Q193</f>
        <v>12023.2314233646</v>
      </c>
      <c r="S193" s="376" t="n">
        <f aca="false">+[2]data1cf!R193</f>
        <v>8818.24855625816</v>
      </c>
      <c r="T193" s="376" t="n">
        <f aca="false">+[2]data1cf!S193</f>
        <v>8325.58483239915</v>
      </c>
      <c r="U193" s="376" t="n">
        <f aca="false">+[2]data1cf!T193</f>
        <v>7832.94532263236</v>
      </c>
      <c r="V193" s="376" t="n">
        <f aca="false">+[2]data1cf!U193</f>
        <v>7340.33075338057</v>
      </c>
      <c r="W193" s="376" t="n">
        <f aca="false">+[2]data1cf!V193</f>
        <v>10343.2490526862</v>
      </c>
      <c r="X193" s="376" t="n">
        <f aca="false">+[2]data1cf!W193</f>
        <v>9850.68663155716</v>
      </c>
      <c r="Y193" s="376" t="n">
        <f aca="false">+[2]data1cf!X193</f>
        <v>9358.1514636023</v>
      </c>
      <c r="Z193" s="376" t="n">
        <f aca="false">+[2]data1cf!Y193</f>
        <v>8865.6443664168</v>
      </c>
      <c r="AA193" s="376" t="n">
        <f aca="false">+[2]data1cf!Z193</f>
        <v>8373.16618212372</v>
      </c>
      <c r="AB193" s="376"/>
      <c r="AC193" s="377" t="n">
        <f aca="false">XNPV(0.1,B193:AA193,$B$1:$AA$1)</f>
        <v>38635.2036365787</v>
      </c>
      <c r="AD193" s="377" t="n">
        <f aca="false">SUMPRODUCT(B193:AA193,$B$1010:$AA$1010)</f>
        <v>70407.5223094947</v>
      </c>
      <c r="AE193" s="378" t="n">
        <f aca="false">SUMPRODUCT(B193:AA193,$B$1012:$AA$1012)</f>
        <v>52101.7986017793</v>
      </c>
      <c r="AF193" s="379" t="n">
        <f aca="false">XIRR(B193:AA193,$B$1:$AA$1)</f>
        <v>0.160315953205363</v>
      </c>
      <c r="AG193" s="380" t="n">
        <f aca="false">1-EXP(-(1/0.25)*(AD193/ABS($AD$1010)))</f>
        <v>0.976570668925054</v>
      </c>
    </row>
    <row r="194" customFormat="false" ht="12.75" hidden="false" customHeight="false" outlineLevel="0" collapsed="false">
      <c r="A194" s="371"/>
      <c r="B194" s="376" t="n">
        <f aca="false">+[2]data1cf!A194</f>
        <v>-92244.8269331971</v>
      </c>
      <c r="C194" s="376" t="n">
        <f aca="false">+[2]data1cf!B194</f>
        <v>13138.8963447677</v>
      </c>
      <c r="D194" s="376" t="n">
        <f aca="false">+[2]data1cf!C194</f>
        <v>20305.5414042751</v>
      </c>
      <c r="E194" s="376" t="n">
        <f aca="false">+[2]data1cf!D194</f>
        <v>19154.5973647774</v>
      </c>
      <c r="F194" s="376" t="n">
        <f aca="false">+[2]data1cf!E194</f>
        <v>17780.096928893</v>
      </c>
      <c r="G194" s="376" t="n">
        <f aca="false">+[2]data1cf!F194</f>
        <v>16856.8022116545</v>
      </c>
      <c r="H194" s="376" t="n">
        <f aca="false">+[2]data1cf!G194</f>
        <v>15693.8518756694</v>
      </c>
      <c r="I194" s="376" t="n">
        <f aca="false">+[2]data1cf!H194</f>
        <v>14774.6317995737</v>
      </c>
      <c r="J194" s="376" t="n">
        <f aca="false">+[2]data1cf!I194</f>
        <v>14145.9986035835</v>
      </c>
      <c r="K194" s="376" t="n">
        <f aca="false">+[2]data1cf!J194</f>
        <v>13598.1946342287</v>
      </c>
      <c r="L194" s="376" t="n">
        <f aca="false">+[2]data1cf!K194</f>
        <v>12898.9081578887</v>
      </c>
      <c r="M194" s="376" t="n">
        <f aca="false">+[2]data1cf!L194</f>
        <v>12289.418175418</v>
      </c>
      <c r="N194" s="376" t="n">
        <f aca="false">+[2]data1cf!M194</f>
        <v>11651.8922915315</v>
      </c>
      <c r="O194" s="376" t="n">
        <f aca="false">+[2]data1cf!N194</f>
        <v>11095.4851790209</v>
      </c>
      <c r="P194" s="376" t="n">
        <f aca="false">+[2]data1cf!O194</f>
        <v>11978.1025147054</v>
      </c>
      <c r="Q194" s="376" t="n">
        <f aca="false">+[2]data1cf!P194</f>
        <v>13081.1831059538</v>
      </c>
      <c r="R194" s="376" t="n">
        <f aca="false">+[2]data1cf!Q194</f>
        <v>11768.1998150492</v>
      </c>
      <c r="S194" s="376" t="n">
        <f aca="false">+[2]data1cf!R194</f>
        <v>8642.70351876952</v>
      </c>
      <c r="T194" s="376" t="n">
        <f aca="false">+[2]data1cf!S194</f>
        <v>8162.25831575885</v>
      </c>
      <c r="U194" s="376" t="n">
        <f aca="false">+[2]data1cf!T194</f>
        <v>7681.83672630827</v>
      </c>
      <c r="V194" s="376" t="n">
        <f aca="false">+[2]data1cf!U194</f>
        <v>7201.43945882461</v>
      </c>
      <c r="W194" s="376" t="n">
        <f aca="false">+[2]data1cf!V194</f>
        <v>10129.8825774562</v>
      </c>
      <c r="X194" s="376" t="n">
        <f aca="false">+[2]data1cf!W194</f>
        <v>9649.53616477319</v>
      </c>
      <c r="Y194" s="376" t="n">
        <f aca="false">+[2]data1cf!X194</f>
        <v>9169.21632936008</v>
      </c>
      <c r="Z194" s="376" t="n">
        <f aca="false">+[2]data1cf!Y194</f>
        <v>8688.923868535</v>
      </c>
      <c r="AA194" s="376" t="n">
        <f aca="false">+[2]data1cf!Z194</f>
        <v>8208.65960353559</v>
      </c>
      <c r="AB194" s="376"/>
      <c r="AC194" s="377" t="n">
        <f aca="false">XNPV(0.1,B194:AA194,$B$1:$AA$1)</f>
        <v>38000.5104010273</v>
      </c>
      <c r="AD194" s="377" t="n">
        <f aca="false">SUMPRODUCT(B194:AA194,$B$1010:$AA$1010)</f>
        <v>69075.0086863356</v>
      </c>
      <c r="AE194" s="378" t="n">
        <f aca="false">SUMPRODUCT(B194:AA194,$B$1012:$AA$1012)</f>
        <v>51164.3565200419</v>
      </c>
      <c r="AF194" s="379" t="n">
        <f aca="false">XIRR(B194:AA194,$B$1:$AA$1)</f>
        <v>0.160759876678841</v>
      </c>
      <c r="AG194" s="380" t="n">
        <f aca="false">1-EXP(-(1/0.25)*(AD194/ABS($AD$1010)))</f>
        <v>0.974845634305513</v>
      </c>
    </row>
    <row r="195" customFormat="false" ht="12.75" hidden="false" customHeight="false" outlineLevel="0" collapsed="false">
      <c r="A195" s="371"/>
      <c r="B195" s="376" t="n">
        <f aca="false">+[2]data1cf!A195</f>
        <v>-93923.1836740944</v>
      </c>
      <c r="C195" s="376" t="n">
        <f aca="false">+[2]data1cf!B195</f>
        <v>13414.0266768624</v>
      </c>
      <c r="D195" s="376" t="n">
        <f aca="false">+[2]data1cf!C195</f>
        <v>20607.4043595596</v>
      </c>
      <c r="E195" s="376" t="n">
        <f aca="false">+[2]data1cf!D195</f>
        <v>19459.5071500679</v>
      </c>
      <c r="F195" s="376" t="n">
        <f aca="false">+[2]data1cf!E195</f>
        <v>18071.9383327987</v>
      </c>
      <c r="G195" s="376" t="n">
        <f aca="false">+[2]data1cf!F195</f>
        <v>17131.7301937582</v>
      </c>
      <c r="H195" s="376" t="n">
        <f aca="false">+[2]data1cf!G195</f>
        <v>15947.7349076571</v>
      </c>
      <c r="I195" s="376" t="n">
        <f aca="false">+[2]data1cf!H195</f>
        <v>15011.7899998027</v>
      </c>
      <c r="J195" s="376" t="n">
        <f aca="false">+[2]data1cf!I195</f>
        <v>14371.7190809924</v>
      </c>
      <c r="K195" s="376" t="n">
        <f aca="false">+[2]data1cf!J195</f>
        <v>13813.8301114946</v>
      </c>
      <c r="L195" s="376" t="n">
        <f aca="false">+[2]data1cf!K195</f>
        <v>13101.938336821</v>
      </c>
      <c r="M195" s="376" t="n">
        <f aca="false">+[2]data1cf!L195</f>
        <v>12481.3589344381</v>
      </c>
      <c r="N195" s="376" t="n">
        <f aca="false">+[2]data1cf!M195</f>
        <v>11832.2335289275</v>
      </c>
      <c r="O195" s="376" t="n">
        <f aca="false">+[2]data1cf!N195</f>
        <v>11265.5809707784</v>
      </c>
      <c r="P195" s="376" t="n">
        <f aca="false">+[2]data1cf!O195</f>
        <v>12164.3790131369</v>
      </c>
      <c r="Q195" s="376" t="n">
        <f aca="false">+[2]data1cf!P195</f>
        <v>13287.5297027054</v>
      </c>
      <c r="R195" s="376" t="n">
        <f aca="false">+[2]data1cf!Q195</f>
        <v>11950.6572200679</v>
      </c>
      <c r="S195" s="376" t="n">
        <f aca="false">+[2]data1cf!R195</f>
        <v>8768.29380232558</v>
      </c>
      <c r="T195" s="376" t="n">
        <f aca="false">+[2]data1cf!S195</f>
        <v>8279.10709616602</v>
      </c>
      <c r="U195" s="376" t="n">
        <f aca="false">+[2]data1cf!T195</f>
        <v>7789.94443320559</v>
      </c>
      <c r="V195" s="376" t="n">
        <f aca="false">+[2]data1cf!U195</f>
        <v>7300.80653474027</v>
      </c>
      <c r="W195" s="376" t="n">
        <f aca="false">+[2]data1cf!V195</f>
        <v>10282.5314731974</v>
      </c>
      <c r="X195" s="376" t="n">
        <f aca="false">+[2]data1cf!W195</f>
        <v>9793.44535481491</v>
      </c>
      <c r="Y195" s="376" t="n">
        <f aca="false">+[2]data1cf!X195</f>
        <v>9304.38629726487</v>
      </c>
      <c r="Z195" s="376" t="n">
        <f aca="false">+[2]data1cf!Y195</f>
        <v>8815.35511237224</v>
      </c>
      <c r="AA195" s="376" t="n">
        <f aca="false">+[2]data1cf!Z195</f>
        <v>8326.35263631675</v>
      </c>
      <c r="AB195" s="376"/>
      <c r="AC195" s="377" t="n">
        <f aca="false">XNPV(0.1,B195:AA195,$B$1:$AA$1)</f>
        <v>38427.4673627985</v>
      </c>
      <c r="AD195" s="377" t="n">
        <f aca="false">SUMPRODUCT(B195:AA195,$B$1010:$AA$1010)</f>
        <v>69994.4852959772</v>
      </c>
      <c r="AE195" s="378" t="n">
        <f aca="false">SUMPRODUCT(B195:AA195,$B$1012:$AA$1012)</f>
        <v>51803.9960608486</v>
      </c>
      <c r="AF195" s="379" t="n">
        <f aca="false">XIRR(B195:AA195,$B$1:$AA$1)</f>
        <v>0.160397684662403</v>
      </c>
      <c r="AG195" s="380" t="n">
        <f aca="false">1-EXP(-(1/0.25)*(AD195/ABS($AD$1010)))</f>
        <v>0.976049008802953</v>
      </c>
    </row>
    <row r="196" customFormat="false" ht="12.75" hidden="false" customHeight="false" outlineLevel="0" collapsed="false">
      <c r="A196" s="371"/>
      <c r="B196" s="376" t="n">
        <f aca="false">+[2]data1cf!A196</f>
        <v>-98594.6143993873</v>
      </c>
      <c r="C196" s="376" t="n">
        <f aca="false">+[2]data1cf!B196</f>
        <v>13963.1223619438</v>
      </c>
      <c r="D196" s="376" t="n">
        <f aca="false">+[2]data1cf!C196</f>
        <v>21605.6590321375</v>
      </c>
      <c r="E196" s="376" t="n">
        <f aca="false">+[2]data1cf!D196</f>
        <v>20362.5011032463</v>
      </c>
      <c r="F196" s="376" t="n">
        <f aca="false">+[2]data1cf!E196</f>
        <v>18884.2310164086</v>
      </c>
      <c r="G196" s="376" t="n">
        <f aca="false">+[2]data1cf!F196</f>
        <v>17896.9471417091</v>
      </c>
      <c r="H196" s="376" t="n">
        <f aca="false">+[2]data1cf!G196</f>
        <v>16654.3766884887</v>
      </c>
      <c r="I196" s="376" t="n">
        <f aca="false">+[2]data1cf!H196</f>
        <v>15671.8809544303</v>
      </c>
      <c r="J196" s="376" t="n">
        <f aca="false">+[2]data1cf!I196</f>
        <v>14999.9750100222</v>
      </c>
      <c r="K196" s="376" t="n">
        <f aca="false">+[2]data1cf!J196</f>
        <v>14414.0160966413</v>
      </c>
      <c r="L196" s="376" t="n">
        <f aca="false">+[2]data1cf!K196</f>
        <v>13667.0395414188</v>
      </c>
      <c r="M196" s="376" t="n">
        <f aca="false">+[2]data1cf!L196</f>
        <v>13015.5945574577</v>
      </c>
      <c r="N196" s="376" t="n">
        <f aca="false">+[2]data1cf!M196</f>
        <v>12334.1837859145</v>
      </c>
      <c r="O196" s="376" t="n">
        <f aca="false">+[2]data1cf!N196</f>
        <v>11739.0147101597</v>
      </c>
      <c r="P196" s="376" t="n">
        <f aca="false">+[2]data1cf!O196</f>
        <v>12682.8490957889</v>
      </c>
      <c r="Q196" s="376" t="n">
        <f aca="false">+[2]data1cf!P196</f>
        <v>13861.8616123861</v>
      </c>
      <c r="R196" s="376" t="n">
        <f aca="false">+[2]data1cf!Q196</f>
        <v>12458.4974825653</v>
      </c>
      <c r="S196" s="376" t="n">
        <f aca="false">+[2]data1cf!R196</f>
        <v>9117.8537588628</v>
      </c>
      <c r="T196" s="376" t="n">
        <f aca="false">+[2]data1cf!S196</f>
        <v>8604.33651235989</v>
      </c>
      <c r="U196" s="376" t="n">
        <f aca="false">+[2]data1cf!T196</f>
        <v>8090.84450488588</v>
      </c>
      <c r="V196" s="376" t="n">
        <f aca="false">+[2]data1cf!U196</f>
        <v>7577.37849361165</v>
      </c>
      <c r="W196" s="376" t="n">
        <f aca="false">+[2]data1cf!V196</f>
        <v>10707.4046389381</v>
      </c>
      <c r="X196" s="376" t="n">
        <f aca="false">+[2]data1cf!W196</f>
        <v>10193.992983118</v>
      </c>
      <c r="Y196" s="376" t="n">
        <f aca="false">+[2]data1cf!X196</f>
        <v>9680.60973404727</v>
      </c>
      <c r="Z196" s="376" t="n">
        <f aca="false">+[2]data1cf!Y196</f>
        <v>9167.2557439284</v>
      </c>
      <c r="AA196" s="376" t="n">
        <f aca="false">+[2]data1cf!Z196</f>
        <v>8653.93189052995</v>
      </c>
      <c r="AB196" s="376"/>
      <c r="AC196" s="377" t="n">
        <f aca="false">XNPV(0.1,B196:AA196,$B$1:$AA$1)</f>
        <v>39590.253747857</v>
      </c>
      <c r="AD196" s="377" t="n">
        <f aca="false">SUMPRODUCT(B196:AA196,$B$1010:$AA$1010)</f>
        <v>72536.4452866044</v>
      </c>
      <c r="AE196" s="378" t="n">
        <f aca="false">SUMPRODUCT(B196:AA196,$B$1012:$AA$1012)</f>
        <v>53563.5489498122</v>
      </c>
      <c r="AF196" s="379" t="n">
        <f aca="false">XIRR(B196:AA196,$B$1:$AA$1)</f>
        <v>0.159381479386546</v>
      </c>
      <c r="AG196" s="380" t="n">
        <f aca="false">1-EXP(-(1/0.25)*(AD196/ABS($AD$1010)))</f>
        <v>0.979084605006184</v>
      </c>
    </row>
    <row r="197" customFormat="false" ht="12.75" hidden="false" customHeight="false" outlineLevel="0" collapsed="false">
      <c r="A197" s="371"/>
      <c r="B197" s="376" t="n">
        <f aca="false">+[2]data1cf!A197</f>
        <v>-96520.2261508156</v>
      </c>
      <c r="C197" s="376" t="n">
        <f aca="false">+[2]data1cf!B197</f>
        <v>13700.3635469552</v>
      </c>
      <c r="D197" s="376" t="n">
        <f aca="false">+[2]data1cf!C197</f>
        <v>21189.3369755293</v>
      </c>
      <c r="E197" s="376" t="n">
        <f aca="false">+[2]data1cf!D197</f>
        <v>19975.1492195805</v>
      </c>
      <c r="F197" s="376" t="n">
        <f aca="false">+[2]data1cf!E197</f>
        <v>18523.5255930877</v>
      </c>
      <c r="G197" s="376" t="n">
        <f aca="false">+[2]data1cf!F197</f>
        <v>17557.1460962087</v>
      </c>
      <c r="H197" s="376" t="n">
        <f aca="false">+[2]data1cf!G197</f>
        <v>16340.586440424</v>
      </c>
      <c r="I197" s="376" t="n">
        <f aca="false">+[2]data1cf!H197</f>
        <v>15378.7619937115</v>
      </c>
      <c r="J197" s="376" t="n">
        <f aca="false">+[2]data1cf!I197</f>
        <v>14720.9926611631</v>
      </c>
      <c r="K197" s="376" t="n">
        <f aca="false">+[2]data1cf!J197</f>
        <v>14147.4984433226</v>
      </c>
      <c r="L197" s="376" t="n">
        <f aca="false">+[2]data1cf!K197</f>
        <v>13416.1015810794</v>
      </c>
      <c r="M197" s="376" t="n">
        <f aca="false">+[2]data1cf!L197</f>
        <v>12778.3627191774</v>
      </c>
      <c r="N197" s="376" t="n">
        <f aca="false">+[2]data1cf!M197</f>
        <v>12111.2885369657</v>
      </c>
      <c r="O197" s="376" t="n">
        <f aca="false">+[2]data1cf!N197</f>
        <v>11528.7824615827</v>
      </c>
      <c r="P197" s="376" t="n">
        <f aca="false">+[2]data1cf!O197</f>
        <v>12452.6180787975</v>
      </c>
      <c r="Q197" s="376" t="n">
        <f aca="false">+[2]data1cf!P197</f>
        <v>13606.8246795315</v>
      </c>
      <c r="R197" s="376" t="n">
        <f aca="false">+[2]data1cf!Q197</f>
        <v>12232.9867269477</v>
      </c>
      <c r="S197" s="376" t="n">
        <f aca="false">+[2]data1cf!R197</f>
        <v>8962.62870926804</v>
      </c>
      <c r="T197" s="376" t="n">
        <f aca="false">+[2]data1cf!S197</f>
        <v>8459.91564459671</v>
      </c>
      <c r="U197" s="376" t="n">
        <f aca="false">+[2]data1cf!T197</f>
        <v>7957.22728793596</v>
      </c>
      <c r="V197" s="376" t="n">
        <f aca="false">+[2]data1cf!U197</f>
        <v>7454.56438052614</v>
      </c>
      <c r="W197" s="376" t="n">
        <f aca="false">+[2]data1cf!V197</f>
        <v>10518.736123022</v>
      </c>
      <c r="X197" s="376" t="n">
        <f aca="false">+[2]data1cf!W197</f>
        <v>10016.1264274509</v>
      </c>
      <c r="Y197" s="376" t="n">
        <f aca="false">+[2]data1cf!X197</f>
        <v>9513.54454096346</v>
      </c>
      <c r="Z197" s="376" t="n">
        <f aca="false">+[2]data1cf!Y197</f>
        <v>9010.99129783211</v>
      </c>
      <c r="AA197" s="376" t="n">
        <f aca="false">+[2]data1cf!Z197</f>
        <v>8508.46755735756</v>
      </c>
      <c r="AB197" s="376"/>
      <c r="AC197" s="377" t="n">
        <f aca="false">XNPV(0.1,B197:AA197,$B$1:$AA$1)</f>
        <v>39089.2153426583</v>
      </c>
      <c r="AD197" s="377" t="n">
        <f aca="false">SUMPRODUCT(B197:AA197,$B$1010:$AA$1010)</f>
        <v>71425.5635041542</v>
      </c>
      <c r="AE197" s="378" t="n">
        <f aca="false">SUMPRODUCT(B197:AA197,$B$1012:$AA$1012)</f>
        <v>52799.0340062489</v>
      </c>
      <c r="AF197" s="379" t="n">
        <f aca="false">XIRR(B197:AA197,$B$1:$AA$1)</f>
        <v>0.159846933768557</v>
      </c>
      <c r="AG197" s="380" t="n">
        <f aca="false">1-EXP(-(1/0.25)*(AD197/ABS($AD$1010)))</f>
        <v>0.977808441088896</v>
      </c>
    </row>
    <row r="198" customFormat="false" ht="12.75" hidden="false" customHeight="false" outlineLevel="0" collapsed="false">
      <c r="A198" s="371"/>
      <c r="B198" s="376" t="n">
        <f aca="false">+[2]data1cf!A198</f>
        <v>-108207.044315097</v>
      </c>
      <c r="C198" s="376" t="n">
        <f aca="false">+[2]data1cf!B198</f>
        <v>15094.7637892208</v>
      </c>
      <c r="D198" s="376" t="n">
        <f aca="false">+[2]data1cf!C198</f>
        <v>23424.4056971884</v>
      </c>
      <c r="E198" s="376" t="n">
        <f aca="false">+[2]data1cf!D198</f>
        <v>22114.1560458252</v>
      </c>
      <c r="F198" s="376" t="n">
        <f aca="false">+[2]data1cf!E198</f>
        <v>20555.6903511189</v>
      </c>
      <c r="G198" s="376" t="n">
        <f aca="false">+[2]data1cf!F198</f>
        <v>19471.538463949</v>
      </c>
      <c r="H198" s="376" t="n">
        <f aca="false">+[2]data1cf!G198</f>
        <v>18108.4375518936</v>
      </c>
      <c r="I198" s="376" t="n">
        <f aca="false">+[2]data1cf!H198</f>
        <v>17030.1539145744</v>
      </c>
      <c r="J198" s="376" t="n">
        <f aca="false">+[2]data1cf!I198</f>
        <v>16292.740854591</v>
      </c>
      <c r="K198" s="376" t="n">
        <f aca="false">+[2]data1cf!J198</f>
        <v>15649.0222559699</v>
      </c>
      <c r="L198" s="376" t="n">
        <f aca="false">+[2]data1cf!K198</f>
        <v>14829.8515456874</v>
      </c>
      <c r="M198" s="376" t="n">
        <f aca="false">+[2]data1cf!L198</f>
        <v>14114.8942766952</v>
      </c>
      <c r="N198" s="376" t="n">
        <f aca="false">+[2]data1cf!M198</f>
        <v>13367.0497214695</v>
      </c>
      <c r="O198" s="376" t="n">
        <f aca="false">+[2]data1cf!N198</f>
        <v>12713.202043153</v>
      </c>
      <c r="P198" s="376" t="n">
        <f aca="false">+[2]data1cf!O198</f>
        <v>13749.7079717862</v>
      </c>
      <c r="Q198" s="376" t="n">
        <f aca="false">+[2]data1cf!P198</f>
        <v>15043.6676916822</v>
      </c>
      <c r="R198" s="376" t="n">
        <f aca="false">+[2]data1cf!Q198</f>
        <v>13503.4833163916</v>
      </c>
      <c r="S198" s="376" t="n">
        <f aca="false">+[2]data1cf!R198</f>
        <v>9837.14529525651</v>
      </c>
      <c r="T198" s="376" t="n">
        <f aca="false">+[2]data1cf!S198</f>
        <v>9273.56295572001</v>
      </c>
      <c r="U198" s="376" t="n">
        <f aca="false">+[2]data1cf!T198</f>
        <v>8710.00831587821</v>
      </c>
      <c r="V198" s="376" t="n">
        <f aca="false">+[2]data1cf!U198</f>
        <v>8146.48220672196</v>
      </c>
      <c r="W198" s="376" t="n">
        <f aca="false">+[2]data1cf!V198</f>
        <v>11581.6685997919</v>
      </c>
      <c r="X198" s="376" t="n">
        <f aca="false">+[2]data1cf!W198</f>
        <v>11018.2021454461</v>
      </c>
      <c r="Y198" s="376" t="n">
        <f aca="false">+[2]data1cf!X198</f>
        <v>10454.7668673507</v>
      </c>
      <c r="Z198" s="376" t="n">
        <f aca="false">+[2]data1cf!Y198</f>
        <v>9891.36370079327</v>
      </c>
      <c r="AA198" s="376" t="n">
        <f aca="false">+[2]data1cf!Z198</f>
        <v>9327.99360911992</v>
      </c>
      <c r="AB198" s="376"/>
      <c r="AC198" s="377" t="n">
        <f aca="false">XNPV(0.1,B198:AA198,$B$1:$AA$1)</f>
        <v>41710.11194211</v>
      </c>
      <c r="AD198" s="377" t="n">
        <f aca="false">SUMPRODUCT(B198:AA198,$B$1010:$AA$1010)</f>
        <v>77466.2517867793</v>
      </c>
      <c r="AE198" s="378" t="n">
        <f aca="false">SUMPRODUCT(B198:AA198,$B$1012:$AA$1012)</f>
        <v>56894.767736526</v>
      </c>
      <c r="AF198" s="379" t="n">
        <f aca="false">XIRR(B198:AA198,$B$1:$AA$1)</f>
        <v>0.157111205745709</v>
      </c>
      <c r="AG198" s="380" t="n">
        <f aca="false">1-EXP(-(1/0.25)*(AD198/ABS($AD$1010)))</f>
        <v>0.983918756541346</v>
      </c>
    </row>
    <row r="199" customFormat="false" ht="12.75" hidden="false" customHeight="false" outlineLevel="0" collapsed="false">
      <c r="A199" s="371"/>
      <c r="B199" s="376" t="n">
        <f aca="false">+[2]data1cf!A199</f>
        <v>-99363.7704522832</v>
      </c>
      <c r="C199" s="376" t="n">
        <f aca="false">+[2]data1cf!B199</f>
        <v>14047.4764878007</v>
      </c>
      <c r="D199" s="376" t="n">
        <f aca="false">+[2]data1cf!C199</f>
        <v>21701.2017464202</v>
      </c>
      <c r="E199" s="376" t="n">
        <f aca="false">+[2]data1cf!D199</f>
        <v>20522.5279484812</v>
      </c>
      <c r="F199" s="376" t="n">
        <f aca="false">+[2]data1cf!E199</f>
        <v>19017.9758734047</v>
      </c>
      <c r="G199" s="376" t="n">
        <f aca="false">+[2]data1cf!F199</f>
        <v>18022.9409286036</v>
      </c>
      <c r="H199" s="376" t="n">
        <f aca="false">+[2]data1cf!G199</f>
        <v>16770.7260116228</v>
      </c>
      <c r="I199" s="376" t="n">
        <f aca="false">+[2]data1cf!H199</f>
        <v>15780.5656343646</v>
      </c>
      <c r="J199" s="376" t="n">
        <f aca="false">+[2]data1cf!I199</f>
        <v>15103.4180190269</v>
      </c>
      <c r="K199" s="376" t="n">
        <f aca="false">+[2]data1cf!J199</f>
        <v>14512.8373594376</v>
      </c>
      <c r="L199" s="376" t="n">
        <f aca="false">+[2]data1cf!K199</f>
        <v>13760.0840576656</v>
      </c>
      <c r="M199" s="376" t="n">
        <f aca="false">+[2]data1cf!L199</f>
        <v>13103.557022767</v>
      </c>
      <c r="N199" s="376" t="n">
        <f aca="false">+[2]data1cf!M199</f>
        <v>12416.8304312611</v>
      </c>
      <c r="O199" s="376" t="n">
        <f aca="false">+[2]data1cf!N199</f>
        <v>11816.9660804581</v>
      </c>
      <c r="P199" s="376" t="n">
        <f aca="false">+[2]data1cf!O199</f>
        <v>12768.2157480563</v>
      </c>
      <c r="Q199" s="376" t="n">
        <f aca="false">+[2]data1cf!P199</f>
        <v>13956.4259740731</v>
      </c>
      <c r="R199" s="376" t="n">
        <f aca="false">+[2]data1cf!Q199</f>
        <v>12542.1139236032</v>
      </c>
      <c r="S199" s="376" t="n">
        <f aca="false">+[2]data1cf!R199</f>
        <v>9175.40917865421</v>
      </c>
      <c r="T199" s="376" t="n">
        <f aca="false">+[2]data1cf!S199</f>
        <v>8657.88588272538</v>
      </c>
      <c r="U199" s="376" t="n">
        <f aca="false">+[2]data1cf!T199</f>
        <v>8140.38802272009</v>
      </c>
      <c r="V199" s="376" t="n">
        <f aca="false">+[2]data1cf!U199</f>
        <v>7622.91636171606</v>
      </c>
      <c r="W199" s="376" t="n">
        <f aca="false">+[2]data1cf!V199</f>
        <v>10777.360458977</v>
      </c>
      <c r="X199" s="376" t="n">
        <f aca="false">+[2]data1cf!W199</f>
        <v>10259.9435774647</v>
      </c>
      <c r="Y199" s="376" t="n">
        <f aca="false">+[2]data1cf!X199</f>
        <v>9742.55532430847</v>
      </c>
      <c r="Z199" s="376" t="n">
        <f aca="false">+[2]data1cf!Y199</f>
        <v>9225.19655835896</v>
      </c>
      <c r="AA199" s="376" t="n">
        <f aca="false">+[2]data1cf!Z199</f>
        <v>8707.86816423238</v>
      </c>
      <c r="AB199" s="376"/>
      <c r="AC199" s="377" t="n">
        <f aca="false">XNPV(0.1,B199:AA199,$B$1:$AA$1)</f>
        <v>39727.8648072853</v>
      </c>
      <c r="AD199" s="377" t="n">
        <f aca="false">SUMPRODUCT(B199:AA199,$B$1010:$AA$1010)</f>
        <v>72896.9574532436</v>
      </c>
      <c r="AE199" s="378" t="n">
        <f aca="false">SUMPRODUCT(B199:AA199,$B$1012:$AA$1012)</f>
        <v>53796.8978749232</v>
      </c>
      <c r="AF199" s="379" t="n">
        <f aca="false">XIRR(B199:AA199,$B$1:$AA$1)</f>
        <v>0.159123581488797</v>
      </c>
      <c r="AG199" s="380" t="n">
        <f aca="false">1-EXP(-(1/0.25)*(AD199/ABS($AD$1010)))</f>
        <v>0.979482773756252</v>
      </c>
    </row>
    <row r="200" customFormat="false" ht="12.75" hidden="false" customHeight="false" outlineLevel="0" collapsed="false">
      <c r="A200" s="371"/>
      <c r="B200" s="376" t="n">
        <f aca="false">+[2]data1cf!A200</f>
        <v>-105150.293750265</v>
      </c>
      <c r="C200" s="376" t="n">
        <f aca="false">+[2]data1cf!B200</f>
        <v>14748.2463306263</v>
      </c>
      <c r="D200" s="376" t="n">
        <f aca="false">+[2]data1cf!C200</f>
        <v>22952.8135173819</v>
      </c>
      <c r="E200" s="376" t="n">
        <f aca="false">+[2]data1cf!D200</f>
        <v>21554.8253272078</v>
      </c>
      <c r="F200" s="376" t="n">
        <f aca="false">+[2]data1cf!E200</f>
        <v>20024.1666562497</v>
      </c>
      <c r="G200" s="376" t="n">
        <f aca="false">+[2]data1cf!F200</f>
        <v>18970.8187753955</v>
      </c>
      <c r="H200" s="376" t="n">
        <f aca="false">+[2]data1cf!G200</f>
        <v>17646.0465223113</v>
      </c>
      <c r="I200" s="376" t="n">
        <f aca="false">+[2]data1cf!H200</f>
        <v>16598.2234168206</v>
      </c>
      <c r="J200" s="376" t="n">
        <f aca="false">+[2]data1cf!I200</f>
        <v>15881.6416049493</v>
      </c>
      <c r="K200" s="376" t="n">
        <f aca="false">+[2]data1cf!J200</f>
        <v>15256.2905733254</v>
      </c>
      <c r="L200" s="376" t="n">
        <f aca="false">+[2]data1cf!K200</f>
        <v>14460.0775882167</v>
      </c>
      <c r="M200" s="376" t="n">
        <f aca="false">+[2]data1cf!L200</f>
        <v>13765.3172116695</v>
      </c>
      <c r="N200" s="376" t="n">
        <f aca="false">+[2]data1cf!M200</f>
        <v>13038.598584807</v>
      </c>
      <c r="O200" s="376" t="n">
        <f aca="false">+[2]data1cf!N200</f>
        <v>12403.4106889906</v>
      </c>
      <c r="P200" s="376" t="n">
        <f aca="false">+[2]data1cf!O200</f>
        <v>13410.4470876604</v>
      </c>
      <c r="Q200" s="376" t="n">
        <f aca="false">+[2]data1cf!P200</f>
        <v>14667.8536225979</v>
      </c>
      <c r="R200" s="376" t="n">
        <f aca="false">+[2]data1cf!Q200</f>
        <v>13171.1780547876</v>
      </c>
      <c r="S200" s="376" t="n">
        <f aca="false">+[2]data1cf!R200</f>
        <v>9608.4107474439</v>
      </c>
      <c r="T200" s="376" t="n">
        <f aca="false">+[2]data1cf!S200</f>
        <v>9060.74909630259</v>
      </c>
      <c r="U200" s="376" t="n">
        <f aca="false">+[2]data1cf!T200</f>
        <v>8513.11436236483</v>
      </c>
      <c r="V200" s="376" t="n">
        <f aca="false">+[2]data1cf!U200</f>
        <v>7965.5073531467</v>
      </c>
      <c r="W200" s="376" t="n">
        <f aca="false">+[2]data1cf!V200</f>
        <v>11303.6528556371</v>
      </c>
      <c r="X200" s="376" t="n">
        <f aca="false">+[2]data1cf!W200</f>
        <v>10756.1038160353</v>
      </c>
      <c r="Y200" s="376" t="n">
        <f aca="false">+[2]data1cf!X200</f>
        <v>10208.5850719832</v>
      </c>
      <c r="Z200" s="376" t="n">
        <f aca="false">+[2]data1cf!Y200</f>
        <v>9661.09753234729</v>
      </c>
      <c r="AA200" s="376" t="n">
        <f aca="false">+[2]data1cf!Z200</f>
        <v>9113.6421332601</v>
      </c>
      <c r="AB200" s="376"/>
      <c r="AC200" s="377" t="n">
        <f aca="false">XNPV(0.1,B200:AA200,$B$1:$AA$1)</f>
        <v>41134.6131340859</v>
      </c>
      <c r="AD200" s="377" t="n">
        <f aca="false">SUMPRODUCT(B200:AA200,$B$1010:$AA$1010)</f>
        <v>76005.3748137145</v>
      </c>
      <c r="AE200" s="378" t="n">
        <f aca="false">SUMPRODUCT(B200:AA200,$B$1012:$AA$1012)</f>
        <v>55938.9649543735</v>
      </c>
      <c r="AF200" s="379" t="n">
        <f aca="false">XIRR(B200:AA200,$B$1:$AA$1)</f>
        <v>0.157959437190034</v>
      </c>
      <c r="AG200" s="380" t="n">
        <f aca="false">1-EXP(-(1/0.25)*(AD200/ABS($AD$1010)))</f>
        <v>0.982616177562796</v>
      </c>
    </row>
    <row r="201" customFormat="false" ht="12.75" hidden="false" customHeight="false" outlineLevel="0" collapsed="false">
      <c r="A201" s="371"/>
      <c r="B201" s="376" t="n">
        <f aca="false">+[2]data1cf!A201</f>
        <v>-108002.830880987</v>
      </c>
      <c r="C201" s="376" t="n">
        <f aca="false">+[2]data1cf!B201</f>
        <v>15093.6471983282</v>
      </c>
      <c r="D201" s="376" t="n">
        <f aca="false">+[2]data1cf!C201</f>
        <v>23452.6671130692</v>
      </c>
      <c r="E201" s="376" t="n">
        <f aca="false">+[2]data1cf!D201</f>
        <v>22071.1293081101</v>
      </c>
      <c r="F201" s="376" t="n">
        <f aca="false">+[2]data1cf!E201</f>
        <v>20520.1806565141</v>
      </c>
      <c r="G201" s="376" t="n">
        <f aca="false">+[2]data1cf!F201</f>
        <v>19438.0867036704</v>
      </c>
      <c r="H201" s="376" t="n">
        <f aca="false">+[2]data1cf!G201</f>
        <v>18077.5464281169</v>
      </c>
      <c r="I201" s="376" t="n">
        <f aca="false">+[2]data1cf!H201</f>
        <v>17001.2977785004</v>
      </c>
      <c r="J201" s="376" t="n">
        <f aca="false">+[2]data1cf!I201</f>
        <v>16265.2763991999</v>
      </c>
      <c r="K201" s="376" t="n">
        <f aca="false">+[2]data1cf!J201</f>
        <v>15622.7848892317</v>
      </c>
      <c r="L201" s="376" t="n">
        <f aca="false">+[2]data1cf!K201</f>
        <v>14805.1479239499</v>
      </c>
      <c r="M201" s="376" t="n">
        <f aca="false">+[2]data1cf!L201</f>
        <v>14091.5399560135</v>
      </c>
      <c r="N201" s="376" t="n">
        <f aca="false">+[2]data1cf!M201</f>
        <v>13345.1067682803</v>
      </c>
      <c r="O201" s="376" t="n">
        <f aca="false">+[2]data1cf!N201</f>
        <v>12692.5057007628</v>
      </c>
      <c r="P201" s="376" t="n">
        <f aca="false">+[2]data1cf!O201</f>
        <v>13727.0428479113</v>
      </c>
      <c r="Q201" s="376" t="n">
        <f aca="false">+[2]data1cf!P201</f>
        <v>15018.5605460362</v>
      </c>
      <c r="R201" s="376" t="n">
        <f aca="false">+[2]data1cf!Q201</f>
        <v>13481.2828792916</v>
      </c>
      <c r="S201" s="376" t="n">
        <f aca="false">+[2]data1cf!R201</f>
        <v>9821.86414407399</v>
      </c>
      <c r="T201" s="376" t="n">
        <f aca="false">+[2]data1cf!S201</f>
        <v>9259.34542369174</v>
      </c>
      <c r="U201" s="376" t="n">
        <f aca="false">+[2]data1cf!T201</f>
        <v>8696.85435072803</v>
      </c>
      <c r="V201" s="376" t="n">
        <f aca="false">+[2]data1cf!U201</f>
        <v>8134.39175460543</v>
      </c>
      <c r="W201" s="376" t="n">
        <f aca="false">+[2]data1cf!V201</f>
        <v>11563.0951020052</v>
      </c>
      <c r="X201" s="376" t="n">
        <f aca="false">+[2]data1cf!W201</f>
        <v>11000.6920481096</v>
      </c>
      <c r="Y201" s="376" t="n">
        <f aca="false">+[2]data1cf!X201</f>
        <v>10438.3201116272</v>
      </c>
      <c r="Z201" s="376" t="n">
        <f aca="false">+[2]data1cf!Y201</f>
        <v>9875.98022608035</v>
      </c>
      <c r="AA201" s="376" t="n">
        <f aca="false">+[2]data1cf!Z201</f>
        <v>9313.6733529971</v>
      </c>
      <c r="AB201" s="376"/>
      <c r="AC201" s="377" t="n">
        <f aca="false">XNPV(0.1,B201:AA201,$B$1:$AA$1)</f>
        <v>41736.8253748914</v>
      </c>
      <c r="AD201" s="377" t="n">
        <f aca="false">SUMPRODUCT(B201:AA201,$B$1010:$AA$1010)</f>
        <v>77438.548986965</v>
      </c>
      <c r="AE201" s="378" t="n">
        <f aca="false">SUMPRODUCT(B201:AA201,$B$1012:$AA$1012)</f>
        <v>56898.9258677021</v>
      </c>
      <c r="AF201" s="379" t="n">
        <f aca="false">XIRR(B201:AA201,$B$1:$AA$1)</f>
        <v>0.157277299707812</v>
      </c>
      <c r="AG201" s="380" t="n">
        <f aca="false">1-EXP(-(1/0.25)*(AD201/ABS($AD$1010)))</f>
        <v>0.983894987467943</v>
      </c>
    </row>
    <row r="202" customFormat="false" ht="12.75" hidden="false" customHeight="false" outlineLevel="0" collapsed="false">
      <c r="A202" s="371"/>
      <c r="B202" s="376" t="n">
        <f aca="false">+[2]data1cf!A202</f>
        <v>-110934.789979015</v>
      </c>
      <c r="C202" s="376" t="n">
        <f aca="false">+[2]data1cf!B202</f>
        <v>15375.9407473435</v>
      </c>
      <c r="D202" s="376" t="n">
        <f aca="false">+[2]data1cf!C202</f>
        <v>24005.7771002408</v>
      </c>
      <c r="E202" s="376" t="n">
        <f aca="false">+[2]data1cf!D202</f>
        <v>22677.6213974368</v>
      </c>
      <c r="F202" s="376" t="n">
        <f aca="false">+[2]data1cf!E202</f>
        <v>21030.0049617482</v>
      </c>
      <c r="G202" s="376" t="n">
        <f aca="false">+[2]data1cf!F202</f>
        <v>19918.3645723676</v>
      </c>
      <c r="H202" s="376" t="n">
        <f aca="false">+[2]data1cf!G202</f>
        <v>18521.0604006432</v>
      </c>
      <c r="I202" s="376" t="n">
        <f aca="false">+[2]data1cf!H202</f>
        <v>17415.5947666732</v>
      </c>
      <c r="J202" s="376" t="n">
        <f aca="false">+[2]data1cf!I202</f>
        <v>16659.592572409</v>
      </c>
      <c r="K202" s="376" t="n">
        <f aca="false">+[2]data1cf!J202</f>
        <v>15999.483349113</v>
      </c>
      <c r="L202" s="376" t="n">
        <f aca="false">+[2]data1cf!K202</f>
        <v>15159.8259049711</v>
      </c>
      <c r="M202" s="376" t="n">
        <f aca="false">+[2]data1cf!L202</f>
        <v>14426.845580246</v>
      </c>
      <c r="N202" s="376" t="n">
        <f aca="false">+[2]data1cf!M202</f>
        <v>13660.1489275833</v>
      </c>
      <c r="O202" s="376" t="n">
        <f aca="false">+[2]data1cf!N202</f>
        <v>12989.6498608971</v>
      </c>
      <c r="P202" s="376" t="n">
        <f aca="false">+[2]data1cf!O202</f>
        <v>14052.4534480635</v>
      </c>
      <c r="Q202" s="376" t="n">
        <f aca="false">+[2]data1cf!P202</f>
        <v>15379.0320518554</v>
      </c>
      <c r="R202" s="376" t="n">
        <f aca="false">+[2]data1cf!Q202</f>
        <v>13800.0218193582</v>
      </c>
      <c r="S202" s="376" t="n">
        <f aca="false">+[2]data1cf!R202</f>
        <v>10041.2606320336</v>
      </c>
      <c r="T202" s="376" t="n">
        <f aca="false">+[2]data1cf!S202</f>
        <v>9463.47118340669</v>
      </c>
      <c r="U202" s="376" t="n">
        <f aca="false">+[2]data1cf!T202</f>
        <v>8885.71013274442</v>
      </c>
      <c r="V202" s="376" t="n">
        <f aca="false">+[2]data1cf!U202</f>
        <v>8307.97833198569</v>
      </c>
      <c r="W202" s="376" t="n">
        <f aca="false">+[2]data1cf!V202</f>
        <v>11829.7608875122</v>
      </c>
      <c r="X202" s="376" t="n">
        <f aca="false">+[2]data1cf!W202</f>
        <v>11252.0902453768</v>
      </c>
      <c r="Y202" s="376" t="n">
        <f aca="false">+[2]data1cf!X202</f>
        <v>10674.4515654007</v>
      </c>
      <c r="Z202" s="376" t="n">
        <f aca="false">+[2]data1cf!Y202</f>
        <v>10096.8458064489</v>
      </c>
      <c r="AA202" s="376" t="n">
        <f aca="false">+[2]data1cf!Z202</f>
        <v>9519.27395615184</v>
      </c>
      <c r="AB202" s="376"/>
      <c r="AC202" s="377" t="n">
        <f aca="false">XNPV(0.1,B202:AA202,$B$1:$AA$1)</f>
        <v>42379.1395722251</v>
      </c>
      <c r="AD202" s="377" t="n">
        <f aca="false">SUMPRODUCT(B202:AA202,$B$1010:$AA$1010)</f>
        <v>78942.5306744429</v>
      </c>
      <c r="AE202" s="378" t="n">
        <f aca="false">SUMPRODUCT(B202:AA202,$B$1012:$AA$1012)</f>
        <v>57913.3430401943</v>
      </c>
      <c r="AF202" s="379" t="n">
        <f aca="false">XIRR(B202:AA202,$B$1:$AA$1)</f>
        <v>0.156640239434658</v>
      </c>
      <c r="AG202" s="380" t="n">
        <f aca="false">1-EXP(-(1/0.25)*(AD202/ABS($AD$1010)))</f>
        <v>0.985135943235011</v>
      </c>
    </row>
    <row r="203" customFormat="false" ht="12.75" hidden="false" customHeight="false" outlineLevel="0" collapsed="false">
      <c r="A203" s="371"/>
      <c r="B203" s="376" t="n">
        <f aca="false">+[2]data1cf!A203</f>
        <v>-102504.619315702</v>
      </c>
      <c r="C203" s="376" t="n">
        <f aca="false">+[2]data1cf!B203</f>
        <v>14363.9618515232</v>
      </c>
      <c r="D203" s="376" t="n">
        <f aca="false">+[2]data1cf!C203</f>
        <v>22327.3433093265</v>
      </c>
      <c r="E203" s="376" t="n">
        <f aca="false">+[2]data1cf!D203</f>
        <v>21081.9214025707</v>
      </c>
      <c r="F203" s="376" t="n">
        <f aca="false">+[2]data1cf!E203</f>
        <v>19564.1230180613</v>
      </c>
      <c r="G203" s="376" t="n">
        <f aca="false">+[2]data1cf!F203</f>
        <v>18537.4365772766</v>
      </c>
      <c r="H203" s="376" t="n">
        <f aca="false">+[2]data1cf!G203</f>
        <v>17245.8384910078</v>
      </c>
      <c r="I203" s="376" t="n">
        <f aca="false">+[2]data1cf!H203</f>
        <v>16224.3795420332</v>
      </c>
      <c r="J203" s="376" t="n">
        <f aca="false">+[2]data1cf!I203</f>
        <v>15525.8275626268</v>
      </c>
      <c r="K203" s="376" t="n">
        <f aca="false">+[2]data1cf!J203</f>
        <v>14916.3740016662</v>
      </c>
      <c r="L203" s="376" t="n">
        <f aca="false">+[2]data1cf!K203</f>
        <v>14140.0313544473</v>
      </c>
      <c r="M203" s="376" t="n">
        <f aca="false">+[2]data1cf!L203</f>
        <v>13462.751763743</v>
      </c>
      <c r="N203" s="376" t="n">
        <f aca="false">+[2]data1cf!M203</f>
        <v>12754.3180205802</v>
      </c>
      <c r="O203" s="376" t="n">
        <f aca="false">+[2]data1cf!N203</f>
        <v>12135.2805133767</v>
      </c>
      <c r="P203" s="376" t="n">
        <f aca="false">+[2]data1cf!O203</f>
        <v>13116.8104860662</v>
      </c>
      <c r="Q203" s="376" t="n">
        <f aca="false">+[2]data1cf!P203</f>
        <v>14342.5795599497</v>
      </c>
      <c r="R203" s="376" t="n">
        <f aca="false">+[2]data1cf!Q203</f>
        <v>12883.5616737812</v>
      </c>
      <c r="S203" s="376" t="n">
        <f aca="false">+[2]data1cf!R203</f>
        <v>9410.43674445804</v>
      </c>
      <c r="T203" s="376" t="n">
        <f aca="false">+[2]data1cf!S203</f>
        <v>8876.55474506604</v>
      </c>
      <c r="U203" s="376" t="n">
        <f aca="false">+[2]data1cf!T203</f>
        <v>8342.69898561691</v>
      </c>
      <c r="V203" s="376" t="n">
        <f aca="false">+[2]data1cf!U203</f>
        <v>7808.87025330894</v>
      </c>
      <c r="W203" s="376" t="n">
        <f aca="false">+[2]data1cf!V203</f>
        <v>11063.0250611488</v>
      </c>
      <c r="X203" s="376" t="n">
        <f aca="false">+[2]data1cf!W203</f>
        <v>10529.2528398903</v>
      </c>
      <c r="Y203" s="376" t="n">
        <f aca="false">+[2]data1cf!X203</f>
        <v>9995.51015191871</v>
      </c>
      <c r="Z203" s="376" t="n">
        <f aca="false">+[2]data1cf!Y203</f>
        <v>9461.79788323257</v>
      </c>
      <c r="AA203" s="376" t="n">
        <f aca="false">+[2]data1cf!Z203</f>
        <v>8928.11694641049</v>
      </c>
      <c r="AB203" s="376"/>
      <c r="AC203" s="377" t="n">
        <f aca="false">XNPV(0.1,B203:AA203,$B$1:$AA$1)</f>
        <v>40388.6901529128</v>
      </c>
      <c r="AD203" s="377" t="n">
        <f aca="false">SUMPRODUCT(B203:AA203,$B$1010:$AA$1010)</f>
        <v>74474.8162683203</v>
      </c>
      <c r="AE203" s="378" t="n">
        <f aca="false">SUMPRODUCT(B203:AA203,$B$1012:$AA$1012)</f>
        <v>54852.8564447247</v>
      </c>
      <c r="AF203" s="379" t="n">
        <f aca="false">XIRR(B203:AA203,$B$1:$AA$1)</f>
        <v>0.158289211568488</v>
      </c>
      <c r="AG203" s="380" t="n">
        <f aca="false">1-EXP(-(1/0.25)*(AD203/ABS($AD$1010)))</f>
        <v>0.981138146863428</v>
      </c>
    </row>
    <row r="204" customFormat="false" ht="12.75" hidden="false" customHeight="false" outlineLevel="0" collapsed="false">
      <c r="A204" s="371"/>
      <c r="B204" s="376" t="n">
        <f aca="false">+[2]data1cf!A204</f>
        <v>-110743.213971122</v>
      </c>
      <c r="C204" s="376" t="n">
        <f aca="false">+[2]data1cf!B204</f>
        <v>15365.6061944148</v>
      </c>
      <c r="D204" s="376" t="n">
        <f aca="false">+[2]data1cf!C204</f>
        <v>24028.4549062348</v>
      </c>
      <c r="E204" s="376" t="n">
        <f aca="false">+[2]data1cf!D204</f>
        <v>22666.3721933859</v>
      </c>
      <c r="F204" s="376" t="n">
        <f aca="false">+[2]data1cf!E204</f>
        <v>20996.6927285765</v>
      </c>
      <c r="G204" s="376" t="n">
        <f aca="false">+[2]data1cf!F204</f>
        <v>19886.9829215028</v>
      </c>
      <c r="H204" s="376" t="n">
        <f aca="false">+[2]data1cf!G204</f>
        <v>18492.0809253298</v>
      </c>
      <c r="I204" s="376" t="n">
        <f aca="false">+[2]data1cf!H204</f>
        <v>17388.5243470587</v>
      </c>
      <c r="J204" s="376" t="n">
        <f aca="false">+[2]data1cf!I204</f>
        <v>16633.8277115139</v>
      </c>
      <c r="K204" s="376" t="n">
        <f aca="false">+[2]data1cf!J204</f>
        <v>15974.8696404252</v>
      </c>
      <c r="L204" s="376" t="n">
        <f aca="false">+[2]data1cf!K204</f>
        <v>15136.6510278941</v>
      </c>
      <c r="M204" s="376" t="n">
        <f aca="false">+[2]data1cf!L204</f>
        <v>14404.9365048576</v>
      </c>
      <c r="N204" s="376" t="n">
        <f aca="false">+[2]data1cf!M204</f>
        <v>13639.5638794366</v>
      </c>
      <c r="O204" s="376" t="n">
        <f aca="false">+[2]data1cf!N204</f>
        <v>12970.2342790067</v>
      </c>
      <c r="P204" s="376" t="n">
        <f aca="false">+[2]data1cf!O204</f>
        <v>14031.1909196248</v>
      </c>
      <c r="Q204" s="376" t="n">
        <f aca="false">+[2]data1cf!P204</f>
        <v>15355.4786223105</v>
      </c>
      <c r="R204" s="376" t="n">
        <f aca="false">+[2]data1cf!Q204</f>
        <v>13779.1952212863</v>
      </c>
      <c r="S204" s="376" t="n">
        <f aca="false">+[2]data1cf!R204</f>
        <v>10026.9251307856</v>
      </c>
      <c r="T204" s="376" t="n">
        <f aca="false">+[2]data1cf!S204</f>
        <v>9450.13348091946</v>
      </c>
      <c r="U204" s="376" t="n">
        <f aca="false">+[2]data1cf!T204</f>
        <v>8873.37017997684</v>
      </c>
      <c r="V204" s="376" t="n">
        <f aca="false">+[2]data1cf!U204</f>
        <v>8296.6360784254</v>
      </c>
      <c r="W204" s="376" t="n">
        <f aca="false">+[2]data1cf!V204</f>
        <v>11812.3367813357</v>
      </c>
      <c r="X204" s="376" t="n">
        <f aca="false">+[2]data1cf!W204</f>
        <v>11235.6637327913</v>
      </c>
      <c r="Y204" s="376" t="n">
        <f aca="false">+[2]data1cf!X204</f>
        <v>10659.02259121</v>
      </c>
      <c r="Z204" s="376" t="n">
        <f aca="false">+[2]data1cf!Y204</f>
        <v>10082.4143138007</v>
      </c>
      <c r="AA204" s="376" t="n">
        <f aca="false">+[2]data1cf!Z204</f>
        <v>9505.8398864886</v>
      </c>
      <c r="AB204" s="376"/>
      <c r="AC204" s="377" t="n">
        <f aca="false">XNPV(0.1,B204:AA204,$B$1:$AA$1)</f>
        <v>42414.4574986574</v>
      </c>
      <c r="AD204" s="377" t="n">
        <f aca="false">SUMPRODUCT(B204:AA204,$B$1010:$AA$1010)</f>
        <v>78929.0660595251</v>
      </c>
      <c r="AE204" s="378" t="n">
        <f aca="false">SUMPRODUCT(B204:AA204,$B$1012:$AA$1012)</f>
        <v>57928.8150379621</v>
      </c>
      <c r="AF204" s="379" t="n">
        <f aca="false">XIRR(B204:AA204,$B$1:$AA$1)</f>
        <v>0.156805538288547</v>
      </c>
      <c r="AG204" s="380" t="n">
        <f aca="false">1-EXP(-(1/0.25)*(AD204/ABS($AD$1010)))</f>
        <v>0.985125269033787</v>
      </c>
    </row>
    <row r="205" customFormat="false" ht="12.75" hidden="false" customHeight="false" outlineLevel="0" collapsed="false">
      <c r="A205" s="371"/>
      <c r="B205" s="376" t="n">
        <f aca="false">+[2]data1cf!A205</f>
        <v>-89448.0113637268</v>
      </c>
      <c r="C205" s="376" t="n">
        <f aca="false">+[2]data1cf!B205</f>
        <v>12870.2625070525</v>
      </c>
      <c r="D205" s="376" t="n">
        <f aca="false">+[2]data1cf!C205</f>
        <v>19782.3041149168</v>
      </c>
      <c r="E205" s="376" t="n">
        <f aca="false">+[2]data1cf!D205</f>
        <v>18680.821765702</v>
      </c>
      <c r="F205" s="376" t="n">
        <f aca="false">+[2]data1cf!E205</f>
        <v>17293.7720836617</v>
      </c>
      <c r="G205" s="376" t="n">
        <f aca="false">+[2]data1cf!F205</f>
        <v>16398.6619116252</v>
      </c>
      <c r="H205" s="376" t="n">
        <f aca="false">+[2]data1cf!G205</f>
        <v>15270.7809042928</v>
      </c>
      <c r="I205" s="376" t="n">
        <f aca="false">+[2]data1cf!H205</f>
        <v>14379.4311067382</v>
      </c>
      <c r="J205" s="376" t="n">
        <f aca="false">+[2]data1cf!I205</f>
        <v>13769.8577449792</v>
      </c>
      <c r="K205" s="376" t="n">
        <f aca="false">+[2]data1cf!J205</f>
        <v>13238.8594312581</v>
      </c>
      <c r="L205" s="376" t="n">
        <f aca="false">+[2]data1cf!K205</f>
        <v>12560.5784383044</v>
      </c>
      <c r="M205" s="376" t="n">
        <f aca="false">+[2]data1cf!L205</f>
        <v>11969.5678777057</v>
      </c>
      <c r="N205" s="376" t="n">
        <f aca="false">+[2]data1cf!M205</f>
        <v>11351.3714497603</v>
      </c>
      <c r="O205" s="376" t="n">
        <f aca="false">+[2]data1cf!N205</f>
        <v>10812.0373594385</v>
      </c>
      <c r="P205" s="376" t="n">
        <f aca="false">+[2]data1cf!O205</f>
        <v>11667.6911472384</v>
      </c>
      <c r="Q205" s="376" t="n">
        <f aca="false">+[2]data1cf!P205</f>
        <v>12737.3269039681</v>
      </c>
      <c r="R205" s="376" t="n">
        <f aca="false">+[2]data1cf!Q205</f>
        <v>11464.1525891605</v>
      </c>
      <c r="S205" s="376" t="n">
        <f aca="false">+[2]data1cf!R205</f>
        <v>8433.41972834248</v>
      </c>
      <c r="T205" s="376" t="n">
        <f aca="false">+[2]data1cf!S205</f>
        <v>7967.54137605646</v>
      </c>
      <c r="U205" s="376" t="n">
        <f aca="false">+[2]data1cf!T205</f>
        <v>7501.68592137958</v>
      </c>
      <c r="V205" s="376" t="n">
        <f aca="false">+[2]data1cf!U205</f>
        <v>7035.85405124013</v>
      </c>
      <c r="W205" s="376" t="n">
        <f aca="false">+[2]data1cf!V205</f>
        <v>9875.50828510937</v>
      </c>
      <c r="X205" s="376" t="n">
        <f aca="false">+[2]data1cf!W205</f>
        <v>9409.7257278792</v>
      </c>
      <c r="Y205" s="376" t="n">
        <f aca="false">+[2]data1cf!X205</f>
        <v>8943.96894210986</v>
      </c>
      <c r="Z205" s="376" t="n">
        <f aca="false">+[2]data1cf!Y205</f>
        <v>8478.23870094516</v>
      </c>
      <c r="AA205" s="376" t="n">
        <f aca="false">+[2]data1cf!Z205</f>
        <v>8012.53580072324</v>
      </c>
      <c r="AB205" s="376"/>
      <c r="AC205" s="377" t="n">
        <f aca="false">XNPV(0.1,B205:AA205,$B$1:$AA$1)</f>
        <v>37470.6969890527</v>
      </c>
      <c r="AD205" s="377" t="n">
        <f aca="false">SUMPRODUCT(B205:AA205,$B$1010:$AA$1010)</f>
        <v>67734.1220303927</v>
      </c>
      <c r="AE205" s="378" t="n">
        <f aca="false">SUMPRODUCT(B205:AA205,$B$1012:$AA$1012)</f>
        <v>50285.965393615</v>
      </c>
      <c r="AF205" s="379" t="n">
        <f aca="false">XIRR(B205:AA205,$B$1:$AA$1)</f>
        <v>0.161778701232907</v>
      </c>
      <c r="AG205" s="380" t="n">
        <f aca="false">1-EXP(-(1/0.25)*(AD205/ABS($AD$1010)))</f>
        <v>0.972981531780424</v>
      </c>
    </row>
    <row r="206" customFormat="false" ht="12.75" hidden="false" customHeight="false" outlineLevel="0" collapsed="false">
      <c r="A206" s="371"/>
      <c r="B206" s="376" t="n">
        <f aca="false">+[2]data1cf!A206</f>
        <v>-93419.6788520465</v>
      </c>
      <c r="C206" s="376" t="n">
        <f aca="false">+[2]data1cf!B206</f>
        <v>13269.842411177</v>
      </c>
      <c r="D206" s="376" t="n">
        <f aca="false">+[2]data1cf!C206</f>
        <v>20594.0427179439</v>
      </c>
      <c r="E206" s="376" t="n">
        <f aca="false">+[2]data1cf!D206</f>
        <v>19431.0270366452</v>
      </c>
      <c r="F206" s="376" t="n">
        <f aca="false">+[2]data1cf!E206</f>
        <v>17984.3862942129</v>
      </c>
      <c r="G206" s="376" t="n">
        <f aca="false">+[2]data1cf!F206</f>
        <v>17049.2521595405</v>
      </c>
      <c r="H206" s="376" t="n">
        <f aca="false">+[2]data1cf!G206</f>
        <v>15871.5703308857</v>
      </c>
      <c r="I206" s="376" t="n">
        <f aca="false">+[2]data1cf!H206</f>
        <v>14940.6428506337</v>
      </c>
      <c r="J206" s="376" t="n">
        <f aca="false">+[2]data1cf!I206</f>
        <v>14304.0032336753</v>
      </c>
      <c r="K206" s="376" t="n">
        <f aca="false">+[2]data1cf!J206</f>
        <v>13749.1397509995</v>
      </c>
      <c r="L206" s="376" t="n">
        <f aca="false">+[2]data1cf!K206</f>
        <v>13041.0295493012</v>
      </c>
      <c r="M206" s="376" t="n">
        <f aca="false">+[2]data1cf!L206</f>
        <v>12423.7769583544</v>
      </c>
      <c r="N206" s="376" t="n">
        <f aca="false">+[2]data1cf!M206</f>
        <v>11778.1313941248</v>
      </c>
      <c r="O206" s="376" t="n">
        <f aca="false">+[2]data1cf!N206</f>
        <v>11214.5524562361</v>
      </c>
      <c r="P206" s="376" t="n">
        <f aca="false">+[2]data1cf!O206</f>
        <v>12108.4963078044</v>
      </c>
      <c r="Q206" s="376" t="n">
        <f aca="false">+[2]data1cf!P206</f>
        <v>13225.6259941875</v>
      </c>
      <c r="R206" s="376" t="n">
        <f aca="false">+[2]data1cf!Q206</f>
        <v>11895.9202377526</v>
      </c>
      <c r="S206" s="376" t="n">
        <f aca="false">+[2]data1cf!R206</f>
        <v>8730.61688189981</v>
      </c>
      <c r="T206" s="376" t="n">
        <f aca="false">+[2]data1cf!S206</f>
        <v>8244.05261522535</v>
      </c>
      <c r="U206" s="376" t="n">
        <f aca="false">+[2]data1cf!T206</f>
        <v>7757.51226285888</v>
      </c>
      <c r="V206" s="376" t="n">
        <f aca="false">+[2]data1cf!U206</f>
        <v>7270.99654222963</v>
      </c>
      <c r="W206" s="376" t="n">
        <f aca="false">+[2]data1cf!V206</f>
        <v>10236.7370045883</v>
      </c>
      <c r="X206" s="376" t="n">
        <f aca="false">+[2]data1cf!W206</f>
        <v>9750.27278645839</v>
      </c>
      <c r="Y206" s="376" t="n">
        <f aca="false">+[2]data1cf!X206</f>
        <v>9263.83548409285</v>
      </c>
      <c r="Z206" s="376" t="n">
        <f aca="false">+[2]data1cf!Y206</f>
        <v>8777.42590496456</v>
      </c>
      <c r="AA206" s="376" t="n">
        <f aca="false">+[2]data1cf!Z206</f>
        <v>8291.04488077066</v>
      </c>
      <c r="AB206" s="376"/>
      <c r="AC206" s="377" t="n">
        <f aca="false">XNPV(0.1,B206:AA206,$B$1:$AA$1)</f>
        <v>38354.43662043</v>
      </c>
      <c r="AD206" s="377" t="n">
        <f aca="false">SUMPRODUCT(B206:AA206,$B$1010:$AA$1010)</f>
        <v>69783.2221484166</v>
      </c>
      <c r="AE206" s="378" t="n">
        <f aca="false">SUMPRODUCT(B206:AA206,$B$1012:$AA$1012)</f>
        <v>51672.7460254607</v>
      </c>
      <c r="AF206" s="379" t="n">
        <f aca="false">XIRR(B206:AA206,$B$1:$AA$1)</f>
        <v>0.160601229152047</v>
      </c>
      <c r="AG206" s="380" t="n">
        <f aca="false">1-EXP(-(1/0.25)*(AD206/ABS($AD$1010)))</f>
        <v>0.97577771269436</v>
      </c>
    </row>
    <row r="207" customFormat="false" ht="12.75" hidden="false" customHeight="false" outlineLevel="0" collapsed="false">
      <c r="A207" s="371"/>
      <c r="B207" s="376" t="n">
        <f aca="false">+[2]data1cf!A207</f>
        <v>-105401.052155876</v>
      </c>
      <c r="C207" s="376" t="n">
        <f aca="false">+[2]data1cf!B207</f>
        <v>14748.4226969481</v>
      </c>
      <c r="D207" s="376" t="n">
        <f aca="false">+[2]data1cf!C207</f>
        <v>22937.5381380375</v>
      </c>
      <c r="E207" s="376" t="n">
        <f aca="false">+[2]data1cf!D207</f>
        <v>21622.7164581834</v>
      </c>
      <c r="F207" s="376" t="n">
        <f aca="false">+[2]data1cf!E207</f>
        <v>20067.7698327087</v>
      </c>
      <c r="G207" s="376" t="n">
        <f aca="false">+[2]data1cf!F207</f>
        <v>19011.8949666308</v>
      </c>
      <c r="H207" s="376" t="n">
        <f aca="false">+[2]data1cf!G207</f>
        <v>17683.978448678</v>
      </c>
      <c r="I207" s="376" t="n">
        <f aca="false">+[2]data1cf!H207</f>
        <v>16633.6565346541</v>
      </c>
      <c r="J207" s="376" t="n">
        <f aca="false">+[2]data1cf!I207</f>
        <v>15915.365845839</v>
      </c>
      <c r="K207" s="376" t="n">
        <f aca="false">+[2]data1cf!J207</f>
        <v>15288.5080436371</v>
      </c>
      <c r="L207" s="376" t="n">
        <f aca="false">+[2]data1cf!K207</f>
        <v>14490.4117375184</v>
      </c>
      <c r="M207" s="376" t="n">
        <f aca="false">+[2]data1cf!L207</f>
        <v>13793.9945229531</v>
      </c>
      <c r="N207" s="376" t="n">
        <f aca="false">+[2]data1cf!M207</f>
        <v>13065.5428452574</v>
      </c>
      <c r="O207" s="376" t="n">
        <f aca="false">+[2]data1cf!N207</f>
        <v>12428.8242071675</v>
      </c>
      <c r="P207" s="376" t="n">
        <f aca="false">+[2]data1cf!O207</f>
        <v>13438.2781182222</v>
      </c>
      <c r="Q207" s="376" t="n">
        <f aca="false">+[2]data1cf!P207</f>
        <v>14698.683268253</v>
      </c>
      <c r="R207" s="376" t="n">
        <f aca="false">+[2]data1cf!Q207</f>
        <v>13198.4384856957</v>
      </c>
      <c r="S207" s="376" t="n">
        <f aca="false">+[2]data1cf!R207</f>
        <v>9627.17482691359</v>
      </c>
      <c r="T207" s="376" t="n">
        <f aca="false">+[2]data1cf!S207</f>
        <v>9078.20713317787</v>
      </c>
      <c r="U207" s="376" t="n">
        <f aca="false">+[2]data1cf!T207</f>
        <v>8529.26642083679</v>
      </c>
      <c r="V207" s="376" t="n">
        <f aca="false">+[2]data1cf!U207</f>
        <v>7980.35349933221</v>
      </c>
      <c r="W207" s="376" t="n">
        <f aca="false">+[2]data1cf!V207</f>
        <v>11326.4596837575</v>
      </c>
      <c r="X207" s="376" t="n">
        <f aca="false">+[2]data1cf!W207</f>
        <v>10777.6048701129</v>
      </c>
      <c r="Y207" s="376" t="n">
        <f aca="false">+[2]data1cf!X207</f>
        <v>10228.7804242657</v>
      </c>
      <c r="Z207" s="376" t="n">
        <f aca="false">+[2]data1cf!Y207</f>
        <v>9679.98725724989</v>
      </c>
      <c r="AA207" s="376" t="n">
        <f aca="false">+[2]data1cf!Z207</f>
        <v>9131.22630743029</v>
      </c>
      <c r="AB207" s="376"/>
      <c r="AC207" s="377" t="n">
        <f aca="false">XNPV(0.1,B207:AA207,$B$1:$AA$1)</f>
        <v>41128.0865937366</v>
      </c>
      <c r="AD207" s="377" t="n">
        <f aca="false">SUMPRODUCT(B207:AA207,$B$1010:$AA$1010)</f>
        <v>76068.5648695123</v>
      </c>
      <c r="AE207" s="378" t="n">
        <f aca="false">SUMPRODUCT(B207:AA207,$B$1012:$AA$1012)</f>
        <v>55961.8485703147</v>
      </c>
      <c r="AF207" s="379" t="n">
        <f aca="false">XIRR(B207:AA207,$B$1:$AA$1)</f>
        <v>0.157792145830958</v>
      </c>
      <c r="AG207" s="380" t="n">
        <f aca="false">1-EXP(-(1/0.25)*(AD207/ABS($AD$1010)))</f>
        <v>0.982674644569618</v>
      </c>
    </row>
    <row r="208" customFormat="false" ht="12.75" hidden="false" customHeight="false" outlineLevel="0" collapsed="false">
      <c r="A208" s="371"/>
      <c r="B208" s="376" t="n">
        <f aca="false">+[2]data1cf!A208</f>
        <v>-117726.592461528</v>
      </c>
      <c r="C208" s="376" t="n">
        <f aca="false">+[2]data1cf!B208</f>
        <v>16234.3290484503</v>
      </c>
      <c r="D208" s="376" t="n">
        <f aca="false">+[2]data1cf!C208</f>
        <v>25392.1300922062</v>
      </c>
      <c r="E208" s="376" t="n">
        <f aca="false">+[2]data1cf!D208</f>
        <v>23906.5911423613</v>
      </c>
      <c r="F208" s="376" t="n">
        <f aca="false">+[2]data1cf!E208</f>
        <v>22210.9989204507</v>
      </c>
      <c r="G208" s="376" t="n">
        <f aca="false">+[2]data1cf!F208</f>
        <v>21030.9150247619</v>
      </c>
      <c r="H208" s="376" t="n">
        <f aca="false">+[2]data1cf!G208</f>
        <v>19548.4483003103</v>
      </c>
      <c r="I208" s="376" t="n">
        <f aca="false">+[2]data1cf!H208</f>
        <v>18375.3023269395</v>
      </c>
      <c r="J208" s="376" t="n">
        <f aca="false">+[2]data1cf!I208</f>
        <v>17573.0151252331</v>
      </c>
      <c r="K208" s="376" t="n">
        <f aca="false">+[2]data1cf!J208</f>
        <v>16872.0949543365</v>
      </c>
      <c r="L208" s="376" t="n">
        <f aca="false">+[2]data1cf!K208</f>
        <v>15981.4276775239</v>
      </c>
      <c r="M208" s="376" t="n">
        <f aca="false">+[2]data1cf!L208</f>
        <v>15203.5718219573</v>
      </c>
      <c r="N208" s="376" t="n">
        <f aca="false">+[2]data1cf!M208</f>
        <v>14389.9354109927</v>
      </c>
      <c r="O208" s="376" t="n">
        <f aca="false">+[2]data1cf!N208</f>
        <v>13677.976122277</v>
      </c>
      <c r="P208" s="376" t="n">
        <f aca="false">+[2]data1cf!O208</f>
        <v>14806.2581390758</v>
      </c>
      <c r="Q208" s="376" t="n">
        <f aca="false">+[2]data1cf!P208</f>
        <v>16214.0543650058</v>
      </c>
      <c r="R208" s="376" t="n">
        <f aca="false">+[2]data1cf!Q208</f>
        <v>14538.3717935694</v>
      </c>
      <c r="S208" s="376" t="n">
        <f aca="false">+[2]data1cf!R208</f>
        <v>10549.4865525726</v>
      </c>
      <c r="T208" s="376" t="n">
        <f aca="false">+[2]data1cf!S208</f>
        <v>9936.32288263703</v>
      </c>
      <c r="U208" s="376" t="n">
        <f aca="false">+[2]data1cf!T208</f>
        <v>9323.18934928533</v>
      </c>
      <c r="V208" s="376" t="n">
        <f aca="false">+[2]data1cf!U208</f>
        <v>8710.08685661507</v>
      </c>
      <c r="W208" s="376" t="n">
        <f aca="false">+[2]data1cf!V208</f>
        <v>12447.48483367</v>
      </c>
      <c r="X208" s="376" t="n">
        <f aca="false">+[2]data1cf!W208</f>
        <v>11834.4472439605</v>
      </c>
      <c r="Y208" s="376" t="n">
        <f aca="false">+[2]data1cf!X208</f>
        <v>11221.4435732417</v>
      </c>
      <c r="Z208" s="376" t="n">
        <f aca="false">+[2]data1cf!Y208</f>
        <v>10608.4748390834</v>
      </c>
      <c r="AA208" s="376" t="n">
        <f aca="false">+[2]data1cf!Z208</f>
        <v>9995.54208958226</v>
      </c>
      <c r="AB208" s="376"/>
      <c r="AC208" s="377" t="n">
        <f aca="false">XNPV(0.1,B208:AA208,$B$1:$AA$1)</f>
        <v>44007.5847442891</v>
      </c>
      <c r="AD208" s="377" t="n">
        <f aca="false">SUMPRODUCT(B208:AA208,$B$1010:$AA$1010)</f>
        <v>82565.3699629645</v>
      </c>
      <c r="AE208" s="378" t="n">
        <f aca="false">SUMPRODUCT(B208:AA208,$B$1012:$AA$1012)</f>
        <v>60403.1115391692</v>
      </c>
      <c r="AF208" s="379" t="n">
        <f aca="false">XIRR(B208:AA208,$B$1:$AA$1)</f>
        <v>0.15552425536499</v>
      </c>
      <c r="AG208" s="380" t="n">
        <f aca="false">1-EXP(-(1/0.25)*(AD208/ABS($AD$1010)))</f>
        <v>0.98774670520903</v>
      </c>
    </row>
    <row r="209" customFormat="false" ht="12.75" hidden="false" customHeight="false" outlineLevel="0" collapsed="false">
      <c r="A209" s="371"/>
      <c r="B209" s="376" t="n">
        <f aca="false">+[2]data1cf!A209</f>
        <v>-98157.4588273132</v>
      </c>
      <c r="C209" s="376" t="n">
        <f aca="false">+[2]data1cf!B209</f>
        <v>13857.1325517229</v>
      </c>
      <c r="D209" s="376" t="n">
        <f aca="false">+[2]data1cf!C209</f>
        <v>21512.2396225924</v>
      </c>
      <c r="E209" s="376" t="n">
        <f aca="false">+[2]data1cf!D209</f>
        <v>20292.9349615572</v>
      </c>
      <c r="F209" s="376" t="n">
        <f aca="false">+[2]data1cf!E209</f>
        <v>18808.2161306751</v>
      </c>
      <c r="G209" s="376" t="n">
        <f aca="false">+[2]data1cf!F209</f>
        <v>17825.3376344052</v>
      </c>
      <c r="H209" s="376" t="n">
        <f aca="false">+[2]data1cf!G209</f>
        <v>16588.2486840043</v>
      </c>
      <c r="I209" s="376" t="n">
        <f aca="false">+[2]data1cf!H209</f>
        <v>15610.1092070021</v>
      </c>
      <c r="J209" s="376" t="n">
        <f aca="false">+[2]data1cf!I209</f>
        <v>14941.1824053119</v>
      </c>
      <c r="K209" s="376" t="n">
        <f aca="false">+[2]data1cf!J209</f>
        <v>14357.8502958156</v>
      </c>
      <c r="L209" s="376" t="n">
        <f aca="false">+[2]data1cf!K209</f>
        <v>13614.1569975253</v>
      </c>
      <c r="M209" s="376" t="n">
        <f aca="false">+[2]data1cf!L209</f>
        <v>12965.6004350705</v>
      </c>
      <c r="N209" s="376" t="n">
        <f aca="false">+[2]data1cf!M209</f>
        <v>12287.2109494005</v>
      </c>
      <c r="O209" s="376" t="n">
        <f aca="false">+[2]data1cf!N209</f>
        <v>11694.7104681942</v>
      </c>
      <c r="P209" s="376" t="n">
        <f aca="false">+[2]data1cf!O209</f>
        <v>12634.3303230802</v>
      </c>
      <c r="Q209" s="376" t="n">
        <f aca="false">+[2]data1cf!P209</f>
        <v>13808.1152530154</v>
      </c>
      <c r="R209" s="376" t="n">
        <f aca="false">+[2]data1cf!Q209</f>
        <v>12410.9734554461</v>
      </c>
      <c r="S209" s="376" t="n">
        <f aca="false">+[2]data1cf!R209</f>
        <v>9085.1417072965</v>
      </c>
      <c r="T209" s="376" t="n">
        <f aca="false">+[2]data1cf!S209</f>
        <v>8573.90132882571</v>
      </c>
      <c r="U209" s="376" t="n">
        <f aca="false">+[2]data1cf!T209</f>
        <v>8062.68607747728</v>
      </c>
      <c r="V209" s="376" t="n">
        <f aca="false">+[2]data1cf!U209</f>
        <v>7551.49670706488</v>
      </c>
      <c r="W209" s="376" t="n">
        <f aca="false">+[2]data1cf!V209</f>
        <v>10667.6447275211</v>
      </c>
      <c r="X209" s="376" t="n">
        <f aca="false">+[2]data1cf!W209</f>
        <v>10156.5094715579</v>
      </c>
      <c r="Y209" s="376" t="n">
        <f aca="false">+[2]data1cf!X209</f>
        <v>9645.40249639226</v>
      </c>
      <c r="Z209" s="376" t="n">
        <f aca="false">+[2]data1cf!Y209</f>
        <v>9134.32465044814</v>
      </c>
      <c r="AA209" s="376" t="n">
        <f aca="false">+[2]data1cf!Z209</f>
        <v>8623.27680760219</v>
      </c>
      <c r="AB209" s="376"/>
      <c r="AC209" s="377" t="n">
        <f aca="false">XNPV(0.1,B209:AA209,$B$1:$AA$1)</f>
        <v>39443.0159175608</v>
      </c>
      <c r="AD209" s="377" t="n">
        <f aca="false">SUMPRODUCT(B209:AA209,$B$1010:$AA$1010)</f>
        <v>72259.4286890666</v>
      </c>
      <c r="AE209" s="378" t="n">
        <f aca="false">SUMPRODUCT(B209:AA209,$B$1012:$AA$1012)</f>
        <v>53359.989649059</v>
      </c>
      <c r="AF209" s="379" t="n">
        <f aca="false">XIRR(B209:AA209,$B$1:$AA$1)</f>
        <v>0.159395619598176</v>
      </c>
      <c r="AG209" s="380" t="n">
        <f aca="false">1-EXP(-(1/0.25)*(AD209/ABS($AD$1010)))</f>
        <v>0.978773411103394</v>
      </c>
    </row>
    <row r="210" customFormat="false" ht="12.75" hidden="false" customHeight="false" outlineLevel="0" collapsed="false">
      <c r="A210" s="371"/>
      <c r="B210" s="376" t="n">
        <f aca="false">+[2]data1cf!A210</f>
        <v>-110235.860938647</v>
      </c>
      <c r="C210" s="376" t="n">
        <f aca="false">+[2]data1cf!B210</f>
        <v>15346.9342726143</v>
      </c>
      <c r="D210" s="376" t="n">
        <f aca="false">+[2]data1cf!C210</f>
        <v>23816.4720300548</v>
      </c>
      <c r="E210" s="376" t="n">
        <f aca="false">+[2]data1cf!D210</f>
        <v>22507.8383342035</v>
      </c>
      <c r="F210" s="376" t="n">
        <f aca="false">+[2]data1cf!E210</f>
        <v>20908.4715431363</v>
      </c>
      <c r="G210" s="376" t="n">
        <f aca="false">+[2]data1cf!F210</f>
        <v>19803.8745202709</v>
      </c>
      <c r="H210" s="376" t="n">
        <f aca="false">+[2]data1cf!G210</f>
        <v>18415.3342343348</v>
      </c>
      <c r="I210" s="376" t="n">
        <f aca="false">+[2]data1cf!H210</f>
        <v>17316.8334310987</v>
      </c>
      <c r="J210" s="376" t="n">
        <f aca="false">+[2]data1cf!I210</f>
        <v>16565.5943223216</v>
      </c>
      <c r="K210" s="376" t="n">
        <f aca="false">+[2]data1cf!J210</f>
        <v>15909.6848613885</v>
      </c>
      <c r="L210" s="376" t="n">
        <f aca="false">+[2]data1cf!K210</f>
        <v>15075.2767238172</v>
      </c>
      <c r="M210" s="376" t="n">
        <f aca="false">+[2]data1cf!L210</f>
        <v>14346.9144385284</v>
      </c>
      <c r="N210" s="376" t="n">
        <f aca="false">+[2]data1cf!M210</f>
        <v>13585.0482502836</v>
      </c>
      <c r="O210" s="376" t="n">
        <f aca="false">+[2]data1cf!N210</f>
        <v>12918.8157613242</v>
      </c>
      <c r="P210" s="376" t="n">
        <f aca="false">+[2]data1cf!O210</f>
        <v>13974.8811113134</v>
      </c>
      <c r="Q210" s="376" t="n">
        <f aca="false">+[2]data1cf!P210</f>
        <v>15293.1017932063</v>
      </c>
      <c r="R210" s="376" t="n">
        <f aca="false">+[2]data1cf!Q210</f>
        <v>13724.0398925781</v>
      </c>
      <c r="S210" s="376" t="n">
        <f aca="false">+[2]data1cf!R210</f>
        <v>9988.96025141339</v>
      </c>
      <c r="T210" s="376" t="n">
        <f aca="false">+[2]data1cf!S210</f>
        <v>9414.81108393672</v>
      </c>
      <c r="U210" s="376" t="n">
        <f aca="false">+[2]data1cf!T210</f>
        <v>8840.69013550728</v>
      </c>
      <c r="V210" s="376" t="n">
        <f aca="false">+[2]data1cf!U210</f>
        <v>8266.59825269648</v>
      </c>
      <c r="W210" s="376" t="n">
        <f aca="false">+[2]data1cf!V210</f>
        <v>11766.1923125997</v>
      </c>
      <c r="X210" s="376" t="n">
        <f aca="false">+[2]data1cf!W210</f>
        <v>11192.1612030909</v>
      </c>
      <c r="Y210" s="376" t="n">
        <f aca="false">+[2]data1cf!X210</f>
        <v>10618.1618543684</v>
      </c>
      <c r="Z210" s="376" t="n">
        <f aca="false">+[2]data1cf!Y210</f>
        <v>10044.1952192558</v>
      </c>
      <c r="AA210" s="376" t="n">
        <f aca="false">+[2]data1cf!Z210</f>
        <v>9470.26227916131</v>
      </c>
      <c r="AB210" s="376"/>
      <c r="AC210" s="377" t="n">
        <f aca="false">XNPV(0.1,B210:AA210,$B$1:$AA$1)</f>
        <v>42194.4276780837</v>
      </c>
      <c r="AD210" s="377" t="n">
        <f aca="false">SUMPRODUCT(B210:AA210,$B$1010:$AA$1010)</f>
        <v>78547.1949267536</v>
      </c>
      <c r="AE210" s="378" t="n">
        <f aca="false">SUMPRODUCT(B210:AA210,$B$1012:$AA$1012)</f>
        <v>57636.8585709533</v>
      </c>
      <c r="AF210" s="379" t="n">
        <f aca="false">XIRR(B210:AA210,$B$1:$AA$1)</f>
        <v>0.15674185971959</v>
      </c>
      <c r="AG210" s="380" t="n">
        <f aca="false">1-EXP(-(1/0.25)*(AD210/ABS($AD$1010)))</f>
        <v>0.984819324541383</v>
      </c>
    </row>
    <row r="211" customFormat="false" ht="12.75" hidden="false" customHeight="false" outlineLevel="0" collapsed="false">
      <c r="A211" s="371"/>
      <c r="B211" s="376" t="n">
        <f aca="false">+[2]data1cf!A211</f>
        <v>-93060.1302782759</v>
      </c>
      <c r="C211" s="376" t="n">
        <f aca="false">+[2]data1cf!B211</f>
        <v>13275.8309580251</v>
      </c>
      <c r="D211" s="376" t="n">
        <f aca="false">+[2]data1cf!C211</f>
        <v>20484.8132552562</v>
      </c>
      <c r="E211" s="376" t="n">
        <f aca="false">+[2]data1cf!D211</f>
        <v>19321.9801247505</v>
      </c>
      <c r="F211" s="376" t="n">
        <f aca="false">+[2]data1cf!E211</f>
        <v>17921.8661171942</v>
      </c>
      <c r="G211" s="376" t="n">
        <f aca="false">+[2]data1cf!F211</f>
        <v>16990.3552865181</v>
      </c>
      <c r="H211" s="376" t="n">
        <f aca="false">+[2]data1cf!G211</f>
        <v>15817.1818449152</v>
      </c>
      <c r="I211" s="376" t="n">
        <f aca="false">+[2]data1cf!H211</f>
        <v>14889.8372676652</v>
      </c>
      <c r="J211" s="376" t="n">
        <f aca="false">+[2]data1cf!I211</f>
        <v>14255.647914603</v>
      </c>
      <c r="K211" s="376" t="n">
        <f aca="false">+[2]data1cf!J211</f>
        <v>13702.9449067116</v>
      </c>
      <c r="L211" s="376" t="n">
        <f aca="false">+[2]data1cf!K211</f>
        <v>12997.5350945833</v>
      </c>
      <c r="M211" s="376" t="n">
        <f aca="false">+[2]data1cf!L211</f>
        <v>12382.6581518025</v>
      </c>
      <c r="N211" s="376" t="n">
        <f aca="false">+[2]data1cf!M211</f>
        <v>11739.4975130686</v>
      </c>
      <c r="O211" s="376" t="n">
        <f aca="false">+[2]data1cf!N211</f>
        <v>11178.1134216492</v>
      </c>
      <c r="P211" s="376" t="n">
        <f aca="false">+[2]data1cf!O211</f>
        <v>12068.5909362549</v>
      </c>
      <c r="Q211" s="376" t="n">
        <f aca="false">+[2]data1cf!P211</f>
        <v>13181.4210747227</v>
      </c>
      <c r="R211" s="376" t="n">
        <f aca="false">+[2]data1cf!Q211</f>
        <v>11856.833017408</v>
      </c>
      <c r="S211" s="376" t="n">
        <f aca="false">+[2]data1cf!R211</f>
        <v>8703.71210877757</v>
      </c>
      <c r="T211" s="376" t="n">
        <f aca="false">+[2]data1cf!S211</f>
        <v>8219.0205041619</v>
      </c>
      <c r="U211" s="376" t="n">
        <f aca="false">+[2]data1cf!T211</f>
        <v>7734.35272181413</v>
      </c>
      <c r="V211" s="376" t="n">
        <f aca="false">+[2]data1cf!U211</f>
        <v>7249.7094764023</v>
      </c>
      <c r="W211" s="376" t="n">
        <f aca="false">+[2]data1cf!V211</f>
        <v>10204.0355583379</v>
      </c>
      <c r="X211" s="376" t="n">
        <f aca="false">+[2]data1cf!W211</f>
        <v>9719.44361720542</v>
      </c>
      <c r="Y211" s="376" t="n">
        <f aca="false">+[2]data1cf!X211</f>
        <v>9234.87848824536</v>
      </c>
      <c r="Z211" s="376" t="n">
        <f aca="false">+[2]data1cf!Y211</f>
        <v>8750.34097582285</v>
      </c>
      <c r="AA211" s="376" t="n">
        <f aca="false">+[2]data1cf!Z211</f>
        <v>8265.83190843405</v>
      </c>
      <c r="AB211" s="376"/>
      <c r="AC211" s="377" t="n">
        <f aca="false">XNPV(0.1,B211:AA211,$B$1:$AA$1)</f>
        <v>38252.3341695605</v>
      </c>
      <c r="AD211" s="377" t="n">
        <f aca="false">SUMPRODUCT(B211:AA211,$B$1010:$AA$1010)</f>
        <v>69570.5623689582</v>
      </c>
      <c r="AE211" s="378" t="n">
        <f aca="false">SUMPRODUCT(B211:AA211,$B$1012:$AA$1012)</f>
        <v>51522.1517558061</v>
      </c>
      <c r="AF211" s="379" t="n">
        <f aca="false">XIRR(B211:AA211,$B$1:$AA$1)</f>
        <v>0.160667892922071</v>
      </c>
      <c r="AG211" s="380" t="n">
        <f aca="false">1-EXP(-(1/0.25)*(AD211/ABS($AD$1010)))</f>
        <v>0.975501519459264</v>
      </c>
    </row>
    <row r="212" customFormat="false" ht="12.75" hidden="false" customHeight="false" outlineLevel="0" collapsed="false">
      <c r="A212" s="371"/>
      <c r="B212" s="376" t="n">
        <f aca="false">+[2]data1cf!A212</f>
        <v>-98216.83976848</v>
      </c>
      <c r="C212" s="376" t="n">
        <f aca="false">+[2]data1cf!B212</f>
        <v>13883.8188033846</v>
      </c>
      <c r="D212" s="376" t="n">
        <f aca="false">+[2]data1cf!C212</f>
        <v>21474.6165963207</v>
      </c>
      <c r="E212" s="376" t="n">
        <f aca="false">+[2]data1cf!D212</f>
        <v>20286.2422156543</v>
      </c>
      <c r="F212" s="376" t="n">
        <f aca="false">+[2]data1cf!E212</f>
        <v>18818.5415977305</v>
      </c>
      <c r="G212" s="376" t="n">
        <f aca="false">+[2]data1cf!F212</f>
        <v>17835.0646977479</v>
      </c>
      <c r="H212" s="376" t="n">
        <f aca="false">+[2]data1cf!G212</f>
        <v>16597.2311684895</v>
      </c>
      <c r="I212" s="376" t="n">
        <f aca="false">+[2]data1cf!H212</f>
        <v>15618.4999601667</v>
      </c>
      <c r="J212" s="376" t="n">
        <f aca="false">+[2]data1cf!I212</f>
        <v>14949.1684872112</v>
      </c>
      <c r="K212" s="376" t="n">
        <f aca="false">+[2]data1cf!J212</f>
        <v>14365.4795663258</v>
      </c>
      <c r="L212" s="376" t="n">
        <f aca="false">+[2]data1cf!K212</f>
        <v>13621.3402874758</v>
      </c>
      <c r="M212" s="376" t="n">
        <f aca="false">+[2]data1cf!L212</f>
        <v>12972.3913768537</v>
      </c>
      <c r="N212" s="376" t="n">
        <f aca="false">+[2]data1cf!M212</f>
        <v>12293.5914954112</v>
      </c>
      <c r="O212" s="376" t="n">
        <f aca="false">+[2]data1cf!N212</f>
        <v>11700.7285261893</v>
      </c>
      <c r="P212" s="376" t="n">
        <f aca="false">+[2]data1cf!O212</f>
        <v>12640.92086103</v>
      </c>
      <c r="Q212" s="376" t="n">
        <f aca="false">+[2]data1cf!P212</f>
        <v>13815.4158791714</v>
      </c>
      <c r="R212" s="376" t="n">
        <f aca="false">+[2]data1cf!Q212</f>
        <v>12417.4288723243</v>
      </c>
      <c r="S212" s="376" t="n">
        <f aca="false">+[2]data1cf!R212</f>
        <v>9089.58514238826</v>
      </c>
      <c r="T212" s="376" t="n">
        <f aca="false">+[2]data1cf!S212</f>
        <v>8578.03548599607</v>
      </c>
      <c r="U212" s="376" t="n">
        <f aca="false">+[2]data1cf!T212</f>
        <v>8066.51097192704</v>
      </c>
      <c r="V212" s="376" t="n">
        <f aca="false">+[2]data1cf!U212</f>
        <v>7555.01235445088</v>
      </c>
      <c r="W212" s="376" t="n">
        <f aca="false">+[2]data1cf!V212</f>
        <v>10673.0455072698</v>
      </c>
      <c r="X212" s="376" t="n">
        <f aca="false">+[2]data1cf!W212</f>
        <v>10161.6010369796</v>
      </c>
      <c r="Y212" s="376" t="n">
        <f aca="false">+[2]data1cf!X212</f>
        <v>9650.18486459571</v>
      </c>
      <c r="Z212" s="376" t="n">
        <f aca="false">+[2]data1cf!Y212</f>
        <v>9138.79783905521</v>
      </c>
      <c r="AA212" s="376" t="n">
        <f aca="false">+[2]data1cf!Z212</f>
        <v>8627.44083476343</v>
      </c>
      <c r="AB212" s="376"/>
      <c r="AC212" s="377" t="n">
        <f aca="false">XNPV(0.1,B212:AA212,$B$1:$AA$1)</f>
        <v>39420.4933141209</v>
      </c>
      <c r="AD212" s="377" t="n">
        <f aca="false">SUMPRODUCT(B212:AA212,$B$1010:$AA$1010)</f>
        <v>72249.7000985363</v>
      </c>
      <c r="AE212" s="378" t="n">
        <f aca="false">SUMPRODUCT(B212:AA212,$B$1012:$AA$1012)</f>
        <v>53342.2515118083</v>
      </c>
      <c r="AF212" s="379" t="n">
        <f aca="false">XIRR(B212:AA212,$B$1:$AA$1)</f>
        <v>0.159317525670334</v>
      </c>
      <c r="AG212" s="380" t="n">
        <f aca="false">1-EXP(-(1/0.25)*(AD212/ABS($AD$1010)))</f>
        <v>0.978762398475387</v>
      </c>
    </row>
    <row r="213" customFormat="false" ht="12.75" hidden="false" customHeight="false" outlineLevel="0" collapsed="false">
      <c r="A213" s="371"/>
      <c r="B213" s="376" t="n">
        <f aca="false">+[2]data1cf!A213</f>
        <v>-110517.656640959</v>
      </c>
      <c r="C213" s="376" t="n">
        <f aca="false">+[2]data1cf!B213</f>
        <v>15386.7531956191</v>
      </c>
      <c r="D213" s="376" t="n">
        <f aca="false">+[2]data1cf!C213</f>
        <v>23993.8913370258</v>
      </c>
      <c r="E213" s="376" t="n">
        <f aca="false">+[2]data1cf!D213</f>
        <v>22610.5723732693</v>
      </c>
      <c r="F213" s="376" t="n">
        <f aca="false">+[2]data1cf!E213</f>
        <v>20957.4716462572</v>
      </c>
      <c r="G213" s="376" t="n">
        <f aca="false">+[2]data1cf!F213</f>
        <v>19850.0348638465</v>
      </c>
      <c r="H213" s="376" t="n">
        <f aca="false">+[2]data1cf!G213</f>
        <v>18457.9611357323</v>
      </c>
      <c r="I213" s="376" t="n">
        <f aca="false">+[2]data1cf!H213</f>
        <v>17356.652237175</v>
      </c>
      <c r="J213" s="376" t="n">
        <f aca="false">+[2]data1cf!I213</f>
        <v>16603.4927374248</v>
      </c>
      <c r="K213" s="376" t="n">
        <f aca="false">+[2]data1cf!J213</f>
        <v>15945.890007338</v>
      </c>
      <c r="L213" s="376" t="n">
        <f aca="false">+[2]data1cf!K213</f>
        <v>15109.3654431393</v>
      </c>
      <c r="M213" s="376" t="n">
        <f aca="false">+[2]data1cf!L213</f>
        <v>14379.1412468537</v>
      </c>
      <c r="N213" s="376" t="n">
        <f aca="false">+[2]data1cf!M213</f>
        <v>13615.3275016546</v>
      </c>
      <c r="O213" s="376" t="n">
        <f aca="false">+[2]data1cf!N213</f>
        <v>12947.3748047806</v>
      </c>
      <c r="P213" s="376" t="n">
        <f aca="false">+[2]data1cf!O213</f>
        <v>14006.1568916172</v>
      </c>
      <c r="Q213" s="376" t="n">
        <f aca="false">+[2]data1cf!P213</f>
        <v>15327.7473383008</v>
      </c>
      <c r="R213" s="376" t="n">
        <f aca="false">+[2]data1cf!Q213</f>
        <v>13754.6744479955</v>
      </c>
      <c r="S213" s="376" t="n">
        <f aca="false">+[2]data1cf!R213</f>
        <v>10010.0468305035</v>
      </c>
      <c r="T213" s="376" t="n">
        <f aca="false">+[2]data1cf!S213</f>
        <v>9434.42996670271</v>
      </c>
      <c r="U213" s="376" t="n">
        <f aca="false">+[2]data1cf!T213</f>
        <v>8858.84139408547</v>
      </c>
      <c r="V213" s="376" t="n">
        <f aca="false">+[2]data1cf!U213</f>
        <v>8283.28196138727</v>
      </c>
      <c r="W213" s="376" t="n">
        <f aca="false">+[2]data1cf!V213</f>
        <v>11791.8220263157</v>
      </c>
      <c r="X213" s="376" t="n">
        <f aca="false">+[2]data1cf!W213</f>
        <v>11216.3235222742</v>
      </c>
      <c r="Y213" s="376" t="n">
        <f aca="false">+[2]data1cf!X213</f>
        <v>10640.856860209</v>
      </c>
      <c r="Z213" s="376" t="n">
        <f aca="false">+[2]data1cf!Y213</f>
        <v>10065.4229953794</v>
      </c>
      <c r="AA213" s="376" t="n">
        <f aca="false">+[2]data1cf!Z213</f>
        <v>9490.02291170245</v>
      </c>
      <c r="AB213" s="376"/>
      <c r="AC213" s="377" t="n">
        <f aca="false">XNPV(0.1,B213:AA213,$B$1:$AA$1)</f>
        <v>42403.7439454904</v>
      </c>
      <c r="AD213" s="377" t="n">
        <f aca="false">SUMPRODUCT(B213:AA213,$B$1010:$AA$1010)</f>
        <v>78853.4736065015</v>
      </c>
      <c r="AE213" s="378" t="n">
        <f aca="false">SUMPRODUCT(B213:AA213,$B$1012:$AA$1012)</f>
        <v>57890.3532809184</v>
      </c>
      <c r="AF213" s="379" t="n">
        <f aca="false">XIRR(B213:AA213,$B$1:$AA$1)</f>
        <v>0.156920793752601</v>
      </c>
      <c r="AG213" s="380" t="n">
        <f aca="false">1-EXP(-(1/0.25)*(AD213/ABS($AD$1010)))</f>
        <v>0.985065199923329</v>
      </c>
    </row>
    <row r="214" customFormat="false" ht="12.75" hidden="false" customHeight="false" outlineLevel="0" collapsed="false">
      <c r="A214" s="371"/>
      <c r="B214" s="376" t="n">
        <f aca="false">+[2]data1cf!A214</f>
        <v>-93312.0358023813</v>
      </c>
      <c r="C214" s="376" t="n">
        <f aca="false">+[2]data1cf!B214</f>
        <v>13282.1461336696</v>
      </c>
      <c r="D214" s="376" t="n">
        <f aca="false">+[2]data1cf!C214</f>
        <v>20520.4833697544</v>
      </c>
      <c r="E214" s="376" t="n">
        <f aca="false">+[2]data1cf!D214</f>
        <v>19462.8135607502</v>
      </c>
      <c r="F214" s="376" t="n">
        <f aca="false">+[2]data1cf!E214</f>
        <v>17965.6687605864</v>
      </c>
      <c r="G214" s="376" t="n">
        <f aca="false">+[2]data1cf!F214</f>
        <v>17031.6193847491</v>
      </c>
      <c r="H214" s="376" t="n">
        <f aca="false">+[2]data1cf!G214</f>
        <v>15855.287294535</v>
      </c>
      <c r="I214" s="376" t="n">
        <f aca="false">+[2]data1cf!H214</f>
        <v>14925.4324777113</v>
      </c>
      <c r="J214" s="376" t="n">
        <f aca="false">+[2]data1cf!I214</f>
        <v>14289.5264302829</v>
      </c>
      <c r="K214" s="376" t="n">
        <f aca="false">+[2]data1cf!J214</f>
        <v>13735.3097589464</v>
      </c>
      <c r="L214" s="376" t="n">
        <f aca="false">+[2]data1cf!K214</f>
        <v>13028.0080103746</v>
      </c>
      <c r="M214" s="376" t="n">
        <f aca="false">+[2]data1cf!L214</f>
        <v>12411.4666502104</v>
      </c>
      <c r="N214" s="376" t="n">
        <f aca="false">+[2]data1cf!M214</f>
        <v>11766.5650326353</v>
      </c>
      <c r="O214" s="376" t="n">
        <f aca="false">+[2]data1cf!N214</f>
        <v>11203.6431964144</v>
      </c>
      <c r="P214" s="376" t="n">
        <f aca="false">+[2]data1cf!O214</f>
        <v>12096.5492825483</v>
      </c>
      <c r="Q214" s="376" t="n">
        <f aca="false">+[2]data1cf!P214</f>
        <v>13212.3917535632</v>
      </c>
      <c r="R214" s="376" t="n">
        <f aca="false">+[2]data1cf!Q214</f>
        <v>11884.2181537846</v>
      </c>
      <c r="S214" s="376" t="n">
        <f aca="false">+[2]data1cf!R214</f>
        <v>8722.56202633731</v>
      </c>
      <c r="T214" s="376" t="n">
        <f aca="false">+[2]data1cf!S214</f>
        <v>8236.55840450948</v>
      </c>
      <c r="U214" s="376" t="n">
        <f aca="false">+[2]data1cf!T214</f>
        <v>7750.57866943432</v>
      </c>
      <c r="V214" s="376" t="n">
        <f aca="false">+[2]data1cf!U214</f>
        <v>7264.62353771441</v>
      </c>
      <c r="W214" s="376" t="n">
        <f aca="false">+[2]data1cf!V214</f>
        <v>10226.9467184916</v>
      </c>
      <c r="X214" s="376" t="n">
        <f aca="false">+[2]data1cf!W214</f>
        <v>9741.04302992722</v>
      </c>
      <c r="Y214" s="376" t="n">
        <f aca="false">+[2]data1cf!X214</f>
        <v>9255.16622611338</v>
      </c>
      <c r="Z214" s="376" t="n">
        <f aca="false">+[2]data1cf!Y214</f>
        <v>8769.31711359264</v>
      </c>
      <c r="AA214" s="376" t="n">
        <f aca="false">+[2]data1cf!Z214</f>
        <v>8283.49652310377</v>
      </c>
      <c r="AB214" s="376"/>
      <c r="AC214" s="377" t="n">
        <f aca="false">XNPV(0.1,B214:AA214,$B$1:$AA$1)</f>
        <v>38348.0632788571</v>
      </c>
      <c r="AD214" s="377" t="n">
        <f aca="false">SUMPRODUCT(B214:AA214,$B$1010:$AA$1010)</f>
        <v>69747.6379167024</v>
      </c>
      <c r="AE214" s="378" t="n">
        <f aca="false">SUMPRODUCT(B214:AA214,$B$1012:$AA$1012)</f>
        <v>51654.1036469318</v>
      </c>
      <c r="AF214" s="379" t="n">
        <f aca="false">XIRR(B214:AA214,$B$1:$AA$1)</f>
        <v>0.160664335138051</v>
      </c>
      <c r="AG214" s="380" t="n">
        <f aca="false">1-EXP(-(1/0.25)*(AD214/ABS($AD$1010)))</f>
        <v>0.97573171532695</v>
      </c>
    </row>
    <row r="215" customFormat="false" ht="12.75" hidden="false" customHeight="false" outlineLevel="0" collapsed="false">
      <c r="A215" s="371"/>
      <c r="B215" s="376" t="n">
        <f aca="false">+[2]data1cf!A215</f>
        <v>-115315.813484728</v>
      </c>
      <c r="C215" s="376" t="n">
        <f aca="false">+[2]data1cf!B215</f>
        <v>15896.2558853676</v>
      </c>
      <c r="D215" s="376" t="n">
        <f aca="false">+[2]data1cf!C215</f>
        <v>24884.5722911469</v>
      </c>
      <c r="E215" s="376" t="n">
        <f aca="false">+[2]data1cf!D215</f>
        <v>23407.941081981</v>
      </c>
      <c r="F215" s="376" t="n">
        <f aca="false">+[2]data1cf!E215</f>
        <v>21791.8001268023</v>
      </c>
      <c r="G215" s="376" t="n">
        <f aca="false">+[2]data1cf!F215</f>
        <v>20636.0105427533</v>
      </c>
      <c r="H215" s="376" t="n">
        <f aca="false">+[2]data1cf!G215</f>
        <v>19183.7726260819</v>
      </c>
      <c r="I215" s="376" t="n">
        <f aca="false">+[2]data1cf!H215</f>
        <v>18034.6500750339</v>
      </c>
      <c r="J215" s="376" t="n">
        <f aca="false">+[2]data1cf!I215</f>
        <v>17248.7919322069</v>
      </c>
      <c r="K215" s="376" t="n">
        <f aca="false">+[2]data1cf!J215</f>
        <v>16562.3577795289</v>
      </c>
      <c r="L215" s="376" t="n">
        <f aca="false">+[2]data1cf!K215</f>
        <v>15689.7966582662</v>
      </c>
      <c r="M215" s="376" t="n">
        <f aca="false">+[2]data1cf!L215</f>
        <v>14927.8695619066</v>
      </c>
      <c r="N215" s="376" t="n">
        <f aca="false">+[2]data1cf!M215</f>
        <v>14130.8946164045</v>
      </c>
      <c r="O215" s="376" t="n">
        <f aca="false">+[2]data1cf!N215</f>
        <v>13433.6518086082</v>
      </c>
      <c r="P215" s="376" t="n">
        <f aca="false">+[2]data1cf!O215</f>
        <v>14538.6919802565</v>
      </c>
      <c r="Q215" s="376" t="n">
        <f aca="false">+[2]data1cf!P215</f>
        <v>15917.6596681805</v>
      </c>
      <c r="R215" s="376" t="n">
        <f aca="false">+[2]data1cf!Q215</f>
        <v>14276.2913517526</v>
      </c>
      <c r="S215" s="376" t="n">
        <f aca="false">+[2]data1cf!R215</f>
        <v>10369.0896155511</v>
      </c>
      <c r="T215" s="376" t="n">
        <f aca="false">+[2]data1cf!S215</f>
        <v>9768.48217487445</v>
      </c>
      <c r="U215" s="376" t="n">
        <f aca="false">+[2]data1cf!T215</f>
        <v>9167.90425365142</v>
      </c>
      <c r="V215" s="376" t="n">
        <f aca="false">+[2]data1cf!U215</f>
        <v>8567.35673746564</v>
      </c>
      <c r="W215" s="376" t="n">
        <f aca="false">+[2]data1cf!V215</f>
        <v>12228.2211099829</v>
      </c>
      <c r="X215" s="376" t="n">
        <f aca="false">+[2]data1cf!W215</f>
        <v>11627.7371676895</v>
      </c>
      <c r="Y215" s="376" t="n">
        <f aca="false">+[2]data1cf!X215</f>
        <v>11027.2864498013</v>
      </c>
      <c r="Z215" s="376" t="n">
        <f aca="false">+[2]data1cf!Y215</f>
        <v>10426.8699530503</v>
      </c>
      <c r="AA215" s="376" t="n">
        <f aca="false">+[2]data1cf!Z215</f>
        <v>9826.48870407082</v>
      </c>
      <c r="AB215" s="376"/>
      <c r="AC215" s="377" t="n">
        <f aca="false">XNPV(0.1,B215:AA215,$B$1:$AA$1)</f>
        <v>43339.5467944444</v>
      </c>
      <c r="AD215" s="377" t="n">
        <f aca="false">SUMPRODUCT(B215:AA215,$B$1010:$AA$1010)</f>
        <v>81180.6449354331</v>
      </c>
      <c r="AE215" s="378" t="n">
        <f aca="false">SUMPRODUCT(B215:AA215,$B$1012:$AA$1012)</f>
        <v>59424.1592994932</v>
      </c>
      <c r="AF215" s="379" t="n">
        <f aca="false">XIRR(B215:AA215,$B$1:$AA$1)</f>
        <v>0.155766416155525</v>
      </c>
      <c r="AG215" s="380" t="n">
        <f aca="false">1-EXP(-(1/0.25)*(AD215/ABS($AD$1010)))</f>
        <v>0.986807859017356</v>
      </c>
    </row>
    <row r="216" customFormat="false" ht="12.75" hidden="false" customHeight="false" outlineLevel="0" collapsed="false">
      <c r="A216" s="371"/>
      <c r="B216" s="376" t="n">
        <f aca="false">+[2]data1cf!A216</f>
        <v>-98557.1943117488</v>
      </c>
      <c r="C216" s="376" t="n">
        <f aca="false">+[2]data1cf!B216</f>
        <v>13922.5811854676</v>
      </c>
      <c r="D216" s="376" t="n">
        <f aca="false">+[2]data1cf!C216</f>
        <v>21630.9325718442</v>
      </c>
      <c r="E216" s="376" t="n">
        <f aca="false">+[2]data1cf!D216</f>
        <v>20363.1305795256</v>
      </c>
      <c r="F216" s="376" t="n">
        <f aca="false">+[2]data1cf!E216</f>
        <v>18877.7242168441</v>
      </c>
      <c r="G216" s="376" t="n">
        <f aca="false">+[2]data1cf!F216</f>
        <v>17890.8174382117</v>
      </c>
      <c r="H216" s="376" t="n">
        <f aca="false">+[2]data1cf!G216</f>
        <v>16648.7161962492</v>
      </c>
      <c r="I216" s="376" t="n">
        <f aca="false">+[2]data1cf!H216</f>
        <v>15666.5933535165</v>
      </c>
      <c r="J216" s="376" t="n">
        <f aca="false">+[2]data1cf!I216</f>
        <v>14994.9424207993</v>
      </c>
      <c r="K216" s="376" t="n">
        <f aca="false">+[2]data1cf!J216</f>
        <v>14409.2083592511</v>
      </c>
      <c r="L216" s="376" t="n">
        <f aca="false">+[2]data1cf!K216</f>
        <v>13662.5128475975</v>
      </c>
      <c r="M216" s="376" t="n">
        <f aca="false">+[2]data1cf!L216</f>
        <v>13011.3151096806</v>
      </c>
      <c r="N216" s="376" t="n">
        <f aca="false">+[2]data1cf!M216</f>
        <v>12330.162957241</v>
      </c>
      <c r="O216" s="376" t="n">
        <f aca="false">+[2]data1cf!N216</f>
        <v>11735.2223105587</v>
      </c>
      <c r="P216" s="376" t="n">
        <f aca="false">+[2]data1cf!O216</f>
        <v>12678.6959364954</v>
      </c>
      <c r="Q216" s="376" t="n">
        <f aca="false">+[2]data1cf!P216</f>
        <v>13857.2609768084</v>
      </c>
      <c r="R216" s="376" t="n">
        <f aca="false">+[2]data1cf!Q216</f>
        <v>12454.4294725173</v>
      </c>
      <c r="S216" s="376" t="n">
        <f aca="false">+[2]data1cf!R216</f>
        <v>9115.0536393753</v>
      </c>
      <c r="T216" s="376" t="n">
        <f aca="false">+[2]data1cf!S216</f>
        <v>8601.73129053982</v>
      </c>
      <c r="U216" s="376" t="n">
        <f aca="false">+[2]data1cf!T216</f>
        <v>8088.43417115415</v>
      </c>
      <c r="V216" s="376" t="n">
        <f aca="false">+[2]data1cf!U216</f>
        <v>7575.16303810181</v>
      </c>
      <c r="W216" s="376" t="n">
        <f aca="false">+[2]data1cf!V216</f>
        <v>10704.0012295691</v>
      </c>
      <c r="X216" s="376" t="n">
        <f aca="false">+[2]data1cf!W216</f>
        <v>10190.7844313411</v>
      </c>
      <c r="Y216" s="376" t="n">
        <f aca="false">+[2]data1cf!X216</f>
        <v>9677.59602908109</v>
      </c>
      <c r="Z216" s="376" t="n">
        <f aca="false">+[2]data1cf!Y216</f>
        <v>9164.43687466817</v>
      </c>
      <c r="AA216" s="376" t="n">
        <f aca="false">+[2]data1cf!Z216</f>
        <v>8651.30784553775</v>
      </c>
      <c r="AB216" s="376"/>
      <c r="AC216" s="377" t="n">
        <f aca="false">XNPV(0.1,B216:AA216,$B$1:$AA$1)</f>
        <v>39581.4769389289</v>
      </c>
      <c r="AD216" s="377" t="n">
        <f aca="false">SUMPRODUCT(B216:AA216,$B$1010:$AA$1010)</f>
        <v>72518.3982378214</v>
      </c>
      <c r="AE216" s="378" t="n">
        <f aca="false">SUMPRODUCT(B216:AA216,$B$1012:$AA$1012)</f>
        <v>53551.0265574812</v>
      </c>
      <c r="AF216" s="379" t="n">
        <f aca="false">XIRR(B216:AA216,$B$1:$AA$1)</f>
        <v>0.159386408220692</v>
      </c>
      <c r="AG216" s="380" t="n">
        <f aca="false">1-EXP(-(1/0.25)*(AD216/ABS($AD$1010)))</f>
        <v>0.979064471036274</v>
      </c>
    </row>
    <row r="217" customFormat="false" ht="12.75" hidden="false" customHeight="false" outlineLevel="0" collapsed="false">
      <c r="A217" s="371"/>
      <c r="B217" s="376" t="n">
        <f aca="false">+[2]data1cf!A217</f>
        <v>-96772.1349263438</v>
      </c>
      <c r="C217" s="376" t="n">
        <f aca="false">+[2]data1cf!B217</f>
        <v>13670.3019950672</v>
      </c>
      <c r="D217" s="376" t="n">
        <f aca="false">+[2]data1cf!C217</f>
        <v>21186.8395497938</v>
      </c>
      <c r="E217" s="376" t="n">
        <f aca="false">+[2]data1cf!D217</f>
        <v>19960.181519571</v>
      </c>
      <c r="F217" s="376" t="n">
        <f aca="false">+[2]data1cf!E217</f>
        <v>18567.3288018543</v>
      </c>
      <c r="G217" s="376" t="n">
        <f aca="false">+[2]data1cf!F217</f>
        <v>17598.4107270482</v>
      </c>
      <c r="H217" s="376" t="n">
        <f aca="false">+[2]data1cf!G217</f>
        <v>16378.6923818827</v>
      </c>
      <c r="I217" s="376" t="n">
        <f aca="false">+[2]data1cf!H217</f>
        <v>15414.357663196</v>
      </c>
      <c r="J217" s="376" t="n">
        <f aca="false">+[2]data1cf!I217</f>
        <v>14754.8716141236</v>
      </c>
      <c r="K217" s="376" t="n">
        <f aca="false">+[2]data1cf!J217</f>
        <v>14179.8637133006</v>
      </c>
      <c r="L217" s="376" t="n">
        <f aca="false">+[2]data1cf!K217</f>
        <v>13446.5748901942</v>
      </c>
      <c r="M217" s="376" t="n">
        <f aca="false">+[2]data1cf!L217</f>
        <v>12807.1715894256</v>
      </c>
      <c r="N217" s="376" t="n">
        <f aca="false">+[2]data1cf!M217</f>
        <v>12138.3564059012</v>
      </c>
      <c r="O217" s="376" t="n">
        <f aca="false">+[2]data1cf!N217</f>
        <v>11554.3125658687</v>
      </c>
      <c r="P217" s="376" t="n">
        <f aca="false">+[2]data1cf!O217</f>
        <v>12480.5767859579</v>
      </c>
      <c r="Q217" s="376" t="n">
        <f aca="false">+[2]data1cf!P217</f>
        <v>13637.7957581202</v>
      </c>
      <c r="R217" s="376" t="n">
        <f aca="false">+[2]data1cf!Q217</f>
        <v>12260.3722167928</v>
      </c>
      <c r="S217" s="376" t="n">
        <f aca="false">+[2]data1cf!R217</f>
        <v>8981.47887012954</v>
      </c>
      <c r="T217" s="376" t="n">
        <f aca="false">+[2]data1cf!S217</f>
        <v>8477.45377131144</v>
      </c>
      <c r="U217" s="376" t="n">
        <f aca="false">+[2]data1cf!T217</f>
        <v>7973.45344498954</v>
      </c>
      <c r="V217" s="376" t="n">
        <f aca="false">+[2]data1cf!U217</f>
        <v>7469.47863433872</v>
      </c>
      <c r="W217" s="376" t="n">
        <f aca="false">+[2]data1cf!V217</f>
        <v>10541.6475788972</v>
      </c>
      <c r="X217" s="376" t="n">
        <f aca="false">+[2]data1cf!W217</f>
        <v>10037.7261189631</v>
      </c>
      <c r="Y217" s="376" t="n">
        <f aca="false">+[2]data1cf!X217</f>
        <v>9533.83254069165</v>
      </c>
      <c r="Z217" s="376" t="n">
        <f aca="false">+[2]data1cf!Y217</f>
        <v>9029.96768053283</v>
      </c>
      <c r="AA217" s="376" t="n">
        <f aca="false">+[2]data1cf!Z217</f>
        <v>8526.13240002999</v>
      </c>
      <c r="AB217" s="376"/>
      <c r="AC217" s="377" t="n">
        <f aca="false">XNPV(0.1,B217:AA217,$B$1:$AA$1)</f>
        <v>39003.313791923</v>
      </c>
      <c r="AD217" s="377" t="n">
        <f aca="false">SUMPRODUCT(B217:AA217,$B$1010:$AA$1010)</f>
        <v>71401.0608203308</v>
      </c>
      <c r="AE217" s="378" t="n">
        <f aca="false">SUMPRODUCT(B217:AA217,$B$1012:$AA$1012)</f>
        <v>52737.6005857425</v>
      </c>
      <c r="AF217" s="379" t="n">
        <f aca="false">XIRR(B217:AA217,$B$1:$AA$1)</f>
        <v>0.159513314672163</v>
      </c>
      <c r="AG217" s="380" t="n">
        <f aca="false">1-EXP(-(1/0.25)*(AD217/ABS($AD$1010)))</f>
        <v>0.977779432047891</v>
      </c>
    </row>
    <row r="218" customFormat="false" ht="12.75" hidden="false" customHeight="false" outlineLevel="0" collapsed="false">
      <c r="A218" s="371"/>
      <c r="B218" s="376" t="n">
        <f aca="false">+[2]data1cf!A218</f>
        <v>-103828.834116735</v>
      </c>
      <c r="C218" s="376" t="n">
        <f aca="false">+[2]data1cf!B218</f>
        <v>14576.5664015711</v>
      </c>
      <c r="D218" s="376" t="n">
        <f aca="false">+[2]data1cf!C218</f>
        <v>22580.1808632058</v>
      </c>
      <c r="E218" s="376" t="n">
        <f aca="false">+[2]data1cf!D218</f>
        <v>21348.5420246938</v>
      </c>
      <c r="F218" s="376" t="n">
        <f aca="false">+[2]data1cf!E218</f>
        <v>19794.3843785868</v>
      </c>
      <c r="G218" s="376" t="n">
        <f aca="false">+[2]data1cf!F218</f>
        <v>18754.3533353463</v>
      </c>
      <c r="H218" s="376" t="n">
        <f aca="false">+[2]data1cf!G218</f>
        <v>17446.1508921184</v>
      </c>
      <c r="I218" s="376" t="n">
        <f aca="false">+[2]data1cf!H218</f>
        <v>16411.4961372581</v>
      </c>
      <c r="J218" s="376" t="n">
        <f aca="false">+[2]data1cf!I218</f>
        <v>15703.9198536144</v>
      </c>
      <c r="K218" s="376" t="n">
        <f aca="false">+[2]data1cf!J218</f>
        <v>15086.509279623</v>
      </c>
      <c r="L218" s="376" t="n">
        <f aca="false">+[2]data1cf!K218</f>
        <v>14300.2211171163</v>
      </c>
      <c r="M218" s="376" t="n">
        <f aca="false">+[2]data1cf!L218</f>
        <v>13614.1920313705</v>
      </c>
      <c r="N218" s="376" t="n">
        <f aca="false">+[2]data1cf!M218</f>
        <v>12896.6063255497</v>
      </c>
      <c r="O218" s="376" t="n">
        <f aca="false">+[2]data1cf!N218</f>
        <v>12269.4852146479</v>
      </c>
      <c r="P218" s="376" t="n">
        <f aca="false">+[2]data1cf!O218</f>
        <v>13263.7816813411</v>
      </c>
      <c r="Q218" s="376" t="n">
        <f aca="false">+[2]data1cf!P218</f>
        <v>14505.3859591513</v>
      </c>
      <c r="R218" s="376" t="n">
        <f aca="false">+[2]data1cf!Q218</f>
        <v>13027.5196240764</v>
      </c>
      <c r="S218" s="376" t="n">
        <f aca="false">+[2]data1cf!R218</f>
        <v>9509.52682959807</v>
      </c>
      <c r="T218" s="376" t="n">
        <f aca="false">+[2]data1cf!S218</f>
        <v>8968.74782936532</v>
      </c>
      <c r="U218" s="376" t="n">
        <f aca="false">+[2]data1cf!T218</f>
        <v>8427.99540805843</v>
      </c>
      <c r="V218" s="376" t="n">
        <f aca="false">+[2]data1cf!U218</f>
        <v>7887.27036304517</v>
      </c>
      <c r="W218" s="376" t="n">
        <f aca="false">+[2]data1cf!V218</f>
        <v>11183.4642515642</v>
      </c>
      <c r="X218" s="376" t="n">
        <f aca="false">+[2]data1cf!W218</f>
        <v>10642.7964476432</v>
      </c>
      <c r="Y218" s="376" t="n">
        <f aca="false">+[2]data1cf!X218</f>
        <v>10102.1585585375</v>
      </c>
      <c r="Z218" s="376" t="n">
        <f aca="false">+[2]data1cf!Y218</f>
        <v>9561.55148169147</v>
      </c>
      <c r="AA218" s="376" t="n">
        <f aca="false">+[2]data1cf!Z218</f>
        <v>9020.97614147288</v>
      </c>
      <c r="AB218" s="376"/>
      <c r="AC218" s="377" t="n">
        <f aca="false">XNPV(0.1,B218:AA218,$B$1:$AA$1)</f>
        <v>40753.1772578703</v>
      </c>
      <c r="AD218" s="377" t="n">
        <f aca="false">SUMPRODUCT(B218:AA218,$B$1010:$AA$1010)</f>
        <v>75231.4170666958</v>
      </c>
      <c r="AE218" s="378" t="n">
        <f aca="false">SUMPRODUCT(B218:AA218,$B$1012:$AA$1012)</f>
        <v>55387.21838781</v>
      </c>
      <c r="AF218" s="379" t="n">
        <f aca="false">XIRR(B218:AA218,$B$1:$AA$1)</f>
        <v>0.158106467669533</v>
      </c>
      <c r="AG218" s="380" t="n">
        <f aca="false">1-EXP(-(1/0.25)*(AD218/ABS($AD$1010)))</f>
        <v>0.981883856064342</v>
      </c>
    </row>
    <row r="219" customFormat="false" ht="12.75" hidden="false" customHeight="false" outlineLevel="0" collapsed="false">
      <c r="A219" s="371"/>
      <c r="B219" s="376" t="n">
        <f aca="false">+[2]data1cf!A219</f>
        <v>-94293.5399359046</v>
      </c>
      <c r="C219" s="376" t="n">
        <f aca="false">+[2]data1cf!B219</f>
        <v>13389.4934209582</v>
      </c>
      <c r="D219" s="376" t="n">
        <f aca="false">+[2]data1cf!C219</f>
        <v>20729.9250237154</v>
      </c>
      <c r="E219" s="376" t="n">
        <f aca="false">+[2]data1cf!D219</f>
        <v>19542.690859498</v>
      </c>
      <c r="F219" s="376" t="n">
        <f aca="false">+[2]data1cf!E219</f>
        <v>18136.3378068546</v>
      </c>
      <c r="G219" s="376" t="n">
        <f aca="false">+[2]data1cf!F219</f>
        <v>17192.397450747</v>
      </c>
      <c r="H219" s="376" t="n">
        <f aca="false">+[2]data1cf!G219</f>
        <v>16003.7582597687</v>
      </c>
      <c r="I219" s="376" t="n">
        <f aca="false">+[2]data1cf!H219</f>
        <v>15064.1227502568</v>
      </c>
      <c r="J219" s="376" t="n">
        <f aca="false">+[2]data1cf!I219</f>
        <v>14421.527914949</v>
      </c>
      <c r="K219" s="376" t="n">
        <f aca="false">+[2]data1cf!J219</f>
        <v>13861.4135288503</v>
      </c>
      <c r="L219" s="376" t="n">
        <f aca="false">+[2]data1cf!K219</f>
        <v>13146.7401934655</v>
      </c>
      <c r="M219" s="376" t="n">
        <f aca="false">+[2]data1cf!L219</f>
        <v>12523.713733193</v>
      </c>
      <c r="N219" s="376" t="n">
        <f aca="false">+[2]data1cf!M219</f>
        <v>11872.0287076906</v>
      </c>
      <c r="O219" s="376" t="n">
        <f aca="false">+[2]data1cf!N219</f>
        <v>11303.1153280755</v>
      </c>
      <c r="P219" s="376" t="n">
        <f aca="false">+[2]data1cf!O219</f>
        <v>12205.4839021876</v>
      </c>
      <c r="Q219" s="376" t="n">
        <f aca="false">+[2]data1cf!P219</f>
        <v>13333.063379991</v>
      </c>
      <c r="R219" s="376" t="n">
        <f aca="false">+[2]data1cf!Q219</f>
        <v>11990.9193650671</v>
      </c>
      <c r="S219" s="376" t="n">
        <f aca="false">+[2]data1cf!R219</f>
        <v>8796.00730732967</v>
      </c>
      <c r="T219" s="376" t="n">
        <f aca="false">+[2]data1cf!S219</f>
        <v>8304.89164867156</v>
      </c>
      <c r="U219" s="376" t="n">
        <f aca="false">+[2]data1cf!T219</f>
        <v>7813.8001280193</v>
      </c>
      <c r="V219" s="376" t="n">
        <f aca="false">+[2]data1cf!U219</f>
        <v>7322.73346951307</v>
      </c>
      <c r="W219" s="376" t="n">
        <f aca="false">+[2]data1cf!V219</f>
        <v>10316.2158938087</v>
      </c>
      <c r="X219" s="376" t="n">
        <f aca="false">+[2]data1cf!W219</f>
        <v>9825.20121956361</v>
      </c>
      <c r="Y219" s="376" t="n">
        <f aca="false">+[2]data1cf!X219</f>
        <v>9334.21371285678</v>
      </c>
      <c r="Z219" s="376" t="n">
        <f aca="false">+[2]data1cf!Y219</f>
        <v>8843.25418871434</v>
      </c>
      <c r="AA219" s="376" t="n">
        <f aca="false">+[2]data1cf!Z219</f>
        <v>8352.32348661324</v>
      </c>
      <c r="AB219" s="376"/>
      <c r="AC219" s="377" t="n">
        <f aca="false">XNPV(0.1,B219:AA219,$B$1:$AA$1)</f>
        <v>38502.3241558533</v>
      </c>
      <c r="AD219" s="377" t="n">
        <f aca="false">SUMPRODUCT(B219:AA219,$B$1010:$AA$1010)</f>
        <v>70180.2871044079</v>
      </c>
      <c r="AE219" s="378" t="n">
        <f aca="false">SUMPRODUCT(B219:AA219,$B$1012:$AA$1012)</f>
        <v>51927.0737666228</v>
      </c>
      <c r="AF219" s="379" t="n">
        <f aca="false">XIRR(B219:AA219,$B$1:$AA$1)</f>
        <v>0.160272778094648</v>
      </c>
      <c r="AG219" s="380" t="n">
        <f aca="false">1-EXP(-(1/0.25)*(AD219/ABS($AD$1010)))</f>
        <v>0.976285095950795</v>
      </c>
    </row>
    <row r="220" customFormat="false" ht="12.75" hidden="false" customHeight="false" outlineLevel="0" collapsed="false">
      <c r="A220" s="371"/>
      <c r="B220" s="376" t="n">
        <f aca="false">+[2]data1cf!A220</f>
        <v>-111001.097773348</v>
      </c>
      <c r="C220" s="376" t="n">
        <f aca="false">+[2]data1cf!B220</f>
        <v>15490.0797652935</v>
      </c>
      <c r="D220" s="376" t="n">
        <f aca="false">+[2]data1cf!C220</f>
        <v>24038.8180393677</v>
      </c>
      <c r="E220" s="376" t="n">
        <f aca="false">+[2]data1cf!D220</f>
        <v>22656.9064582093</v>
      </c>
      <c r="F220" s="376" t="n">
        <f aca="false">+[2]data1cf!E220</f>
        <v>21041.534906078</v>
      </c>
      <c r="G220" s="376" t="n">
        <f aca="false">+[2]data1cf!F220</f>
        <v>19929.2263085227</v>
      </c>
      <c r="H220" s="376" t="n">
        <f aca="false">+[2]data1cf!G220</f>
        <v>18531.0907019847</v>
      </c>
      <c r="I220" s="376" t="n">
        <f aca="false">+[2]data1cf!H220</f>
        <v>17424.9643105741</v>
      </c>
      <c r="J220" s="376" t="n">
        <f aca="false">+[2]data1cf!I220</f>
        <v>16668.5102396893</v>
      </c>
      <c r="K220" s="376" t="n">
        <f aca="false">+[2]data1cf!J220</f>
        <v>16008.0025825567</v>
      </c>
      <c r="L220" s="376" t="n">
        <f aca="false">+[2]data1cf!K220</f>
        <v>15167.8471337242</v>
      </c>
      <c r="M220" s="376" t="n">
        <f aca="false">+[2]data1cf!L220</f>
        <v>14434.4286929795</v>
      </c>
      <c r="N220" s="376" t="n">
        <f aca="false">+[2]data1cf!M220</f>
        <v>13667.2737714187</v>
      </c>
      <c r="O220" s="376" t="n">
        <f aca="false">+[2]data1cf!N220</f>
        <v>12996.3699320846</v>
      </c>
      <c r="P220" s="376" t="n">
        <f aca="false">+[2]data1cf!O220</f>
        <v>14059.8127796324</v>
      </c>
      <c r="Q220" s="376" t="n">
        <f aca="false">+[2]data1cf!P220</f>
        <v>15387.1843042135</v>
      </c>
      <c r="R220" s="376" t="n">
        <f aca="false">+[2]data1cf!Q220</f>
        <v>13807.2302678314</v>
      </c>
      <c r="S220" s="376" t="n">
        <f aca="false">+[2]data1cf!R220</f>
        <v>10046.2223987959</v>
      </c>
      <c r="T220" s="376" t="n">
        <f aca="false">+[2]data1cf!S220</f>
        <v>9468.08759463231</v>
      </c>
      <c r="U220" s="376" t="n">
        <f aca="false">+[2]data1cf!T220</f>
        <v>8889.98120540738</v>
      </c>
      <c r="V220" s="376" t="n">
        <f aca="false">+[2]data1cf!U220</f>
        <v>8311.90408356919</v>
      </c>
      <c r="W220" s="376" t="n">
        <f aca="false">+[2]data1cf!V220</f>
        <v>11835.7916742557</v>
      </c>
      <c r="X220" s="376" t="n">
        <f aca="false">+[2]data1cf!W220</f>
        <v>11257.7757475965</v>
      </c>
      <c r="Y220" s="376" t="n">
        <f aca="false">+[2]data1cf!X220</f>
        <v>10679.7918022011</v>
      </c>
      <c r="Z220" s="376" t="n">
        <f aca="false">+[2]data1cf!Y220</f>
        <v>10101.8407975073</v>
      </c>
      <c r="AA220" s="376" t="n">
        <f aca="false">+[2]data1cf!Z220</f>
        <v>9523.92372173618</v>
      </c>
      <c r="AB220" s="376"/>
      <c r="AC220" s="377" t="n">
        <f aca="false">XNPV(0.1,B220:AA220,$B$1:$AA$1)</f>
        <v>42482.7271515224</v>
      </c>
      <c r="AD220" s="377" t="n">
        <f aca="false">SUMPRODUCT(B220:AA220,$B$1010:$AA$1010)</f>
        <v>79068.0318787085</v>
      </c>
      <c r="AE220" s="378" t="n">
        <f aca="false">SUMPRODUCT(B220:AA220,$B$1012:$AA$1012)</f>
        <v>58026.89911273</v>
      </c>
      <c r="AF220" s="379" t="n">
        <f aca="false">XIRR(B220:AA220,$B$1:$AA$1)</f>
        <v>0.156781109055861</v>
      </c>
      <c r="AG220" s="380" t="n">
        <f aca="false">1-EXP(-(1/0.25)*(AD220/ABS($AD$1010)))</f>
        <v>0.985235067803787</v>
      </c>
    </row>
    <row r="221" customFormat="false" ht="12.75" hidden="false" customHeight="false" outlineLevel="0" collapsed="false">
      <c r="A221" s="371"/>
      <c r="B221" s="376" t="n">
        <f aca="false">+[2]data1cf!A221</f>
        <v>-102177.639307221</v>
      </c>
      <c r="C221" s="376" t="n">
        <f aca="false">+[2]data1cf!B221</f>
        <v>14379.3210395323</v>
      </c>
      <c r="D221" s="376" t="n">
        <f aca="false">+[2]data1cf!C221</f>
        <v>22360.8016440608</v>
      </c>
      <c r="E221" s="376" t="n">
        <f aca="false">+[2]data1cf!D221</f>
        <v>21090.7128926987</v>
      </c>
      <c r="F221" s="376" t="n">
        <f aca="false">+[2]data1cf!E221</f>
        <v>19507.2660326546</v>
      </c>
      <c r="G221" s="376" t="n">
        <f aca="false">+[2]data1cf!F221</f>
        <v>18483.8746903847</v>
      </c>
      <c r="H221" s="376" t="n">
        <f aca="false">+[2]data1cf!G221</f>
        <v>17196.3766132497</v>
      </c>
      <c r="I221" s="376" t="n">
        <f aca="false">+[2]data1cf!H221</f>
        <v>16178.1760213914</v>
      </c>
      <c r="J221" s="376" t="n">
        <f aca="false">+[2]data1cf!I221</f>
        <v>15481.8523565104</v>
      </c>
      <c r="K221" s="376" t="n">
        <f aca="false">+[2]data1cf!J221</f>
        <v>14874.3635705896</v>
      </c>
      <c r="L221" s="376" t="n">
        <f aca="false">+[2]data1cf!K221</f>
        <v>14100.4767067304</v>
      </c>
      <c r="M221" s="376" t="n">
        <f aca="false">+[2]data1cf!L221</f>
        <v>13425.3575736504</v>
      </c>
      <c r="N221" s="376" t="n">
        <f aca="false">+[2]data1cf!M221</f>
        <v>12719.1836669017</v>
      </c>
      <c r="O221" s="376" t="n">
        <f aca="false">+[2]data1cf!N221</f>
        <v>12102.142192973</v>
      </c>
      <c r="P221" s="376" t="n">
        <f aca="false">+[2]data1cf!O221</f>
        <v>13080.5198158213</v>
      </c>
      <c r="Q221" s="376" t="n">
        <f aca="false">+[2]data1cf!P221</f>
        <v>14302.3788026781</v>
      </c>
      <c r="R221" s="376" t="n">
        <f aca="false">+[2]data1cf!Q221</f>
        <v>12848.0150451135</v>
      </c>
      <c r="S221" s="376" t="n">
        <f aca="false">+[2]data1cf!R221</f>
        <v>9385.96905473408</v>
      </c>
      <c r="T221" s="376" t="n">
        <f aca="false">+[2]data1cf!S221</f>
        <v>8853.79008825761</v>
      </c>
      <c r="U221" s="376" t="n">
        <f aca="false">+[2]data1cf!T221</f>
        <v>8321.63727802109</v>
      </c>
      <c r="V221" s="376" t="n">
        <f aca="false">+[2]data1cf!U221</f>
        <v>7789.51140871172</v>
      </c>
      <c r="W221" s="376" t="n">
        <f aca="false">+[2]data1cf!V221</f>
        <v>11033.2857715164</v>
      </c>
      <c r="X221" s="376" t="n">
        <f aca="false">+[2]data1cf!W221</f>
        <v>10501.2162329916</v>
      </c>
      <c r="Y221" s="376" t="n">
        <f aca="false">+[2]data1cf!X221</f>
        <v>9969.17613354526</v>
      </c>
      <c r="Z221" s="376" t="n">
        <f aca="false">+[2]data1cf!Y221</f>
        <v>9437.16635634981</v>
      </c>
      <c r="AA221" s="376" t="n">
        <f aca="false">+[2]data1cf!Z221</f>
        <v>8905.18781107275</v>
      </c>
      <c r="AB221" s="376"/>
      <c r="AC221" s="377" t="n">
        <f aca="false">XNPV(0.1,B221:AA221,$B$1:$AA$1)</f>
        <v>40495.6576698895</v>
      </c>
      <c r="AD221" s="377" t="n">
        <f aca="false">SUMPRODUCT(B221:AA221,$B$1010:$AA$1010)</f>
        <v>74502.2871261785</v>
      </c>
      <c r="AE221" s="378" t="n">
        <f aca="false">SUMPRODUCT(B221:AA221,$B$1012:$AA$1012)</f>
        <v>54928.1851133886</v>
      </c>
      <c r="AF221" s="379" t="n">
        <f aca="false">XIRR(B221:AA221,$B$1:$AA$1)</f>
        <v>0.158684520009208</v>
      </c>
      <c r="AG221" s="380" t="n">
        <f aca="false">1-EXP(-(1/0.25)*(AD221/ABS($AD$1010)))</f>
        <v>0.98116575180208</v>
      </c>
    </row>
    <row r="222" customFormat="false" ht="12.75" hidden="false" customHeight="false" outlineLevel="0" collapsed="false">
      <c r="A222" s="371"/>
      <c r="B222" s="376" t="n">
        <f aca="false">+[2]data1cf!A222</f>
        <v>-90091.68346565</v>
      </c>
      <c r="C222" s="376" t="n">
        <f aca="false">+[2]data1cf!B222</f>
        <v>12876.2679856413</v>
      </c>
      <c r="D222" s="376" t="n">
        <f aca="false">+[2]data1cf!C222</f>
        <v>19951.3045803345</v>
      </c>
      <c r="E222" s="376" t="n">
        <f aca="false">+[2]data1cf!D222</f>
        <v>18811.8910616811</v>
      </c>
      <c r="F222" s="376" t="n">
        <f aca="false">+[2]data1cf!E222</f>
        <v>17405.6971382718</v>
      </c>
      <c r="G222" s="376" t="n">
        <f aca="false">+[2]data1cf!F222</f>
        <v>16504.1004443317</v>
      </c>
      <c r="H222" s="376" t="n">
        <f aca="false">+[2]data1cf!G222</f>
        <v>15368.1484191126</v>
      </c>
      <c r="I222" s="376" t="n">
        <f aca="false">+[2]data1cf!H222</f>
        <v>14470.3844264407</v>
      </c>
      <c r="J222" s="376" t="n">
        <f aca="false">+[2]data1cf!I222</f>
        <v>13856.4245460653</v>
      </c>
      <c r="K222" s="376" t="n">
        <f aca="false">+[2]data1cf!J222</f>
        <v>13321.5585008413</v>
      </c>
      <c r="L222" s="376" t="n">
        <f aca="false">+[2]data1cf!K222</f>
        <v>12638.4432085542</v>
      </c>
      <c r="M222" s="376" t="n">
        <f aca="false">+[2]data1cf!L222</f>
        <v>12043.1797081305</v>
      </c>
      <c r="N222" s="376" t="n">
        <f aca="false">+[2]data1cf!M222</f>
        <v>11420.5347095784</v>
      </c>
      <c r="O222" s="376" t="n">
        <f aca="false">+[2]data1cf!N222</f>
        <v>10877.2713547751</v>
      </c>
      <c r="P222" s="376" t="n">
        <f aca="false">+[2]data1cf!O222</f>
        <v>11739.1306584952</v>
      </c>
      <c r="Q222" s="376" t="n">
        <f aca="false">+[2]data1cf!P222</f>
        <v>12816.4635645</v>
      </c>
      <c r="R222" s="376" t="n">
        <f aca="false">+[2]data1cf!Q222</f>
        <v>11534.1274273686</v>
      </c>
      <c r="S222" s="376" t="n">
        <f aca="false">+[2]data1cf!R222</f>
        <v>8481.58527016552</v>
      </c>
      <c r="T222" s="376" t="n">
        <f aca="false">+[2]data1cf!S222</f>
        <v>8012.35443531801</v>
      </c>
      <c r="U222" s="376" t="n">
        <f aca="false">+[2]data1cf!T222</f>
        <v>7543.14666285192</v>
      </c>
      <c r="V222" s="376" t="n">
        <f aca="false">+[2]data1cf!U222</f>
        <v>7073.96264463869</v>
      </c>
      <c r="W222" s="376" t="n">
        <f aca="false">+[2]data1cf!V222</f>
        <v>9934.05116409555</v>
      </c>
      <c r="X222" s="376" t="n">
        <f aca="false">+[2]data1cf!W222</f>
        <v>9464.91681364962</v>
      </c>
      <c r="Y222" s="376" t="n">
        <f aca="false">+[2]data1cf!X222</f>
        <v>8995.80842011717</v>
      </c>
      <c r="Z222" s="376" t="n">
        <f aca="false">+[2]data1cf!Y222</f>
        <v>8526.72676220559</v>
      </c>
      <c r="AA222" s="376" t="n">
        <f aca="false">+[2]data1cf!Z222</f>
        <v>8057.6726419835</v>
      </c>
      <c r="AB222" s="376"/>
      <c r="AC222" s="377" t="n">
        <f aca="false">XNPV(0.1,B222:AA222,$B$1:$AA$1)</f>
        <v>37598.5733995311</v>
      </c>
      <c r="AD222" s="377" t="n">
        <f aca="false">SUMPRODUCT(B222:AA222,$B$1010:$AA$1010)</f>
        <v>68052.1949046316</v>
      </c>
      <c r="AE222" s="378" t="n">
        <f aca="false">SUMPRODUCT(B222:AA222,$B$1012:$AA$1012)</f>
        <v>50496.1213914459</v>
      </c>
      <c r="AF222" s="379" t="n">
        <f aca="false">XIRR(B222:AA222,$B$1:$AA$1)</f>
        <v>0.161543086687382</v>
      </c>
      <c r="AG222" s="380" t="n">
        <f aca="false">1-EXP(-(1/0.25)*(AD222/ABS($AD$1010)))</f>
        <v>0.973435848142111</v>
      </c>
    </row>
    <row r="223" customFormat="false" ht="12.75" hidden="false" customHeight="false" outlineLevel="0" collapsed="false">
      <c r="A223" s="371"/>
      <c r="B223" s="376" t="n">
        <f aca="false">+[2]data1cf!A223</f>
        <v>-104852.109223799</v>
      </c>
      <c r="C223" s="376" t="n">
        <f aca="false">+[2]data1cf!B223</f>
        <v>14675.034339375</v>
      </c>
      <c r="D223" s="376" t="n">
        <f aca="false">+[2]data1cf!C223</f>
        <v>22808.2433450235</v>
      </c>
      <c r="E223" s="376" t="n">
        <f aca="false">+[2]data1cf!D223</f>
        <v>21491.3504153147</v>
      </c>
      <c r="F223" s="376" t="n">
        <f aca="false">+[2]data1cf!E223</f>
        <v>19972.3167791012</v>
      </c>
      <c r="G223" s="376" t="n">
        <f aca="false">+[2]data1cf!F223</f>
        <v>18921.9738140365</v>
      </c>
      <c r="H223" s="376" t="n">
        <f aca="false">+[2]data1cf!G223</f>
        <v>17600.9405029375</v>
      </c>
      <c r="I223" s="376" t="n">
        <f aca="false">+[2]data1cf!H223</f>
        <v>16556.0888074675</v>
      </c>
      <c r="J223" s="376" t="n">
        <f aca="false">+[2]data1cf!I223</f>
        <v>15841.5390736878</v>
      </c>
      <c r="K223" s="376" t="n">
        <f aca="false">+[2]data1cf!J223</f>
        <v>15217.9797892645</v>
      </c>
      <c r="L223" s="376" t="n">
        <f aca="false">+[2]data1cf!K223</f>
        <v>14424.0063190473</v>
      </c>
      <c r="M223" s="376" t="n">
        <f aca="false">+[2]data1cf!L223</f>
        <v>13731.2161395057</v>
      </c>
      <c r="N223" s="376" t="n">
        <f aca="false">+[2]data1cf!M223</f>
        <v>13006.5583366495</v>
      </c>
      <c r="O223" s="376" t="n">
        <f aca="false">+[2]data1cf!N223</f>
        <v>12373.1906935134</v>
      </c>
      <c r="P223" s="376" t="n">
        <f aca="false">+[2]data1cf!O223</f>
        <v>13377.352353911</v>
      </c>
      <c r="Q223" s="376" t="n">
        <f aca="false">+[2]data1cf!P223</f>
        <v>14631.1931434871</v>
      </c>
      <c r="R223" s="376" t="n">
        <f aca="false">+[2]data1cf!Q223</f>
        <v>13138.7618386222</v>
      </c>
      <c r="S223" s="376" t="n">
        <f aca="false">+[2]data1cf!R223</f>
        <v>9586.09780388528</v>
      </c>
      <c r="T223" s="376" t="n">
        <f aca="false">+[2]data1cf!S223</f>
        <v>9039.98920813055</v>
      </c>
      <c r="U223" s="376" t="n">
        <f aca="false">+[2]data1cf!T223</f>
        <v>8493.90745324772</v>
      </c>
      <c r="V223" s="376" t="n">
        <f aca="false">+[2]data1cf!U223</f>
        <v>7947.85334446296</v>
      </c>
      <c r="W223" s="376" t="n">
        <f aca="false">+[2]data1cf!V223</f>
        <v>11276.5325554155</v>
      </c>
      <c r="X223" s="376" t="n">
        <f aca="false">+[2]data1cf!W223</f>
        <v>10730.5362518572</v>
      </c>
      <c r="Y223" s="376" t="n">
        <f aca="false">+[2]data1cf!X223</f>
        <v>10184.5701579366</v>
      </c>
      <c r="Z223" s="376" t="n">
        <f aca="false">+[2]data1cf!Y223</f>
        <v>9638.63517994303</v>
      </c>
      <c r="AA223" s="376" t="n">
        <f aca="false">+[2]data1cf!Z223</f>
        <v>9092.73225135416</v>
      </c>
      <c r="AB223" s="376"/>
      <c r="AC223" s="377" t="n">
        <f aca="false">XNPV(0.1,B223:AA223,$B$1:$AA$1)</f>
        <v>40954.5137508363</v>
      </c>
      <c r="AD223" s="377" t="n">
        <f aca="false">SUMPRODUCT(B223:AA223,$B$1010:$AA$1010)</f>
        <v>75729.1425062875</v>
      </c>
      <c r="AE223" s="378" t="n">
        <f aca="false">SUMPRODUCT(B223:AA223,$B$1012:$AA$1012)</f>
        <v>55715.9141325823</v>
      </c>
      <c r="AF223" s="379" t="n">
        <f aca="false">XIRR(B223:AA223,$B$1:$AA$1)</f>
        <v>0.157828539074998</v>
      </c>
      <c r="AG223" s="380" t="n">
        <f aca="false">1-EXP(-(1/0.25)*(AD223/ABS($AD$1010)))</f>
        <v>0.98235826656353</v>
      </c>
    </row>
    <row r="224" customFormat="false" ht="12.75" hidden="false" customHeight="false" outlineLevel="0" collapsed="false">
      <c r="A224" s="371"/>
      <c r="B224" s="376" t="n">
        <f aca="false">+[2]data1cf!A224</f>
        <v>-89693.0179197494</v>
      </c>
      <c r="C224" s="376" t="n">
        <f aca="false">+[2]data1cf!B224</f>
        <v>12774.0218501663</v>
      </c>
      <c r="D224" s="376" t="n">
        <f aca="false">+[2]data1cf!C224</f>
        <v>19834.0338680053</v>
      </c>
      <c r="E224" s="376" t="n">
        <f aca="false">+[2]data1cf!D224</f>
        <v>18709.6707524049</v>
      </c>
      <c r="F224" s="376" t="n">
        <f aca="false">+[2]data1cf!E224</f>
        <v>17336.375098583</v>
      </c>
      <c r="G224" s="376" t="n">
        <f aca="false">+[2]data1cf!F224</f>
        <v>16438.795904839</v>
      </c>
      <c r="H224" s="376" t="n">
        <f aca="false">+[2]data1cf!G224</f>
        <v>15307.8427551998</v>
      </c>
      <c r="I224" s="376" t="n">
        <f aca="false">+[2]data1cf!H224</f>
        <v>14414.0514663166</v>
      </c>
      <c r="J224" s="376" t="n">
        <f aca="false">+[2]data1cf!I224</f>
        <v>13802.8084255146</v>
      </c>
      <c r="K224" s="376" t="n">
        <f aca="false">+[2]data1cf!J224</f>
        <v>13270.3379032384</v>
      </c>
      <c r="L224" s="376" t="n">
        <f aca="false">+[2]data1cf!K224</f>
        <v>12590.2167885411</v>
      </c>
      <c r="M224" s="376" t="n">
        <f aca="false">+[2]data1cf!L224</f>
        <v>11997.5873941661</v>
      </c>
      <c r="N224" s="376" t="n">
        <f aca="false">+[2]data1cf!M224</f>
        <v>11377.6976677845</v>
      </c>
      <c r="O224" s="376" t="n">
        <f aca="false">+[2]data1cf!N224</f>
        <v>10836.8679470704</v>
      </c>
      <c r="P224" s="376" t="n">
        <f aca="false">+[2]data1cf!O224</f>
        <v>11694.8837948064</v>
      </c>
      <c r="Q224" s="376" t="n">
        <f aca="false">+[2]data1cf!P224</f>
        <v>12767.4493849551</v>
      </c>
      <c r="R224" s="376" t="n">
        <f aca="false">+[2]data1cf!Q224</f>
        <v>11490.7877253834</v>
      </c>
      <c r="S224" s="376" t="n">
        <f aca="false">+[2]data1cf!R224</f>
        <v>8451.75340085333</v>
      </c>
      <c r="T224" s="376" t="n">
        <f aca="false">+[2]data1cf!S224</f>
        <v>7984.59896373458</v>
      </c>
      <c r="U224" s="376" t="n">
        <f aca="false">+[2]data1cf!T224</f>
        <v>7517.46748694368</v>
      </c>
      <c r="V224" s="376" t="n">
        <f aca="false">+[2]data1cf!U224</f>
        <v>7050.35965929049</v>
      </c>
      <c r="W224" s="376" t="n">
        <f aca="false">+[2]data1cf!V224</f>
        <v>9897.79197445554</v>
      </c>
      <c r="X224" s="376" t="n">
        <f aca="false">+[2]data1cf!W224</f>
        <v>9430.73359478435</v>
      </c>
      <c r="Y224" s="376" t="n">
        <f aca="false">+[2]data1cf!X224</f>
        <v>8963.70105716446</v>
      </c>
      <c r="Z224" s="376" t="n">
        <f aca="false">+[2]data1cf!Y224</f>
        <v>8496.69513685738</v>
      </c>
      <c r="AA224" s="376" t="n">
        <f aca="false">+[2]data1cf!Z224</f>
        <v>8029.71663238252</v>
      </c>
      <c r="AB224" s="376"/>
      <c r="AC224" s="377" t="n">
        <f aca="false">XNPV(0.1,B224:AA224,$B$1:$AA$1)</f>
        <v>37403.5885935493</v>
      </c>
      <c r="AD224" s="377" t="n">
        <f aca="false">SUMPRODUCT(B224:AA224,$B$1010:$AA$1010)</f>
        <v>67732.3681602605</v>
      </c>
      <c r="AE224" s="378" t="n">
        <f aca="false">SUMPRODUCT(B224:AA224,$B$1012:$AA$1012)</f>
        <v>50245.9375698995</v>
      </c>
      <c r="AF224" s="379" t="n">
        <f aca="false">XIRR(B224:AA224,$B$1:$AA$1)</f>
        <v>0.161445268713562</v>
      </c>
      <c r="AG224" s="380" t="n">
        <f aca="false">1-EXP(-(1/0.25)*(AD224/ABS($AD$1010)))</f>
        <v>0.972979005237607</v>
      </c>
    </row>
    <row r="225" customFormat="false" ht="12.75" hidden="false" customHeight="false" outlineLevel="0" collapsed="false">
      <c r="A225" s="371"/>
      <c r="B225" s="376" t="n">
        <f aca="false">+[2]data1cf!A225</f>
        <v>-114480.610495292</v>
      </c>
      <c r="C225" s="376" t="n">
        <f aca="false">+[2]data1cf!B225</f>
        <v>15841.3476193673</v>
      </c>
      <c r="D225" s="376" t="n">
        <f aca="false">+[2]data1cf!C225</f>
        <v>24667.061440918</v>
      </c>
      <c r="E225" s="376" t="n">
        <f aca="false">+[2]data1cf!D225</f>
        <v>23309.6064763329</v>
      </c>
      <c r="F225" s="376" t="n">
        <f aca="false">+[2]data1cf!E225</f>
        <v>21646.5706847869</v>
      </c>
      <c r="G225" s="376" t="n">
        <f aca="false">+[2]data1cf!F225</f>
        <v>20499.1977502537</v>
      </c>
      <c r="H225" s="376" t="n">
        <f aca="false">+[2]data1cf!G225</f>
        <v>19057.432461255</v>
      </c>
      <c r="I225" s="376" t="n">
        <f aca="false">+[2]data1cf!H225</f>
        <v>17916.6327113985</v>
      </c>
      <c r="J225" s="376" t="n">
        <f aca="false">+[2]data1cf!I225</f>
        <v>17136.4663384192</v>
      </c>
      <c r="K225" s="376" t="n">
        <f aca="false">+[2]data1cf!J225</f>
        <v>16455.0507983298</v>
      </c>
      <c r="L225" s="376" t="n">
        <f aca="false">+[2]data1cf!K225</f>
        <v>15588.7624691347</v>
      </c>
      <c r="M225" s="376" t="n">
        <f aca="false">+[2]data1cf!L225</f>
        <v>14832.3538161645</v>
      </c>
      <c r="N225" s="376" t="n">
        <f aca="false">+[2]data1cf!M225</f>
        <v>14041.151156673</v>
      </c>
      <c r="O225" s="376" t="n">
        <f aca="false">+[2]data1cf!N225</f>
        <v>13349.0068041794</v>
      </c>
      <c r="P225" s="376" t="n">
        <f aca="false">+[2]data1cf!O225</f>
        <v>14445.9949483558</v>
      </c>
      <c r="Q225" s="376" t="n">
        <f aca="false">+[2]data1cf!P225</f>
        <v>15814.9751254564</v>
      </c>
      <c r="R225" s="376" t="n">
        <f aca="false">+[2]data1cf!Q225</f>
        <v>14185.4948205963</v>
      </c>
      <c r="S225" s="376" t="n">
        <f aca="false">+[2]data1cf!R225</f>
        <v>10306.5919488071</v>
      </c>
      <c r="T225" s="376" t="n">
        <f aca="false">+[2]data1cf!S225</f>
        <v>9710.33455444909</v>
      </c>
      <c r="U225" s="376" t="n">
        <f aca="false">+[2]data1cf!T225</f>
        <v>9114.10646574283</v>
      </c>
      <c r="V225" s="376" t="n">
        <f aca="false">+[2]data1cf!U225</f>
        <v>8517.90856185791</v>
      </c>
      <c r="W225" s="376" t="n">
        <f aca="false">+[2]data1cf!V225</f>
        <v>12152.258228582</v>
      </c>
      <c r="X225" s="376" t="n">
        <f aca="false">+[2]data1cf!W225</f>
        <v>11556.12343814</v>
      </c>
      <c r="Y225" s="376" t="n">
        <f aca="false">+[2]data1cf!X225</f>
        <v>10960.0216314673</v>
      </c>
      <c r="Z225" s="376" t="n">
        <f aca="false">+[2]data1cf!Y225</f>
        <v>10363.9537980769</v>
      </c>
      <c r="AA225" s="376" t="n">
        <f aca="false">+[2]data1cf!Z225</f>
        <v>9767.92095716733</v>
      </c>
      <c r="AB225" s="376"/>
      <c r="AC225" s="377" t="n">
        <f aca="false">XNPV(0.1,B225:AA225,$B$1:$AA$1)</f>
        <v>43186.1374392664</v>
      </c>
      <c r="AD225" s="377" t="n">
        <f aca="false">SUMPRODUCT(B225:AA225,$B$1010:$AA$1010)</f>
        <v>80785.8726722835</v>
      </c>
      <c r="AE225" s="378" t="n">
        <f aca="false">SUMPRODUCT(B225:AA225,$B$1012:$AA$1012)</f>
        <v>59167.1181592808</v>
      </c>
      <c r="AF225" s="379" t="n">
        <f aca="false">XIRR(B225:AA225,$B$1:$AA$1)</f>
        <v>0.155975447799655</v>
      </c>
      <c r="AG225" s="380" t="n">
        <f aca="false">1-EXP(-(1/0.25)*(AD225/ABS($AD$1010)))</f>
        <v>0.986527258492074</v>
      </c>
    </row>
    <row r="226" customFormat="false" ht="12.75" hidden="false" customHeight="false" outlineLevel="0" collapsed="false">
      <c r="A226" s="371"/>
      <c r="B226" s="376" t="n">
        <f aca="false">+[2]data1cf!A226</f>
        <v>-113260.906659368</v>
      </c>
      <c r="C226" s="376" t="n">
        <f aca="false">+[2]data1cf!B226</f>
        <v>15678.1545971132</v>
      </c>
      <c r="D226" s="376" t="n">
        <f aca="false">+[2]data1cf!C226</f>
        <v>24446.6342089097</v>
      </c>
      <c r="E226" s="376" t="n">
        <f aca="false">+[2]data1cf!D226</f>
        <v>23048.2811731515</v>
      </c>
      <c r="F226" s="376" t="n">
        <f aca="false">+[2]data1cf!E226</f>
        <v>21434.4822347264</v>
      </c>
      <c r="G226" s="376" t="n">
        <f aca="false">+[2]data1cf!F226</f>
        <v>20299.4007069889</v>
      </c>
      <c r="H226" s="376" t="n">
        <f aca="false">+[2]data1cf!G226</f>
        <v>18872.929309782</v>
      </c>
      <c r="I226" s="376" t="n">
        <f aca="false">+[2]data1cf!H226</f>
        <v>17744.2839136182</v>
      </c>
      <c r="J226" s="376" t="n">
        <f aca="false">+[2]data1cf!I226</f>
        <v>16972.4296199829</v>
      </c>
      <c r="K226" s="376" t="n">
        <f aca="false">+[2]data1cf!J226</f>
        <v>16298.3431018231</v>
      </c>
      <c r="L226" s="376" t="n">
        <f aca="false">+[2]data1cf!K226</f>
        <v>15441.2153583103</v>
      </c>
      <c r="M226" s="376" t="n">
        <f aca="false">+[2]data1cf!L226</f>
        <v>14692.8656642464</v>
      </c>
      <c r="N226" s="376" t="n">
        <f aca="false">+[2]data1cf!M226</f>
        <v>13910.092667338</v>
      </c>
      <c r="O226" s="376" t="n">
        <f aca="false">+[2]data1cf!N226</f>
        <v>13225.3939365299</v>
      </c>
      <c r="P226" s="376" t="n">
        <f aca="false">+[2]data1cf!O226</f>
        <v>14310.6231563267</v>
      </c>
      <c r="Q226" s="376" t="n">
        <f aca="false">+[2]data1cf!P226</f>
        <v>15665.0178908262</v>
      </c>
      <c r="R226" s="376" t="n">
        <f aca="false">+[2]data1cf!Q226</f>
        <v>14052.8984593036</v>
      </c>
      <c r="S226" s="376" t="n">
        <f aca="false">+[2]data1cf!R226</f>
        <v>10215.3223474909</v>
      </c>
      <c r="T226" s="376" t="n">
        <f aca="false">+[2]data1cf!S226</f>
        <v>9625.41762218265</v>
      </c>
      <c r="U226" s="376" t="n">
        <f aca="false">+[2]data1cf!T226</f>
        <v>9035.54189029677</v>
      </c>
      <c r="V226" s="376" t="n">
        <f aca="false">+[2]data1cf!U226</f>
        <v>8445.69602163591</v>
      </c>
      <c r="W226" s="376" t="n">
        <f aca="false">+[2]data1cf!V226</f>
        <v>12041.3244567871</v>
      </c>
      <c r="X226" s="376" t="n">
        <f aca="false">+[2]data1cf!W226</f>
        <v>11451.5410291434</v>
      </c>
      <c r="Y226" s="376" t="n">
        <f aca="false">+[2]data1cf!X226</f>
        <v>10861.7902338521</v>
      </c>
      <c r="Z226" s="376" t="n">
        <f aca="false">+[2]data1cf!Y226</f>
        <v>10272.0730498836</v>
      </c>
      <c r="AA226" s="376" t="n">
        <f aca="false">+[2]data1cf!Z226</f>
        <v>9682.39048557762</v>
      </c>
      <c r="AB226" s="376"/>
      <c r="AC226" s="377" t="n">
        <f aca="false">XNPV(0.1,B226:AA226,$B$1:$AA$1)</f>
        <v>42878.5455534546</v>
      </c>
      <c r="AD226" s="377" t="n">
        <f aca="false">SUMPRODUCT(B226:AA226,$B$1010:$AA$1010)</f>
        <v>80117.7741501231</v>
      </c>
      <c r="AE226" s="378" t="n">
        <f aca="false">SUMPRODUCT(B226:AA226,$B$1012:$AA$1012)</f>
        <v>58703.491119449</v>
      </c>
      <c r="AF226" s="379" t="n">
        <f aca="false">XIRR(B226:AA226,$B$1:$AA$1)</f>
        <v>0.156154172014537</v>
      </c>
      <c r="AG226" s="380" t="n">
        <f aca="false">1-EXP(-(1/0.25)*(AD226/ABS($AD$1010)))</f>
        <v>0.986038716003</v>
      </c>
    </row>
    <row r="227" customFormat="false" ht="12.75" hidden="false" customHeight="false" outlineLevel="0" collapsed="false">
      <c r="A227" s="371"/>
      <c r="B227" s="376" t="n">
        <f aca="false">+[2]data1cf!A227</f>
        <v>-105273.677667874</v>
      </c>
      <c r="C227" s="376" t="n">
        <f aca="false">+[2]data1cf!B227</f>
        <v>14702.1516897928</v>
      </c>
      <c r="D227" s="376" t="n">
        <f aca="false">+[2]data1cf!C227</f>
        <v>22919.8374104264</v>
      </c>
      <c r="E227" s="376" t="n">
        <f aca="false">+[2]data1cf!D227</f>
        <v>21668.2147176342</v>
      </c>
      <c r="F227" s="376" t="n">
        <f aca="false">+[2]data1cf!E227</f>
        <v>20045.6212939063</v>
      </c>
      <c r="G227" s="376" t="n">
        <f aca="false">+[2]data1cf!F227</f>
        <v>18991.0300276673</v>
      </c>
      <c r="H227" s="376" t="n">
        <f aca="false">+[2]data1cf!G227</f>
        <v>17664.7106610714</v>
      </c>
      <c r="I227" s="376" t="n">
        <f aca="false">+[2]data1cf!H227</f>
        <v>16615.6580343392</v>
      </c>
      <c r="J227" s="376" t="n">
        <f aca="false">+[2]data1cf!I227</f>
        <v>15898.2353815337</v>
      </c>
      <c r="K227" s="376" t="n">
        <f aca="false">+[2]data1cf!J227</f>
        <v>15272.1429539977</v>
      </c>
      <c r="L227" s="376" t="n">
        <f aca="false">+[2]data1cf!K227</f>
        <v>14475.0032939735</v>
      </c>
      <c r="M227" s="376" t="n">
        <f aca="false">+[2]data1cf!L227</f>
        <v>13779.4276818811</v>
      </c>
      <c r="N227" s="376" t="n">
        <f aca="false">+[2]data1cf!M227</f>
        <v>13051.8563194913</v>
      </c>
      <c r="O227" s="376" t="n">
        <f aca="false">+[2]data1cf!N227</f>
        <v>12415.9152326579</v>
      </c>
      <c r="P227" s="376" t="n">
        <f aca="false">+[2]data1cf!O227</f>
        <v>13424.1411513687</v>
      </c>
      <c r="Q227" s="376" t="n">
        <f aca="false">+[2]data1cf!P227</f>
        <v>14683.0231338658</v>
      </c>
      <c r="R227" s="376" t="n">
        <f aca="false">+[2]data1cf!Q227</f>
        <v>13184.5913589318</v>
      </c>
      <c r="S227" s="376" t="n">
        <f aca="false">+[2]data1cf!R227</f>
        <v>9617.6434813563</v>
      </c>
      <c r="T227" s="376" t="n">
        <f aca="false">+[2]data1cf!S227</f>
        <v>9069.33920110164</v>
      </c>
      <c r="U227" s="376" t="n">
        <f aca="false">+[2]data1cf!T227</f>
        <v>8521.06186963531</v>
      </c>
      <c r="V227" s="376" t="n">
        <f aca="false">+[2]data1cf!U227</f>
        <v>7972.81229542095</v>
      </c>
      <c r="W227" s="376" t="n">
        <f aca="false">+[2]data1cf!V227</f>
        <v>11314.8747957148</v>
      </c>
      <c r="X227" s="376" t="n">
        <f aca="false">+[2]data1cf!W227</f>
        <v>10766.6832591386</v>
      </c>
      <c r="Y227" s="376" t="n">
        <f aca="false">+[2]data1cf!X227</f>
        <v>10218.522053661</v>
      </c>
      <c r="Z227" s="376" t="n">
        <f aca="false">+[2]data1cf!Y227</f>
        <v>9670.39208921516</v>
      </c>
      <c r="AA227" s="376" t="n">
        <f aca="false">+[2]data1cf!Z227</f>
        <v>9122.29430303187</v>
      </c>
      <c r="AB227" s="376"/>
      <c r="AC227" s="377" t="n">
        <f aca="false">XNPV(0.1,B227:AA227,$B$1:$AA$1)</f>
        <v>41128.460386919</v>
      </c>
      <c r="AD227" s="377" t="n">
        <f aca="false">SUMPRODUCT(B227:AA227,$B$1010:$AA$1010)</f>
        <v>76037.8118920891</v>
      </c>
      <c r="AE227" s="378" t="n">
        <f aca="false">SUMPRODUCT(B227:AA227,$B$1012:$AA$1012)</f>
        <v>55949.7203802149</v>
      </c>
      <c r="AF227" s="379" t="n">
        <f aca="false">XIRR(B227:AA227,$B$1:$AA$1)</f>
        <v>0.157863006408992</v>
      </c>
      <c r="AG227" s="380" t="n">
        <f aca="false">1-EXP(-(1/0.25)*(AD227/ABS($AD$1010)))</f>
        <v>0.982646214782667</v>
      </c>
    </row>
    <row r="228" customFormat="false" ht="12.75" hidden="false" customHeight="false" outlineLevel="0" collapsed="false">
      <c r="A228" s="371"/>
      <c r="B228" s="376" t="n">
        <f aca="false">+[2]data1cf!A228</f>
        <v>-109943.947786778</v>
      </c>
      <c r="C228" s="376" t="n">
        <f aca="false">+[2]data1cf!B228</f>
        <v>15333.4732487122</v>
      </c>
      <c r="D228" s="376" t="n">
        <f aca="false">+[2]data1cf!C228</f>
        <v>23869.5271557734</v>
      </c>
      <c r="E228" s="376" t="n">
        <f aca="false">+[2]data1cf!D228</f>
        <v>22430.6050199638</v>
      </c>
      <c r="F228" s="376" t="n">
        <f aca="false">+[2]data1cf!E228</f>
        <v>20857.7121652377</v>
      </c>
      <c r="G228" s="376" t="n">
        <f aca="false">+[2]data1cf!F228</f>
        <v>19756.0568591998</v>
      </c>
      <c r="H228" s="376" t="n">
        <f aca="false">+[2]data1cf!G228</f>
        <v>18371.1768783522</v>
      </c>
      <c r="I228" s="376" t="n">
        <f aca="false">+[2]data1cf!H228</f>
        <v>17275.5849908635</v>
      </c>
      <c r="J228" s="376" t="n">
        <f aca="false">+[2]data1cf!I228</f>
        <v>16526.3352218002</v>
      </c>
      <c r="K228" s="376" t="n">
        <f aca="false">+[2]data1cf!J228</f>
        <v>15872.1798242951</v>
      </c>
      <c r="L228" s="376" t="n">
        <f aca="false">+[2]data1cf!K228</f>
        <v>15039.9641004563</v>
      </c>
      <c r="M228" s="376" t="n">
        <f aca="false">+[2]data1cf!L228</f>
        <v>14313.5305752695</v>
      </c>
      <c r="N228" s="376" t="n">
        <f aca="false">+[2]data1cf!M228</f>
        <v>13553.6818680733</v>
      </c>
      <c r="O228" s="376" t="n">
        <f aca="false">+[2]data1cf!N228</f>
        <v>12889.2313484985</v>
      </c>
      <c r="P228" s="376" t="n">
        <f aca="false">+[2]data1cf!O228</f>
        <v>13942.4824213024</v>
      </c>
      <c r="Q228" s="376" t="n">
        <f aca="false">+[2]data1cf!P228</f>
        <v>15257.2123520837</v>
      </c>
      <c r="R228" s="376" t="n">
        <f aca="false">+[2]data1cf!Q228</f>
        <v>13692.3054496656</v>
      </c>
      <c r="S228" s="376" t="n">
        <f aca="false">+[2]data1cf!R228</f>
        <v>9967.11659051367</v>
      </c>
      <c r="T228" s="376" t="n">
        <f aca="false">+[2]data1cf!S228</f>
        <v>9394.48781478332</v>
      </c>
      <c r="U228" s="376" t="n">
        <f aca="false">+[2]data1cf!T228</f>
        <v>8821.88718337397</v>
      </c>
      <c r="V228" s="376" t="n">
        <f aca="false">+[2]data1cf!U228</f>
        <v>8249.31554061525</v>
      </c>
      <c r="W228" s="376" t="n">
        <f aca="false">+[2]data1cf!V228</f>
        <v>11739.6424026793</v>
      </c>
      <c r="X228" s="376" t="n">
        <f aca="false">+[2]data1cf!W228</f>
        <v>11167.1313722902</v>
      </c>
      <c r="Y228" s="376" t="n">
        <f aca="false">+[2]data1cf!X228</f>
        <v>10594.6520185823</v>
      </c>
      <c r="Z228" s="376" t="n">
        <f aca="false">+[2]data1cf!Y228</f>
        <v>10022.205291856</v>
      </c>
      <c r="AA228" s="376" t="n">
        <f aca="false">+[2]data1cf!Z228</f>
        <v>9449.79217092093</v>
      </c>
      <c r="AB228" s="376"/>
      <c r="AC228" s="377" t="n">
        <f aca="false">XNPV(0.1,B228:AA228,$B$1:$AA$1)</f>
        <v>42220.4702748649</v>
      </c>
      <c r="AD228" s="377" t="n">
        <f aca="false">SUMPRODUCT(B228:AA228,$B$1010:$AA$1010)</f>
        <v>78494.3236023712</v>
      </c>
      <c r="AE228" s="378" t="n">
        <f aca="false">SUMPRODUCT(B228:AA228,$B$1012:$AA$1012)</f>
        <v>57629.9983260568</v>
      </c>
      <c r="AF228" s="379" t="n">
        <f aca="false">XIRR(B228:AA228,$B$1:$AA$1)</f>
        <v>0.156954164241732</v>
      </c>
      <c r="AG228" s="380" t="n">
        <f aca="false">1-EXP(-(1/0.25)*(AD228/ABS($AD$1010)))</f>
        <v>0.984776472478762</v>
      </c>
    </row>
    <row r="229" customFormat="false" ht="12.75" hidden="false" customHeight="false" outlineLevel="0" collapsed="false">
      <c r="A229" s="371"/>
      <c r="B229" s="376" t="n">
        <f aca="false">+[2]data1cf!A229</f>
        <v>-89546.2974385621</v>
      </c>
      <c r="C229" s="376" t="n">
        <f aca="false">+[2]data1cf!B229</f>
        <v>12796.6823338699</v>
      </c>
      <c r="D229" s="376" t="n">
        <f aca="false">+[2]data1cf!C229</f>
        <v>19769.8592053126</v>
      </c>
      <c r="E229" s="376" t="n">
        <f aca="false">+[2]data1cf!D229</f>
        <v>18679.4476257699</v>
      </c>
      <c r="F229" s="376" t="n">
        <f aca="false">+[2]data1cf!E229</f>
        <v>17310.8625778131</v>
      </c>
      <c r="G229" s="376" t="n">
        <f aca="false">+[2]data1cf!F229</f>
        <v>16414.7619406386</v>
      </c>
      <c r="H229" s="376" t="n">
        <f aca="false">+[2]data1cf!G229</f>
        <v>15285.6485221677</v>
      </c>
      <c r="I229" s="376" t="n">
        <f aca="false">+[2]data1cf!H229</f>
        <v>14393.319303477</v>
      </c>
      <c r="J229" s="376" t="n">
        <f aca="false">+[2]data1cf!I229</f>
        <v>13783.0761384195</v>
      </c>
      <c r="K229" s="376" t="n">
        <f aca="false">+[2]data1cf!J229</f>
        <v>13251.4872380523</v>
      </c>
      <c r="L229" s="376" t="n">
        <f aca="false">+[2]data1cf!K229</f>
        <v>12572.4680675317</v>
      </c>
      <c r="M229" s="376" t="n">
        <f aca="false">+[2]data1cf!L229</f>
        <v>11980.808100565</v>
      </c>
      <c r="N229" s="376" t="n">
        <f aca="false">+[2]data1cf!M229</f>
        <v>11361.9323942381</v>
      </c>
      <c r="O229" s="376" t="n">
        <f aca="false">+[2]data1cf!N229</f>
        <v>10821.9983214381</v>
      </c>
      <c r="P229" s="376" t="n">
        <f aca="false">+[2]data1cf!O229</f>
        <v>11678.5996659214</v>
      </c>
      <c r="Q229" s="376" t="n">
        <f aca="false">+[2]data1cf!P229</f>
        <v>12749.4107455949</v>
      </c>
      <c r="R229" s="376" t="n">
        <f aca="false">+[2]data1cf!Q229</f>
        <v>11474.8374583107</v>
      </c>
      <c r="S229" s="376" t="n">
        <f aca="false">+[2]data1cf!R229</f>
        <v>8440.77440789742</v>
      </c>
      <c r="T229" s="376" t="n">
        <f aca="false">+[2]data1cf!S229</f>
        <v>7974.38414535315</v>
      </c>
      <c r="U229" s="376" t="n">
        <f aca="false">+[2]data1cf!T229</f>
        <v>7508.01680557807</v>
      </c>
      <c r="V229" s="376" t="n">
        <f aca="false">+[2]data1cf!U229</f>
        <v>7041.67307625526</v>
      </c>
      <c r="W229" s="376" t="n">
        <f aca="false">+[2]data1cf!V229</f>
        <v>9884.44754124291</v>
      </c>
      <c r="X229" s="376" t="n">
        <f aca="false">+[2]data1cf!W229</f>
        <v>9418.15317901475</v>
      </c>
      <c r="Y229" s="376" t="n">
        <f aca="false">+[2]data1cf!X229</f>
        <v>8951.88461656525</v>
      </c>
      <c r="Z229" s="376" t="n">
        <f aca="false">+[2]data1cf!Y229</f>
        <v>8485.6426278878</v>
      </c>
      <c r="AA229" s="376" t="n">
        <f aca="false">+[2]data1cf!Z229</f>
        <v>8019.42801019554</v>
      </c>
      <c r="AB229" s="376"/>
      <c r="AC229" s="377" t="n">
        <f aca="false">XNPV(0.1,B229:AA229,$B$1:$AA$1)</f>
        <v>37374.8298409526</v>
      </c>
      <c r="AD229" s="377" t="n">
        <f aca="false">SUMPRODUCT(B229:AA229,$B$1010:$AA$1010)</f>
        <v>67659.3036318364</v>
      </c>
      <c r="AE229" s="378" t="n">
        <f aca="false">SUMPRODUCT(B229:AA229,$B$1012:$AA$1012)</f>
        <v>50197.8670672549</v>
      </c>
      <c r="AF229" s="379" t="n">
        <f aca="false">XIRR(B229:AA229,$B$1:$AA$1)</f>
        <v>0.161502014262092</v>
      </c>
      <c r="AG229" s="380" t="n">
        <f aca="false">1-EXP(-(1/0.25)*(AD229/ABS($AD$1010)))</f>
        <v>0.972873541714376</v>
      </c>
    </row>
    <row r="230" customFormat="false" ht="12.75" hidden="false" customHeight="false" outlineLevel="0" collapsed="false">
      <c r="A230" s="371"/>
      <c r="B230" s="376" t="n">
        <f aca="false">+[2]data1cf!A230</f>
        <v>-95151.5142235549</v>
      </c>
      <c r="C230" s="376" t="n">
        <f aca="false">+[2]data1cf!B230</f>
        <v>13455.3141894095</v>
      </c>
      <c r="D230" s="376" t="n">
        <f aca="false">+[2]data1cf!C230</f>
        <v>20881.7312363485</v>
      </c>
      <c r="E230" s="376" t="n">
        <f aca="false">+[2]data1cf!D230</f>
        <v>19700.8257244878</v>
      </c>
      <c r="F230" s="376" t="n">
        <f aca="false">+[2]data1cf!E230</f>
        <v>18285.5268407004</v>
      </c>
      <c r="G230" s="376" t="n">
        <f aca="false">+[2]data1cf!F230</f>
        <v>17332.9403602804</v>
      </c>
      <c r="H230" s="376" t="n">
        <f aca="false">+[2]data1cf!G230</f>
        <v>16133.5430118469</v>
      </c>
      <c r="I230" s="376" t="n">
        <f aca="false">+[2]data1cf!H230</f>
        <v>15185.3577850642</v>
      </c>
      <c r="J230" s="376" t="n">
        <f aca="false">+[2]data1cf!I230</f>
        <v>14536.9159972881</v>
      </c>
      <c r="K230" s="376" t="n">
        <f aca="false">+[2]data1cf!J230</f>
        <v>13971.6461692009</v>
      </c>
      <c r="L230" s="376" t="n">
        <f aca="false">+[2]data1cf!K230</f>
        <v>13250.5290179128</v>
      </c>
      <c r="M230" s="376" t="n">
        <f aca="false">+[2]data1cf!L230</f>
        <v>12621.8336572702</v>
      </c>
      <c r="N230" s="376" t="n">
        <f aca="false">+[2]data1cf!M230</f>
        <v>11964.2189679127</v>
      </c>
      <c r="O230" s="376" t="n">
        <f aca="false">+[2]data1cf!N230</f>
        <v>11390.0681267323</v>
      </c>
      <c r="P230" s="376" t="n">
        <f aca="false">+[2]data1cf!O230</f>
        <v>12300.708261916</v>
      </c>
      <c r="Q230" s="376" t="n">
        <f aca="false">+[2]data1cf!P230</f>
        <v>13438.5475539113</v>
      </c>
      <c r="R230" s="376" t="n">
        <f aca="false">+[2]data1cf!Q230</f>
        <v>12084.1914080618</v>
      </c>
      <c r="S230" s="376" t="n">
        <f aca="false">+[2]data1cf!R230</f>
        <v>8860.20893469777</v>
      </c>
      <c r="T230" s="376" t="n">
        <f aca="false">+[2]data1cf!S230</f>
        <v>8364.62462837114</v>
      </c>
      <c r="U230" s="376" t="n">
        <f aca="false">+[2]data1cf!T230</f>
        <v>7869.06467968139</v>
      </c>
      <c r="V230" s="376" t="n">
        <f aca="false">+[2]data1cf!U230</f>
        <v>7373.52981935766</v>
      </c>
      <c r="W230" s="376" t="n">
        <f aca="false">+[2]data1cf!V230</f>
        <v>10394.2498566682</v>
      </c>
      <c r="X230" s="376" t="n">
        <f aca="false">+[2]data1cf!W230</f>
        <v>9898.76745360892</v>
      </c>
      <c r="Y230" s="376" t="n">
        <f aca="false">+[2]data1cf!X230</f>
        <v>9403.3124652846</v>
      </c>
      <c r="Z230" s="376" t="n">
        <f aca="false">+[2]data1cf!Y230</f>
        <v>8907.88571413725</v>
      </c>
      <c r="AA230" s="376" t="n">
        <f aca="false">+[2]data1cf!Z230</f>
        <v>8412.48804728217</v>
      </c>
      <c r="AB230" s="376"/>
      <c r="AC230" s="377" t="n">
        <f aca="false">XNPV(0.1,B230:AA230,$B$1:$AA$1)</f>
        <v>38652.1919792625</v>
      </c>
      <c r="AD230" s="377" t="n">
        <f aca="false">SUMPRODUCT(B230:AA230,$B$1010:$AA$1010)</f>
        <v>70578.9371318771</v>
      </c>
      <c r="AE230" s="378" t="n">
        <f aca="false">SUMPRODUCT(B230:AA230,$B$1012:$AA$1012)</f>
        <v>52183.8313245215</v>
      </c>
      <c r="AF230" s="379" t="n">
        <f aca="false">XIRR(B230:AA230,$B$1:$AA$1)</f>
        <v>0.159956589889431</v>
      </c>
      <c r="AG230" s="380" t="n">
        <f aca="false">1-EXP(-(1/0.25)*(AD230/ABS($AD$1010)))</f>
        <v>0.976783813103957</v>
      </c>
    </row>
    <row r="231" customFormat="false" ht="12.75" hidden="false" customHeight="false" outlineLevel="0" collapsed="false">
      <c r="A231" s="371"/>
      <c r="B231" s="376" t="n">
        <f aca="false">+[2]data1cf!A231</f>
        <v>-101347.377488474</v>
      </c>
      <c r="C231" s="376" t="n">
        <f aca="false">+[2]data1cf!B231</f>
        <v>14261.9453058935</v>
      </c>
      <c r="D231" s="376" t="n">
        <f aca="false">+[2]data1cf!C231</f>
        <v>22125.3821807142</v>
      </c>
      <c r="E231" s="376" t="n">
        <f aca="false">+[2]data1cf!D231</f>
        <v>20791.1679563853</v>
      </c>
      <c r="F231" s="376" t="n">
        <f aca="false">+[2]data1cf!E231</f>
        <v>19362.8957871114</v>
      </c>
      <c r="G231" s="376" t="n">
        <f aca="false">+[2]data1cf!F231</f>
        <v>18347.8713003523</v>
      </c>
      <c r="H231" s="376" t="n">
        <f aca="false">+[2]data1cf!G231</f>
        <v>17070.7838934479</v>
      </c>
      <c r="I231" s="376" t="n">
        <f aca="false">+[2]data1cf!H231</f>
        <v>16060.8568639949</v>
      </c>
      <c r="J231" s="376" t="n">
        <f aca="false">+[2]data1cf!I231</f>
        <v>15370.191295703</v>
      </c>
      <c r="K231" s="376" t="n">
        <f aca="false">+[2]data1cf!J231</f>
        <v>14767.6914315988</v>
      </c>
      <c r="L231" s="376" t="n">
        <f aca="false">+[2]data1cf!K231</f>
        <v>14000.0402491447</v>
      </c>
      <c r="M231" s="376" t="n">
        <f aca="false">+[2]data1cf!L231</f>
        <v>13330.4069116175</v>
      </c>
      <c r="N231" s="376" t="n">
        <f aca="false">+[2]data1cf!M231</f>
        <v>12629.9711412766</v>
      </c>
      <c r="O231" s="376" t="n">
        <f aca="false">+[2]data1cf!N231</f>
        <v>12017.9979595187</v>
      </c>
      <c r="P231" s="376" t="n">
        <f aca="false">+[2]data1cf!O231</f>
        <v>12988.3711917482</v>
      </c>
      <c r="Q231" s="376" t="n">
        <f aca="false">+[2]data1cf!P231</f>
        <v>14200.3017552086</v>
      </c>
      <c r="R231" s="376" t="n">
        <f aca="false">+[2]data1cf!Q231</f>
        <v>12757.7556781725</v>
      </c>
      <c r="S231" s="376" t="n">
        <f aca="false">+[2]data1cf!R231</f>
        <v>9323.84113240309</v>
      </c>
      <c r="T231" s="376" t="n">
        <f aca="false">+[2]data1cf!S231</f>
        <v>8795.98647679934</v>
      </c>
      <c r="U231" s="376" t="n">
        <f aca="false">+[2]data1cf!T231</f>
        <v>8268.15776489857</v>
      </c>
      <c r="V231" s="376" t="n">
        <f aca="false">+[2]data1cf!U231</f>
        <v>7740.35577501184</v>
      </c>
      <c r="W231" s="376" t="n">
        <f aca="false">+[2]data1cf!V231</f>
        <v>10957.7722965087</v>
      </c>
      <c r="X231" s="376" t="n">
        <f aca="false">+[2]data1cf!W231</f>
        <v>10430.0261796811</v>
      </c>
      <c r="Y231" s="376" t="n">
        <f aca="false">+[2]data1cf!X231</f>
        <v>9902.30926271983</v>
      </c>
      <c r="Z231" s="376" t="n">
        <f aca="false">+[2]data1cf!Y231</f>
        <v>9374.62242162078</v>
      </c>
      <c r="AA231" s="376" t="n">
        <f aca="false">+[2]data1cf!Z231</f>
        <v>8846.96655865983</v>
      </c>
      <c r="AB231" s="376"/>
      <c r="AC231" s="377" t="n">
        <f aca="false">XNPV(0.1,B231:AA231,$B$1:$AA$1)</f>
        <v>40118.6423286762</v>
      </c>
      <c r="AD231" s="377" t="n">
        <f aca="false">SUMPRODUCT(B231:AA231,$B$1010:$AA$1010)</f>
        <v>73861.0940118783</v>
      </c>
      <c r="AE231" s="378" t="n">
        <f aca="false">SUMPRODUCT(B231:AA231,$B$1012:$AA$1012)</f>
        <v>54433.8720681224</v>
      </c>
      <c r="AF231" s="379" t="n">
        <f aca="false">XIRR(B231:AA231,$B$1:$AA$1)</f>
        <v>0.15855025110096</v>
      </c>
      <c r="AG231" s="380" t="n">
        <f aca="false">1-EXP(-(1/0.25)*(AD231/ABS($AD$1010)))</f>
        <v>0.98051076931049</v>
      </c>
    </row>
    <row r="232" customFormat="false" ht="12.75" hidden="false" customHeight="false" outlineLevel="0" collapsed="false">
      <c r="A232" s="371"/>
      <c r="B232" s="376" t="n">
        <f aca="false">+[2]data1cf!A232</f>
        <v>-89235.3647859543</v>
      </c>
      <c r="C232" s="376" t="n">
        <f aca="false">+[2]data1cf!B232</f>
        <v>12802.9253988855</v>
      </c>
      <c r="D232" s="376" t="n">
        <f aca="false">+[2]data1cf!C232</f>
        <v>19739.5178097234</v>
      </c>
      <c r="E232" s="376" t="n">
        <f aca="false">+[2]data1cf!D232</f>
        <v>18654.013010294</v>
      </c>
      <c r="F232" s="376" t="n">
        <f aca="false">+[2]data1cf!E232</f>
        <v>17256.7959901526</v>
      </c>
      <c r="G232" s="376" t="n">
        <f aca="false">+[2]data1cf!F232</f>
        <v>16363.828736351</v>
      </c>
      <c r="H232" s="376" t="n">
        <f aca="false">+[2]data1cf!G232</f>
        <v>15238.6141088844</v>
      </c>
      <c r="I232" s="376" t="n">
        <f aca="false">+[2]data1cf!H232</f>
        <v>14349.3833353434</v>
      </c>
      <c r="J232" s="376" t="n">
        <f aca="false">+[2]data1cf!I232</f>
        <v>13741.2591247427</v>
      </c>
      <c r="K232" s="376" t="n">
        <f aca="false">+[2]data1cf!J232</f>
        <v>13211.5385732012</v>
      </c>
      <c r="L232" s="376" t="n">
        <f aca="false">+[2]data1cf!K232</f>
        <v>12534.8546623738</v>
      </c>
      <c r="M232" s="376" t="n">
        <f aca="false">+[2]data1cf!L232</f>
        <v>11945.2491232085</v>
      </c>
      <c r="N232" s="376" t="n">
        <f aca="false">+[2]data1cf!M232</f>
        <v>11328.5223462121</v>
      </c>
      <c r="O232" s="376" t="n">
        <f aca="false">+[2]data1cf!N232</f>
        <v>10790.4863463974</v>
      </c>
      <c r="P232" s="376" t="n">
        <f aca="false">+[2]data1cf!O232</f>
        <v>11644.090050436</v>
      </c>
      <c r="Q232" s="376" t="n">
        <f aca="false">+[2]data1cf!P232</f>
        <v>12711.182940313</v>
      </c>
      <c r="R232" s="376" t="n">
        <f aca="false">+[2]data1cf!Q232</f>
        <v>11441.0353687144</v>
      </c>
      <c r="S232" s="376" t="n">
        <f aca="false">+[2]data1cf!R232</f>
        <v>8417.50753080492</v>
      </c>
      <c r="T232" s="376" t="n">
        <f aca="false">+[2]data1cf!S232</f>
        <v>7952.73672060688</v>
      </c>
      <c r="U232" s="376" t="n">
        <f aca="false">+[2]data1cf!T232</f>
        <v>7487.98875358303</v>
      </c>
      <c r="V232" s="376" t="n">
        <f aca="false">+[2]data1cf!U232</f>
        <v>7023.26431502861</v>
      </c>
      <c r="W232" s="376" t="n">
        <f aca="false">+[2]data1cf!V232</f>
        <v>9856.16778109783</v>
      </c>
      <c r="X232" s="376" t="n">
        <f aca="false">+[2]data1cf!W232</f>
        <v>9391.49253822012</v>
      </c>
      <c r="Y232" s="376" t="n">
        <f aca="false">+[2]data1cf!X232</f>
        <v>8926.8430055362</v>
      </c>
      <c r="Z232" s="376" t="n">
        <f aca="false">+[2]data1cf!Y232</f>
        <v>8462.2199543519</v>
      </c>
      <c r="AA232" s="376" t="n">
        <f aca="false">+[2]data1cf!Z232</f>
        <v>7997.62417911222</v>
      </c>
      <c r="AB232" s="376"/>
      <c r="AC232" s="377" t="n">
        <f aca="false">XNPV(0.1,B232:AA232,$B$1:$AA$1)</f>
        <v>37392.2051848239</v>
      </c>
      <c r="AD232" s="377" t="n">
        <f aca="false">SUMPRODUCT(B232:AA232,$B$1010:$AA$1010)</f>
        <v>67592.7637530532</v>
      </c>
      <c r="AE232" s="378" t="n">
        <f aca="false">SUMPRODUCT(B232:AA232,$B$1012:$AA$1012)</f>
        <v>50180.2165085527</v>
      </c>
      <c r="AF232" s="379" t="n">
        <f aca="false">XIRR(B232:AA232,$B$1:$AA$1)</f>
        <v>0.161775151065162</v>
      </c>
      <c r="AG232" s="380" t="n">
        <f aca="false">1-EXP(-(1/0.25)*(AD232/ABS($AD$1010)))</f>
        <v>0.972777137976535</v>
      </c>
    </row>
    <row r="233" customFormat="false" ht="12.75" hidden="false" customHeight="false" outlineLevel="0" collapsed="false">
      <c r="A233" s="371"/>
      <c r="B233" s="376" t="n">
        <f aca="false">+[2]data1cf!A233</f>
        <v>-114849.687336009</v>
      </c>
      <c r="C233" s="376" t="n">
        <f aca="false">+[2]data1cf!B233</f>
        <v>15906.2330666998</v>
      </c>
      <c r="D233" s="376" t="n">
        <f aca="false">+[2]data1cf!C233</f>
        <v>24804.3154812734</v>
      </c>
      <c r="E233" s="376" t="n">
        <f aca="false">+[2]data1cf!D233</f>
        <v>23374.9902749129</v>
      </c>
      <c r="F233" s="376" t="n">
        <f aca="false">+[2]data1cf!E233</f>
        <v>21710.7476864454</v>
      </c>
      <c r="G233" s="376" t="n">
        <f aca="false">+[2]data1cf!F233</f>
        <v>20559.6554280448</v>
      </c>
      <c r="H233" s="376" t="n">
        <f aca="false">+[2]data1cf!G233</f>
        <v>19113.2622768565</v>
      </c>
      <c r="I233" s="376" t="n">
        <f aca="false">+[2]data1cf!H233</f>
        <v>17968.784674779</v>
      </c>
      <c r="J233" s="376" t="n">
        <f aca="false">+[2]data1cf!I233</f>
        <v>17186.1031043447</v>
      </c>
      <c r="K233" s="376" t="n">
        <f aca="false">+[2]data1cf!J233</f>
        <v>16502.4698355086</v>
      </c>
      <c r="L233" s="376" t="n">
        <f aca="false">+[2]data1cf!K233</f>
        <v>15633.4095546945</v>
      </c>
      <c r="M233" s="376" t="n">
        <f aca="false">+[2]data1cf!L233</f>
        <v>14874.5622973639</v>
      </c>
      <c r="N233" s="376" t="n">
        <f aca="false">+[2]data1cf!M233</f>
        <v>14080.8088602633</v>
      </c>
      <c r="O233" s="376" t="n">
        <f aca="false">+[2]data1cf!N233</f>
        <v>13386.4114964665</v>
      </c>
      <c r="P233" s="376" t="n">
        <f aca="false">+[2]data1cf!O233</f>
        <v>14486.9578377498</v>
      </c>
      <c r="Q233" s="376" t="n">
        <f aca="false">+[2]data1cf!P233</f>
        <v>15860.3515035327</v>
      </c>
      <c r="R233" s="376" t="n">
        <f aca="false">+[2]data1cf!Q233</f>
        <v>14225.6178772557</v>
      </c>
      <c r="S233" s="376" t="n">
        <f aca="false">+[2]data1cf!R233</f>
        <v>10334.2097156086</v>
      </c>
      <c r="T233" s="376" t="n">
        <f aca="false">+[2]data1cf!S233</f>
        <v>9736.03003245058</v>
      </c>
      <c r="U233" s="376" t="n">
        <f aca="false">+[2]data1cf!T233</f>
        <v>9137.87974942361</v>
      </c>
      <c r="V233" s="376" t="n">
        <f aca="false">+[2]data1cf!U233</f>
        <v>8539.75974853154</v>
      </c>
      <c r="W233" s="376" t="n">
        <f aca="false">+[2]data1cf!V233</f>
        <v>12185.8262840533</v>
      </c>
      <c r="X233" s="376" t="n">
        <f aca="false">+[2]data1cf!W233</f>
        <v>11587.7696000772</v>
      </c>
      <c r="Y233" s="376" t="n">
        <f aca="false">+[2]data1cf!X233</f>
        <v>10989.7460062075</v>
      </c>
      <c r="Z233" s="376" t="n">
        <f aca="false">+[2]data1cf!Y233</f>
        <v>10391.7564951474</v>
      </c>
      <c r="AA233" s="376" t="n">
        <f aca="false">+[2]data1cf!Z233</f>
        <v>9793.80208938129</v>
      </c>
      <c r="AB233" s="376"/>
      <c r="AC233" s="377" t="n">
        <f aca="false">XNPV(0.1,B233:AA233,$B$1:$AA$1)</f>
        <v>43341.3171888942</v>
      </c>
      <c r="AD233" s="377" t="n">
        <f aca="false">SUMPRODUCT(B233:AA233,$B$1010:$AA$1010)</f>
        <v>81054.5970282745</v>
      </c>
      <c r="AE233" s="378" t="n">
        <f aca="false">SUMPRODUCT(B233:AA233,$B$1012:$AA$1012)</f>
        <v>59372.2067500479</v>
      </c>
      <c r="AF233" s="379" t="n">
        <f aca="false">XIRR(B233:AA233,$B$1:$AA$1)</f>
        <v>0.156021306915023</v>
      </c>
      <c r="AG233" s="380" t="n">
        <f aca="false">1-EXP(-(1/0.25)*(AD233/ABS($AD$1010)))</f>
        <v>0.986718906299832</v>
      </c>
    </row>
    <row r="234" customFormat="false" ht="12.75" hidden="false" customHeight="false" outlineLevel="0" collapsed="false">
      <c r="A234" s="371"/>
      <c r="B234" s="376" t="n">
        <f aca="false">+[2]data1cf!A234</f>
        <v>-94343.0186827258</v>
      </c>
      <c r="C234" s="376" t="n">
        <f aca="false">+[2]data1cf!B234</f>
        <v>13414.0593669516</v>
      </c>
      <c r="D234" s="376" t="n">
        <f aca="false">+[2]data1cf!C234</f>
        <v>20809.0830393601</v>
      </c>
      <c r="E234" s="376" t="n">
        <f aca="false">+[2]data1cf!D234</f>
        <v>19560.1126226337</v>
      </c>
      <c r="F234" s="376" t="n">
        <f aca="false">+[2]data1cf!E234</f>
        <v>18144.9414288284</v>
      </c>
      <c r="G234" s="376" t="n">
        <f aca="false">+[2]data1cf!F234</f>
        <v>17200.502457084</v>
      </c>
      <c r="H234" s="376" t="n">
        <f aca="false">+[2]data1cf!G234</f>
        <v>16011.2428510691</v>
      </c>
      <c r="I234" s="376" t="n">
        <f aca="false">+[2]data1cf!H234</f>
        <v>15071.1142856437</v>
      </c>
      <c r="J234" s="376" t="n">
        <f aca="false">+[2]data1cf!I234</f>
        <v>14428.1822608827</v>
      </c>
      <c r="K234" s="376" t="n">
        <f aca="false">+[2]data1cf!J234</f>
        <v>13867.7705642322</v>
      </c>
      <c r="L234" s="376" t="n">
        <f aca="false">+[2]data1cf!K234</f>
        <v>13152.7256187184</v>
      </c>
      <c r="M234" s="376" t="n">
        <f aca="false">+[2]data1cf!L234</f>
        <v>12529.3722371265</v>
      </c>
      <c r="N234" s="376" t="n">
        <f aca="false">+[2]data1cf!M234</f>
        <v>11877.3452522661</v>
      </c>
      <c r="O234" s="376" t="n">
        <f aca="false">+[2]data1cf!N234</f>
        <v>11308.1298320905</v>
      </c>
      <c r="P234" s="376" t="n">
        <f aca="false">+[2]data1cf!O234</f>
        <v>12210.9754210525</v>
      </c>
      <c r="Q234" s="376" t="n">
        <f aca="false">+[2]data1cf!P234</f>
        <v>13339.1465748025</v>
      </c>
      <c r="R234" s="376" t="n">
        <f aca="false">+[2]data1cf!Q234</f>
        <v>11996.2982952603</v>
      </c>
      <c r="S234" s="376" t="n">
        <f aca="false">+[2]data1cf!R234</f>
        <v>8799.70976801151</v>
      </c>
      <c r="T234" s="376" t="n">
        <f aca="false">+[2]data1cf!S234</f>
        <v>8308.33640572544</v>
      </c>
      <c r="U234" s="376" t="n">
        <f aca="false">+[2]data1cf!T234</f>
        <v>7816.98719411118</v>
      </c>
      <c r="V234" s="376" t="n">
        <f aca="false">+[2]data1cf!U234</f>
        <v>7325.6628576889</v>
      </c>
      <c r="W234" s="376" t="n">
        <f aca="false">+[2]data1cf!V234</f>
        <v>10320.7160551158</v>
      </c>
      <c r="X234" s="376" t="n">
        <f aca="false">+[2]data1cf!W234</f>
        <v>9829.44373023241</v>
      </c>
      <c r="Y234" s="376" t="n">
        <f aca="false">+[2]data1cf!X234</f>
        <v>9338.19858714293</v>
      </c>
      <c r="Z234" s="376" t="n">
        <f aca="false">+[2]data1cf!Y234</f>
        <v>8846.98144130116</v>
      </c>
      <c r="AA234" s="376" t="n">
        <f aca="false">+[2]data1cf!Z234</f>
        <v>8355.79313262454</v>
      </c>
      <c r="AB234" s="376"/>
      <c r="AC234" s="377" t="n">
        <f aca="false">XNPV(0.1,B234:AA234,$B$1:$AA$1)</f>
        <v>38594.2542990001</v>
      </c>
      <c r="AD234" s="377" t="n">
        <f aca="false">SUMPRODUCT(B234:AA234,$B$1010:$AA$1010)</f>
        <v>70293.4341838578</v>
      </c>
      <c r="AE234" s="378" t="n">
        <f aca="false">SUMPRODUCT(B234:AA234,$B$1012:$AA$1012)</f>
        <v>52029.2796835827</v>
      </c>
      <c r="AF234" s="379" t="n">
        <f aca="false">XIRR(B234:AA234,$B$1:$AA$1)</f>
        <v>0.160416001625768</v>
      </c>
      <c r="AG234" s="380" t="n">
        <f aca="false">1-EXP(-(1/0.25)*(AD234/ABS($AD$1010)))</f>
        <v>0.976427723577958</v>
      </c>
    </row>
    <row r="235" customFormat="false" ht="12.75" hidden="false" customHeight="false" outlineLevel="0" collapsed="false">
      <c r="A235" s="371"/>
      <c r="B235" s="376" t="n">
        <f aca="false">+[2]data1cf!A235</f>
        <v>-113323.607468535</v>
      </c>
      <c r="C235" s="376" t="n">
        <f aca="false">+[2]data1cf!B235</f>
        <v>15702.7569289541</v>
      </c>
      <c r="D235" s="376" t="n">
        <f aca="false">+[2]data1cf!C235</f>
        <v>24539.4542996068</v>
      </c>
      <c r="E235" s="376" t="n">
        <f aca="false">+[2]data1cf!D235</f>
        <v>23022.8912226158</v>
      </c>
      <c r="F235" s="376" t="n">
        <f aca="false">+[2]data1cf!E235</f>
        <v>21445.3849777056</v>
      </c>
      <c r="G235" s="376" t="n">
        <f aca="false">+[2]data1cf!F235</f>
        <v>20309.6715907174</v>
      </c>
      <c r="H235" s="376" t="n">
        <f aca="false">+[2]data1cf!G235</f>
        <v>18882.4139867589</v>
      </c>
      <c r="I235" s="376" t="n">
        <f aca="false">+[2]data1cf!H235</f>
        <v>17753.1437767764</v>
      </c>
      <c r="J235" s="376" t="n">
        <f aca="false">+[2]data1cf!I235</f>
        <v>16980.8621875261</v>
      </c>
      <c r="K235" s="376" t="n">
        <f aca="false">+[2]data1cf!J235</f>
        <v>16306.398909376</v>
      </c>
      <c r="L235" s="376" t="n">
        <f aca="false">+[2]data1cf!K235</f>
        <v>15448.8002514348</v>
      </c>
      <c r="M235" s="376" t="n">
        <f aca="false">+[2]data1cf!L235</f>
        <v>14700.0362738132</v>
      </c>
      <c r="N235" s="376" t="n">
        <f aca="false">+[2]data1cf!M235</f>
        <v>13916.8299367369</v>
      </c>
      <c r="O235" s="376" t="n">
        <f aca="false">+[2]data1cf!N235</f>
        <v>13231.7484519433</v>
      </c>
      <c r="P235" s="376" t="n">
        <f aca="false">+[2]data1cf!O235</f>
        <v>14317.5821578881</v>
      </c>
      <c r="Q235" s="376" t="n">
        <f aca="false">+[2]data1cf!P235</f>
        <v>15672.7266801855</v>
      </c>
      <c r="R235" s="376" t="n">
        <f aca="false">+[2]data1cf!Q235</f>
        <v>14059.7147854483</v>
      </c>
      <c r="S235" s="376" t="n">
        <f aca="false">+[2]data1cf!R235</f>
        <v>10220.0142060277</v>
      </c>
      <c r="T235" s="376" t="n">
        <f aca="false">+[2]data1cf!S235</f>
        <v>9629.78291169664</v>
      </c>
      <c r="U235" s="376" t="n">
        <f aca="false">+[2]data1cf!T235</f>
        <v>9039.58062683861</v>
      </c>
      <c r="V235" s="376" t="n">
        <f aca="false">+[2]data1cf!U235</f>
        <v>8449.40822173778</v>
      </c>
      <c r="W235" s="376" t="n">
        <f aca="false">+[2]data1cf!V235</f>
        <v>12047.0271831791</v>
      </c>
      <c r="X235" s="376" t="n">
        <f aca="false">+[2]data1cf!W235</f>
        <v>11456.9172536626</v>
      </c>
      <c r="Y235" s="376" t="n">
        <f aca="false">+[2]data1cf!X235</f>
        <v>10866.8399745635</v>
      </c>
      <c r="Z235" s="376" t="n">
        <f aca="false">+[2]data1cf!Y235</f>
        <v>10276.7963253944</v>
      </c>
      <c r="AA235" s="376" t="n">
        <f aca="false">+[2]data1cf!Z235</f>
        <v>9686.78731505309</v>
      </c>
      <c r="AB235" s="376"/>
      <c r="AC235" s="377" t="n">
        <f aca="false">XNPV(0.1,B235:AA235,$B$1:$AA$1)</f>
        <v>42947.2641751719</v>
      </c>
      <c r="AD235" s="377" t="n">
        <f aca="false">SUMPRODUCT(B235:AA235,$B$1010:$AA$1010)</f>
        <v>80207.791807298</v>
      </c>
      <c r="AE235" s="378" t="n">
        <f aca="false">SUMPRODUCT(B235:AA235,$B$1012:$AA$1012)</f>
        <v>58781.9457394912</v>
      </c>
      <c r="AF235" s="379" t="n">
        <f aca="false">XIRR(B235:AA235,$B$1:$AA$1)</f>
        <v>0.156232375809324</v>
      </c>
      <c r="AG235" s="380" t="n">
        <f aca="false">1-EXP(-(1/0.25)*(AD235/ABS($AD$1010)))</f>
        <v>0.986105559557432</v>
      </c>
    </row>
    <row r="236" customFormat="false" ht="12.75" hidden="false" customHeight="false" outlineLevel="0" collapsed="false">
      <c r="A236" s="371"/>
      <c r="B236" s="376" t="n">
        <f aca="false">+[2]data1cf!A236</f>
        <v>-116288.142874647</v>
      </c>
      <c r="C236" s="376" t="n">
        <f aca="false">+[2]data1cf!B236</f>
        <v>16081.7822437446</v>
      </c>
      <c r="D236" s="376" t="n">
        <f aca="false">+[2]data1cf!C236</f>
        <v>25091.139177735</v>
      </c>
      <c r="E236" s="376" t="n">
        <f aca="false">+[2]data1cf!D236</f>
        <v>23603.4700656732</v>
      </c>
      <c r="F236" s="376" t="n">
        <f aca="false">+[2]data1cf!E236</f>
        <v>21960.8738209093</v>
      </c>
      <c r="G236" s="376" t="n">
        <f aca="false">+[2]data1cf!F236</f>
        <v>20795.2857138756</v>
      </c>
      <c r="H236" s="376" t="n">
        <f aca="false">+[2]data1cf!G236</f>
        <v>19330.855738741</v>
      </c>
      <c r="I236" s="376" t="n">
        <f aca="false">+[2]data1cf!H236</f>
        <v>18172.0439213622</v>
      </c>
      <c r="J236" s="376" t="n">
        <f aca="false">+[2]data1cf!I236</f>
        <v>17379.5595150117</v>
      </c>
      <c r="K236" s="376" t="n">
        <f aca="false">+[2]data1cf!J236</f>
        <v>16687.2827772638</v>
      </c>
      <c r="L236" s="376" t="n">
        <f aca="false">+[2]data1cf!K236</f>
        <v>15807.4189761001</v>
      </c>
      <c r="M236" s="376" t="n">
        <f aca="false">+[2]data1cf!L236</f>
        <v>15039.0673999889</v>
      </c>
      <c r="N236" s="376" t="n">
        <f aca="false">+[2]data1cf!M236</f>
        <v>14235.3724553893</v>
      </c>
      <c r="O236" s="376" t="n">
        <f aca="false">+[2]data1cf!N236</f>
        <v>13532.194110967</v>
      </c>
      <c r="P236" s="376" t="n">
        <f aca="false">+[2]data1cf!O236</f>
        <v>14646.6083186979</v>
      </c>
      <c r="Q236" s="376" t="n">
        <f aca="false">+[2]data1cf!P236</f>
        <v>16037.2033001404</v>
      </c>
      <c r="R236" s="376" t="n">
        <f aca="false">+[2]data1cf!Q236</f>
        <v>14381.9951589261</v>
      </c>
      <c r="S236" s="376" t="n">
        <f aca="false">+[2]data1cf!R236</f>
        <v>10441.8483567735</v>
      </c>
      <c r="T236" s="376" t="n">
        <f aca="false">+[2]data1cf!S236</f>
        <v>9836.17666472728</v>
      </c>
      <c r="U236" s="376" t="n">
        <f aca="false">+[2]data1cf!T236</f>
        <v>9230.53474103922</v>
      </c>
      <c r="V236" s="376" t="n">
        <f aca="false">+[2]data1cf!U236</f>
        <v>8624.92347876012</v>
      </c>
      <c r="W236" s="376" t="n">
        <f aca="false">+[2]data1cf!V236</f>
        <v>12316.655829522</v>
      </c>
      <c r="X236" s="376" t="n">
        <f aca="false">+[2]data1cf!W236</f>
        <v>11711.1086771829</v>
      </c>
      <c r="Y236" s="376" t="n">
        <f aca="false">+[2]data1cf!X236</f>
        <v>11105.5950293932</v>
      </c>
      <c r="Z236" s="376" t="n">
        <f aca="false">+[2]data1cf!Y236</f>
        <v>10500.1158912894</v>
      </c>
      <c r="AA236" s="376" t="n">
        <f aca="false">+[2]data1cf!Z236</f>
        <v>9894.67229816217</v>
      </c>
      <c r="AB236" s="376"/>
      <c r="AC236" s="377" t="n">
        <f aca="false">XNPV(0.1,B236:AA236,$B$1:$AA$1)</f>
        <v>43651.0211311889</v>
      </c>
      <c r="AD236" s="377" t="n">
        <f aca="false">SUMPRODUCT(B236:AA236,$B$1010:$AA$1010)</f>
        <v>81782.7480970677</v>
      </c>
      <c r="AE236" s="378" t="n">
        <f aca="false">SUMPRODUCT(B236:AA236,$B$1012:$AA$1012)</f>
        <v>59862.0061532336</v>
      </c>
      <c r="AF236" s="379" t="n">
        <f aca="false">XIRR(B236:AA236,$B$1:$AA$1)</f>
        <v>0.155736425180778</v>
      </c>
      <c r="AG236" s="380" t="n">
        <f aca="false">1-EXP(-(1/0.25)*(AD236/ABS($AD$1010)))</f>
        <v>0.98722461552282</v>
      </c>
    </row>
    <row r="237" customFormat="false" ht="12.75" hidden="false" customHeight="false" outlineLevel="0" collapsed="false">
      <c r="A237" s="371"/>
      <c r="B237" s="376" t="n">
        <f aca="false">+[2]data1cf!A237</f>
        <v>-93392.1812388144</v>
      </c>
      <c r="C237" s="376" t="n">
        <f aca="false">+[2]data1cf!B237</f>
        <v>13315.5267162461</v>
      </c>
      <c r="D237" s="376" t="n">
        <f aca="false">+[2]data1cf!C237</f>
        <v>20505.1773277771</v>
      </c>
      <c r="E237" s="376" t="n">
        <f aca="false">+[2]data1cf!D237</f>
        <v>19388.868443534</v>
      </c>
      <c r="F237" s="376" t="n">
        <f aca="false">+[2]data1cf!E237</f>
        <v>17979.6048661326</v>
      </c>
      <c r="G237" s="376" t="n">
        <f aca="false">+[2]data1cf!F237</f>
        <v>17044.7478350818</v>
      </c>
      <c r="H237" s="376" t="n">
        <f aca="false">+[2]data1cf!G237</f>
        <v>15867.4107995717</v>
      </c>
      <c r="I237" s="376" t="n">
        <f aca="false">+[2]data1cf!H237</f>
        <v>14936.7573331475</v>
      </c>
      <c r="J237" s="376" t="n">
        <f aca="false">+[2]data1cf!I237</f>
        <v>14300.3051078626</v>
      </c>
      <c r="K237" s="376" t="n">
        <f aca="false">+[2]data1cf!J237</f>
        <v>13745.6068543224</v>
      </c>
      <c r="L237" s="376" t="n">
        <f aca="false">+[2]data1cf!K237</f>
        <v>13037.7031734488</v>
      </c>
      <c r="M237" s="376" t="n">
        <f aca="false">+[2]data1cf!L237</f>
        <v>12420.6322677017</v>
      </c>
      <c r="N237" s="376" t="n">
        <f aca="false">+[2]data1cf!M237</f>
        <v>11775.176746001</v>
      </c>
      <c r="O237" s="376" t="n">
        <f aca="false">+[2]data1cf!N237</f>
        <v>11211.7656659309</v>
      </c>
      <c r="P237" s="376" t="n">
        <f aca="false">+[2]data1cf!O237</f>
        <v>12105.4444184275</v>
      </c>
      <c r="Q237" s="376" t="n">
        <f aca="false">+[2]data1cf!P237</f>
        <v>13222.2452832987</v>
      </c>
      <c r="R237" s="376" t="n">
        <f aca="false">+[2]data1cf!Q237</f>
        <v>11892.9309190742</v>
      </c>
      <c r="S237" s="376" t="n">
        <f aca="false">+[2]data1cf!R237</f>
        <v>8728.55925436524</v>
      </c>
      <c r="T237" s="376" t="n">
        <f aca="false">+[2]data1cf!S237</f>
        <v>8242.13820543871</v>
      </c>
      <c r="U237" s="376" t="n">
        <f aca="false">+[2]data1cf!T237</f>
        <v>7755.74106378109</v>
      </c>
      <c r="V237" s="376" t="n">
        <f aca="false">+[2]data1cf!U237</f>
        <v>7269.3685466105</v>
      </c>
      <c r="W237" s="376" t="n">
        <f aca="false">+[2]data1cf!V237</f>
        <v>10234.2360581607</v>
      </c>
      <c r="X237" s="376" t="n">
        <f aca="false">+[2]data1cf!W237</f>
        <v>9747.91502832994</v>
      </c>
      <c r="Y237" s="376" t="n">
        <f aca="false">+[2]data1cf!X237</f>
        <v>9261.62090634102</v>
      </c>
      <c r="Z237" s="376" t="n">
        <f aca="false">+[2]data1cf!Y237</f>
        <v>8775.35449942916</v>
      </c>
      <c r="AA237" s="376" t="n">
        <f aca="false">+[2]data1cf!Z237</f>
        <v>8289.11663904668</v>
      </c>
      <c r="AB237" s="376"/>
      <c r="AC237" s="377" t="n">
        <f aca="false">XNPV(0.1,B237:AA237,$B$1:$AA$1)</f>
        <v>38295.8196057786</v>
      </c>
      <c r="AD237" s="377" t="n">
        <f aca="false">SUMPRODUCT(B237:AA237,$B$1010:$AA$1010)</f>
        <v>69708.6481324752</v>
      </c>
      <c r="AE237" s="378" t="n">
        <f aca="false">SUMPRODUCT(B237:AA237,$B$1012:$AA$1012)</f>
        <v>51605.99829951</v>
      </c>
      <c r="AF237" s="379" t="n">
        <f aca="false">XIRR(B237:AA237,$B$1:$AA$1)</f>
        <v>0.160514517394793</v>
      </c>
      <c r="AG237" s="380" t="n">
        <f aca="false">1-EXP(-(1/0.25)*(AD237/ABS($AD$1010)))</f>
        <v>0.9756812155356</v>
      </c>
    </row>
    <row r="238" customFormat="false" ht="12.75" hidden="false" customHeight="false" outlineLevel="0" collapsed="false">
      <c r="A238" s="371"/>
      <c r="B238" s="376" t="n">
        <f aca="false">+[2]data1cf!A238</f>
        <v>-106050.92491395</v>
      </c>
      <c r="C238" s="376" t="n">
        <f aca="false">+[2]data1cf!B238</f>
        <v>14798.9550733064</v>
      </c>
      <c r="D238" s="376" t="n">
        <f aca="false">+[2]data1cf!C238</f>
        <v>23085.5554609826</v>
      </c>
      <c r="E238" s="376" t="n">
        <f aca="false">+[2]data1cf!D238</f>
        <v>21751.5139495965</v>
      </c>
      <c r="F238" s="376" t="n">
        <f aca="false">+[2]data1cf!E238</f>
        <v>20180.7730896774</v>
      </c>
      <c r="G238" s="376" t="n">
        <f aca="false">+[2]data1cf!F238</f>
        <v>19118.3492153897</v>
      </c>
      <c r="H238" s="376" t="n">
        <f aca="false">+[2]data1cf!G238</f>
        <v>17782.2839293937</v>
      </c>
      <c r="I238" s="376" t="n">
        <f aca="false">+[2]data1cf!H238</f>
        <v>16725.4860306886</v>
      </c>
      <c r="J238" s="376" t="n">
        <f aca="false">+[2]data1cf!I238</f>
        <v>16002.766566814</v>
      </c>
      <c r="K238" s="376" t="n">
        <f aca="false">+[2]data1cf!J238</f>
        <v>15372.0037742734</v>
      </c>
      <c r="L238" s="376" t="n">
        <f aca="false">+[2]data1cf!K238</f>
        <v>14569.0265987931</v>
      </c>
      <c r="M238" s="376" t="n">
        <f aca="false">+[2]data1cf!L238</f>
        <v>13868.3154747578</v>
      </c>
      <c r="N238" s="376" t="n">
        <f aca="false">+[2]data1cf!M238</f>
        <v>13135.3723722496</v>
      </c>
      <c r="O238" s="376" t="n">
        <f aca="false">+[2]data1cf!N238</f>
        <v>12494.6866180798</v>
      </c>
      <c r="P238" s="376" t="n">
        <f aca="false">+[2]data1cf!O238</f>
        <v>13510.405824359</v>
      </c>
      <c r="Q238" s="376" t="n">
        <f aca="false">+[2]data1cf!P238</f>
        <v>14778.5822722505</v>
      </c>
      <c r="R238" s="376" t="n">
        <f aca="false">+[2]data1cf!Q238</f>
        <v>13269.0874092179</v>
      </c>
      <c r="S238" s="376" t="n">
        <f aca="false">+[2]data1cf!R238</f>
        <v>9675.80435958277</v>
      </c>
      <c r="T238" s="376" t="n">
        <f aca="false">+[2]data1cf!S238</f>
        <v>9123.45188797315</v>
      </c>
      <c r="U238" s="376" t="n">
        <f aca="false">+[2]data1cf!T238</f>
        <v>8571.12656411775</v>
      </c>
      <c r="V238" s="376" t="n">
        <f aca="false">+[2]data1cf!U238</f>
        <v>8018.8292024492</v>
      </c>
      <c r="W238" s="376" t="n">
        <f aca="false">+[2]data1cf!V238</f>
        <v>11385.5665211032</v>
      </c>
      <c r="X238" s="376" t="n">
        <f aca="false">+[2]data1cf!W238</f>
        <v>10833.3276255712</v>
      </c>
      <c r="Y238" s="376" t="n">
        <f aca="false">+[2]data1cf!X238</f>
        <v>10281.1192850756</v>
      </c>
      <c r="Z238" s="376" t="n">
        <f aca="false">+[2]data1cf!Y238</f>
        <v>9728.94241626777</v>
      </c>
      <c r="AA238" s="376" t="n">
        <f aca="false">+[2]data1cf!Z238</f>
        <v>9176.79796329818</v>
      </c>
      <c r="AB238" s="376"/>
      <c r="AC238" s="377" t="n">
        <f aca="false">XNPV(0.1,B238:AA238,$B$1:$AA$1)</f>
        <v>41276.2844643939</v>
      </c>
      <c r="AD238" s="377" t="n">
        <f aca="false">SUMPRODUCT(B238:AA238,$B$1010:$AA$1010)</f>
        <v>76408.5729027171</v>
      </c>
      <c r="AE238" s="378" t="n">
        <f aca="false">SUMPRODUCT(B238:AA238,$B$1012:$AA$1012)</f>
        <v>56193.0156265691</v>
      </c>
      <c r="AF238" s="379" t="n">
        <f aca="false">XIRR(B238:AA238,$B$1:$AA$1)</f>
        <v>0.15765070408781</v>
      </c>
      <c r="AG238" s="380" t="n">
        <f aca="false">1-EXP(-(1/0.25)*(AD238/ABS($AD$1010)))</f>
        <v>0.982985880083722</v>
      </c>
    </row>
    <row r="239" customFormat="false" ht="12.75" hidden="false" customHeight="false" outlineLevel="0" collapsed="false">
      <c r="A239" s="371"/>
      <c r="B239" s="376" t="n">
        <f aca="false">+[2]data1cf!A239</f>
        <v>-93322.7258192256</v>
      </c>
      <c r="C239" s="376" t="n">
        <f aca="false">+[2]data1cf!B239</f>
        <v>13282.1881891013</v>
      </c>
      <c r="D239" s="376" t="n">
        <f aca="false">+[2]data1cf!C239</f>
        <v>20530.1716817746</v>
      </c>
      <c r="E239" s="376" t="n">
        <f aca="false">+[2]data1cf!D239</f>
        <v>19305.3761842148</v>
      </c>
      <c r="F239" s="376" t="n">
        <f aca="false">+[2]data1cf!E239</f>
        <v>17967.5275963438</v>
      </c>
      <c r="G239" s="376" t="n">
        <f aca="false">+[2]data1cf!F239</f>
        <v>17033.3704932519</v>
      </c>
      <c r="H239" s="376" t="n">
        <f aca="false">+[2]data1cf!G239</f>
        <v>15856.904360694</v>
      </c>
      <c r="I239" s="376" t="n">
        <f aca="false">+[2]data1cf!H239</f>
        <v>14926.9430178089</v>
      </c>
      <c r="J239" s="376" t="n">
        <f aca="false">+[2]data1cf!I239</f>
        <v>14290.9641196888</v>
      </c>
      <c r="K239" s="376" t="n">
        <f aca="false">+[2]data1cf!J239</f>
        <v>13736.6832136048</v>
      </c>
      <c r="L239" s="376" t="n">
        <f aca="false">+[2]data1cf!K239</f>
        <v>13029.3011776612</v>
      </c>
      <c r="M239" s="376" t="n">
        <f aca="false">+[2]data1cf!L239</f>
        <v>12412.6891852633</v>
      </c>
      <c r="N239" s="376" t="n">
        <f aca="false">+[2]data1cf!M239</f>
        <v>11767.7136864456</v>
      </c>
      <c r="O239" s="376" t="n">
        <f aca="false">+[2]data1cf!N239</f>
        <v>11204.7265935461</v>
      </c>
      <c r="P239" s="376" t="n">
        <f aca="false">+[2]data1cf!O239</f>
        <v>12097.7357400263</v>
      </c>
      <c r="Q239" s="376" t="n">
        <f aca="false">+[2]data1cf!P239</f>
        <v>13213.706044227</v>
      </c>
      <c r="R239" s="376" t="n">
        <f aca="false">+[2]data1cf!Q239</f>
        <v>11885.3802861761</v>
      </c>
      <c r="S239" s="376" t="n">
        <f aca="false">+[2]data1cf!R239</f>
        <v>8723.36195296435</v>
      </c>
      <c r="T239" s="376" t="n">
        <f aca="false">+[2]data1cf!S239</f>
        <v>8237.30265357191</v>
      </c>
      <c r="U239" s="376" t="n">
        <f aca="false">+[2]data1cf!T239</f>
        <v>7751.26724366863</v>
      </c>
      <c r="V239" s="376" t="n">
        <f aca="false">+[2]data1cf!U239</f>
        <v>7265.25643993923</v>
      </c>
      <c r="W239" s="376" t="n">
        <f aca="false">+[2]data1cf!V239</f>
        <v>10227.9189904926</v>
      </c>
      <c r="X239" s="376" t="n">
        <f aca="false">+[2]data1cf!W239</f>
        <v>9741.95963581209</v>
      </c>
      <c r="Y239" s="376" t="n">
        <f aca="false">+[2]data1cf!X239</f>
        <v>9256.02716896216</v>
      </c>
      <c r="Z239" s="376" t="n">
        <f aca="false">+[2]data1cf!Y239</f>
        <v>8770.12239657769</v>
      </c>
      <c r="AA239" s="376" t="n">
        <f aca="false">+[2]data1cf!Z239</f>
        <v>8284.24614949265</v>
      </c>
      <c r="AB239" s="376"/>
      <c r="AC239" s="377" t="n">
        <f aca="false">XNPV(0.1,B239:AA239,$B$1:$AA$1)</f>
        <v>38235.9311927647</v>
      </c>
      <c r="AD239" s="377" t="n">
        <f aca="false">SUMPRODUCT(B239:AA239,$B$1010:$AA$1010)</f>
        <v>69623.1293808185</v>
      </c>
      <c r="AE239" s="378" t="n">
        <f aca="false">SUMPRODUCT(B239:AA239,$B$1012:$AA$1012)</f>
        <v>51534.2481716549</v>
      </c>
      <c r="AF239" s="379" t="n">
        <f aca="false">XIRR(B239:AA239,$B$1:$AA$1)</f>
        <v>0.160450566064499</v>
      </c>
      <c r="AG239" s="380" t="n">
        <f aca="false">1-EXP(-(1/0.25)*(AD239/ABS($AD$1010)))</f>
        <v>0.975570082837205</v>
      </c>
    </row>
    <row r="240" customFormat="false" ht="12.75" hidden="false" customHeight="false" outlineLevel="0" collapsed="false">
      <c r="A240" s="371"/>
      <c r="B240" s="376" t="n">
        <f aca="false">+[2]data1cf!A240</f>
        <v>-118286.975304274</v>
      </c>
      <c r="C240" s="376" t="n">
        <f aca="false">+[2]data1cf!B240</f>
        <v>16315.3312126577</v>
      </c>
      <c r="D240" s="376" t="n">
        <f aca="false">+[2]data1cf!C240</f>
        <v>25543.8268870946</v>
      </c>
      <c r="E240" s="376" t="n">
        <f aca="false">+[2]data1cf!D240</f>
        <v>24052.2540335632</v>
      </c>
      <c r="F240" s="376" t="n">
        <f aca="false">+[2]data1cf!E240</f>
        <v>22308.4412052562</v>
      </c>
      <c r="G240" s="376" t="n">
        <f aca="false">+[2]data1cf!F240</f>
        <v>21122.7101243421</v>
      </c>
      <c r="H240" s="376" t="n">
        <f aca="false">+[2]data1cf!G240</f>
        <v>19633.2167477586</v>
      </c>
      <c r="I240" s="376" t="n">
        <f aca="false">+[2]data1cf!H240</f>
        <v>18454.4865570774</v>
      </c>
      <c r="J240" s="376" t="n">
        <f aca="false">+[2]data1cf!I240</f>
        <v>17648.3804392418</v>
      </c>
      <c r="K240" s="376" t="n">
        <f aca="false">+[2]data1cf!J240</f>
        <v>16944.093009817</v>
      </c>
      <c r="L240" s="376" t="n">
        <f aca="false">+[2]data1cf!K240</f>
        <v>16049.2169776535</v>
      </c>
      <c r="M240" s="376" t="n">
        <f aca="false">+[2]data1cf!L240</f>
        <v>15267.65850005</v>
      </c>
      <c r="N240" s="376" t="n">
        <f aca="false">+[2]data1cf!M240</f>
        <v>14450.1491503091</v>
      </c>
      <c r="O240" s="376" t="n">
        <f aca="false">+[2]data1cf!N240</f>
        <v>13734.7690322713</v>
      </c>
      <c r="P240" s="376" t="n">
        <f aca="false">+[2]data1cf!O240</f>
        <v>14868.4535896521</v>
      </c>
      <c r="Q240" s="376" t="n">
        <f aca="false">+[2]data1cf!P240</f>
        <v>16282.9509765907</v>
      </c>
      <c r="R240" s="376" t="n">
        <f aca="false">+[2]data1cf!Q240</f>
        <v>14599.2920954415</v>
      </c>
      <c r="S240" s="376" t="n">
        <f aca="false">+[2]data1cf!R240</f>
        <v>10591.4196162685</v>
      </c>
      <c r="T240" s="376" t="n">
        <f aca="false">+[2]data1cf!S240</f>
        <v>9975.33726506266</v>
      </c>
      <c r="U240" s="376" t="n">
        <f aca="false">+[2]data1cf!T240</f>
        <v>9359.28519389194</v>
      </c>
      <c r="V240" s="376" t="n">
        <f aca="false">+[2]data1cf!U240</f>
        <v>8743.26431115744</v>
      </c>
      <c r="W240" s="376" t="n">
        <f aca="false">+[2]data1cf!V240</f>
        <v>12498.4524379063</v>
      </c>
      <c r="X240" s="376" t="n">
        <f aca="false">+[2]data1cf!W240</f>
        <v>11882.4967670731</v>
      </c>
      <c r="Y240" s="376" t="n">
        <f aca="false">+[2]data1cf!X240</f>
        <v>11266.5751766861</v>
      </c>
      <c r="Z240" s="376" t="n">
        <f aca="false">+[2]data1cf!Y240</f>
        <v>10650.6886891589</v>
      </c>
      <c r="AA240" s="376" t="n">
        <f aca="false">+[2]data1cf!Z240</f>
        <v>10034.8383575771</v>
      </c>
      <c r="AB240" s="376"/>
      <c r="AC240" s="377" t="n">
        <f aca="false">XNPV(0.1,B240:AA240,$B$1:$AA$1)</f>
        <v>44215.2713745243</v>
      </c>
      <c r="AD240" s="377" t="n">
        <f aca="false">SUMPRODUCT(B240:AA240,$B$1010:$AA$1010)</f>
        <v>82945.2244885327</v>
      </c>
      <c r="AE240" s="378" t="n">
        <f aca="false">SUMPRODUCT(B240:AA240,$B$1012:$AA$1012)</f>
        <v>60686.3688159056</v>
      </c>
      <c r="AF240" s="379" t="n">
        <f aca="false">XIRR(B240:AA240,$B$1:$AA$1)</f>
        <v>0.155547538311972</v>
      </c>
      <c r="AG240" s="380" t="n">
        <f aca="false">1-EXP(-(1/0.25)*(AD240/ABS($AD$1010)))</f>
        <v>0.987992361657414</v>
      </c>
    </row>
    <row r="241" customFormat="false" ht="12.75" hidden="false" customHeight="false" outlineLevel="0" collapsed="false">
      <c r="A241" s="371"/>
      <c r="B241" s="376" t="n">
        <f aca="false">+[2]data1cf!A241</f>
        <v>-101634.755856171</v>
      </c>
      <c r="C241" s="376" t="n">
        <f aca="false">+[2]data1cf!B241</f>
        <v>14271.3255095325</v>
      </c>
      <c r="D241" s="376" t="n">
        <f aca="false">+[2]data1cf!C241</f>
        <v>22150.0805928187</v>
      </c>
      <c r="E241" s="376" t="n">
        <f aca="false">+[2]data1cf!D241</f>
        <v>20877.3806381231</v>
      </c>
      <c r="F241" s="376" t="n">
        <f aca="false">+[2]data1cf!E241</f>
        <v>19412.8666331403</v>
      </c>
      <c r="G241" s="376" t="n">
        <f aca="false">+[2]data1cf!F241</f>
        <v>18394.9461282515</v>
      </c>
      <c r="H241" s="376" t="n">
        <f aca="false">+[2]data1cf!G241</f>
        <v>17114.2552780116</v>
      </c>
      <c r="I241" s="376" t="n">
        <f aca="false">+[2]data1cf!H241</f>
        <v>16101.4645219541</v>
      </c>
      <c r="J241" s="376" t="n">
        <f aca="false">+[2]data1cf!I241</f>
        <v>15408.8405177503</v>
      </c>
      <c r="K241" s="376" t="n">
        <f aca="false">+[2]data1cf!J241</f>
        <v>14804.6138390729</v>
      </c>
      <c r="L241" s="376" t="n">
        <f aca="false">+[2]data1cf!K241</f>
        <v>14034.8043013829</v>
      </c>
      <c r="M241" s="376" t="n">
        <f aca="false">+[2]data1cf!L241</f>
        <v>13363.2721664692</v>
      </c>
      <c r="N241" s="376" t="n">
        <f aca="false">+[2]data1cf!M241</f>
        <v>12660.8502560491</v>
      </c>
      <c r="O241" s="376" t="n">
        <f aca="false">+[2]data1cf!N241</f>
        <v>12047.1227872721</v>
      </c>
      <c r="P241" s="376" t="n">
        <f aca="false">+[2]data1cf!O241</f>
        <v>13020.2665777262</v>
      </c>
      <c r="Q241" s="376" t="n">
        <f aca="false">+[2]data1cf!P241</f>
        <v>14235.6336645157</v>
      </c>
      <c r="R241" s="376" t="n">
        <f aca="false">+[2]data1cf!Q241</f>
        <v>12788.9971359334</v>
      </c>
      <c r="S241" s="376" t="n">
        <f aca="false">+[2]data1cf!R241</f>
        <v>9345.34545851415</v>
      </c>
      <c r="T241" s="376" t="n">
        <f aca="false">+[2]data1cf!S241</f>
        <v>8815.99402999859</v>
      </c>
      <c r="U241" s="376" t="n">
        <f aca="false">+[2]data1cf!T241</f>
        <v>8286.66861875137</v>
      </c>
      <c r="V241" s="376" t="n">
        <f aca="false">+[2]data1cf!U241</f>
        <v>7757.37000529056</v>
      </c>
      <c r="W241" s="376" t="n">
        <f aca="false">+[2]data1cf!V241</f>
        <v>10983.9097614587</v>
      </c>
      <c r="X241" s="376" t="n">
        <f aca="false">+[2]data1cf!W241</f>
        <v>10454.6671794895</v>
      </c>
      <c r="Y241" s="376" t="n">
        <f aca="false">+[2]data1cf!X241</f>
        <v>9925.453880185</v>
      </c>
      <c r="Z241" s="376" t="n">
        <f aca="false">+[2]data1cf!Y241</f>
        <v>9396.27074202521</v>
      </c>
      <c r="AA241" s="376" t="n">
        <f aca="false">+[2]data1cf!Z241</f>
        <v>8867.11866984443</v>
      </c>
      <c r="AB241" s="376"/>
      <c r="AC241" s="377" t="n">
        <f aca="false">XNPV(0.1,B241:AA241,$B$1:$AA$1)</f>
        <v>40160.6916911496</v>
      </c>
      <c r="AD241" s="377" t="n">
        <f aca="false">SUMPRODUCT(B241:AA241,$B$1010:$AA$1010)</f>
        <v>73987.3713059246</v>
      </c>
      <c r="AE241" s="378" t="n">
        <f aca="false">SUMPRODUCT(B241:AA241,$B$1012:$AA$1012)</f>
        <v>54512.2119227187</v>
      </c>
      <c r="AF241" s="379" t="n">
        <f aca="false">XIRR(B241:AA241,$B$1:$AA$1)</f>
        <v>0.158438072280728</v>
      </c>
      <c r="AG241" s="380" t="n">
        <f aca="false">1-EXP(-(1/0.25)*(AD241/ABS($AD$1010)))</f>
        <v>0.980641538987482</v>
      </c>
    </row>
    <row r="242" customFormat="false" ht="12.75" hidden="false" customHeight="false" outlineLevel="0" collapsed="false">
      <c r="A242" s="371"/>
      <c r="B242" s="376" t="n">
        <f aca="false">+[2]data1cf!A242</f>
        <v>-89964.7643283891</v>
      </c>
      <c r="C242" s="376" t="n">
        <f aca="false">+[2]data1cf!B242</f>
        <v>12910.8617753127</v>
      </c>
      <c r="D242" s="376" t="n">
        <f aca="false">+[2]data1cf!C242</f>
        <v>19850.7940239729</v>
      </c>
      <c r="E242" s="376" t="n">
        <f aca="false">+[2]data1cf!D242</f>
        <v>18766.8962142582</v>
      </c>
      <c r="F242" s="376" t="n">
        <f aca="false">+[2]data1cf!E242</f>
        <v>17383.6277782257</v>
      </c>
      <c r="G242" s="376" t="n">
        <f aca="false">+[2]data1cf!F242</f>
        <v>16483.3100953866</v>
      </c>
      <c r="H242" s="376" t="n">
        <f aca="false">+[2]data1cf!G242</f>
        <v>15348.949511872</v>
      </c>
      <c r="I242" s="376" t="n">
        <f aca="false">+[2]data1cf!H242</f>
        <v>14452.4502689198</v>
      </c>
      <c r="J242" s="376" t="n">
        <f aca="false">+[2]data1cf!I242</f>
        <v>13839.3553214144</v>
      </c>
      <c r="K242" s="376" t="n">
        <f aca="false">+[2]data1cf!J242</f>
        <v>13305.2519147202</v>
      </c>
      <c r="L242" s="376" t="n">
        <f aca="false">+[2]data1cf!K242</f>
        <v>12623.0898486158</v>
      </c>
      <c r="M242" s="376" t="n">
        <f aca="false">+[2]data1cf!L242</f>
        <v>12028.6649420224</v>
      </c>
      <c r="N242" s="376" t="n">
        <f aca="false">+[2]data1cf!M242</f>
        <v>11406.8971117393</v>
      </c>
      <c r="O242" s="376" t="n">
        <f aca="false">+[2]data1cf!N242</f>
        <v>10864.4085285263</v>
      </c>
      <c r="P242" s="376" t="n">
        <f aca="false">+[2]data1cf!O242</f>
        <v>11725.0442298494</v>
      </c>
      <c r="Q242" s="376" t="n">
        <f aca="false">+[2]data1cf!P242</f>
        <v>12800.8594134883</v>
      </c>
      <c r="R242" s="376" t="n">
        <f aca="false">+[2]data1cf!Q242</f>
        <v>11520.3298026638</v>
      </c>
      <c r="S242" s="376" t="n">
        <f aca="false">+[2]data1cf!R242</f>
        <v>8472.08799819177</v>
      </c>
      <c r="T242" s="376" t="n">
        <f aca="false">+[2]data1cf!S242</f>
        <v>8003.51820519013</v>
      </c>
      <c r="U242" s="376" t="n">
        <f aca="false">+[2]data1cf!T242</f>
        <v>7534.97144208014</v>
      </c>
      <c r="V242" s="376" t="n">
        <f aca="false">+[2]data1cf!U242</f>
        <v>7066.44839975856</v>
      </c>
      <c r="W242" s="376" t="n">
        <f aca="false">+[2]data1cf!V242</f>
        <v>9922.50769084031</v>
      </c>
      <c r="X242" s="376" t="n">
        <f aca="false">+[2]data1cf!W242</f>
        <v>9454.0342463152</v>
      </c>
      <c r="Y242" s="376" t="n">
        <f aca="false">+[2]data1cf!X242</f>
        <v>8985.58672213604</v>
      </c>
      <c r="Z242" s="376" t="n">
        <f aca="false">+[2]data1cf!Y242</f>
        <v>8517.16589591321</v>
      </c>
      <c r="AA242" s="376" t="n">
        <f aca="false">+[2]data1cf!Z242</f>
        <v>8048.7725685854</v>
      </c>
      <c r="AB242" s="376"/>
      <c r="AC242" s="377" t="n">
        <f aca="false">XNPV(0.1,B242:AA242,$B$1:$AA$1)</f>
        <v>37535.9877538749</v>
      </c>
      <c r="AD242" s="377" t="n">
        <f aca="false">SUMPRODUCT(B242:AA242,$B$1010:$AA$1010)</f>
        <v>67946.6780638599</v>
      </c>
      <c r="AE242" s="378" t="n">
        <f aca="false">SUMPRODUCT(B242:AA242,$B$1012:$AA$1012)</f>
        <v>50414.1066677868</v>
      </c>
      <c r="AF242" s="379" t="n">
        <f aca="false">XIRR(B242:AA242,$B$1:$AA$1)</f>
        <v>0.161518915878628</v>
      </c>
      <c r="AG242" s="380" t="n">
        <f aca="false">1-EXP(-(1/0.25)*(AD242/ABS($AD$1010)))</f>
        <v>0.973285987325423</v>
      </c>
    </row>
    <row r="243" customFormat="false" ht="12.75" hidden="false" customHeight="false" outlineLevel="0" collapsed="false">
      <c r="A243" s="371"/>
      <c r="B243" s="376" t="n">
        <f aca="false">+[2]data1cf!A243</f>
        <v>-114842.475446037</v>
      </c>
      <c r="C243" s="376" t="n">
        <f aca="false">+[2]data1cf!B243</f>
        <v>15885.9140383293</v>
      </c>
      <c r="D243" s="376" t="n">
        <f aca="false">+[2]data1cf!C243</f>
        <v>24838.973707774</v>
      </c>
      <c r="E243" s="376" t="n">
        <f aca="false">+[2]data1cf!D243</f>
        <v>23328.8952239417</v>
      </c>
      <c r="F243" s="376" t="n">
        <f aca="false">+[2]data1cf!E243</f>
        <v>21709.4936454879</v>
      </c>
      <c r="G243" s="376" t="n">
        <f aca="false">+[2]data1cf!F243</f>
        <v>20558.4740639707</v>
      </c>
      <c r="H243" s="376" t="n">
        <f aca="false">+[2]data1cf!G243</f>
        <v>19112.1713428209</v>
      </c>
      <c r="I243" s="376" t="n">
        <f aca="false">+[2]data1cf!H243</f>
        <v>17967.7656072563</v>
      </c>
      <c r="J243" s="376" t="n">
        <f aca="false">+[2]data1cf!I243</f>
        <v>17185.1331846561</v>
      </c>
      <c r="K243" s="376" t="n">
        <f aca="false">+[2]data1cf!J243</f>
        <v>16501.5432510118</v>
      </c>
      <c r="L243" s="376" t="n">
        <f aca="false">+[2]data1cf!K243</f>
        <v>15632.5371350975</v>
      </c>
      <c r="M243" s="376" t="n">
        <f aca="false">+[2]data1cf!L243</f>
        <v>14873.7375289451</v>
      </c>
      <c r="N243" s="376" t="n">
        <f aca="false">+[2]data1cf!M243</f>
        <v>14080.0339349272</v>
      </c>
      <c r="O243" s="376" t="n">
        <f aca="false">+[2]data1cf!N243</f>
        <v>13385.6805957557</v>
      </c>
      <c r="P243" s="376" t="n">
        <f aca="false">+[2]data1cf!O243</f>
        <v>14486.1574086286</v>
      </c>
      <c r="Q243" s="376" t="n">
        <f aca="false">+[2]data1cf!P243</f>
        <v>15859.464833306</v>
      </c>
      <c r="R243" s="376" t="n">
        <f aca="false">+[2]data1cf!Q243</f>
        <v>14224.8338587586</v>
      </c>
      <c r="S243" s="376" t="n">
        <f aca="false">+[2]data1cf!R243</f>
        <v>10333.6700548293</v>
      </c>
      <c r="T243" s="376" t="n">
        <f aca="false">+[2]data1cf!S243</f>
        <v>9735.52793386383</v>
      </c>
      <c r="U243" s="376" t="n">
        <f aca="false">+[2]data1cf!T243</f>
        <v>9137.41521118314</v>
      </c>
      <c r="V243" s="376" t="n">
        <f aca="false">+[2]data1cf!U243</f>
        <v>8539.33276873584</v>
      </c>
      <c r="W243" s="376" t="n">
        <f aca="false">+[2]data1cf!V243</f>
        <v>12185.1703525618</v>
      </c>
      <c r="X243" s="376" t="n">
        <f aca="false">+[2]data1cf!W243</f>
        <v>11587.1512230544</v>
      </c>
      <c r="Y243" s="376" t="n">
        <f aca="false">+[2]data1cf!X243</f>
        <v>10989.1651815757</v>
      </c>
      <c r="Z243" s="376" t="n">
        <f aca="false">+[2]data1cf!Y243</f>
        <v>10391.2132207664</v>
      </c>
      <c r="AA243" s="376" t="n">
        <f aca="false">+[2]data1cf!Z243</f>
        <v>9793.29636304658</v>
      </c>
      <c r="AB243" s="376"/>
      <c r="AC243" s="377" t="n">
        <f aca="false">XNPV(0.1,B243:AA243,$B$1:$AA$1)</f>
        <v>43318.1541217909</v>
      </c>
      <c r="AD243" s="377" t="n">
        <f aca="false">SUMPRODUCT(B243:AA243,$B$1010:$AA$1010)</f>
        <v>81026.6923930075</v>
      </c>
      <c r="AE243" s="378" t="n">
        <f aca="false">SUMPRODUCT(B243:AA243,$B$1012:$AA$1012)</f>
        <v>59346.6069632382</v>
      </c>
      <c r="AF243" s="379" t="n">
        <f aca="false">XIRR(B243:AA243,$B$1:$AA$1)</f>
        <v>0.155990033289041</v>
      </c>
      <c r="AG243" s="380" t="n">
        <f aca="false">1-EXP(-(1/0.25)*(AD243/ABS($AD$1010)))</f>
        <v>0.986699132893565</v>
      </c>
    </row>
    <row r="244" customFormat="false" ht="12.75" hidden="false" customHeight="false" outlineLevel="0" collapsed="false">
      <c r="A244" s="371"/>
      <c r="B244" s="376" t="n">
        <f aca="false">+[2]data1cf!A244</f>
        <v>-97015.858300094</v>
      </c>
      <c r="C244" s="376" t="n">
        <f aca="false">+[2]data1cf!B244</f>
        <v>13796.063656375</v>
      </c>
      <c r="D244" s="376" t="n">
        <f aca="false">+[2]data1cf!C244</f>
        <v>21248.8143312338</v>
      </c>
      <c r="E244" s="376" t="n">
        <f aca="false">+[2]data1cf!D244</f>
        <v>20023.3352811933</v>
      </c>
      <c r="F244" s="376" t="n">
        <f aca="false">+[2]data1cf!E244</f>
        <v>18609.7086903647</v>
      </c>
      <c r="G244" s="376" t="n">
        <f aca="false">+[2]data1cf!F244</f>
        <v>17638.3345249536</v>
      </c>
      <c r="H244" s="376" t="n">
        <f aca="false">+[2]data1cf!G244</f>
        <v>16415.5601273305</v>
      </c>
      <c r="I244" s="376" t="n">
        <f aca="false">+[2]data1cf!H244</f>
        <v>15448.7967042317</v>
      </c>
      <c r="J244" s="376" t="n">
        <f aca="false">+[2]data1cf!I244</f>
        <v>14787.6497207907</v>
      </c>
      <c r="K244" s="376" t="n">
        <f aca="false">+[2]data1cf!J244</f>
        <v>14211.1773218672</v>
      </c>
      <c r="L244" s="376" t="n">
        <f aca="false">+[2]data1cf!K244</f>
        <v>13476.0580143576</v>
      </c>
      <c r="M244" s="376" t="n">
        <f aca="false">+[2]data1cf!L244</f>
        <v>12835.0443581932</v>
      </c>
      <c r="N244" s="376" t="n">
        <f aca="false">+[2]data1cf!M244</f>
        <v>12164.5447446098</v>
      </c>
      <c r="O244" s="376" t="n">
        <f aca="false">+[2]data1cf!N244</f>
        <v>11579.0131073076</v>
      </c>
      <c r="P244" s="376" t="n">
        <f aca="false">+[2]data1cf!O244</f>
        <v>12507.6270164255</v>
      </c>
      <c r="Q244" s="376" t="n">
        <f aca="false">+[2]data1cf!P244</f>
        <v>13667.7604774773</v>
      </c>
      <c r="R244" s="376" t="n">
        <f aca="false">+[2]data1cf!Q244</f>
        <v>12286.8678557909</v>
      </c>
      <c r="S244" s="376" t="n">
        <f aca="false">+[2]data1cf!R244</f>
        <v>8999.7165229912</v>
      </c>
      <c r="T244" s="376" t="n">
        <f aca="false">+[2]data1cf!S244</f>
        <v>8494.42202262861</v>
      </c>
      <c r="U244" s="376" t="n">
        <f aca="false">+[2]data1cf!T244</f>
        <v>7989.15235715245</v>
      </c>
      <c r="V244" s="376" t="n">
        <f aca="false">+[2]data1cf!U244</f>
        <v>7483.90827160932</v>
      </c>
      <c r="W244" s="376" t="n">
        <f aca="false">+[2]data1cf!V244</f>
        <v>10563.8145610189</v>
      </c>
      <c r="X244" s="376" t="n">
        <f aca="false">+[2]data1cf!W244</f>
        <v>10058.6239605577</v>
      </c>
      <c r="Y244" s="376" t="n">
        <f aca="false">+[2]data1cf!X244</f>
        <v>9553.46131198007</v>
      </c>
      <c r="Z244" s="376" t="n">
        <f aca="false">+[2]data1cf!Y244</f>
        <v>9048.32745384237</v>
      </c>
      <c r="AA244" s="376" t="n">
        <f aca="false">+[2]data1cf!Z244</f>
        <v>8543.22324985787</v>
      </c>
      <c r="AB244" s="376"/>
      <c r="AC244" s="377" t="n">
        <f aca="false">XNPV(0.1,B244:AA244,$B$1:$AA$1)</f>
        <v>39172.487978737</v>
      </c>
      <c r="AD244" s="377" t="n">
        <f aca="false">SUMPRODUCT(B244:AA244,$B$1010:$AA$1010)</f>
        <v>71648.4731854367</v>
      </c>
      <c r="AE244" s="378" t="n">
        <f aca="false">SUMPRODUCT(B244:AA244,$B$1012:$AA$1012)</f>
        <v>52941.6995397462</v>
      </c>
      <c r="AF244" s="379" t="n">
        <f aca="false">XIRR(B244:AA244,$B$1:$AA$1)</f>
        <v>0.159672102736832</v>
      </c>
      <c r="AG244" s="380" t="n">
        <f aca="false">1-EXP(-(1/0.25)*(AD244/ABS($AD$1010)))</f>
        <v>0.978070613408171</v>
      </c>
    </row>
    <row r="245" customFormat="false" ht="12.75" hidden="false" customHeight="false" outlineLevel="0" collapsed="false">
      <c r="A245" s="371"/>
      <c r="B245" s="376" t="n">
        <f aca="false">+[2]data1cf!A245</f>
        <v>-89575.6147188278</v>
      </c>
      <c r="C245" s="376" t="n">
        <f aca="false">+[2]data1cf!B245</f>
        <v>12832.5726532961</v>
      </c>
      <c r="D245" s="376" t="n">
        <f aca="false">+[2]data1cf!C245</f>
        <v>19755.4841480552</v>
      </c>
      <c r="E245" s="376" t="n">
        <f aca="false">+[2]data1cf!D245</f>
        <v>18656.1343705123</v>
      </c>
      <c r="F245" s="376" t="n">
        <f aca="false">+[2]data1cf!E245</f>
        <v>17315.9604190664</v>
      </c>
      <c r="G245" s="376" t="n">
        <f aca="false">+[2]data1cf!F245</f>
        <v>16419.5643408125</v>
      </c>
      <c r="H245" s="376" t="n">
        <f aca="false">+[2]data1cf!G245</f>
        <v>15290.0833123539</v>
      </c>
      <c r="I245" s="376" t="n">
        <f aca="false">+[2]data1cf!H245</f>
        <v>14397.461946846</v>
      </c>
      <c r="J245" s="376" t="n">
        <f aca="false">+[2]data1cf!I245</f>
        <v>13787.018989386</v>
      </c>
      <c r="K245" s="376" t="n">
        <f aca="false">+[2]data1cf!J245</f>
        <v>13255.2539257702</v>
      </c>
      <c r="L245" s="376" t="n">
        <f aca="false">+[2]data1cf!K245</f>
        <v>12576.0145678156</v>
      </c>
      <c r="M245" s="376" t="n">
        <f aca="false">+[2]data1cf!L245</f>
        <v>11984.1608925486</v>
      </c>
      <c r="N245" s="376" t="n">
        <f aca="false">+[2]data1cf!M245</f>
        <v>11365.0825675424</v>
      </c>
      <c r="O245" s="376" t="n">
        <f aca="false">+[2]data1cf!N245</f>
        <v>10824.9695288563</v>
      </c>
      <c r="P245" s="376" t="n">
        <f aca="false">+[2]data1cf!O245</f>
        <v>11681.8535154627</v>
      </c>
      <c r="Q245" s="376" t="n">
        <f aca="false">+[2]data1cf!P245</f>
        <v>12753.0151765609</v>
      </c>
      <c r="R245" s="376" t="n">
        <f aca="false">+[2]data1cf!Q245</f>
        <v>11478.0245965091</v>
      </c>
      <c r="S245" s="376" t="n">
        <f aca="false">+[2]data1cf!R245</f>
        <v>8442.96819986783</v>
      </c>
      <c r="T245" s="376" t="n">
        <f aca="false">+[2]data1cf!S245</f>
        <v>7976.42524207617</v>
      </c>
      <c r="U245" s="376" t="n">
        <f aca="false">+[2]data1cf!T245</f>
        <v>7509.90521455857</v>
      </c>
      <c r="V245" s="376" t="n">
        <f aca="false">+[2]data1cf!U245</f>
        <v>7043.40880522325</v>
      </c>
      <c r="W245" s="376" t="n">
        <f aca="false">+[2]data1cf!V245</f>
        <v>9887.11398893525</v>
      </c>
      <c r="X245" s="376" t="n">
        <f aca="false">+[2]data1cf!W245</f>
        <v>9420.66696285727</v>
      </c>
      <c r="Y245" s="376" t="n">
        <f aca="false">+[2]data1cf!X245</f>
        <v>8954.24574500476</v>
      </c>
      <c r="Z245" s="376" t="n">
        <f aca="false">+[2]data1cf!Y245</f>
        <v>8487.85110962449</v>
      </c>
      <c r="AA245" s="376" t="n">
        <f aca="false">+[2]data1cf!Z245</f>
        <v>8021.48385419061</v>
      </c>
      <c r="AB245" s="376"/>
      <c r="AC245" s="377" t="n">
        <f aca="false">XNPV(0.1,B245:AA245,$B$1:$AA$1)</f>
        <v>37372.8010863032</v>
      </c>
      <c r="AD245" s="377" t="n">
        <f aca="false">SUMPRODUCT(B245:AA245,$B$1010:$AA$1010)</f>
        <v>67662.8121532102</v>
      </c>
      <c r="AE245" s="378" t="n">
        <f aca="false">SUMPRODUCT(B245:AA245,$B$1012:$AA$1012)</f>
        <v>50197.7719341782</v>
      </c>
      <c r="AF245" s="379" t="n">
        <f aca="false">XIRR(B245:AA245,$B$1:$AA$1)</f>
        <v>0.161481427055367</v>
      </c>
      <c r="AG245" s="380" t="n">
        <f aca="false">1-EXP(-(1/0.25)*(AD245/ABS($AD$1010)))</f>
        <v>0.972878615414612</v>
      </c>
    </row>
    <row r="246" customFormat="false" ht="12.75" hidden="false" customHeight="false" outlineLevel="0" collapsed="false">
      <c r="A246" s="371"/>
      <c r="B246" s="376" t="n">
        <f aca="false">+[2]data1cf!A246</f>
        <v>-106855.432088741</v>
      </c>
      <c r="C246" s="376" t="n">
        <f aca="false">+[2]data1cf!B246</f>
        <v>14911.6043197512</v>
      </c>
      <c r="D246" s="376" t="n">
        <f aca="false">+[2]data1cf!C246</f>
        <v>23249.4167617742</v>
      </c>
      <c r="E246" s="376" t="n">
        <f aca="false">+[2]data1cf!D246</f>
        <v>21900.1096212417</v>
      </c>
      <c r="F246" s="376" t="n">
        <f aca="false">+[2]data1cf!E246</f>
        <v>20320.6649837081</v>
      </c>
      <c r="G246" s="376" t="n">
        <f aca="false">+[2]data1cf!F246</f>
        <v>19250.1337929849</v>
      </c>
      <c r="H246" s="376" t="n">
        <f aca="false">+[2]data1cf!G246</f>
        <v>17903.9807747751</v>
      </c>
      <c r="I246" s="376" t="n">
        <f aca="false">+[2]data1cf!H246</f>
        <v>16839.1659587966</v>
      </c>
      <c r="J246" s="376" t="n">
        <f aca="false">+[2]data1cf!I246</f>
        <v>16110.9639119598</v>
      </c>
      <c r="K246" s="376" t="n">
        <f aca="false">+[2]data1cf!J246</f>
        <v>15475.3669534906</v>
      </c>
      <c r="L246" s="376" t="n">
        <f aca="false">+[2]data1cf!K246</f>
        <v>14666.3475268593</v>
      </c>
      <c r="M246" s="376" t="n">
        <f aca="false">+[2]data1cf!L246</f>
        <v>13960.320776136</v>
      </c>
      <c r="N246" s="376" t="n">
        <f aca="false">+[2]data1cf!M246</f>
        <v>13221.8175336748</v>
      </c>
      <c r="O246" s="376" t="n">
        <f aca="false">+[2]data1cf!N246</f>
        <v>12576.2207052831</v>
      </c>
      <c r="P246" s="376" t="n">
        <f aca="false">+[2]data1cf!O246</f>
        <v>13599.6960067328</v>
      </c>
      <c r="Q246" s="376" t="n">
        <f aca="false">+[2]data1cf!P246</f>
        <v>14877.4928992556</v>
      </c>
      <c r="R246" s="376" t="n">
        <f aca="false">+[2]data1cf!Q246</f>
        <v>13356.5469390392</v>
      </c>
      <c r="S246" s="376" t="n">
        <f aca="false">+[2]data1cf!R246</f>
        <v>9736.00507957445</v>
      </c>
      <c r="T246" s="376" t="n">
        <f aca="false">+[2]data1cf!S246</f>
        <v>9179.46243681088</v>
      </c>
      <c r="U246" s="376" t="n">
        <f aca="false">+[2]data1cf!T246</f>
        <v>8622.94714774565</v>
      </c>
      <c r="V246" s="376" t="n">
        <f aca="false">+[2]data1cf!U246</f>
        <v>8066.46003298969</v>
      </c>
      <c r="W246" s="376" t="n">
        <f aca="false">+[2]data1cf!V246</f>
        <v>11458.7375751796</v>
      </c>
      <c r="X246" s="376" t="n">
        <f aca="false">+[2]data1cf!W246</f>
        <v>10902.309370087</v>
      </c>
      <c r="Y246" s="376" t="n">
        <f aca="false">+[2]data1cf!X246</f>
        <v>10345.9119518227</v>
      </c>
      <c r="Z246" s="376" t="n">
        <f aca="false">+[2]data1cf!Y246</f>
        <v>9789.54624399182</v>
      </c>
      <c r="AA246" s="376" t="n">
        <f aca="false">+[2]data1cf!Z246</f>
        <v>9233.21319790721</v>
      </c>
      <c r="AB246" s="376"/>
      <c r="AC246" s="377" t="n">
        <f aca="false">XNPV(0.1,B246:AA246,$B$1:$AA$1)</f>
        <v>41481.12665217</v>
      </c>
      <c r="AD246" s="377" t="n">
        <f aca="false">SUMPRODUCT(B246:AA246,$B$1010:$AA$1010)</f>
        <v>76850.3789062134</v>
      </c>
      <c r="AE246" s="378" t="n">
        <f aca="false">SUMPRODUCT(B246:AA246,$B$1012:$AA$1012)</f>
        <v>56500.3180515293</v>
      </c>
      <c r="AF246" s="379" t="n">
        <f aca="false">XIRR(B246:AA246,$B$1:$AA$1)</f>
        <v>0.157518803002062</v>
      </c>
      <c r="AG246" s="380" t="n">
        <f aca="false">1-EXP(-(1/0.25)*(AD246/ABS($AD$1010)))</f>
        <v>0.983381961512081</v>
      </c>
    </row>
    <row r="247" customFormat="false" ht="12.75" hidden="false" customHeight="false" outlineLevel="0" collapsed="false">
      <c r="A247" s="371"/>
      <c r="B247" s="376" t="n">
        <f aca="false">+[2]data1cf!A247</f>
        <v>-104070.023378401</v>
      </c>
      <c r="C247" s="376" t="n">
        <f aca="false">+[2]data1cf!B247</f>
        <v>14564.4123711212</v>
      </c>
      <c r="D247" s="376" t="n">
        <f aca="false">+[2]data1cf!C247</f>
        <v>22646.005472669</v>
      </c>
      <c r="E247" s="376" t="n">
        <f aca="false">+[2]data1cf!D247</f>
        <v>21331.5926916319</v>
      </c>
      <c r="F247" s="376" t="n">
        <f aca="false">+[2]data1cf!E247</f>
        <v>19836.323622501</v>
      </c>
      <c r="G247" s="376" t="n">
        <f aca="false">+[2]data1cf!F247</f>
        <v>18793.8620258405</v>
      </c>
      <c r="H247" s="376" t="n">
        <f aca="false">+[2]data1cf!G247</f>
        <v>17482.6353054392</v>
      </c>
      <c r="I247" s="376" t="n">
        <f aca="false">+[2]data1cf!H247</f>
        <v>16445.5770986041</v>
      </c>
      <c r="J247" s="376" t="n">
        <f aca="false">+[2]data1cf!I247</f>
        <v>15736.3571501454</v>
      </c>
      <c r="K247" s="376" t="n">
        <f aca="false">+[2]data1cf!J247</f>
        <v>15117.4973051621</v>
      </c>
      <c r="L247" s="376" t="n">
        <f aca="false">+[2]data1cf!K247</f>
        <v>14329.3976907013</v>
      </c>
      <c r="M247" s="376" t="n">
        <f aca="false">+[2]data1cf!L247</f>
        <v>13641.7749932186</v>
      </c>
      <c r="N247" s="376" t="n">
        <f aca="false">+[2]data1cf!M247</f>
        <v>12922.5223711886</v>
      </c>
      <c r="O247" s="376" t="n">
        <f aca="false">+[2]data1cf!N247</f>
        <v>12293.928932379</v>
      </c>
      <c r="P247" s="376" t="n">
        <f aca="false">+[2]data1cf!O247</f>
        <v>13290.5506572255</v>
      </c>
      <c r="Q247" s="376" t="n">
        <f aca="false">+[2]data1cf!P247</f>
        <v>14535.0391205473</v>
      </c>
      <c r="R247" s="376" t="n">
        <f aca="false">+[2]data1cf!Q247</f>
        <v>13053.7397748523</v>
      </c>
      <c r="S247" s="376" t="n">
        <f aca="false">+[2]data1cf!R247</f>
        <v>9527.5748565909</v>
      </c>
      <c r="T247" s="376" t="n">
        <f aca="false">+[2]data1cf!S247</f>
        <v>8985.53965340741</v>
      </c>
      <c r="U247" s="376" t="n">
        <f aca="false">+[2]data1cf!T247</f>
        <v>8443.5310908913</v>
      </c>
      <c r="V247" s="376" t="n">
        <f aca="false">+[2]data1cf!U247</f>
        <v>7901.5499682626</v>
      </c>
      <c r="W247" s="376" t="n">
        <f aca="false">+[2]data1cf!V247</f>
        <v>11205.4007526433</v>
      </c>
      <c r="X247" s="376" t="n">
        <f aca="false">+[2]data1cf!W247</f>
        <v>10663.4770040752</v>
      </c>
      <c r="Y247" s="376" t="n">
        <f aca="false">+[2]data1cf!X247</f>
        <v>10121.583239813</v>
      </c>
      <c r="Z247" s="376" t="n">
        <f aca="false">+[2]data1cf!Y247</f>
        <v>9579.7203593857</v>
      </c>
      <c r="AA247" s="376" t="n">
        <f aca="false">+[2]data1cf!Z247</f>
        <v>9037.88928930852</v>
      </c>
      <c r="AB247" s="376"/>
      <c r="AC247" s="377" t="n">
        <f aca="false">XNPV(0.1,B247:AA247,$B$1:$AA$1)</f>
        <v>40740.4428296682</v>
      </c>
      <c r="AD247" s="377" t="n">
        <f aca="false">SUMPRODUCT(B247:AA247,$B$1010:$AA$1010)</f>
        <v>75282.9117347763</v>
      </c>
      <c r="AE247" s="378" t="n">
        <f aca="false">SUMPRODUCT(B247:AA247,$B$1012:$AA$1012)</f>
        <v>55401.1804906011</v>
      </c>
      <c r="AF247" s="379" t="n">
        <f aca="false">XIRR(B247:AA247,$B$1:$AA$1)</f>
        <v>0.157936355273553</v>
      </c>
      <c r="AG247" s="380" t="n">
        <f aca="false">1-EXP(-(1/0.25)*(AD247/ABS($AD$1010)))</f>
        <v>0.981933524467892</v>
      </c>
    </row>
    <row r="248" customFormat="false" ht="12.75" hidden="false" customHeight="false" outlineLevel="0" collapsed="false">
      <c r="A248" s="371"/>
      <c r="B248" s="376" t="n">
        <f aca="false">+[2]data1cf!A248</f>
        <v>-103014.183274347</v>
      </c>
      <c r="C248" s="376" t="n">
        <f aca="false">+[2]data1cf!B248</f>
        <v>14486.9943639945</v>
      </c>
      <c r="D248" s="376" t="n">
        <f aca="false">+[2]data1cf!C248</f>
        <v>22493.8905311873</v>
      </c>
      <c r="E248" s="376" t="n">
        <f aca="false">+[2]data1cf!D248</f>
        <v>21240.3252320838</v>
      </c>
      <c r="F248" s="376" t="n">
        <f aca="false">+[2]data1cf!E248</f>
        <v>19652.7286508489</v>
      </c>
      <c r="G248" s="376" t="n">
        <f aca="false">+[2]data1cf!F248</f>
        <v>18620.9071455349</v>
      </c>
      <c r="H248" s="376" t="n">
        <f aca="false">+[2]data1cf!G248</f>
        <v>17322.9196261801</v>
      </c>
      <c r="I248" s="376" t="n">
        <f aca="false">+[2]data1cf!H248</f>
        <v>16296.3828702822</v>
      </c>
      <c r="J248" s="376" t="n">
        <f aca="false">+[2]data1cf!I248</f>
        <v>15594.3582970129</v>
      </c>
      <c r="K248" s="376" t="n">
        <f aca="false">+[2]data1cf!J248</f>
        <v>14981.8428407647</v>
      </c>
      <c r="L248" s="376" t="n">
        <f aca="false">+[2]data1cf!K248</f>
        <v>14201.673113425</v>
      </c>
      <c r="M248" s="376" t="n">
        <f aca="false">+[2]data1cf!L248</f>
        <v>13521.026676703</v>
      </c>
      <c r="N248" s="376" t="n">
        <f aca="false">+[2]data1cf!M248</f>
        <v>12809.0712161287</v>
      </c>
      <c r="O248" s="376" t="n">
        <f aca="false">+[2]data1cf!N248</f>
        <v>12186.9231009653</v>
      </c>
      <c r="P248" s="376" t="n">
        <f aca="false">+[2]data1cf!O248</f>
        <v>13173.3656793872</v>
      </c>
      <c r="Q248" s="376" t="n">
        <f aca="false">+[2]data1cf!P248</f>
        <v>14405.228212725</v>
      </c>
      <c r="R248" s="376" t="n">
        <f aca="false">+[2]data1cf!Q248</f>
        <v>12938.9573565463</v>
      </c>
      <c r="S248" s="376" t="n">
        <f aca="false">+[2]data1cf!R248</f>
        <v>9448.56706591873</v>
      </c>
      <c r="T248" s="376" t="n">
        <f aca="false">+[2]data1cf!S248</f>
        <v>8912.03106881546</v>
      </c>
      <c r="U248" s="376" t="n">
        <f aca="false">+[2]data1cf!T248</f>
        <v>8375.52144209725</v>
      </c>
      <c r="V248" s="376" t="n">
        <f aca="false">+[2]data1cf!U248</f>
        <v>7839.0389768757</v>
      </c>
      <c r="W248" s="376" t="n">
        <f aca="false">+[2]data1cf!V248</f>
        <v>11109.3706167159</v>
      </c>
      <c r="X248" s="376" t="n">
        <f aca="false">+[2]data1cf!W248</f>
        <v>10572.9449434677</v>
      </c>
      <c r="Y248" s="376" t="n">
        <f aca="false">+[2]data1cf!X248</f>
        <v>10036.5489503202</v>
      </c>
      <c r="Z248" s="376" t="n">
        <f aca="false">+[2]data1cf!Y248</f>
        <v>9500.18352767646</v>
      </c>
      <c r="AA248" s="376" t="n">
        <f aca="false">+[2]data1cf!Z248</f>
        <v>8963.8495926516</v>
      </c>
      <c r="AB248" s="376"/>
      <c r="AC248" s="377" t="n">
        <f aca="false">XNPV(0.1,B248:AA248,$B$1:$AA$1)</f>
        <v>40665.5579527272</v>
      </c>
      <c r="AD248" s="377" t="n">
        <f aca="false">SUMPRODUCT(B248:AA248,$B$1010:$AA$1010)</f>
        <v>74914.9601378445</v>
      </c>
      <c r="AE248" s="378" t="n">
        <f aca="false">SUMPRODUCT(B248:AA248,$B$1012:$AA$1012)</f>
        <v>55202.456285167</v>
      </c>
      <c r="AF248" s="379" t="n">
        <f aca="false">XIRR(B248:AA248,$B$1:$AA$1)</f>
        <v>0.158457957182844</v>
      </c>
      <c r="AG248" s="380" t="n">
        <f aca="false">1-EXP(-(1/0.25)*(AD248/ABS($AD$1010)))</f>
        <v>0.981575610098957</v>
      </c>
    </row>
    <row r="249" customFormat="false" ht="12.75" hidden="false" customHeight="false" outlineLevel="0" collapsed="false">
      <c r="A249" s="371"/>
      <c r="B249" s="376" t="n">
        <f aca="false">+[2]data1cf!A249</f>
        <v>-92246.357733359</v>
      </c>
      <c r="C249" s="376" t="n">
        <f aca="false">+[2]data1cf!B249</f>
        <v>13145.8159974402</v>
      </c>
      <c r="D249" s="376" t="n">
        <f aca="false">+[2]data1cf!C249</f>
        <v>20315.3442276714</v>
      </c>
      <c r="E249" s="376" t="n">
        <f aca="false">+[2]data1cf!D249</f>
        <v>19150.6753738902</v>
      </c>
      <c r="F249" s="376" t="n">
        <f aca="false">+[2]data1cf!E249</f>
        <v>17780.363112391</v>
      </c>
      <c r="G249" s="376" t="n">
        <f aca="false">+[2]data1cf!F249</f>
        <v>16857.052968713</v>
      </c>
      <c r="H249" s="376" t="n">
        <f aca="false">+[2]data1cf!G249</f>
        <v>15694.0834379928</v>
      </c>
      <c r="I249" s="376" t="n">
        <f aca="false">+[2]data1cf!H249</f>
        <v>14774.8481074673</v>
      </c>
      <c r="J249" s="376" t="n">
        <f aca="false">+[2]data1cf!I249</f>
        <v>14146.2044793279</v>
      </c>
      <c r="K249" s="376" t="n">
        <f aca="false">+[2]data1cf!J249</f>
        <v>13598.3913116188</v>
      </c>
      <c r="L249" s="376" t="n">
        <f aca="false">+[2]data1cf!K249</f>
        <v>12899.0933382042</v>
      </c>
      <c r="M249" s="376" t="n">
        <f aca="false">+[2]data1cf!L249</f>
        <v>12289.5932412653</v>
      </c>
      <c r="N249" s="376" t="n">
        <f aca="false">+[2]data1cf!M249</f>
        <v>11652.0567776557</v>
      </c>
      <c r="O249" s="376" t="n">
        <f aca="false">+[2]data1cf!N249</f>
        <v>11095.6403204513</v>
      </c>
      <c r="P249" s="376" t="n">
        <f aca="false">+[2]data1cf!O249</f>
        <v>11978.2724142786</v>
      </c>
      <c r="Q249" s="376" t="n">
        <f aca="false">+[2]data1cf!P249</f>
        <v>13081.3713111166</v>
      </c>
      <c r="R249" s="376" t="n">
        <f aca="false">+[2]data1cf!Q249</f>
        <v>11768.3662312933</v>
      </c>
      <c r="S249" s="376" t="n">
        <f aca="false">+[2]data1cf!R249</f>
        <v>8642.81806749552</v>
      </c>
      <c r="T249" s="376" t="n">
        <f aca="false">+[2]data1cf!S249</f>
        <v>8162.36489151097</v>
      </c>
      <c r="U249" s="376" t="n">
        <f aca="false">+[2]data1cf!T249</f>
        <v>7681.93532947839</v>
      </c>
      <c r="V249" s="376" t="n">
        <f aca="false">+[2]data1cf!U249</f>
        <v>7201.53008981637</v>
      </c>
      <c r="W249" s="376" t="n">
        <f aca="false">+[2]data1cf!V249</f>
        <v>10130.0218058745</v>
      </c>
      <c r="X249" s="376" t="n">
        <f aca="false">+[2]data1cf!W249</f>
        <v>9649.66742185702</v>
      </c>
      <c r="Y249" s="376" t="n">
        <f aca="false">+[2]data1cf!X249</f>
        <v>9169.33961555052</v>
      </c>
      <c r="Z249" s="376" t="n">
        <f aca="false">+[2]data1cf!Y249</f>
        <v>8689.03918428632</v>
      </c>
      <c r="AA249" s="376" t="n">
        <f aca="false">+[2]data1cf!Z249</f>
        <v>8208.76694931571</v>
      </c>
      <c r="AB249" s="376"/>
      <c r="AC249" s="377" t="n">
        <f aca="false">XNPV(0.1,B249:AA249,$B$1:$AA$1)</f>
        <v>38011.6794275638</v>
      </c>
      <c r="AD249" s="377" t="n">
        <f aca="false">SUMPRODUCT(B249:AA249,$B$1010:$AA$1010)</f>
        <v>69087.1781550084</v>
      </c>
      <c r="AE249" s="378" t="n">
        <f aca="false">SUMPRODUCT(B249:AA249,$B$1012:$AA$1012)</f>
        <v>51176.0583700745</v>
      </c>
      <c r="AF249" s="379" t="n">
        <f aca="false">XIRR(B249:AA249,$B$1:$AA$1)</f>
        <v>0.160781747106064</v>
      </c>
      <c r="AG249" s="380" t="n">
        <f aca="false">1-EXP(-(1/0.25)*(AD249/ABS($AD$1010)))</f>
        <v>0.974861949502008</v>
      </c>
    </row>
    <row r="250" customFormat="false" ht="12.75" hidden="false" customHeight="false" outlineLevel="0" collapsed="false">
      <c r="A250" s="371"/>
      <c r="B250" s="376" t="n">
        <f aca="false">+[2]data1cf!A250</f>
        <v>-90514.5748530406</v>
      </c>
      <c r="C250" s="376" t="n">
        <f aca="false">+[2]data1cf!B250</f>
        <v>12910.3703644265</v>
      </c>
      <c r="D250" s="376" t="n">
        <f aca="false">+[2]data1cf!C250</f>
        <v>19958.9430996576</v>
      </c>
      <c r="E250" s="376" t="n">
        <f aca="false">+[2]data1cf!D250</f>
        <v>18902.873943258</v>
      </c>
      <c r="F250" s="376" t="n">
        <f aca="false">+[2]data1cf!E250</f>
        <v>17479.2316933449</v>
      </c>
      <c r="G250" s="376" t="n">
        <f aca="false">+[2]data1cf!F250</f>
        <v>16573.3733664413</v>
      </c>
      <c r="H250" s="376" t="n">
        <f aca="false">+[2]data1cf!G250</f>
        <v>15432.1186973115</v>
      </c>
      <c r="I250" s="376" t="n">
        <f aca="false">+[2]data1cf!H250</f>
        <v>14530.1405902419</v>
      </c>
      <c r="J250" s="376" t="n">
        <f aca="false">+[2]data1cf!I250</f>
        <v>13913.2987752015</v>
      </c>
      <c r="K250" s="376" t="n">
        <f aca="false">+[2]data1cf!J250</f>
        <v>13375.8916374919</v>
      </c>
      <c r="L250" s="376" t="n">
        <f aca="false">+[2]data1cf!K250</f>
        <v>12689.600219432</v>
      </c>
      <c r="M250" s="376" t="n">
        <f aca="false">+[2]data1cf!L250</f>
        <v>12091.5425453634</v>
      </c>
      <c r="N250" s="376" t="n">
        <f aca="false">+[2]data1cf!M250</f>
        <v>11465.9748441027</v>
      </c>
      <c r="O250" s="376" t="n">
        <f aca="false">+[2]data1cf!N250</f>
        <v>10920.1299697601</v>
      </c>
      <c r="P250" s="376" t="n">
        <f aca="false">+[2]data1cf!O250</f>
        <v>11786.0662860292</v>
      </c>
      <c r="Q250" s="376" t="n">
        <f aca="false">+[2]data1cf!P250</f>
        <v>12868.4562049543</v>
      </c>
      <c r="R250" s="376" t="n">
        <f aca="false">+[2]data1cf!Q250</f>
        <v>11580.1007674029</v>
      </c>
      <c r="S250" s="376" t="n">
        <f aca="false">+[2]data1cf!R250</f>
        <v>8513.2299425773</v>
      </c>
      <c r="T250" s="376" t="n">
        <f aca="false">+[2]data1cf!S250</f>
        <v>8041.79653285139</v>
      </c>
      <c r="U250" s="376" t="n">
        <f aca="false">+[2]data1cf!T250</f>
        <v>7570.38629376197</v>
      </c>
      <c r="V250" s="376" t="n">
        <f aca="false">+[2]data1cf!U250</f>
        <v>7098.99992042814</v>
      </c>
      <c r="W250" s="376" t="n">
        <f aca="false">+[2]data1cf!V250</f>
        <v>9972.51372794185</v>
      </c>
      <c r="X250" s="376" t="n">
        <f aca="false">+[2]data1cf!W250</f>
        <v>9501.1772555164</v>
      </c>
      <c r="Y250" s="376" t="n">
        <f aca="false">+[2]data1cf!X250</f>
        <v>9029.86686184646</v>
      </c>
      <c r="Z250" s="376" t="n">
        <f aca="false">+[2]data1cf!Y250</f>
        <v>8558.5833292947</v>
      </c>
      <c r="AA250" s="376" t="n">
        <f aca="false">+[2]data1cf!Z250</f>
        <v>8087.32746369467</v>
      </c>
      <c r="AB250" s="376"/>
      <c r="AC250" s="377" t="n">
        <f aca="false">XNPV(0.1,B250:AA250,$B$1:$AA$1)</f>
        <v>37628.2339550538</v>
      </c>
      <c r="AD250" s="377" t="n">
        <f aca="false">SUMPRODUCT(B250:AA250,$B$1010:$AA$1010)</f>
        <v>68200.9012773779</v>
      </c>
      <c r="AE250" s="378" t="n">
        <f aca="false">SUMPRODUCT(B250:AA250,$B$1012:$AA$1012)</f>
        <v>50576.3100482966</v>
      </c>
      <c r="AF250" s="379" t="n">
        <f aca="false">XIRR(B250:AA250,$B$1:$AA$1)</f>
        <v>0.161283647503934</v>
      </c>
      <c r="AG250" s="380" t="n">
        <f aca="false">1-EXP(-(1/0.25)*(AD250/ABS($AD$1010)))</f>
        <v>0.97364562292215</v>
      </c>
    </row>
    <row r="251" customFormat="false" ht="12.75" hidden="false" customHeight="false" outlineLevel="0" collapsed="false">
      <c r="A251" s="371"/>
      <c r="B251" s="376" t="n">
        <f aca="false">+[2]data1cf!A251</f>
        <v>-105382.586636961</v>
      </c>
      <c r="C251" s="376" t="n">
        <f aca="false">+[2]data1cf!B251</f>
        <v>14754.0152956545</v>
      </c>
      <c r="D251" s="376" t="n">
        <f aca="false">+[2]data1cf!C251</f>
        <v>22945.9333161979</v>
      </c>
      <c r="E251" s="376" t="n">
        <f aca="false">+[2]data1cf!D251</f>
        <v>21667.5360057271</v>
      </c>
      <c r="F251" s="376" t="n">
        <f aca="false">+[2]data1cf!E251</f>
        <v>20064.5589521894</v>
      </c>
      <c r="G251" s="376" t="n">
        <f aca="false">+[2]data1cf!F251</f>
        <v>19008.870169977</v>
      </c>
      <c r="H251" s="376" t="n">
        <f aca="false">+[2]data1cf!G251</f>
        <v>17681.1851915504</v>
      </c>
      <c r="I251" s="376" t="n">
        <f aca="false">+[2]data1cf!H251</f>
        <v>16631.0472864976</v>
      </c>
      <c r="J251" s="376" t="n">
        <f aca="false">+[2]data1cf!I251</f>
        <v>15912.8824371313</v>
      </c>
      <c r="K251" s="376" t="n">
        <f aca="false">+[2]data1cf!J251</f>
        <v>15286.1355915314</v>
      </c>
      <c r="L251" s="376" t="n">
        <f aca="false">+[2]data1cf!K251</f>
        <v>14488.1779706929</v>
      </c>
      <c r="M251" s="376" t="n">
        <f aca="false">+[2]data1cf!L251</f>
        <v>13791.8827634982</v>
      </c>
      <c r="N251" s="376" t="n">
        <f aca="false">+[2]data1cf!M251</f>
        <v>13063.5587053847</v>
      </c>
      <c r="O251" s="376" t="n">
        <f aca="false">+[2]data1cf!N251</f>
        <v>12426.9527891409</v>
      </c>
      <c r="P251" s="376" t="n">
        <f aca="false">+[2]data1cf!O251</f>
        <v>13436.2286777657</v>
      </c>
      <c r="Q251" s="376" t="n">
        <f aca="false">+[2]data1cf!P251</f>
        <v>14696.4130137282</v>
      </c>
      <c r="R251" s="376" t="n">
        <f aca="false">+[2]data1cf!Q251</f>
        <v>13196.4310634467</v>
      </c>
      <c r="S251" s="376" t="n">
        <f aca="false">+[2]data1cf!R251</f>
        <v>9625.7930648007</v>
      </c>
      <c r="T251" s="376" t="n">
        <f aca="false">+[2]data1cf!S251</f>
        <v>9076.92154632248</v>
      </c>
      <c r="U251" s="376" t="n">
        <f aca="false">+[2]data1cf!T251</f>
        <v>8528.07700451196</v>
      </c>
      <c r="V251" s="376" t="n">
        <f aca="false">+[2]data1cf!U251</f>
        <v>7979.26024866916</v>
      </c>
      <c r="W251" s="376" t="n">
        <f aca="false">+[2]data1cf!V251</f>
        <v>11324.7802189554</v>
      </c>
      <c r="X251" s="376" t="n">
        <f aca="false">+[2]data1cf!W251</f>
        <v>10776.0215607926</v>
      </c>
      <c r="Y251" s="376" t="n">
        <f aca="false">+[2]data1cf!X251</f>
        <v>10227.2932651069</v>
      </c>
      <c r="Z251" s="376" t="n">
        <f aca="false">+[2]data1cf!Y251</f>
        <v>9678.5962427727</v>
      </c>
      <c r="AA251" s="376" t="n">
        <f aca="false">+[2]data1cf!Z251</f>
        <v>9129.93143199054</v>
      </c>
      <c r="AB251" s="376"/>
      <c r="AC251" s="377" t="n">
        <f aca="false">XNPV(0.1,B251:AA251,$B$1:$AA$1)</f>
        <v>41177.0900968386</v>
      </c>
      <c r="AD251" s="377" t="n">
        <f aca="false">SUMPRODUCT(B251:AA251,$B$1010:$AA$1010)</f>
        <v>76118.2047834886</v>
      </c>
      <c r="AE251" s="378" t="n">
        <f aca="false">SUMPRODUCT(B251:AA251,$B$1012:$AA$1012)</f>
        <v>56012.0778358325</v>
      </c>
      <c r="AF251" s="379" t="n">
        <f aca="false">XIRR(B251:AA251,$B$1:$AA$1)</f>
        <v>0.157884873257351</v>
      </c>
      <c r="AG251" s="380" t="n">
        <f aca="false">1-EXP(-(1/0.25)*(AD251/ABS($AD$1010)))</f>
        <v>0.982720436274342</v>
      </c>
    </row>
    <row r="252" customFormat="false" ht="12.75" hidden="false" customHeight="false" outlineLevel="0" collapsed="false">
      <c r="A252" s="371"/>
      <c r="B252" s="376" t="n">
        <f aca="false">+[2]data1cf!A252</f>
        <v>-111720.902229342</v>
      </c>
      <c r="C252" s="376" t="n">
        <f aca="false">+[2]data1cf!B252</f>
        <v>15547.3724923498</v>
      </c>
      <c r="D252" s="376" t="n">
        <f aca="false">+[2]data1cf!C252</f>
        <v>24162.776720037</v>
      </c>
      <c r="E252" s="376" t="n">
        <f aca="false">+[2]data1cf!D252</f>
        <v>22813.1376705945</v>
      </c>
      <c r="F252" s="376" t="n">
        <f aca="false">+[2]data1cf!E252</f>
        <v>21166.69825059</v>
      </c>
      <c r="G252" s="376" t="n">
        <f aca="false">+[2]data1cf!F252</f>
        <v>20047.1359172331</v>
      </c>
      <c r="H252" s="376" t="n">
        <f aca="false">+[2]data1cf!G252</f>
        <v>18639.9746676358</v>
      </c>
      <c r="I252" s="376" t="n">
        <f aca="false">+[2]data1cf!H252</f>
        <v>17526.6754218895</v>
      </c>
      <c r="J252" s="376" t="n">
        <f aca="false">+[2]data1cf!I252</f>
        <v>16765.3160030225</v>
      </c>
      <c r="K252" s="376" t="n">
        <f aca="false">+[2]data1cf!J252</f>
        <v>16100.4831462081</v>
      </c>
      <c r="L252" s="376" t="n">
        <f aca="false">+[2]data1cf!K252</f>
        <v>15254.9216059956</v>
      </c>
      <c r="M252" s="376" t="n">
        <f aca="false">+[2]data1cf!L252</f>
        <v>14516.7471955141</v>
      </c>
      <c r="N252" s="376" t="n">
        <f aca="false">+[2]data1cf!M252</f>
        <v>13744.6175345854</v>
      </c>
      <c r="O252" s="376" t="n">
        <f aca="false">+[2]data1cf!N252</f>
        <v>13069.3196845832</v>
      </c>
      <c r="P252" s="376" t="n">
        <f aca="false">+[2]data1cf!O252</f>
        <v>14139.7020250775</v>
      </c>
      <c r="Q252" s="376" t="n">
        <f aca="false">+[2]data1cf!P252</f>
        <v>15475.6811036137</v>
      </c>
      <c r="R252" s="376" t="n">
        <f aca="false">+[2]data1cf!Q252</f>
        <v>13885.4816013896</v>
      </c>
      <c r="S252" s="376" t="n">
        <f aca="false">+[2]data1cf!R252</f>
        <v>10100.0848724466</v>
      </c>
      <c r="T252" s="376" t="n">
        <f aca="false">+[2]data1cf!S252</f>
        <v>9518.2010602413</v>
      </c>
      <c r="U252" s="376" t="n">
        <f aca="false">+[2]data1cf!T252</f>
        <v>8936.34584723578</v>
      </c>
      <c r="V252" s="376" t="n">
        <f aca="false">+[2]data1cf!U252</f>
        <v>8354.52009140609</v>
      </c>
      <c r="W252" s="376" t="n">
        <f aca="false">+[2]data1cf!V252</f>
        <v>11901.2588974507</v>
      </c>
      <c r="X252" s="376" t="n">
        <f aca="false">+[2]data1cf!W252</f>
        <v>11319.4947336299</v>
      </c>
      <c r="Y252" s="376" t="n">
        <f aca="false">+[2]data1cf!X252</f>
        <v>10737.7627584606</v>
      </c>
      <c r="Z252" s="376" t="n">
        <f aca="false">+[2]data1cf!Y252</f>
        <v>10156.0639376022</v>
      </c>
      <c r="AA252" s="376" t="n">
        <f aca="false">+[2]data1cf!Z252</f>
        <v>9574.39926568403</v>
      </c>
      <c r="AB252" s="376"/>
      <c r="AC252" s="377" t="n">
        <f aca="false">XNPV(0.1,B252:AA252,$B$1:$AA$1)</f>
        <v>42625.2323719478</v>
      </c>
      <c r="AD252" s="377" t="n">
        <f aca="false">SUMPRODUCT(B252:AA252,$B$1010:$AA$1010)</f>
        <v>79421.4561402824</v>
      </c>
      <c r="AE252" s="378" t="n">
        <f aca="false">SUMPRODUCT(B252:AA252,$B$1012:$AA$1012)</f>
        <v>58260.3681368615</v>
      </c>
      <c r="AF252" s="379" t="n">
        <f aca="false">XIRR(B252:AA252,$B$1:$AA$1)</f>
        <v>0.156603047194616</v>
      </c>
      <c r="AG252" s="380" t="n">
        <f aca="false">1-EXP(-(1/0.25)*(AD252/ABS($AD$1010)))</f>
        <v>0.985510675149704</v>
      </c>
    </row>
    <row r="253" customFormat="false" ht="12.75" hidden="false" customHeight="false" outlineLevel="0" collapsed="false">
      <c r="A253" s="371"/>
      <c r="B253" s="376" t="n">
        <f aca="false">+[2]data1cf!A253</f>
        <v>-109303.397656936</v>
      </c>
      <c r="C253" s="376" t="n">
        <f aca="false">+[2]data1cf!B253</f>
        <v>15245.2273446731</v>
      </c>
      <c r="D253" s="376" t="n">
        <f aca="false">+[2]data1cf!C253</f>
        <v>23701.1852186137</v>
      </c>
      <c r="E253" s="376" t="n">
        <f aca="false">+[2]data1cf!D253</f>
        <v>22390.6485380554</v>
      </c>
      <c r="F253" s="376" t="n">
        <f aca="false">+[2]data1cf!E253</f>
        <v>20746.329975379</v>
      </c>
      <c r="G253" s="376" t="n">
        <f aca="false">+[2]data1cf!F253</f>
        <v>19651.1297299771</v>
      </c>
      <c r="H253" s="376" t="n">
        <f aca="false">+[2]data1cf!G253</f>
        <v>18274.2816205433</v>
      </c>
      <c r="I253" s="376" t="n">
        <f aca="false">+[2]data1cf!H253</f>
        <v>17185.0728177074</v>
      </c>
      <c r="J253" s="376" t="n">
        <f aca="false">+[2]data1cf!I253</f>
        <v>16440.1882915384</v>
      </c>
      <c r="K253" s="376" t="n">
        <f aca="false">+[2]data1cf!J253</f>
        <v>15789.8818660628</v>
      </c>
      <c r="L253" s="376" t="n">
        <f aca="false">+[2]data1cf!K253</f>
        <v>14962.476993986</v>
      </c>
      <c r="M253" s="376" t="n">
        <f aca="false">+[2]data1cf!L253</f>
        <v>14240.2757807932</v>
      </c>
      <c r="N253" s="376" t="n">
        <f aca="false">+[2]data1cf!M253</f>
        <v>13484.8540675139</v>
      </c>
      <c r="O253" s="376" t="n">
        <f aca="false">+[2]data1cf!N253</f>
        <v>12824.3137544966</v>
      </c>
      <c r="P253" s="376" t="n">
        <f aca="false">+[2]data1cf!O253</f>
        <v>13871.389409698</v>
      </c>
      <c r="Q253" s="376" t="n">
        <f aca="false">+[2]data1cf!P253</f>
        <v>15178.4595243201</v>
      </c>
      <c r="R253" s="376" t="n">
        <f aca="false">+[2]data1cf!Q253</f>
        <v>13622.6700070761</v>
      </c>
      <c r="S253" s="376" t="n">
        <f aca="false">+[2]data1cf!R253</f>
        <v>9919.18466371975</v>
      </c>
      <c r="T253" s="376" t="n">
        <f aca="false">+[2]data1cf!S253</f>
        <v>9349.89211016471</v>
      </c>
      <c r="U253" s="376" t="n">
        <f aca="false">+[2]data1cf!T253</f>
        <v>8780.62753695756</v>
      </c>
      <c r="V253" s="376" t="n">
        <f aca="false">+[2]data1cf!U253</f>
        <v>8211.39178350877</v>
      </c>
      <c r="W253" s="376" t="n">
        <f aca="false">+[2]data1cf!V253</f>
        <v>11681.3834714255</v>
      </c>
      <c r="X253" s="376" t="n">
        <f aca="false">+[2]data1cf!W253</f>
        <v>11112.2079772094</v>
      </c>
      <c r="Y253" s="376" t="n">
        <f aca="false">+[2]data1cf!X253</f>
        <v>10543.0639751214</v>
      </c>
      <c r="Z253" s="376" t="n">
        <f aca="false">+[2]data1cf!Y253</f>
        <v>9973.95240992537</v>
      </c>
      <c r="AA253" s="376" t="n">
        <f aca="false">+[2]data1cf!Z253</f>
        <v>9404.87425472798</v>
      </c>
      <c r="AB253" s="376"/>
      <c r="AC253" s="377" t="n">
        <f aca="false">XNPV(0.1,B253:AA253,$B$1:$AA$1)</f>
        <v>42086.2494657517</v>
      </c>
      <c r="AD253" s="377" t="n">
        <f aca="false">SUMPRODUCT(B253:AA253,$B$1010:$AA$1010)</f>
        <v>78176.5712134189</v>
      </c>
      <c r="AE253" s="378" t="n">
        <f aca="false">SUMPRODUCT(B253:AA253,$B$1012:$AA$1012)</f>
        <v>57417.1731378557</v>
      </c>
      <c r="AF253" s="379" t="n">
        <f aca="false">XIRR(B253:AA253,$B$1:$AA$1)</f>
        <v>0.157095926908241</v>
      </c>
      <c r="AG253" s="380" t="n">
        <f aca="false">1-EXP(-(1/0.25)*(AD253/ABS($AD$1010)))</f>
        <v>0.984516374971289</v>
      </c>
    </row>
    <row r="254" customFormat="false" ht="12.75" hidden="false" customHeight="false" outlineLevel="0" collapsed="false">
      <c r="A254" s="371"/>
      <c r="B254" s="376" t="n">
        <f aca="false">+[2]data1cf!A254</f>
        <v>-108785.881007456</v>
      </c>
      <c r="C254" s="376" t="n">
        <f aca="false">+[2]data1cf!B254</f>
        <v>15140.2578030695</v>
      </c>
      <c r="D254" s="376" t="n">
        <f aca="false">+[2]data1cf!C254</f>
        <v>23615.3227858981</v>
      </c>
      <c r="E254" s="376" t="n">
        <f aca="false">+[2]data1cf!D254</f>
        <v>22285.4508207161</v>
      </c>
      <c r="F254" s="376" t="n">
        <f aca="false">+[2]data1cf!E254</f>
        <v>20656.3414873249</v>
      </c>
      <c r="G254" s="376" t="n">
        <f aca="false">+[2]data1cf!F254</f>
        <v>19566.3564486599</v>
      </c>
      <c r="H254" s="376" t="n">
        <f aca="false">+[2]data1cf!G254</f>
        <v>18195.9974912682</v>
      </c>
      <c r="I254" s="376" t="n">
        <f aca="false">+[2]data1cf!H254</f>
        <v>17111.9457439521</v>
      </c>
      <c r="J254" s="376" t="n">
        <f aca="false">+[2]data1cf!I254</f>
        <v>16370.588007915</v>
      </c>
      <c r="K254" s="376" t="n">
        <f aca="false">+[2]data1cf!J254</f>
        <v>15723.3912642829</v>
      </c>
      <c r="L254" s="376" t="n">
        <f aca="false">+[2]data1cf!K254</f>
        <v>14899.8732010116</v>
      </c>
      <c r="M254" s="376" t="n">
        <f aca="false">+[2]data1cf!L254</f>
        <v>14181.0913797144</v>
      </c>
      <c r="N254" s="376" t="n">
        <f aca="false">+[2]data1cf!M254</f>
        <v>13429.2463467796</v>
      </c>
      <c r="O254" s="376" t="n">
        <f aca="false">+[2]data1cf!N254</f>
        <v>12771.8651885296</v>
      </c>
      <c r="P254" s="376" t="n">
        <f aca="false">+[2]data1cf!O254</f>
        <v>13813.9515676731</v>
      </c>
      <c r="Q254" s="376" t="n">
        <f aca="false">+[2]data1cf!P254</f>
        <v>15114.8331231026</v>
      </c>
      <c r="R254" s="376" t="n">
        <f aca="false">+[2]data1cf!Q254</f>
        <v>13566.4097719203</v>
      </c>
      <c r="S254" s="376" t="n">
        <f aca="false">+[2]data1cf!R254</f>
        <v>9880.45924785944</v>
      </c>
      <c r="T254" s="376" t="n">
        <f aca="false">+[2]data1cf!S254</f>
        <v>9313.86211257321</v>
      </c>
      <c r="U254" s="376" t="n">
        <f aca="false">+[2]data1cf!T254</f>
        <v>8747.29282515691</v>
      </c>
      <c r="V254" s="376" t="n">
        <f aca="false">+[2]data1cf!U254</f>
        <v>8180.75222104659</v>
      </c>
      <c r="W254" s="376" t="n">
        <f aca="false">+[2]data1cf!V254</f>
        <v>11634.314607491</v>
      </c>
      <c r="X254" s="376" t="n">
        <f aca="false">+[2]data1cf!W254</f>
        <v>11067.8339773052</v>
      </c>
      <c r="Y254" s="376" t="n">
        <f aca="false">+[2]data1cf!X254</f>
        <v>10501.3846901423</v>
      </c>
      <c r="Z254" s="376" t="n">
        <f aca="false">+[2]data1cf!Y254</f>
        <v>9934.96768629307</v>
      </c>
      <c r="AA254" s="376" t="n">
        <f aca="false">+[2]data1cf!Z254</f>
        <v>9368.58393425683</v>
      </c>
      <c r="AB254" s="376"/>
      <c r="AC254" s="377" t="n">
        <f aca="false">XNPV(0.1,B254:AA254,$B$1:$AA$1)</f>
        <v>41933.8599487882</v>
      </c>
      <c r="AD254" s="377" t="n">
        <f aca="false">SUMPRODUCT(B254:AA254,$B$1010:$AA$1010)</f>
        <v>77870.9064065435</v>
      </c>
      <c r="AE254" s="378" t="n">
        <f aca="false">SUMPRODUCT(B254:AA254,$B$1012:$AA$1012)</f>
        <v>57198.3648043944</v>
      </c>
      <c r="AF254" s="379" t="n">
        <f aca="false">XIRR(B254:AA254,$B$1:$AA$1)</f>
        <v>0.157140599965876</v>
      </c>
      <c r="AG254" s="380" t="n">
        <f aca="false">1-EXP(-(1/0.25)*(AD254/ABS($AD$1010)))</f>
        <v>0.984261979236564</v>
      </c>
    </row>
    <row r="255" customFormat="false" ht="12.75" hidden="false" customHeight="false" outlineLevel="0" collapsed="false">
      <c r="A255" s="371"/>
      <c r="B255" s="376" t="n">
        <f aca="false">+[2]data1cf!A255</f>
        <v>-90399.2167419482</v>
      </c>
      <c r="C255" s="376" t="n">
        <f aca="false">+[2]data1cf!B255</f>
        <v>12969.8214633137</v>
      </c>
      <c r="D255" s="376" t="n">
        <f aca="false">+[2]data1cf!C255</f>
        <v>19948.3909552886</v>
      </c>
      <c r="E255" s="376" t="n">
        <f aca="false">+[2]data1cf!D255</f>
        <v>18833.7544073629</v>
      </c>
      <c r="F255" s="376" t="n">
        <f aca="false">+[2]data1cf!E255</f>
        <v>17459.1726246899</v>
      </c>
      <c r="G255" s="376" t="n">
        <f aca="false">+[2]data1cf!F255</f>
        <v>16554.4768041497</v>
      </c>
      <c r="H255" s="376" t="n">
        <f aca="false">+[2]data1cf!G255</f>
        <v>15414.6686127766</v>
      </c>
      <c r="I255" s="376" t="n">
        <f aca="false">+[2]data1cf!H255</f>
        <v>14513.8400497538</v>
      </c>
      <c r="J255" s="376" t="n">
        <f aca="false">+[2]data1cf!I255</f>
        <v>13897.7843811074</v>
      </c>
      <c r="K255" s="376" t="n">
        <f aca="false">+[2]data1cf!J255</f>
        <v>13361.0704134126</v>
      </c>
      <c r="L255" s="376" t="n">
        <f aca="false">+[2]data1cf!K255</f>
        <v>12675.6453924481</v>
      </c>
      <c r="M255" s="376" t="n">
        <f aca="false">+[2]data1cf!L255</f>
        <v>12078.3499249493</v>
      </c>
      <c r="N255" s="376" t="n">
        <f aca="false">+[2]data1cf!M255</f>
        <v>11453.5794909629</v>
      </c>
      <c r="O255" s="376" t="n">
        <f aca="false">+[2]data1cf!N255</f>
        <v>10908.4388144987</v>
      </c>
      <c r="P255" s="376" t="n">
        <f aca="false">+[2]data1cf!O255</f>
        <v>11773.2629859462</v>
      </c>
      <c r="Q255" s="376" t="n">
        <f aca="false">+[2]data1cf!P255</f>
        <v>12854.2734313809</v>
      </c>
      <c r="R255" s="376" t="n">
        <f aca="false">+[2]data1cf!Q255</f>
        <v>11567.5599641965</v>
      </c>
      <c r="S255" s="376" t="n">
        <f aca="false">+[2]data1cf!R255</f>
        <v>8504.59777426079</v>
      </c>
      <c r="T255" s="376" t="n">
        <f aca="false">+[2]data1cf!S255</f>
        <v>8033.76519227714</v>
      </c>
      <c r="U255" s="376" t="n">
        <f aca="false">+[2]data1cf!T255</f>
        <v>7562.95575139972</v>
      </c>
      <c r="V255" s="376" t="n">
        <f aca="false">+[2]data1cf!U255</f>
        <v>7092.1701458617</v>
      </c>
      <c r="W255" s="376" t="n">
        <f aca="false">+[2]data1cf!V255</f>
        <v>9962.02174620522</v>
      </c>
      <c r="X255" s="376" t="n">
        <f aca="false">+[2]data1cf!W255</f>
        <v>9491.28597797836</v>
      </c>
      <c r="Y255" s="376" t="n">
        <f aca="false">+[2]data1cf!X255</f>
        <v>9020.57625527042</v>
      </c>
      <c r="Z255" s="376" t="n">
        <f aca="false">+[2]data1cf!Y255</f>
        <v>8549.89335944697</v>
      </c>
      <c r="AA255" s="376" t="n">
        <f aca="false">+[2]data1cf!Z255</f>
        <v>8079.23809531455</v>
      </c>
      <c r="AB255" s="376"/>
      <c r="AC255" s="377" t="n">
        <f aca="false">XNPV(0.1,B255:AA255,$B$1:$AA$1)</f>
        <v>37642.3742785682</v>
      </c>
      <c r="AD255" s="377" t="n">
        <f aca="false">SUMPRODUCT(B255:AA255,$B$1010:$AA$1010)</f>
        <v>68180.2809535988</v>
      </c>
      <c r="AE255" s="378" t="n">
        <f aca="false">SUMPRODUCT(B255:AA255,$B$1012:$AA$1012)</f>
        <v>50575.3919323795</v>
      </c>
      <c r="AF255" s="379" t="n">
        <f aca="false">XIRR(B255:AA255,$B$1:$AA$1)</f>
        <v>0.161409462891435</v>
      </c>
      <c r="AG255" s="380" t="n">
        <f aca="false">1-EXP(-(1/0.25)*(AD255/ABS($AD$1010)))</f>
        <v>0.973616633791983</v>
      </c>
    </row>
    <row r="256" customFormat="false" ht="12.75" hidden="false" customHeight="false" outlineLevel="0" collapsed="false">
      <c r="A256" s="371"/>
      <c r="B256" s="376" t="n">
        <f aca="false">+[2]data1cf!A256</f>
        <v>-104416.045964458</v>
      </c>
      <c r="C256" s="376" t="n">
        <f aca="false">+[2]data1cf!B256</f>
        <v>14637.269753154</v>
      </c>
      <c r="D256" s="376" t="n">
        <f aca="false">+[2]data1cf!C256</f>
        <v>22754.9373630083</v>
      </c>
      <c r="E256" s="376" t="n">
        <f aca="false">+[2]data1cf!D256</f>
        <v>21396.9440032376</v>
      </c>
      <c r="F256" s="376" t="n">
        <f aca="false">+[2]data1cf!E256</f>
        <v>19896.4918303898</v>
      </c>
      <c r="G256" s="376" t="n">
        <f aca="false">+[2]data1cf!F256</f>
        <v>18850.5432361152</v>
      </c>
      <c r="H256" s="376" t="n">
        <f aca="false">+[2]data1cf!G256</f>
        <v>17534.9777313036</v>
      </c>
      <c r="I256" s="376" t="n">
        <f aca="false">+[2]data1cf!H256</f>
        <v>16494.471407989</v>
      </c>
      <c r="J256" s="376" t="n">
        <f aca="false">+[2]data1cf!I256</f>
        <v>15782.893372997</v>
      </c>
      <c r="K256" s="376" t="n">
        <f aca="false">+[2]data1cf!J256</f>
        <v>15161.9543289109</v>
      </c>
      <c r="L256" s="376" t="n">
        <f aca="false">+[2]data1cf!K256</f>
        <v>14371.2559118111</v>
      </c>
      <c r="M256" s="376" t="n">
        <f aca="false">+[2]data1cf!L256</f>
        <v>13681.3469365293</v>
      </c>
      <c r="N256" s="376" t="n">
        <f aca="false">+[2]data1cf!M256</f>
        <v>12959.7028703137</v>
      </c>
      <c r="O256" s="376" t="n">
        <f aca="false">+[2]data1cf!N256</f>
        <v>12328.9971537571</v>
      </c>
      <c r="P256" s="376" t="n">
        <f aca="false">+[2]data1cf!O256</f>
        <v>13328.9548141834</v>
      </c>
      <c r="Q256" s="376" t="n">
        <f aca="false">+[2]data1cf!P256</f>
        <v>14577.5810791739</v>
      </c>
      <c r="R256" s="376" t="n">
        <f aca="false">+[2]data1cf!Q256</f>
        <v>13091.3565589312</v>
      </c>
      <c r="S256" s="376" t="n">
        <f aca="false">+[2]data1cf!R256</f>
        <v>9553.46748933144</v>
      </c>
      <c r="T256" s="376" t="n">
        <f aca="false">+[2]data1cf!S256</f>
        <v>9009.63007243979</v>
      </c>
      <c r="U256" s="376" t="n">
        <f aca="false">+[2]data1cf!T256</f>
        <v>8465.81938479315</v>
      </c>
      <c r="V256" s="376" t="n">
        <f aca="false">+[2]data1cf!U256</f>
        <v>7922.03622826882</v>
      </c>
      <c r="W256" s="376" t="n">
        <f aca="false">+[2]data1cf!V256</f>
        <v>11236.8719913711</v>
      </c>
      <c r="X256" s="376" t="n">
        <f aca="false">+[2]data1cf!W256</f>
        <v>10693.1463996704</v>
      </c>
      <c r="Y256" s="376" t="n">
        <f aca="false">+[2]data1cf!X256</f>
        <v>10149.4508919705</v>
      </c>
      <c r="Z256" s="376" t="n">
        <f aca="false">+[2]data1cf!Y256</f>
        <v>9605.78637079131</v>
      </c>
      <c r="AA256" s="376" t="n">
        <f aca="false">+[2]data1cf!Z256</f>
        <v>9062.15376572848</v>
      </c>
      <c r="AB256" s="376"/>
      <c r="AC256" s="377" t="n">
        <f aca="false">XNPV(0.1,B256:AA256,$B$1:$AA$1)</f>
        <v>40883.5875149948</v>
      </c>
      <c r="AD256" s="377" t="n">
        <f aca="false">SUMPRODUCT(B256:AA256,$B$1010:$AA$1010)</f>
        <v>75531.947016436</v>
      </c>
      <c r="AE256" s="378" t="n">
        <f aca="false">SUMPRODUCT(B256:AA256,$B$1012:$AA$1012)</f>
        <v>55590.7814238916</v>
      </c>
      <c r="AF256" s="379" t="n">
        <f aca="false">XIRR(B256:AA256,$B$1:$AA$1)</f>
        <v>0.157974574562489</v>
      </c>
      <c r="AG256" s="380" t="n">
        <f aca="false">1-EXP(-(1/0.25)*(AD256/ABS($AD$1010)))</f>
        <v>0.982171812693716</v>
      </c>
    </row>
    <row r="257" customFormat="false" ht="12.75" hidden="false" customHeight="false" outlineLevel="0" collapsed="false">
      <c r="A257" s="371"/>
      <c r="B257" s="376" t="n">
        <f aca="false">+[2]data1cf!A257</f>
        <v>-90686.6607442988</v>
      </c>
      <c r="C257" s="376" t="n">
        <f aca="false">+[2]data1cf!B257</f>
        <v>12964.8112844104</v>
      </c>
      <c r="D257" s="376" t="n">
        <f aca="false">+[2]data1cf!C257</f>
        <v>20005.7666795424</v>
      </c>
      <c r="E257" s="376" t="n">
        <f aca="false">+[2]data1cf!D257</f>
        <v>18882.516204858</v>
      </c>
      <c r="F257" s="376" t="n">
        <f aca="false">+[2]data1cf!E257</f>
        <v>17509.1548836139</v>
      </c>
      <c r="G257" s="376" t="n">
        <f aca="false">+[2]data1cf!F257</f>
        <v>16601.5623835193</v>
      </c>
      <c r="H257" s="376" t="n">
        <f aca="false">+[2]data1cf!G257</f>
        <v>15458.1499258164</v>
      </c>
      <c r="I257" s="376" t="n">
        <f aca="false">+[2]data1cf!H257</f>
        <v>14554.4569821394</v>
      </c>
      <c r="J257" s="376" t="n">
        <f aca="false">+[2]data1cf!I257</f>
        <v>13936.442430292</v>
      </c>
      <c r="K257" s="376" t="n">
        <f aca="false">+[2]data1cf!J257</f>
        <v>13398.0012536349</v>
      </c>
      <c r="L257" s="376" t="n">
        <f aca="false">+[2]data1cf!K257</f>
        <v>12710.4173844855</v>
      </c>
      <c r="M257" s="376" t="n">
        <f aca="false">+[2]data1cf!L257</f>
        <v>12111.2226859318</v>
      </c>
      <c r="N257" s="376" t="n">
        <f aca="false">+[2]data1cf!M257</f>
        <v>11484.4656582495</v>
      </c>
      <c r="O257" s="376" t="n">
        <f aca="false">+[2]data1cf!N257</f>
        <v>10937.5702941027</v>
      </c>
      <c r="P257" s="376" t="n">
        <f aca="false">+[2]data1cf!O257</f>
        <v>11805.1656565455</v>
      </c>
      <c r="Q257" s="376" t="n">
        <f aca="false">+[2]data1cf!P257</f>
        <v>12889.6134101806</v>
      </c>
      <c r="R257" s="376" t="n">
        <f aca="false">+[2]data1cf!Q257</f>
        <v>11598.8085572274</v>
      </c>
      <c r="S257" s="376" t="n">
        <f aca="false">+[2]data1cf!R257</f>
        <v>8526.10701176795</v>
      </c>
      <c r="T257" s="376" t="n">
        <f aca="false">+[2]data1cf!S257</f>
        <v>8053.7773150229</v>
      </c>
      <c r="U257" s="376" t="n">
        <f aca="false">+[2]data1cf!T257</f>
        <v>7581.47083296628</v>
      </c>
      <c r="V257" s="376" t="n">
        <f aca="false">+[2]data1cf!U257</f>
        <v>7109.18826203871</v>
      </c>
      <c r="W257" s="376" t="n">
        <f aca="false">+[2]data1cf!V257</f>
        <v>9988.16518071889</v>
      </c>
      <c r="X257" s="376" t="n">
        <f aca="false">+[2]data1cf!W257</f>
        <v>9515.93260557107</v>
      </c>
      <c r="Y257" s="376" t="n">
        <f aca="false">+[2]data1cf!X257</f>
        <v>9043.72615875958</v>
      </c>
      <c r="Z257" s="376" t="n">
        <f aca="false">+[2]data1cf!Y257</f>
        <v>8571.5466241345</v>
      </c>
      <c r="AA257" s="376" t="n">
        <f aca="false">+[2]data1cf!Z257</f>
        <v>8099.39480906142</v>
      </c>
      <c r="AB257" s="376"/>
      <c r="AC257" s="377" t="n">
        <f aca="false">XNPV(0.1,B257:AA257,$B$1:$AA$1)</f>
        <v>37670.1986156822</v>
      </c>
      <c r="AD257" s="377" t="n">
        <f aca="false">SUMPRODUCT(B257:AA257,$B$1010:$AA$1010)</f>
        <v>68290.4126089105</v>
      </c>
      <c r="AE257" s="378" t="n">
        <f aca="false">SUMPRODUCT(B257:AA257,$B$1012:$AA$1012)</f>
        <v>50638.3953565649</v>
      </c>
      <c r="AF257" s="379" t="n">
        <f aca="false">XIRR(B257:AA257,$B$1:$AA$1)</f>
        <v>0.161247408544236</v>
      </c>
      <c r="AG257" s="380" t="n">
        <f aca="false">1-EXP(-(1/0.25)*(AD257/ABS($AD$1010)))</f>
        <v>0.973771093846844</v>
      </c>
    </row>
    <row r="258" customFormat="false" ht="12.75" hidden="false" customHeight="false" outlineLevel="0" collapsed="false">
      <c r="A258" s="371"/>
      <c r="B258" s="376" t="n">
        <f aca="false">+[2]data1cf!A258</f>
        <v>-116897.103117462</v>
      </c>
      <c r="C258" s="376" t="n">
        <f aca="false">+[2]data1cf!B258</f>
        <v>16124.0678956639</v>
      </c>
      <c r="D258" s="376" t="n">
        <f aca="false">+[2]data1cf!C258</f>
        <v>25228.7365214626</v>
      </c>
      <c r="E258" s="376" t="n">
        <f aca="false">+[2]data1cf!D258</f>
        <v>23755.9208756694</v>
      </c>
      <c r="F258" s="376" t="n">
        <f aca="false">+[2]data1cf!E258</f>
        <v>22066.7629968248</v>
      </c>
      <c r="G258" s="376" t="n">
        <f aca="false">+[2]data1cf!F258</f>
        <v>20895.0381721337</v>
      </c>
      <c r="H258" s="376" t="n">
        <f aca="false">+[2]data1cf!G258</f>
        <v>19422.9724318364</v>
      </c>
      <c r="I258" s="376" t="n">
        <f aca="false">+[2]data1cf!H258</f>
        <v>18258.0923231577</v>
      </c>
      <c r="J258" s="376" t="n">
        <f aca="false">+[2]data1cf!I258</f>
        <v>17461.4579537535</v>
      </c>
      <c r="K258" s="376" t="n">
        <f aca="false">+[2]data1cf!J258</f>
        <v>16765.5220629863</v>
      </c>
      <c r="L258" s="376" t="n">
        <f aca="false">+[2]data1cf!K258</f>
        <v>15881.0846659076</v>
      </c>
      <c r="M258" s="376" t="n">
        <f aca="false">+[2]data1cf!L258</f>
        <v>15108.7095019157</v>
      </c>
      <c r="N258" s="376" t="n">
        <f aca="false">+[2]data1cf!M258</f>
        <v>14300.805888603</v>
      </c>
      <c r="O258" s="376" t="n">
        <f aca="false">+[2]data1cf!N258</f>
        <v>13593.9101765247</v>
      </c>
      <c r="P258" s="376" t="n">
        <f aca="false">+[2]data1cf!O258</f>
        <v>14714.195249981</v>
      </c>
      <c r="Q258" s="376" t="n">
        <f aca="false">+[2]data1cf!P258</f>
        <v>16112.0722899088</v>
      </c>
      <c r="R258" s="376" t="n">
        <f aca="false">+[2]data1cf!Q258</f>
        <v>14448.1964038439</v>
      </c>
      <c r="S258" s="376" t="n">
        <f aca="false">+[2]data1cf!R258</f>
        <v>10487.4164339921</v>
      </c>
      <c r="T258" s="376" t="n">
        <f aca="false">+[2]data1cf!S258</f>
        <v>9878.57305159517</v>
      </c>
      <c r="U258" s="376" t="n">
        <f aca="false">+[2]data1cf!T258</f>
        <v>9269.75959344289</v>
      </c>
      <c r="V258" s="376" t="n">
        <f aca="false">+[2]data1cf!U258</f>
        <v>8660.97695726262</v>
      </c>
      <c r="W258" s="376" t="n">
        <f aca="false">+[2]data1cf!V258</f>
        <v>12372.0416163162</v>
      </c>
      <c r="X258" s="376" t="n">
        <f aca="false">+[2]data1cf!W258</f>
        <v>11763.3234257972</v>
      </c>
      <c r="Y258" s="376" t="n">
        <f aca="false">+[2]data1cf!X258</f>
        <v>11154.6389152792</v>
      </c>
      <c r="Z258" s="376" t="n">
        <f aca="false">+[2]data1cf!Y258</f>
        <v>10545.9890951623</v>
      </c>
      <c r="AA258" s="376" t="n">
        <f aca="false">+[2]data1cf!Z258</f>
        <v>9937.37500615842</v>
      </c>
      <c r="AB258" s="376"/>
      <c r="AC258" s="377" t="n">
        <f aca="false">XNPV(0.1,B258:AA258,$B$1:$AA$1)</f>
        <v>43808.2309225504</v>
      </c>
      <c r="AD258" s="377" t="n">
        <f aca="false">SUMPRODUCT(B258:AA258,$B$1010:$AA$1010)</f>
        <v>82122.5978124141</v>
      </c>
      <c r="AE258" s="378" t="n">
        <f aca="false">SUMPRODUCT(B258:AA258,$B$1012:$AA$1012)</f>
        <v>60098.6565186713</v>
      </c>
      <c r="AF258" s="379" t="n">
        <f aca="false">XIRR(B258:AA258,$B$1:$AA$1)</f>
        <v>0.155652687449171</v>
      </c>
      <c r="AG258" s="380" t="n">
        <f aca="false">1-EXP(-(1/0.25)*(AD258/ABS($AD$1010)))</f>
        <v>0.987454008719316</v>
      </c>
    </row>
    <row r="259" customFormat="false" ht="12.75" hidden="false" customHeight="false" outlineLevel="0" collapsed="false">
      <c r="A259" s="371"/>
      <c r="B259" s="376" t="n">
        <f aca="false">+[2]data1cf!A259</f>
        <v>-102396.984573698</v>
      </c>
      <c r="C259" s="376" t="n">
        <f aca="false">+[2]data1cf!B259</f>
        <v>14385.723460548</v>
      </c>
      <c r="D259" s="376" t="n">
        <f aca="false">+[2]data1cf!C259</f>
        <v>22344.8141205247</v>
      </c>
      <c r="E259" s="376" t="n">
        <f aca="false">+[2]data1cf!D259</f>
        <v>21026.3010523679</v>
      </c>
      <c r="F259" s="376" t="n">
        <f aca="false">+[2]data1cf!E259</f>
        <v>19545.4069290141</v>
      </c>
      <c r="G259" s="376" t="n">
        <f aca="false">+[2]data1cf!F259</f>
        <v>18519.8051633451</v>
      </c>
      <c r="H259" s="376" t="n">
        <f aca="false">+[2]data1cf!G259</f>
        <v>17229.5567113472</v>
      </c>
      <c r="I259" s="376" t="n">
        <f aca="false">+[2]data1cf!H259</f>
        <v>16209.170343015</v>
      </c>
      <c r="J259" s="376" t="n">
        <f aca="false">+[2]data1cf!I259</f>
        <v>15511.3518765232</v>
      </c>
      <c r="K259" s="376" t="n">
        <f aca="false">+[2]data1cf!J259</f>
        <v>14902.5450769823</v>
      </c>
      <c r="L259" s="376" t="n">
        <f aca="false">+[2]data1cf!K259</f>
        <v>14127.0108204952</v>
      </c>
      <c r="M259" s="376" t="n">
        <f aca="false">+[2]data1cf!L259</f>
        <v>13450.4424056824</v>
      </c>
      <c r="N259" s="376" t="n">
        <f aca="false">+[2]data1cf!M259</f>
        <v>12742.7525517578</v>
      </c>
      <c r="O259" s="376" t="n">
        <f aca="false">+[2]data1cf!N259</f>
        <v>12124.3720955084</v>
      </c>
      <c r="P259" s="376" t="n">
        <f aca="false">+[2]data1cf!O259</f>
        <v>13104.8643828561</v>
      </c>
      <c r="Q259" s="376" t="n">
        <f aca="false">+[2]data1cf!P259</f>
        <v>14329.3463407159</v>
      </c>
      <c r="R259" s="376" t="n">
        <f aca="false">+[2]data1cf!Q259</f>
        <v>12871.8604929551</v>
      </c>
      <c r="S259" s="376" t="n">
        <f aca="false">+[2]data1cf!R259</f>
        <v>9402.38251055211</v>
      </c>
      <c r="T259" s="376" t="n">
        <f aca="false">+[2]data1cf!S259</f>
        <v>8869.06111273736</v>
      </c>
      <c r="U259" s="376" t="n">
        <f aca="false">+[2]data1cf!T259</f>
        <v>8335.76592731231</v>
      </c>
      <c r="V259" s="376" t="n">
        <f aca="false">+[2]data1cf!U259</f>
        <v>7802.49774064863</v>
      </c>
      <c r="W259" s="376" t="n">
        <f aca="false">+[2]data1cf!V259</f>
        <v>11053.2355306456</v>
      </c>
      <c r="X259" s="376" t="n">
        <f aca="false">+[2]data1cf!W259</f>
        <v>10520.0237956921</v>
      </c>
      <c r="Y259" s="376" t="n">
        <f aca="false">+[2]data1cf!X259</f>
        <v>9986.84156301409</v>
      </c>
      <c r="Z259" s="376" t="n">
        <f aca="false">+[2]data1cf!Y259</f>
        <v>9453.68971767987</v>
      </c>
      <c r="AA259" s="376" t="n">
        <f aca="false">+[2]data1cf!Z259</f>
        <v>8920.56917130976</v>
      </c>
      <c r="AB259" s="376"/>
      <c r="AC259" s="377" t="n">
        <f aca="false">XNPV(0.1,B259:AA259,$B$1:$AA$1)</f>
        <v>40400.4723590733</v>
      </c>
      <c r="AD259" s="377" t="n">
        <f aca="false">SUMPRODUCT(B259:AA259,$B$1010:$AA$1010)</f>
        <v>74455.7036104992</v>
      </c>
      <c r="AE259" s="378" t="n">
        <f aca="false">SUMPRODUCT(B259:AA259,$B$1012:$AA$1012)</f>
        <v>54851.480073895</v>
      </c>
      <c r="AF259" s="379" t="n">
        <f aca="false">XIRR(B259:AA259,$B$1:$AA$1)</f>
        <v>0.158382954676355</v>
      </c>
      <c r="AG259" s="380" t="n">
        <f aca="false">1-EXP(-(1/0.25)*(AD259/ABS($AD$1010)))</f>
        <v>0.981118917056027</v>
      </c>
    </row>
    <row r="260" customFormat="false" ht="12.75" hidden="false" customHeight="false" outlineLevel="0" collapsed="false">
      <c r="A260" s="371"/>
      <c r="B260" s="376" t="n">
        <f aca="false">+[2]data1cf!A260</f>
        <v>-91105.8552639712</v>
      </c>
      <c r="C260" s="376" t="n">
        <f aca="false">+[2]data1cf!B260</f>
        <v>13048.556653327</v>
      </c>
      <c r="D260" s="376" t="n">
        <f aca="false">+[2]data1cf!C260</f>
        <v>20096.2298044024</v>
      </c>
      <c r="E260" s="376" t="n">
        <f aca="false">+[2]data1cf!D260</f>
        <v>19047.6096917086</v>
      </c>
      <c r="F260" s="376" t="n">
        <f aca="false">+[2]data1cf!E260</f>
        <v>17582.0466080904</v>
      </c>
      <c r="G260" s="376" t="n">
        <f aca="false">+[2]data1cf!F260</f>
        <v>16670.2297297361</v>
      </c>
      <c r="H260" s="376" t="n">
        <f aca="false">+[2]data1cf!G260</f>
        <v>15521.5609832238</v>
      </c>
      <c r="I260" s="376" t="n">
        <f aca="false">+[2]data1cf!H260</f>
        <v>14613.6907644509</v>
      </c>
      <c r="J260" s="376" t="n">
        <f aca="false">+[2]data1cf!I260</f>
        <v>13992.8194714787</v>
      </c>
      <c r="K260" s="376" t="n">
        <f aca="false">+[2]data1cf!J260</f>
        <v>13451.8594162735</v>
      </c>
      <c r="L260" s="376" t="n">
        <f aca="false">+[2]data1cf!K260</f>
        <v>12761.1271866762</v>
      </c>
      <c r="M260" s="376" t="n">
        <f aca="false">+[2]data1cf!L260</f>
        <v>12159.1627408214</v>
      </c>
      <c r="N260" s="376" t="n">
        <f aca="false">+[2]data1cf!M260</f>
        <v>11529.5085603603</v>
      </c>
      <c r="O260" s="376" t="n">
        <f aca="false">+[2]data1cf!N260</f>
        <v>10980.0542440203</v>
      </c>
      <c r="P260" s="376" t="n">
        <f aca="false">+[2]data1cf!O260</f>
        <v>11851.6909782388</v>
      </c>
      <c r="Q260" s="376" t="n">
        <f aca="false">+[2]data1cf!P260</f>
        <v>12941.1515369707</v>
      </c>
      <c r="R260" s="376" t="n">
        <f aca="false">+[2]data1cf!Q260</f>
        <v>11644.3800036272</v>
      </c>
      <c r="S260" s="376" t="n">
        <f aca="false">+[2]data1cf!R260</f>
        <v>8557.47505010444</v>
      </c>
      <c r="T260" s="376" t="n">
        <f aca="false">+[2]data1cf!S260</f>
        <v>8082.96203313647</v>
      </c>
      <c r="U260" s="376" t="n">
        <f aca="false">+[2]data1cf!T260</f>
        <v>7608.47233816563</v>
      </c>
      <c r="V260" s="376" t="n">
        <f aca="false">+[2]data1cf!U260</f>
        <v>7134.00666485184</v>
      </c>
      <c r="W260" s="376" t="n">
        <f aca="false">+[2]data1cf!V260</f>
        <v>10026.2915092696</v>
      </c>
      <c r="X260" s="376" t="n">
        <f aca="false">+[2]data1cf!W260</f>
        <v>9551.87606283852</v>
      </c>
      <c r="Y260" s="376" t="n">
        <f aca="false">+[2]data1cf!X260</f>
        <v>9077.48686552069</v>
      </c>
      <c r="Z260" s="376" t="n">
        <f aca="false">+[2]data1cf!Y260</f>
        <v>8603.12470478951</v>
      </c>
      <c r="AA260" s="376" t="n">
        <f aca="false">+[2]data1cf!Z260</f>
        <v>8128.79039174255</v>
      </c>
      <c r="AB260" s="376"/>
      <c r="AC260" s="377" t="n">
        <f aca="false">XNPV(0.1,B260:AA260,$B$1:$AA$1)</f>
        <v>37869.7515457857</v>
      </c>
      <c r="AD260" s="377" t="n">
        <f aca="false">SUMPRODUCT(B260:AA260,$B$1010:$AA$1010)</f>
        <v>68623.6385954535</v>
      </c>
      <c r="AE260" s="378" t="n">
        <f aca="false">SUMPRODUCT(B260:AA260,$B$1012:$AA$1012)</f>
        <v>50897.3402208777</v>
      </c>
      <c r="AF260" s="379" t="n">
        <f aca="false">XIRR(B260:AA260,$B$1:$AA$1)</f>
        <v>0.161332031548218</v>
      </c>
      <c r="AG260" s="380" t="n">
        <f aca="false">1-EXP(-(1/0.25)*(AD260/ABS($AD$1010)))</f>
        <v>0.97423295893942</v>
      </c>
    </row>
    <row r="261" customFormat="false" ht="12.75" hidden="false" customHeight="false" outlineLevel="0" collapsed="false">
      <c r="A261" s="371"/>
      <c r="B261" s="376" t="n">
        <f aca="false">+[2]data1cf!A261</f>
        <v>-98665.2039042252</v>
      </c>
      <c r="C261" s="376" t="n">
        <f aca="false">+[2]data1cf!B261</f>
        <v>13939.078721478</v>
      </c>
      <c r="D261" s="376" t="n">
        <f aca="false">+[2]data1cf!C261</f>
        <v>21578.201153085</v>
      </c>
      <c r="E261" s="376" t="n">
        <f aca="false">+[2]data1cf!D261</f>
        <v>20348.4129058612</v>
      </c>
      <c r="F261" s="376" t="n">
        <f aca="false">+[2]data1cf!E261</f>
        <v>18896.505486842</v>
      </c>
      <c r="G261" s="376" t="n">
        <f aca="false">+[2]data1cf!F261</f>
        <v>17908.510255587</v>
      </c>
      <c r="H261" s="376" t="n">
        <f aca="false">+[2]data1cf!G261</f>
        <v>16665.0546790959</v>
      </c>
      <c r="I261" s="376" t="n">
        <f aca="false">+[2]data1cf!H261</f>
        <v>15681.8555203343</v>
      </c>
      <c r="J261" s="376" t="n">
        <f aca="false">+[2]data1cf!I261</f>
        <v>15009.4685201586</v>
      </c>
      <c r="K261" s="376" t="n">
        <f aca="false">+[2]data1cf!J261</f>
        <v>14423.085444769</v>
      </c>
      <c r="L261" s="376" t="n">
        <f aca="false">+[2]data1cf!K261</f>
        <v>13675.5787270691</v>
      </c>
      <c r="M261" s="376" t="n">
        <f aca="false">+[2]data1cf!L261</f>
        <v>13023.6673365084</v>
      </c>
      <c r="N261" s="376" t="n">
        <f aca="false">+[2]data1cf!M261</f>
        <v>12341.76870415</v>
      </c>
      <c r="O261" s="376" t="n">
        <f aca="false">+[2]data1cf!N261</f>
        <v>11746.1687182574</v>
      </c>
      <c r="P261" s="376" t="n">
        <f aca="false">+[2]data1cf!O261</f>
        <v>12690.6836433954</v>
      </c>
      <c r="Q261" s="376" t="n">
        <f aca="false">+[2]data1cf!P261</f>
        <v>13870.5402822629</v>
      </c>
      <c r="R261" s="376" t="n">
        <f aca="false">+[2]data1cf!Q261</f>
        <v>12466.1714040627</v>
      </c>
      <c r="S261" s="376" t="n">
        <f aca="false">+[2]data1cf!R261</f>
        <v>9123.13592308491</v>
      </c>
      <c r="T261" s="376" t="n">
        <f aca="false">+[2]data1cf!S261</f>
        <v>8609.25102031215</v>
      </c>
      <c r="U261" s="376" t="n">
        <f aca="false">+[2]data1cf!T261</f>
        <v>8095.39137463837</v>
      </c>
      <c r="V261" s="376" t="n">
        <f aca="false">+[2]data1cf!U261</f>
        <v>7581.5577437765</v>
      </c>
      <c r="W261" s="376" t="n">
        <f aca="false">+[2]data1cf!V261</f>
        <v>10713.8248532477</v>
      </c>
      <c r="X261" s="376" t="n">
        <f aca="false">+[2]data1cf!W261</f>
        <v>10200.0456167561</v>
      </c>
      <c r="Y261" s="376" t="n">
        <f aca="false">+[2]data1cf!X261</f>
        <v>9686.29480735193</v>
      </c>
      <c r="Z261" s="376" t="n">
        <f aca="false">+[2]data1cf!Y261</f>
        <v>9172.57327784777</v>
      </c>
      <c r="AA261" s="376" t="n">
        <f aca="false">+[2]data1cf!Z261</f>
        <v>8658.88190664063</v>
      </c>
      <c r="AB261" s="376"/>
      <c r="AC261" s="377" t="n">
        <f aca="false">XNPV(0.1,B261:AA261,$B$1:$AA$1)</f>
        <v>39522.4428243056</v>
      </c>
      <c r="AD261" s="377" t="n">
        <f aca="false">SUMPRODUCT(B261:AA261,$B$1010:$AA$1010)</f>
        <v>72482.2377785522</v>
      </c>
      <c r="AE261" s="378" t="n">
        <f aca="false">SUMPRODUCT(B261:AA261,$B$1012:$AA$1012)</f>
        <v>53500.4436352729</v>
      </c>
      <c r="AF261" s="379" t="n">
        <f aca="false">XIRR(B261:AA261,$B$1:$AA$1)</f>
        <v>0.159209112455769</v>
      </c>
      <c r="AG261" s="380" t="n">
        <f aca="false">1-EXP(-(1/0.25)*(AD261/ABS($AD$1010)))</f>
        <v>0.97902407071852</v>
      </c>
    </row>
    <row r="262" customFormat="false" ht="12.75" hidden="false" customHeight="false" outlineLevel="0" collapsed="false">
      <c r="A262" s="371"/>
      <c r="B262" s="376" t="n">
        <f aca="false">+[2]data1cf!A262</f>
        <v>-101026.22349233</v>
      </c>
      <c r="C262" s="376" t="n">
        <f aca="false">+[2]data1cf!B262</f>
        <v>14253.0621768037</v>
      </c>
      <c r="D262" s="376" t="n">
        <f aca="false">+[2]data1cf!C262</f>
        <v>22063.1279412036</v>
      </c>
      <c r="E262" s="376" t="n">
        <f aca="false">+[2]data1cf!D262</f>
        <v>20781.7099673836</v>
      </c>
      <c r="F262" s="376" t="n">
        <f aca="false">+[2]data1cf!E262</f>
        <v>19307.0518590472</v>
      </c>
      <c r="G262" s="376" t="n">
        <f aca="false">+[2]data1cf!F262</f>
        <v>18295.2637599212</v>
      </c>
      <c r="H262" s="376" t="n">
        <f aca="false">+[2]data1cf!G262</f>
        <v>17022.2033096606</v>
      </c>
      <c r="I262" s="376" t="n">
        <f aca="false">+[2]data1cf!H262</f>
        <v>16015.4765810872</v>
      </c>
      <c r="J262" s="376" t="n">
        <f aca="false">+[2]data1cf!I262</f>
        <v>15326.9996240131</v>
      </c>
      <c r="K262" s="376" t="n">
        <f aca="false">+[2]data1cf!J262</f>
        <v>14726.4295272927</v>
      </c>
      <c r="L262" s="376" t="n">
        <f aca="false">+[2]data1cf!K262</f>
        <v>13961.1903719326</v>
      </c>
      <c r="M262" s="376" t="n">
        <f aca="false">+[2]data1cf!L262</f>
        <v>13293.6789977716</v>
      </c>
      <c r="N262" s="376" t="n">
        <f aca="false">+[2]data1cf!M262</f>
        <v>12595.4627988914</v>
      </c>
      <c r="O262" s="376" t="n">
        <f aca="false">+[2]data1cf!N262</f>
        <v>11985.4500858044</v>
      </c>
      <c r="P262" s="376" t="n">
        <f aca="false">+[2]data1cf!O262</f>
        <v>12952.72713563</v>
      </c>
      <c r="Q262" s="376" t="n">
        <f aca="false">+[2]data1cf!P262</f>
        <v>14160.8172805897</v>
      </c>
      <c r="R262" s="376" t="n">
        <f aca="false">+[2]data1cf!Q262</f>
        <v>12722.8424065658</v>
      </c>
      <c r="S262" s="376" t="n">
        <f aca="false">+[2]data1cf!R262</f>
        <v>9299.80939918567</v>
      </c>
      <c r="T262" s="376" t="n">
        <f aca="false">+[2]data1cf!S262</f>
        <v>8773.62743246872</v>
      </c>
      <c r="U262" s="376" t="n">
        <f aca="false">+[2]data1cf!T262</f>
        <v>8247.4713272432</v>
      </c>
      <c r="V262" s="376" t="n">
        <f aca="false">+[2]data1cf!U262</f>
        <v>7721.34185935384</v>
      </c>
      <c r="W262" s="376" t="n">
        <f aca="false">+[2]data1cf!V262</f>
        <v>10928.5628908563</v>
      </c>
      <c r="X262" s="376" t="n">
        <f aca="false">+[2]data1cf!W262</f>
        <v>10402.4891189731</v>
      </c>
      <c r="Y262" s="376" t="n">
        <f aca="false">+[2]data1cf!X262</f>
        <v>9876.4444544264</v>
      </c>
      <c r="Z262" s="376" t="n">
        <f aca="false">+[2]data1cf!Y262</f>
        <v>9350.42977043621</v>
      </c>
      <c r="AA262" s="376" t="n">
        <f aca="false">+[2]data1cf!Z262</f>
        <v>8824.44596641925</v>
      </c>
      <c r="AB262" s="376"/>
      <c r="AC262" s="377" t="n">
        <f aca="false">XNPV(0.1,B262:AA262,$B$1:$AA$1)</f>
        <v>40109.7362943156</v>
      </c>
      <c r="AD262" s="377" t="n">
        <f aca="false">SUMPRODUCT(B262:AA262,$B$1010:$AA$1010)</f>
        <v>73764.3014711273</v>
      </c>
      <c r="AE262" s="378" t="n">
        <f aca="false">SUMPRODUCT(B262:AA262,$B$1012:$AA$1012)</f>
        <v>54388.033051715</v>
      </c>
      <c r="AF262" s="379" t="n">
        <f aca="false">XIRR(B262:AA262,$B$1:$AA$1)</f>
        <v>0.158738839846807</v>
      </c>
      <c r="AG262" s="380" t="n">
        <f aca="false">1-EXP(-(1/0.25)*(AD262/ABS($AD$1010)))</f>
        <v>0.980409935575605</v>
      </c>
    </row>
    <row r="263" customFormat="false" ht="12.75" hidden="false" customHeight="false" outlineLevel="0" collapsed="false">
      <c r="A263" s="371"/>
      <c r="B263" s="376" t="n">
        <f aca="false">+[2]data1cf!A263</f>
        <v>-89640.8583886108</v>
      </c>
      <c r="C263" s="376" t="n">
        <f aca="false">+[2]data1cf!B263</f>
        <v>12875.6875261547</v>
      </c>
      <c r="D263" s="376" t="n">
        <f aca="false">+[2]data1cf!C263</f>
        <v>19887.7664458868</v>
      </c>
      <c r="E263" s="376" t="n">
        <f aca="false">+[2]data1cf!D263</f>
        <v>18654.0296884849</v>
      </c>
      <c r="F263" s="376" t="n">
        <f aca="false">+[2]data1cf!E263</f>
        <v>17327.3053278819</v>
      </c>
      <c r="G263" s="376" t="n">
        <f aca="false">+[2]data1cf!F263</f>
        <v>16430.2517650301</v>
      </c>
      <c r="H263" s="376" t="n">
        <f aca="false">+[2]data1cf!G263</f>
        <v>15299.9526448378</v>
      </c>
      <c r="I263" s="376" t="n">
        <f aca="false">+[2]data1cf!H263</f>
        <v>14406.6811258947</v>
      </c>
      <c r="J263" s="376" t="n">
        <f aca="false">+[2]data1cf!I263</f>
        <v>13795.7935436464</v>
      </c>
      <c r="K263" s="376" t="n">
        <f aca="false">+[2]data1cf!J263</f>
        <v>13263.6364403628</v>
      </c>
      <c r="L263" s="376" t="n">
        <f aca="false">+[2]data1cf!K263</f>
        <v>12583.9070698252</v>
      </c>
      <c r="M263" s="376" t="n">
        <f aca="false">+[2]data1cf!L263</f>
        <v>11991.6223095372</v>
      </c>
      <c r="N263" s="376" t="n">
        <f aca="false">+[2]data1cf!M263</f>
        <v>11372.0930700501</v>
      </c>
      <c r="O263" s="376" t="n">
        <f aca="false">+[2]data1cf!N263</f>
        <v>10831.5817546117</v>
      </c>
      <c r="P263" s="376" t="n">
        <f aca="false">+[2]data1cf!O263</f>
        <v>11689.0947425843</v>
      </c>
      <c r="Q263" s="376" t="n">
        <f aca="false">+[2]data1cf!P263</f>
        <v>12761.0365994749</v>
      </c>
      <c r="R263" s="376" t="n">
        <f aca="false">+[2]data1cf!Q263</f>
        <v>11485.117361946</v>
      </c>
      <c r="S263" s="376" t="n">
        <f aca="false">+[2]data1cf!R263</f>
        <v>8447.85033892006</v>
      </c>
      <c r="T263" s="376" t="n">
        <f aca="false">+[2]data1cf!S263</f>
        <v>7980.96756794628</v>
      </c>
      <c r="U263" s="376" t="n">
        <f aca="false">+[2]data1cf!T263</f>
        <v>7514.10774394816</v>
      </c>
      <c r="V263" s="376" t="n">
        <f aca="false">+[2]data1cf!U263</f>
        <v>7047.27155533495</v>
      </c>
      <c r="W263" s="376" t="n">
        <f aca="false">+[2]data1cf!V263</f>
        <v>9893.04799206093</v>
      </c>
      <c r="X263" s="376" t="n">
        <f aca="false">+[2]data1cf!W263</f>
        <v>9426.26122267406</v>
      </c>
      <c r="Y263" s="376" t="n">
        <f aca="false">+[2]data1cf!X263</f>
        <v>8959.50028031045</v>
      </c>
      <c r="Z263" s="376" t="n">
        <f aca="false">+[2]data1cf!Y263</f>
        <v>8492.76593978079</v>
      </c>
      <c r="AA263" s="376" t="n">
        <f aca="false">+[2]data1cf!Z263</f>
        <v>8026.0589991401</v>
      </c>
      <c r="AB263" s="376"/>
      <c r="AC263" s="377" t="n">
        <f aca="false">XNPV(0.1,B263:AA263,$B$1:$AA$1)</f>
        <v>37507.9872284186</v>
      </c>
      <c r="AD263" s="377" t="n">
        <f aca="false">SUMPRODUCT(B263:AA263,$B$1010:$AA$1010)</f>
        <v>67825.948306858</v>
      </c>
      <c r="AE263" s="378" t="n">
        <f aca="false">SUMPRODUCT(B263:AA263,$B$1012:$AA$1012)</f>
        <v>50346.5299443401</v>
      </c>
      <c r="AF263" s="379" t="n">
        <f aca="false">XIRR(B263:AA263,$B$1:$AA$1)</f>
        <v>0.161711403137281</v>
      </c>
      <c r="AG263" s="380" t="n">
        <f aca="false">1-EXP(-(1/0.25)*(AD263/ABS($AD$1010)))</f>
        <v>0.973113482950099</v>
      </c>
    </row>
    <row r="264" customFormat="false" ht="12.75" hidden="false" customHeight="false" outlineLevel="0" collapsed="false">
      <c r="A264" s="371"/>
      <c r="B264" s="376" t="n">
        <f aca="false">+[2]data1cf!A264</f>
        <v>-106560.538883886</v>
      </c>
      <c r="C264" s="376" t="n">
        <f aca="false">+[2]data1cf!B264</f>
        <v>14931.1091076003</v>
      </c>
      <c r="D264" s="376" t="n">
        <f aca="false">+[2]data1cf!C264</f>
        <v>23196.8901866834</v>
      </c>
      <c r="E264" s="376" t="n">
        <f aca="false">+[2]data1cf!D264</f>
        <v>21840.9080261622</v>
      </c>
      <c r="F264" s="376" t="n">
        <f aca="false">+[2]data1cf!E264</f>
        <v>20269.3874186886</v>
      </c>
      <c r="G264" s="376" t="n">
        <f aca="false">+[2]data1cf!F264</f>
        <v>19201.8279758893</v>
      </c>
      <c r="H264" s="376" t="n">
        <f aca="false">+[2]data1cf!G264</f>
        <v>17859.3726297146</v>
      </c>
      <c r="I264" s="376" t="n">
        <f aca="false">+[2]data1cf!H264</f>
        <v>16797.4964257236</v>
      </c>
      <c r="J264" s="376" t="n">
        <f aca="false">+[2]data1cf!I264</f>
        <v>16071.3040271674</v>
      </c>
      <c r="K264" s="376" t="n">
        <f aca="false">+[2]data1cf!J264</f>
        <v>15437.4790388287</v>
      </c>
      <c r="L264" s="376" t="n">
        <f aca="false">+[2]data1cf!K264</f>
        <v>14630.6744076178</v>
      </c>
      <c r="M264" s="376" t="n">
        <f aca="false">+[2]data1cf!L264</f>
        <v>13926.5961071247</v>
      </c>
      <c r="N264" s="376" t="n">
        <f aca="false">+[2]data1cf!M264</f>
        <v>13190.1309415651</v>
      </c>
      <c r="O264" s="376" t="n">
        <f aca="false">+[2]data1cf!N264</f>
        <v>12546.334274144</v>
      </c>
      <c r="P264" s="376" t="n">
        <f aca="false">+[2]data1cf!O264</f>
        <v>13566.9665683046</v>
      </c>
      <c r="Q264" s="376" t="n">
        <f aca="false">+[2]data1cf!P264</f>
        <v>14841.2370736947</v>
      </c>
      <c r="R264" s="376" t="n">
        <f aca="false">+[2]data1cf!Q264</f>
        <v>13324.4885288071</v>
      </c>
      <c r="S264" s="376" t="n">
        <f aca="false">+[2]data1cf!R264</f>
        <v>9713.93842335405</v>
      </c>
      <c r="T264" s="376" t="n">
        <f aca="false">+[2]data1cf!S264</f>
        <v>9158.93169355584</v>
      </c>
      <c r="U264" s="376" t="n">
        <f aca="false">+[2]data1cf!T264</f>
        <v>8603.95224196686</v>
      </c>
      <c r="V264" s="376" t="n">
        <f aca="false">+[2]data1cf!U264</f>
        <v>8049.00088693339</v>
      </c>
      <c r="W264" s="376" t="n">
        <f aca="false">+[2]data1cf!V264</f>
        <v>11431.9166252672</v>
      </c>
      <c r="X264" s="376" t="n">
        <f aca="false">+[2]data1cf!W264</f>
        <v>10877.0240173217</v>
      </c>
      <c r="Y264" s="376" t="n">
        <f aca="false">+[2]data1cf!X264</f>
        <v>10322.162111241</v>
      </c>
      <c r="Z264" s="376" t="n">
        <f aca="false">+[2]data1cf!Y264</f>
        <v>9767.33182808099</v>
      </c>
      <c r="AA264" s="376" t="n">
        <f aca="false">+[2]data1cf!Z264</f>
        <v>9212.5341165294</v>
      </c>
      <c r="AB264" s="376"/>
      <c r="AC264" s="377" t="n">
        <f aca="false">XNPV(0.1,B264:AA264,$B$1:$AA$1)</f>
        <v>41463.9828096093</v>
      </c>
      <c r="AD264" s="377" t="n">
        <f aca="false">SUMPRODUCT(B264:AA264,$B$1010:$AA$1010)</f>
        <v>76748.9227731183</v>
      </c>
      <c r="AE264" s="378" t="n">
        <f aca="false">SUMPRODUCT(B264:AA264,$B$1012:$AA$1012)</f>
        <v>56447.1795035036</v>
      </c>
      <c r="AF264" s="379" t="n">
        <f aca="false">XIRR(B264:AA264,$B$1:$AA$1)</f>
        <v>0.15767034496459</v>
      </c>
      <c r="AG264" s="380" t="n">
        <f aca="false">1-EXP(-(1/0.25)*(AD264/ABS($AD$1010)))</f>
        <v>0.983291829021406</v>
      </c>
    </row>
    <row r="265" customFormat="false" ht="12.75" hidden="false" customHeight="false" outlineLevel="0" collapsed="false">
      <c r="A265" s="371"/>
      <c r="B265" s="376" t="n">
        <f aca="false">+[2]data1cf!A265</f>
        <v>-90487.4499961438</v>
      </c>
      <c r="C265" s="376" t="n">
        <f aca="false">+[2]data1cf!B265</f>
        <v>12927.2224270722</v>
      </c>
      <c r="D265" s="376" t="n">
        <f aca="false">+[2]data1cf!C265</f>
        <v>20003.7794483831</v>
      </c>
      <c r="E265" s="376" t="n">
        <f aca="false">+[2]data1cf!D265</f>
        <v>18863.04720188</v>
      </c>
      <c r="F265" s="376" t="n">
        <f aca="false">+[2]data1cf!E265</f>
        <v>17474.5150820759</v>
      </c>
      <c r="G265" s="376" t="n">
        <f aca="false">+[2]data1cf!F265</f>
        <v>16568.9301023904</v>
      </c>
      <c r="H265" s="376" t="n">
        <f aca="false">+[2]data1cf!G265</f>
        <v>15428.0155524059</v>
      </c>
      <c r="I265" s="376" t="n">
        <f aca="false">+[2]data1cf!H265</f>
        <v>14526.3077446457</v>
      </c>
      <c r="J265" s="376" t="n">
        <f aca="false">+[2]data1cf!I265</f>
        <v>13909.6507810062</v>
      </c>
      <c r="K265" s="376" t="n">
        <f aca="false">+[2]data1cf!J265</f>
        <v>13372.4066325939</v>
      </c>
      <c r="L265" s="376" t="n">
        <f aca="false">+[2]data1cf!K265</f>
        <v>12686.3189357722</v>
      </c>
      <c r="M265" s="376" t="n">
        <f aca="false">+[2]data1cf!L265</f>
        <v>12088.4404839874</v>
      </c>
      <c r="N265" s="376" t="n">
        <f aca="false">+[2]data1cf!M265</f>
        <v>11463.0602490481</v>
      </c>
      <c r="O265" s="376" t="n">
        <f aca="false">+[2]data1cf!N265</f>
        <v>10917.3809570516</v>
      </c>
      <c r="P265" s="376" t="n">
        <f aca="false">+[2]data1cf!O265</f>
        <v>11783.0557679194</v>
      </c>
      <c r="Q265" s="376" t="n">
        <f aca="false">+[2]data1cf!P265</f>
        <v>12865.1213228213</v>
      </c>
      <c r="R265" s="376" t="n">
        <f aca="false">+[2]data1cf!Q265</f>
        <v>11577.1519717862</v>
      </c>
      <c r="S265" s="376" t="n">
        <f aca="false">+[2]data1cf!R265</f>
        <v>8511.20020814357</v>
      </c>
      <c r="T265" s="376" t="n">
        <f aca="false">+[2]data1cf!S265</f>
        <v>8039.90807471262</v>
      </c>
      <c r="U265" s="376" t="n">
        <f aca="false">+[2]data1cf!T265</f>
        <v>7568.63910497452</v>
      </c>
      <c r="V265" s="376" t="n">
        <f aca="false">+[2]data1cf!U265</f>
        <v>7097.39399384008</v>
      </c>
      <c r="W265" s="376" t="n">
        <f aca="false">+[2]data1cf!V265</f>
        <v>9970.04668422489</v>
      </c>
      <c r="X265" s="376" t="n">
        <f aca="false">+[2]data1cf!W265</f>
        <v>9498.85145904483</v>
      </c>
      <c r="Y265" s="376" t="n">
        <f aca="false">+[2]data1cf!X265</f>
        <v>9027.68230480515</v>
      </c>
      <c r="Z265" s="376" t="n">
        <f aca="false">+[2]data1cf!Y265</f>
        <v>8556.54000363407</v>
      </c>
      <c r="AA265" s="376" t="n">
        <f aca="false">+[2]data1cf!Z265</f>
        <v>8085.42536112365</v>
      </c>
      <c r="AB265" s="376"/>
      <c r="AC265" s="377" t="n">
        <f aca="false">XNPV(0.1,B265:AA265,$B$1:$AA$1)</f>
        <v>37655.5587807178</v>
      </c>
      <c r="AD265" s="377" t="n">
        <f aca="false">SUMPRODUCT(B265:AA265,$B$1010:$AA$1010)</f>
        <v>68221.2900903914</v>
      </c>
      <c r="AE265" s="378" t="n">
        <f aca="false">SUMPRODUCT(B265:AA265,$B$1012:$AA$1012)</f>
        <v>50600.8668831106</v>
      </c>
      <c r="AF265" s="379" t="n">
        <f aca="false">XIRR(B265:AA265,$B$1:$AA$1)</f>
        <v>0.161363595431031</v>
      </c>
      <c r="AG265" s="380" t="n">
        <f aca="false">1-EXP(-(1/0.25)*(AD265/ABS($AD$1010)))</f>
        <v>0.973674255264401</v>
      </c>
    </row>
    <row r="266" customFormat="false" ht="12.75" hidden="false" customHeight="false" outlineLevel="0" collapsed="false">
      <c r="A266" s="371"/>
      <c r="B266" s="376" t="n">
        <f aca="false">+[2]data1cf!A266</f>
        <v>-101974.634451762</v>
      </c>
      <c r="C266" s="376" t="n">
        <f aca="false">+[2]data1cf!B266</f>
        <v>14388.931271606</v>
      </c>
      <c r="D266" s="376" t="n">
        <f aca="false">+[2]data1cf!C266</f>
        <v>22286.9836106491</v>
      </c>
      <c r="E266" s="376" t="n">
        <f aca="false">+[2]data1cf!D266</f>
        <v>21008.5046002788</v>
      </c>
      <c r="F266" s="376" t="n">
        <f aca="false">+[2]data1cf!E266</f>
        <v>19471.966491995</v>
      </c>
      <c r="G266" s="376" t="n">
        <f aca="false">+[2]data1cf!F266</f>
        <v>18450.6209047571</v>
      </c>
      <c r="H266" s="376" t="n">
        <f aca="false">+[2]data1cf!G266</f>
        <v>17165.6683097312</v>
      </c>
      <c r="I266" s="376" t="n">
        <f aca="false">+[2]data1cf!H266</f>
        <v>16149.4906620843</v>
      </c>
      <c r="J266" s="376" t="n">
        <f aca="false">+[2]data1cf!I266</f>
        <v>15454.5504416232</v>
      </c>
      <c r="K266" s="376" t="n">
        <f aca="false">+[2]data1cf!J266</f>
        <v>14848.2814821829</v>
      </c>
      <c r="L266" s="376" t="n">
        <f aca="false">+[2]data1cf!K266</f>
        <v>14075.9192862944</v>
      </c>
      <c r="M266" s="376" t="n">
        <f aca="false">+[2]data1cf!L266</f>
        <v>13402.1414688189</v>
      </c>
      <c r="N266" s="376" t="n">
        <f aca="false">+[2]data1cf!M266</f>
        <v>12697.3705767889</v>
      </c>
      <c r="O266" s="376" t="n">
        <f aca="false">+[2]data1cf!N266</f>
        <v>12081.5683359506</v>
      </c>
      <c r="P266" s="376" t="n">
        <f aca="false">+[2]data1cf!O266</f>
        <v>13057.9888289829</v>
      </c>
      <c r="Q266" s="376" t="n">
        <f aca="false">+[2]data1cf!P266</f>
        <v>14277.4202464742</v>
      </c>
      <c r="R266" s="376" t="n">
        <f aca="false">+[2]data1cf!Q266</f>
        <v>12825.9459949345</v>
      </c>
      <c r="S266" s="376" t="n">
        <f aca="false">+[2]data1cf!R266</f>
        <v>9370.77834066299</v>
      </c>
      <c r="T266" s="376" t="n">
        <f aca="false">+[2]data1cf!S266</f>
        <v>8839.65669861582</v>
      </c>
      <c r="U266" s="376" t="n">
        <f aca="false">+[2]data1cf!T266</f>
        <v>8308.56116084182</v>
      </c>
      <c r="V266" s="376" t="n">
        <f aca="false">+[2]data1cf!U266</f>
        <v>7777.49251046915</v>
      </c>
      <c r="W266" s="376" t="n">
        <f aca="false">+[2]data1cf!V266</f>
        <v>11014.8221956503</v>
      </c>
      <c r="X266" s="376" t="n">
        <f aca="false">+[2]data1cf!W266</f>
        <v>10483.8097641452</v>
      </c>
      <c r="Y266" s="376" t="n">
        <f aca="false">+[2]data1cf!X266</f>
        <v>9952.82671322945</v>
      </c>
      <c r="Z266" s="376" t="n">
        <f aca="false">+[2]data1cf!Y266</f>
        <v>9421.87392432082</v>
      </c>
      <c r="AA266" s="376" t="n">
        <f aca="false">+[2]data1cf!Z266</f>
        <v>8890.95230527951</v>
      </c>
      <c r="AB266" s="376"/>
      <c r="AC266" s="377" t="n">
        <f aca="false">XNPV(0.1,B266:AA266,$B$1:$AA$1)</f>
        <v>40418.1344326697</v>
      </c>
      <c r="AD266" s="377" t="n">
        <f aca="false">SUMPRODUCT(B266:AA266,$B$1010:$AA$1010)</f>
        <v>74359.6248376702</v>
      </c>
      <c r="AE266" s="378" t="n">
        <f aca="false">SUMPRODUCT(B266:AA266,$B$1012:$AA$1012)</f>
        <v>54821.6867713512</v>
      </c>
      <c r="AF266" s="379" t="n">
        <f aca="false">XIRR(B266:AA266,$B$1:$AA$1)</f>
        <v>0.15868180442327</v>
      </c>
      <c r="AG266" s="380" t="n">
        <f aca="false">1-EXP(-(1/0.25)*(AD266/ABS($AD$1010)))</f>
        <v>0.98102195197952</v>
      </c>
    </row>
    <row r="267" customFormat="false" ht="12.75" hidden="false" customHeight="false" outlineLevel="0" collapsed="false">
      <c r="A267" s="371"/>
      <c r="B267" s="376" t="n">
        <f aca="false">+[2]data1cf!A267</f>
        <v>-92952.3799178813</v>
      </c>
      <c r="C267" s="376" t="n">
        <f aca="false">+[2]data1cf!B267</f>
        <v>13227.8405289801</v>
      </c>
      <c r="D267" s="376" t="n">
        <f aca="false">+[2]data1cf!C267</f>
        <v>20500.4373023392</v>
      </c>
      <c r="E267" s="376" t="n">
        <f aca="false">+[2]data1cf!D267</f>
        <v>19326.2462181274</v>
      </c>
      <c r="F267" s="376" t="n">
        <f aca="false">+[2]data1cf!E267</f>
        <v>17903.1299238196</v>
      </c>
      <c r="G267" s="376" t="n">
        <f aca="false">+[2]data1cf!F267</f>
        <v>16972.7049333885</v>
      </c>
      <c r="H267" s="376" t="n">
        <f aca="false">+[2]data1cf!G267</f>
        <v>15800.8825757979</v>
      </c>
      <c r="I267" s="376" t="n">
        <f aca="false">+[2]data1cf!H267</f>
        <v>14874.611731328</v>
      </c>
      <c r="J267" s="376" t="n">
        <f aca="false">+[2]data1cf!I267</f>
        <v>14241.1566791007</v>
      </c>
      <c r="K267" s="376" t="n">
        <f aca="false">+[2]data1cf!J267</f>
        <v>13689.101127363</v>
      </c>
      <c r="L267" s="376" t="n">
        <f aca="false">+[2]data1cf!K267</f>
        <v>12984.5005743184</v>
      </c>
      <c r="M267" s="376" t="n">
        <f aca="false">+[2]data1cf!L267</f>
        <v>12370.3355713553</v>
      </c>
      <c r="N267" s="376" t="n">
        <f aca="false">+[2]data1cf!M267</f>
        <v>11727.9196209257</v>
      </c>
      <c r="O267" s="376" t="n">
        <f aca="false">+[2]data1cf!N267</f>
        <v>11167.1932862472</v>
      </c>
      <c r="P267" s="376" t="n">
        <f aca="false">+[2]data1cf!O267</f>
        <v>12056.632000857</v>
      </c>
      <c r="Q267" s="376" t="n">
        <f aca="false">+[2]data1cf!P267</f>
        <v>13168.1736407152</v>
      </c>
      <c r="R267" s="376" t="n">
        <f aca="false">+[2]data1cf!Q267</f>
        <v>11845.1192674832</v>
      </c>
      <c r="S267" s="376" t="n">
        <f aca="false">+[2]data1cf!R267</f>
        <v>8695.6492232268</v>
      </c>
      <c r="T267" s="376" t="n">
        <f aca="false">+[2]data1cf!S267</f>
        <v>8211.51882237176</v>
      </c>
      <c r="U267" s="376" t="n">
        <f aca="false">+[2]data1cf!T267</f>
        <v>7727.41221620183</v>
      </c>
      <c r="V267" s="376" t="n">
        <f aca="false">+[2]data1cf!U267</f>
        <v>7243.33011855759</v>
      </c>
      <c r="W267" s="376" t="n">
        <f aca="false">+[2]data1cf!V267</f>
        <v>10194.2355121802</v>
      </c>
      <c r="X267" s="376" t="n">
        <f aca="false">+[2]data1cf!W267</f>
        <v>9710.20465941222</v>
      </c>
      <c r="Y267" s="376" t="n">
        <f aca="false">+[2]data1cf!X267</f>
        <v>9226.20058777201</v>
      </c>
      <c r="Z267" s="376" t="n">
        <f aca="false">+[2]data1cf!Y267</f>
        <v>8742.22410069336</v>
      </c>
      <c r="AA267" s="376" t="n">
        <f aca="false">+[2]data1cf!Z267</f>
        <v>8258.27602571311</v>
      </c>
      <c r="AB267" s="376"/>
      <c r="AC267" s="377" t="n">
        <f aca="false">XNPV(0.1,B267:AA267,$B$1:$AA$1)</f>
        <v>38244.1821793682</v>
      </c>
      <c r="AD267" s="377" t="n">
        <f aca="false">SUMPRODUCT(B267:AA267,$B$1010:$AA$1010)</f>
        <v>69534.5377699973</v>
      </c>
      <c r="AE267" s="378" t="n">
        <f aca="false">SUMPRODUCT(B267:AA267,$B$1012:$AA$1012)</f>
        <v>51502.541333813</v>
      </c>
      <c r="AF267" s="379" t="n">
        <f aca="false">XIRR(B267:AA267,$B$1:$AA$1)</f>
        <v>0.160724105279676</v>
      </c>
      <c r="AG267" s="380" t="n">
        <f aca="false">1-EXP(-(1/0.25)*(AD267/ABS($AD$1010)))</f>
        <v>0.975454421332387</v>
      </c>
    </row>
    <row r="268" customFormat="false" ht="12.75" hidden="false" customHeight="false" outlineLevel="0" collapsed="false">
      <c r="A268" s="371"/>
      <c r="B268" s="376" t="n">
        <f aca="false">+[2]data1cf!A268</f>
        <v>-98121.7986824804</v>
      </c>
      <c r="C268" s="376" t="n">
        <f aca="false">+[2]data1cf!B268</f>
        <v>13860.0840779045</v>
      </c>
      <c r="D268" s="376" t="n">
        <f aca="false">+[2]data1cf!C268</f>
        <v>21529.495017825</v>
      </c>
      <c r="E268" s="376" t="n">
        <f aca="false">+[2]data1cf!D268</f>
        <v>20308.566414615</v>
      </c>
      <c r="F268" s="376" t="n">
        <f aca="false">+[2]data1cf!E268</f>
        <v>18802.015359124</v>
      </c>
      <c r="G268" s="376" t="n">
        <f aca="false">+[2]data1cf!F268</f>
        <v>17819.4962233264</v>
      </c>
      <c r="H268" s="376" t="n">
        <f aca="false">+[2]data1cf!G268</f>
        <v>16582.854416224</v>
      </c>
      <c r="I268" s="376" t="n">
        <f aca="false">+[2]data1cf!H268</f>
        <v>15605.0702927103</v>
      </c>
      <c r="J268" s="376" t="n">
        <f aca="false">+[2]data1cf!I268</f>
        <v>14936.3865089926</v>
      </c>
      <c r="K268" s="376" t="n">
        <f aca="false">+[2]data1cf!J268</f>
        <v>14353.2686760902</v>
      </c>
      <c r="L268" s="376" t="n">
        <f aca="false">+[2]data1cf!K268</f>
        <v>13609.8432033183</v>
      </c>
      <c r="M268" s="376" t="n">
        <f aca="false">+[2]data1cf!L268</f>
        <v>12961.5222584236</v>
      </c>
      <c r="N268" s="376" t="n">
        <f aca="false">+[2]data1cf!M268</f>
        <v>12283.3792284748</v>
      </c>
      <c r="O268" s="376" t="n">
        <f aca="false">+[2]data1cf!N268</f>
        <v>11691.0964328573</v>
      </c>
      <c r="P268" s="376" t="n">
        <f aca="false">+[2]data1cf!O268</f>
        <v>12630.3724953126</v>
      </c>
      <c r="Q268" s="376" t="n">
        <f aca="false">+[2]data1cf!P268</f>
        <v>13803.7309946831</v>
      </c>
      <c r="R268" s="376" t="n">
        <f aca="false">+[2]data1cf!Q268</f>
        <v>12407.0967721819</v>
      </c>
      <c r="S268" s="376" t="n">
        <f aca="false">+[2]data1cf!R268</f>
        <v>9082.47328312178</v>
      </c>
      <c r="T268" s="376" t="n">
        <f aca="false">+[2]data1cf!S268</f>
        <v>8571.41863588485</v>
      </c>
      <c r="U268" s="376" t="n">
        <f aca="false">+[2]data1cf!T268</f>
        <v>8060.38910664171</v>
      </c>
      <c r="V268" s="376" t="n">
        <f aca="false">+[2]data1cf!U268</f>
        <v>7549.38544893219</v>
      </c>
      <c r="W268" s="376" t="n">
        <f aca="false">+[2]data1cf!V268</f>
        <v>10664.4013874147</v>
      </c>
      <c r="X268" s="376" t="n">
        <f aca="false">+[2]data1cf!W268</f>
        <v>10153.4518244948</v>
      </c>
      <c r="Y268" s="376" t="n">
        <f aca="false">+[2]data1cf!X268</f>
        <v>9642.53053209821</v>
      </c>
      <c r="Z268" s="376" t="n">
        <f aca="false">+[2]data1cf!Y268</f>
        <v>9131.63835834065</v>
      </c>
      <c r="AA268" s="376" t="n">
        <f aca="false">+[2]data1cf!Z268</f>
        <v>8620.77617678126</v>
      </c>
      <c r="AB268" s="376"/>
      <c r="AC268" s="377" t="n">
        <f aca="false">XNPV(0.1,B268:AA268,$B$1:$AA$1)</f>
        <v>39478.105104094</v>
      </c>
      <c r="AD268" s="377" t="n">
        <f aca="false">SUMPRODUCT(B268:AA268,$B$1010:$AA$1010)</f>
        <v>72288.3779345331</v>
      </c>
      <c r="AE268" s="378" t="n">
        <f aca="false">SUMPRODUCT(B268:AA268,$B$1012:$AA$1012)</f>
        <v>53393.1240040811</v>
      </c>
      <c r="AF268" s="379" t="n">
        <f aca="false">XIRR(B268:AA268,$B$1:$AA$1)</f>
        <v>0.159483301345723</v>
      </c>
      <c r="AG268" s="380" t="n">
        <f aca="false">1-EXP(-(1/0.25)*(AD268/ABS($AD$1010)))</f>
        <v>0.978806147475751</v>
      </c>
    </row>
    <row r="269" customFormat="false" ht="12.75" hidden="false" customHeight="false" outlineLevel="0" collapsed="false">
      <c r="A269" s="371"/>
      <c r="B269" s="376" t="n">
        <f aca="false">+[2]data1cf!A269</f>
        <v>-108906.315264615</v>
      </c>
      <c r="C269" s="376" t="n">
        <f aca="false">+[2]data1cf!B269</f>
        <v>15168.653209382</v>
      </c>
      <c r="D269" s="376" t="n">
        <f aca="false">+[2]data1cf!C269</f>
        <v>23610.4606077202</v>
      </c>
      <c r="E269" s="376" t="n">
        <f aca="false">+[2]data1cf!D269</f>
        <v>22290.2198467691</v>
      </c>
      <c r="F269" s="376" t="n">
        <f aca="false">+[2]data1cf!E269</f>
        <v>20677.2832226731</v>
      </c>
      <c r="G269" s="376" t="n">
        <f aca="false">+[2]data1cf!F269</f>
        <v>19586.0845234429</v>
      </c>
      <c r="H269" s="376" t="n">
        <f aca="false">+[2]data1cf!G269</f>
        <v>18214.2154383934</v>
      </c>
      <c r="I269" s="376" t="n">
        <f aca="false">+[2]data1cf!H269</f>
        <v>17128.9635632142</v>
      </c>
      <c r="J269" s="376" t="n">
        <f aca="false">+[2]data1cf!I269</f>
        <v>16386.7850876895</v>
      </c>
      <c r="K269" s="376" t="n">
        <f aca="false">+[2]data1cf!J269</f>
        <v>15738.8646722234</v>
      </c>
      <c r="L269" s="376" t="n">
        <f aca="false">+[2]data1cf!K269</f>
        <v>14914.4420874616</v>
      </c>
      <c r="M269" s="376" t="n">
        <f aca="false">+[2]data1cf!L269</f>
        <v>14194.8645199341</v>
      </c>
      <c r="N269" s="376" t="n">
        <f aca="false">+[2]data1cf!M269</f>
        <v>13442.1871372753</v>
      </c>
      <c r="O269" s="376" t="n">
        <f aca="false">+[2]data1cf!N269</f>
        <v>12784.0707940645</v>
      </c>
      <c r="P269" s="376" t="n">
        <f aca="false">+[2]data1cf!O269</f>
        <v>13827.3182561537</v>
      </c>
      <c r="Q269" s="376" t="n">
        <f aca="false">+[2]data1cf!P269</f>
        <v>15129.6399865611</v>
      </c>
      <c r="R269" s="376" t="n">
        <f aca="false">+[2]data1cf!Q269</f>
        <v>13579.5024127763</v>
      </c>
      <c r="S269" s="376" t="n">
        <f aca="false">+[2]data1cf!R269</f>
        <v>9889.47126070388</v>
      </c>
      <c r="T269" s="376" t="n">
        <f aca="false">+[2]data1cf!S269</f>
        <v>9322.24685922774</v>
      </c>
      <c r="U269" s="376" t="n">
        <f aca="false">+[2]data1cf!T269</f>
        <v>8755.05033645122</v>
      </c>
      <c r="V269" s="376" t="n">
        <f aca="false">+[2]data1cf!U269</f>
        <v>8187.88252873531</v>
      </c>
      <c r="W269" s="376" t="n">
        <f aca="false">+[2]data1cf!V269</f>
        <v>11645.2682718204</v>
      </c>
      <c r="X269" s="376" t="n">
        <f aca="false">+[2]data1cf!W269</f>
        <v>11078.1605044247</v>
      </c>
      <c r="Y269" s="376" t="n">
        <f aca="false">+[2]data1cf!X269</f>
        <v>10511.0841147511</v>
      </c>
      <c r="Z269" s="376" t="n">
        <f aca="false">+[2]data1cf!Y269</f>
        <v>9944.04004413111</v>
      </c>
      <c r="AA269" s="376" t="n">
        <f aca="false">+[2]data1cf!Z269</f>
        <v>9377.02926213645</v>
      </c>
      <c r="AB269" s="376"/>
      <c r="AC269" s="377" t="n">
        <f aca="false">XNPV(0.1,B269:AA269,$B$1:$AA$1)</f>
        <v>41937.5972724649</v>
      </c>
      <c r="AD269" s="377" t="n">
        <f aca="false">SUMPRODUCT(B269:AA269,$B$1010:$AA$1010)</f>
        <v>77906.6609166579</v>
      </c>
      <c r="AE269" s="378" t="n">
        <f aca="false">SUMPRODUCT(B269:AA269,$B$1012:$AA$1012)</f>
        <v>57215.4006528222</v>
      </c>
      <c r="AF269" s="379" t="n">
        <f aca="false">XIRR(B269:AA269,$B$1:$AA$1)</f>
        <v>0.157079144911216</v>
      </c>
      <c r="AG269" s="380" t="n">
        <f aca="false">1-EXP(-(1/0.25)*(AD269/ABS($AD$1010)))</f>
        <v>0.984291951205732</v>
      </c>
    </row>
    <row r="270" customFormat="false" ht="12.75" hidden="false" customHeight="false" outlineLevel="0" collapsed="false">
      <c r="A270" s="371"/>
      <c r="B270" s="376" t="n">
        <f aca="false">+[2]data1cf!A270</f>
        <v>-98146.7432537347</v>
      </c>
      <c r="C270" s="376" t="n">
        <f aca="false">+[2]data1cf!B270</f>
        <v>13827.5833018826</v>
      </c>
      <c r="D270" s="376" t="n">
        <f aca="false">+[2]data1cf!C270</f>
        <v>21541.7563405764</v>
      </c>
      <c r="E270" s="376" t="n">
        <f aca="false">+[2]data1cf!D270</f>
        <v>20291.3660559421</v>
      </c>
      <c r="F270" s="376" t="n">
        <f aca="false">+[2]data1cf!E270</f>
        <v>18806.3528509798</v>
      </c>
      <c r="G270" s="376" t="n">
        <f aca="false">+[2]data1cf!F270</f>
        <v>17823.5823395092</v>
      </c>
      <c r="H270" s="376" t="n">
        <f aca="false">+[2]data1cf!G270</f>
        <v>16586.6277519084</v>
      </c>
      <c r="I270" s="376" t="n">
        <f aca="false">+[2]data1cf!H270</f>
        <v>15608.5950556406</v>
      </c>
      <c r="J270" s="376" t="n">
        <f aca="false">+[2]data1cf!I270</f>
        <v>14939.741278807</v>
      </c>
      <c r="K270" s="376" t="n">
        <f aca="false">+[2]data1cf!J270</f>
        <v>14356.4735576249</v>
      </c>
      <c r="L270" s="376" t="n">
        <f aca="false">+[2]data1cf!K270</f>
        <v>13612.8607386502</v>
      </c>
      <c r="M270" s="376" t="n">
        <f aca="false">+[2]data1cf!L270</f>
        <v>12964.3749772904</v>
      </c>
      <c r="N270" s="376" t="n">
        <f aca="false">+[2]data1cf!M270</f>
        <v>12286.0595494916</v>
      </c>
      <c r="O270" s="376" t="n">
        <f aca="false">+[2]data1cf!N270</f>
        <v>11693.6244809738</v>
      </c>
      <c r="P270" s="376" t="n">
        <f aca="false">+[2]data1cf!O270</f>
        <v>12633.141029126</v>
      </c>
      <c r="Q270" s="376" t="n">
        <f aca="false">+[2]data1cf!P270</f>
        <v>13806.7978202633</v>
      </c>
      <c r="R270" s="376" t="n">
        <f aca="false">+[2]data1cf!Q270</f>
        <v>12409.8085447327</v>
      </c>
      <c r="S270" s="376" t="n">
        <f aca="false">+[2]data1cf!R270</f>
        <v>9084.33986827658</v>
      </c>
      <c r="T270" s="376" t="n">
        <f aca="false">+[2]data1cf!S270</f>
        <v>8573.15530047934</v>
      </c>
      <c r="U270" s="376" t="n">
        <f aca="false">+[2]data1cf!T270</f>
        <v>8061.99585706142</v>
      </c>
      <c r="V270" s="376" t="n">
        <f aca="false">+[2]data1cf!U270</f>
        <v>7550.86229175417</v>
      </c>
      <c r="W270" s="376" t="n">
        <f aca="false">+[2]data1cf!V270</f>
        <v>10666.6701310995</v>
      </c>
      <c r="X270" s="376" t="n">
        <f aca="false">+[2]data1cf!W270</f>
        <v>10155.5906743338</v>
      </c>
      <c r="Y270" s="376" t="n">
        <f aca="false">+[2]data1cf!X270</f>
        <v>9644.5394952785</v>
      </c>
      <c r="Z270" s="376" t="n">
        <f aca="false">+[2]data1cf!Y270</f>
        <v>9133.51744226471</v>
      </c>
      <c r="AA270" s="376" t="n">
        <f aca="false">+[2]data1cf!Z270</f>
        <v>8622.52538907374</v>
      </c>
      <c r="AB270" s="376"/>
      <c r="AC270" s="377" t="n">
        <f aca="false">XNPV(0.1,B270:AA270,$B$1:$AA$1)</f>
        <v>39441.2876831548</v>
      </c>
      <c r="AD270" s="377" t="n">
        <f aca="false">SUMPRODUCT(B270:AA270,$B$1010:$AA$1010)</f>
        <v>72255.7853722096</v>
      </c>
      <c r="AE270" s="378" t="n">
        <f aca="false">SUMPRODUCT(B270:AA270,$B$1012:$AA$1012)</f>
        <v>53357.6243702845</v>
      </c>
      <c r="AF270" s="379" t="n">
        <f aca="false">XIRR(B270:AA270,$B$1:$AA$1)</f>
        <v>0.15939698086179</v>
      </c>
      <c r="AG270" s="380" t="n">
        <f aca="false">1-EXP(-(1/0.25)*(AD270/ABS($AD$1010)))</f>
        <v>0.978769287588821</v>
      </c>
    </row>
    <row r="271" customFormat="false" ht="12.75" hidden="false" customHeight="false" outlineLevel="0" collapsed="false">
      <c r="A271" s="371"/>
      <c r="B271" s="376" t="n">
        <f aca="false">+[2]data1cf!A271</f>
        <v>-92292.6450847118</v>
      </c>
      <c r="C271" s="376" t="n">
        <f aca="false">+[2]data1cf!B271</f>
        <v>13133.5923381847</v>
      </c>
      <c r="D271" s="376" t="n">
        <f aca="false">+[2]data1cf!C271</f>
        <v>20284.7194361932</v>
      </c>
      <c r="E271" s="376" t="n">
        <f aca="false">+[2]data1cf!D271</f>
        <v>19170.1202535232</v>
      </c>
      <c r="F271" s="376" t="n">
        <f aca="false">+[2]data1cf!E271</f>
        <v>17788.4117979135</v>
      </c>
      <c r="G271" s="376" t="n">
        <f aca="false">+[2]data1cf!F271</f>
        <v>16864.6351994714</v>
      </c>
      <c r="H271" s="376" t="n">
        <f aca="false">+[2]data1cf!G271</f>
        <v>15701.0852706889</v>
      </c>
      <c r="I271" s="376" t="n">
        <f aca="false">+[2]data1cf!H271</f>
        <v>14781.3886865187</v>
      </c>
      <c r="J271" s="376" t="n">
        <f aca="false">+[2]data1cf!I271</f>
        <v>14152.4296177569</v>
      </c>
      <c r="K271" s="376" t="n">
        <f aca="false">+[2]data1cf!J271</f>
        <v>13604.3383161246</v>
      </c>
      <c r="L271" s="376" t="n">
        <f aca="false">+[2]data1cf!K271</f>
        <v>12904.6927015567</v>
      </c>
      <c r="M271" s="376" t="n">
        <f aca="false">+[2]data1cf!L271</f>
        <v>12294.8867698312</v>
      </c>
      <c r="N271" s="376" t="n">
        <f aca="false">+[2]data1cf!M271</f>
        <v>11657.0304033548</v>
      </c>
      <c r="O271" s="376" t="n">
        <f aca="false">+[2]data1cf!N271</f>
        <v>11100.3313873055</v>
      </c>
      <c r="P271" s="376" t="n">
        <f aca="false">+[2]data1cf!O271</f>
        <v>11983.4097283678</v>
      </c>
      <c r="Q271" s="376" t="n">
        <f aca="false">+[2]data1cf!P271</f>
        <v>13087.062137859</v>
      </c>
      <c r="R271" s="376" t="n">
        <f aca="false">+[2]data1cf!Q271</f>
        <v>11773.3982187173</v>
      </c>
      <c r="S271" s="376" t="n">
        <f aca="false">+[2]data1cf!R271</f>
        <v>8646.28171824376</v>
      </c>
      <c r="T271" s="376" t="n">
        <f aca="false">+[2]data1cf!S271</f>
        <v>8165.58746060015</v>
      </c>
      <c r="U271" s="376" t="n">
        <f aca="false">+[2]data1cf!T271</f>
        <v>7684.91682875751</v>
      </c>
      <c r="V271" s="376" t="n">
        <f aca="false">+[2]data1cf!U271</f>
        <v>7204.27053148988</v>
      </c>
      <c r="W271" s="376" t="n">
        <f aca="false">+[2]data1cf!V271</f>
        <v>10134.2317052949</v>
      </c>
      <c r="X271" s="376" t="n">
        <f aca="false">+[2]data1cf!W271</f>
        <v>9653.63628919018</v>
      </c>
      <c r="Y271" s="376" t="n">
        <f aca="false">+[2]data1cf!X271</f>
        <v>9173.06746413257</v>
      </c>
      <c r="Z271" s="376" t="n">
        <f aca="false">+[2]data1cf!Y271</f>
        <v>8692.52602785351</v>
      </c>
      <c r="AA271" s="376" t="n">
        <f aca="false">+[2]data1cf!Z271</f>
        <v>8212.01280201636</v>
      </c>
      <c r="AB271" s="376"/>
      <c r="AC271" s="377" t="n">
        <f aca="false">XNPV(0.1,B271:AA271,$B$1:$AA$1)</f>
        <v>37981.5516511743</v>
      </c>
      <c r="AD271" s="377" t="n">
        <f aca="false">SUMPRODUCT(B271:AA271,$B$1010:$AA$1010)</f>
        <v>69068.065904118</v>
      </c>
      <c r="AE271" s="378" t="n">
        <f aca="false">SUMPRODUCT(B271:AA271,$B$1012:$AA$1012)</f>
        <v>51150.2347696673</v>
      </c>
      <c r="AF271" s="379" t="n">
        <f aca="false">XIRR(B271:AA271,$B$1:$AA$1)</f>
        <v>0.160686333202512</v>
      </c>
      <c r="AG271" s="380" t="n">
        <f aca="false">1-EXP(-(1/0.25)*(AD271/ABS($AD$1010)))</f>
        <v>0.974836321608045</v>
      </c>
    </row>
    <row r="272" customFormat="false" ht="12.75" hidden="false" customHeight="false" outlineLevel="0" collapsed="false">
      <c r="A272" s="371"/>
      <c r="B272" s="376" t="n">
        <f aca="false">+[2]data1cf!A272</f>
        <v>-117813.455323678</v>
      </c>
      <c r="C272" s="376" t="n">
        <f aca="false">+[2]data1cf!B272</f>
        <v>16256.4404073389</v>
      </c>
      <c r="D272" s="376" t="n">
        <f aca="false">+[2]data1cf!C272</f>
        <v>25354.3796428748</v>
      </c>
      <c r="E272" s="376" t="n">
        <f aca="false">+[2]data1cf!D272</f>
        <v>23921.3443135959</v>
      </c>
      <c r="F272" s="376" t="n">
        <f aca="false">+[2]data1cf!E272</f>
        <v>22226.1030869367</v>
      </c>
      <c r="G272" s="376" t="n">
        <f aca="false">+[2]data1cf!F272</f>
        <v>21045.1438420502</v>
      </c>
      <c r="H272" s="376" t="n">
        <f aca="false">+[2]data1cf!G272</f>
        <v>19561.5879423617</v>
      </c>
      <c r="I272" s="376" t="n">
        <f aca="false">+[2]data1cf!H272</f>
        <v>18387.5763802158</v>
      </c>
      <c r="J272" s="376" t="n">
        <f aca="false">+[2]data1cf!I272</f>
        <v>17584.6972225107</v>
      </c>
      <c r="K272" s="376" t="n">
        <f aca="false">+[2]data1cf!J272</f>
        <v>16883.255105382</v>
      </c>
      <c r="L272" s="376" t="n">
        <f aca="false">+[2]data1cf!K272</f>
        <v>15991.9354450415</v>
      </c>
      <c r="M272" s="376" t="n">
        <f aca="false">+[2]data1cf!L272</f>
        <v>15213.5056597914</v>
      </c>
      <c r="N272" s="376" t="n">
        <f aca="false">+[2]data1cf!M272</f>
        <v>14399.2689189784</v>
      </c>
      <c r="O272" s="376" t="n">
        <f aca="false">+[2]data1cf!N272</f>
        <v>13686.7793802208</v>
      </c>
      <c r="P272" s="376" t="n">
        <f aca="false">+[2]data1cf!O272</f>
        <v>14815.8988247601</v>
      </c>
      <c r="Q272" s="376" t="n">
        <f aca="false">+[2]data1cf!P272</f>
        <v>16224.7337727575</v>
      </c>
      <c r="R272" s="376" t="n">
        <f aca="false">+[2]data1cf!Q272</f>
        <v>14547.8148231914</v>
      </c>
      <c r="S272" s="376" t="n">
        <f aca="false">+[2]data1cf!R272</f>
        <v>10555.9864409588</v>
      </c>
      <c r="T272" s="376" t="n">
        <f aca="false">+[2]data1cf!S272</f>
        <v>9942.37035708493</v>
      </c>
      <c r="U272" s="376" t="n">
        <f aca="false">+[2]data1cf!T272</f>
        <v>9328.78443203078</v>
      </c>
      <c r="V272" s="376" t="n">
        <f aca="false">+[2]data1cf!U272</f>
        <v>8715.22957056099</v>
      </c>
      <c r="W272" s="376" t="n">
        <f aca="false">+[2]data1cf!V272</f>
        <v>12455.3851326143</v>
      </c>
      <c r="X272" s="376" t="n">
        <f aca="false">+[2]data1cf!W272</f>
        <v>11841.895221993</v>
      </c>
      <c r="Y272" s="376" t="n">
        <f aca="false">+[2]data1cf!X272</f>
        <v>11228.439255389</v>
      </c>
      <c r="Z272" s="376" t="n">
        <f aca="false">+[2]data1cf!Y272</f>
        <v>10615.0182511229</v>
      </c>
      <c r="AA272" s="376" t="n">
        <f aca="false">+[2]data1cf!Z272</f>
        <v>10001.6332580648</v>
      </c>
      <c r="AB272" s="376"/>
      <c r="AC272" s="377" t="n">
        <f aca="false">XNPV(0.1,B272:AA272,$B$1:$AA$1)</f>
        <v>43991.9679143506</v>
      </c>
      <c r="AD272" s="377" t="n">
        <f aca="false">SUMPRODUCT(B272:AA272,$B$1010:$AA$1010)</f>
        <v>82571.5228817256</v>
      </c>
      <c r="AE272" s="378" t="n">
        <f aca="false">SUMPRODUCT(B272:AA272,$B$1012:$AA$1012)</f>
        <v>60396.2808229882</v>
      </c>
      <c r="AF272" s="379" t="n">
        <f aca="false">XIRR(B272:AA272,$B$1:$AA$1)</f>
        <v>0.155456016270539</v>
      </c>
      <c r="AG272" s="380" t="n">
        <f aca="false">1-EXP(-(1/0.25)*(AD272/ABS($AD$1010)))</f>
        <v>0.987750724144501</v>
      </c>
    </row>
    <row r="273" customFormat="false" ht="12.75" hidden="false" customHeight="false" outlineLevel="0" collapsed="false">
      <c r="A273" s="371"/>
      <c r="B273" s="376" t="n">
        <f aca="false">+[2]data1cf!A273</f>
        <v>-117448.965331229</v>
      </c>
      <c r="C273" s="376" t="n">
        <f aca="false">+[2]data1cf!B273</f>
        <v>16205.913626063</v>
      </c>
      <c r="D273" s="376" t="n">
        <f aca="false">+[2]data1cf!C273</f>
        <v>25305.0200688012</v>
      </c>
      <c r="E273" s="376" t="n">
        <f aca="false">+[2]data1cf!D273</f>
        <v>23883.8176631492</v>
      </c>
      <c r="F273" s="376" t="n">
        <f aca="false">+[2]data1cf!E273</f>
        <v>22162.7236703239</v>
      </c>
      <c r="G273" s="376" t="n">
        <f aca="false">+[2]data1cf!F273</f>
        <v>20985.437525938</v>
      </c>
      <c r="H273" s="376" t="n">
        <f aca="false">+[2]data1cf!G273</f>
        <v>19506.451973853</v>
      </c>
      <c r="I273" s="376" t="n">
        <f aca="false">+[2]data1cf!H273</f>
        <v>18336.0725559665</v>
      </c>
      <c r="J273" s="376" t="n">
        <f aca="false">+[2]data1cf!I273</f>
        <v>17535.6773371063</v>
      </c>
      <c r="K273" s="376" t="n">
        <f aca="false">+[2]data1cf!J273</f>
        <v>16836.425387024</v>
      </c>
      <c r="L273" s="376" t="n">
        <f aca="false">+[2]data1cf!K273</f>
        <v>15947.8432287785</v>
      </c>
      <c r="M273" s="376" t="n">
        <f aca="false">+[2]data1cf!L273</f>
        <v>15171.8217411696</v>
      </c>
      <c r="N273" s="376" t="n">
        <f aca="false">+[2]data1cf!M273</f>
        <v>14360.1040771691</v>
      </c>
      <c r="O273" s="376" t="n">
        <f aca="false">+[2]data1cf!N273</f>
        <v>13649.8395495265</v>
      </c>
      <c r="P273" s="376" t="n">
        <f aca="false">+[2]data1cf!O273</f>
        <v>14775.4450178594</v>
      </c>
      <c r="Q273" s="376" t="n">
        <f aca="false">+[2]data1cf!P273</f>
        <v>16179.9213275489</v>
      </c>
      <c r="R273" s="376" t="n">
        <f aca="false">+[2]data1cf!Q273</f>
        <v>14508.190411672</v>
      </c>
      <c r="S273" s="376" t="n">
        <f aca="false">+[2]data1cf!R273</f>
        <v>10528.7119048667</v>
      </c>
      <c r="T273" s="376" t="n">
        <f aca="false">+[2]data1cf!S273</f>
        <v>9916.9942197891</v>
      </c>
      <c r="U273" s="376" t="n">
        <f aca="false">+[2]data1cf!T273</f>
        <v>9305.30660022627</v>
      </c>
      <c r="V273" s="376" t="n">
        <f aca="false">+[2]data1cf!U273</f>
        <v>8693.64994814359</v>
      </c>
      <c r="W273" s="376" t="n">
        <f aca="false">+[2]data1cf!V273</f>
        <v>12422.2342574157</v>
      </c>
      <c r="X273" s="376" t="n">
        <f aca="false">+[2]data1cf!W273</f>
        <v>11810.6423552373</v>
      </c>
      <c r="Y273" s="376" t="n">
        <f aca="false">+[2]data1cf!X273</f>
        <v>11199.0842920606</v>
      </c>
      <c r="Z273" s="376" t="n">
        <f aca="false">+[2]data1cf!Y273</f>
        <v>10587.5610830556</v>
      </c>
      <c r="AA273" s="376" t="n">
        <f aca="false">+[2]data1cf!Z273</f>
        <v>9976.0737738476</v>
      </c>
      <c r="AB273" s="376"/>
      <c r="AC273" s="377" t="n">
        <f aca="false">XNPV(0.1,B273:AA273,$B$1:$AA$1)</f>
        <v>43942.5623734737</v>
      </c>
      <c r="AD273" s="377" t="n">
        <f aca="false">SUMPRODUCT(B273:AA273,$B$1010:$AA$1010)</f>
        <v>82419.6086059533</v>
      </c>
      <c r="AE273" s="378" t="n">
        <f aca="false">SUMPRODUCT(B273:AA273,$B$1012:$AA$1012)</f>
        <v>60303.3188414816</v>
      </c>
      <c r="AF273" s="379" t="n">
        <f aca="false">XIRR(B273:AA273,$B$1:$AA$1)</f>
        <v>0.155568717233167</v>
      </c>
      <c r="AG273" s="380" t="n">
        <f aca="false">1-EXP(-(1/0.25)*(AD273/ABS($AD$1010)))</f>
        <v>0.987651110890038</v>
      </c>
    </row>
    <row r="274" customFormat="false" ht="12.75" hidden="false" customHeight="false" outlineLevel="0" collapsed="false">
      <c r="A274" s="371"/>
      <c r="B274" s="376" t="n">
        <f aca="false">+[2]data1cf!A274</f>
        <v>-117433.604976192</v>
      </c>
      <c r="C274" s="376" t="n">
        <f aca="false">+[2]data1cf!B274</f>
        <v>16241.1368491687</v>
      </c>
      <c r="D274" s="376" t="n">
        <f aca="false">+[2]data1cf!C274</f>
        <v>25338.5017451389</v>
      </c>
      <c r="E274" s="376" t="n">
        <f aca="false">+[2]data1cf!D274</f>
        <v>23899.6447642538</v>
      </c>
      <c r="F274" s="376" t="n">
        <f aca="false">+[2]data1cf!E274</f>
        <v>22160.0527318583</v>
      </c>
      <c r="G274" s="376" t="n">
        <f aca="false">+[2]data1cf!F274</f>
        <v>20982.9213794527</v>
      </c>
      <c r="H274" s="376" t="n">
        <f aca="false">+[2]data1cf!G274</f>
        <v>19504.1284311794</v>
      </c>
      <c r="I274" s="376" t="n">
        <f aca="false">+[2]data1cf!H274</f>
        <v>18333.9020792933</v>
      </c>
      <c r="J274" s="376" t="n">
        <f aca="false">+[2]data1cf!I274</f>
        <v>17533.6115387051</v>
      </c>
      <c r="K274" s="376" t="n">
        <f aca="false">+[2]data1cf!J274</f>
        <v>16834.4518867492</v>
      </c>
      <c r="L274" s="376" t="n">
        <f aca="false">+[2]data1cf!K274</f>
        <v>15945.9850924506</v>
      </c>
      <c r="M274" s="376" t="n">
        <f aca="false">+[2]data1cf!L274</f>
        <v>15170.0650954382</v>
      </c>
      <c r="N274" s="376" t="n">
        <f aca="false">+[2]data1cf!M274</f>
        <v>14358.4535904957</v>
      </c>
      <c r="O274" s="376" t="n">
        <f aca="false">+[2]data1cf!N274</f>
        <v>13648.2828293799</v>
      </c>
      <c r="P274" s="376" t="n">
        <f aca="false">+[2]data1cf!O274</f>
        <v>14773.7402115562</v>
      </c>
      <c r="Q274" s="376" t="n">
        <f aca="false">+[2]data1cf!P274</f>
        <v>16178.0328392976</v>
      </c>
      <c r="R274" s="376" t="n">
        <f aca="false">+[2]data1cf!Q274</f>
        <v>14506.5205577895</v>
      </c>
      <c r="S274" s="376" t="n">
        <f aca="false">+[2]data1cf!R274</f>
        <v>10527.5625000366</v>
      </c>
      <c r="T274" s="376" t="n">
        <f aca="false">+[2]data1cf!S274</f>
        <v>9915.92481737371</v>
      </c>
      <c r="U274" s="376" t="n">
        <f aca="false">+[2]data1cf!T274</f>
        <v>9304.31719629346</v>
      </c>
      <c r="V274" s="376" t="n">
        <f aca="false">+[2]data1cf!U274</f>
        <v>8692.74053864334</v>
      </c>
      <c r="W274" s="376" t="n">
        <f aca="false">+[2]data1cf!V274</f>
        <v>12420.8372116165</v>
      </c>
      <c r="X274" s="376" t="n">
        <f aca="false">+[2]data1cf!W274</f>
        <v>11809.3252954024</v>
      </c>
      <c r="Y274" s="376" t="n">
        <f aca="false">+[2]data1cf!X274</f>
        <v>11197.8472137645</v>
      </c>
      <c r="Z274" s="376" t="n">
        <f aca="false">+[2]data1cf!Y274</f>
        <v>10586.40398174</v>
      </c>
      <c r="AA274" s="376" t="n">
        <f aca="false">+[2]data1cf!Z274</f>
        <v>9974.99664481729</v>
      </c>
      <c r="AB274" s="376"/>
      <c r="AC274" s="377" t="n">
        <f aca="false">XNPV(0.1,B274:AA274,$B$1:$AA$1)</f>
        <v>44016.8952866438</v>
      </c>
      <c r="AD274" s="377" t="n">
        <f aca="false">SUMPRODUCT(B274:AA274,$B$1010:$AA$1010)</f>
        <v>82495.5096293535</v>
      </c>
      <c r="AE274" s="378" t="n">
        <f aca="false">SUMPRODUCT(B274:AA274,$B$1012:$AA$1012)</f>
        <v>60379.3368979197</v>
      </c>
      <c r="AF274" s="379" t="n">
        <f aca="false">XIRR(B274:AA274,$B$1:$AA$1)</f>
        <v>0.155692217110712</v>
      </c>
      <c r="AG274" s="380" t="n">
        <f aca="false">1-EXP(-(1/0.25)*(AD274/ABS($AD$1010)))</f>
        <v>0.987700981571319</v>
      </c>
    </row>
    <row r="275" customFormat="false" ht="12.75" hidden="false" customHeight="false" outlineLevel="0" collapsed="false">
      <c r="A275" s="371"/>
      <c r="B275" s="376" t="n">
        <f aca="false">+[2]data1cf!A275</f>
        <v>-109206.034559081</v>
      </c>
      <c r="C275" s="376" t="n">
        <f aca="false">+[2]data1cf!B275</f>
        <v>15234.9624824571</v>
      </c>
      <c r="D275" s="376" t="n">
        <f aca="false">+[2]data1cf!C275</f>
        <v>23740.1687348094</v>
      </c>
      <c r="E275" s="376" t="n">
        <f aca="false">+[2]data1cf!D275</f>
        <v>22318.3957932135</v>
      </c>
      <c r="F275" s="376" t="n">
        <f aca="false">+[2]data1cf!E275</f>
        <v>20729.3999732679</v>
      </c>
      <c r="G275" s="376" t="n">
        <f aca="false">+[2]data1cf!F275</f>
        <v>19635.1808918234</v>
      </c>
      <c r="H275" s="376" t="n">
        <f aca="false">+[2]data1cf!G275</f>
        <v>18259.5536203007</v>
      </c>
      <c r="I275" s="376" t="n">
        <f aca="false">+[2]data1cf!H275</f>
        <v>17171.3150411314</v>
      </c>
      <c r="J275" s="376" t="n">
        <f aca="false">+[2]data1cf!I275</f>
        <v>16427.0940283259</v>
      </c>
      <c r="K275" s="376" t="n">
        <f aca="false">+[2]data1cf!J275</f>
        <v>15777.3726434627</v>
      </c>
      <c r="L275" s="376" t="n">
        <f aca="false">+[2]data1cf!K275</f>
        <v>14950.6990169343</v>
      </c>
      <c r="M275" s="376" t="n">
        <f aca="false">+[2]data1cf!L275</f>
        <v>14229.1411117163</v>
      </c>
      <c r="N275" s="376" t="n">
        <f aca="false">+[2]data1cf!M275</f>
        <v>13474.3922979055</v>
      </c>
      <c r="O275" s="376" t="n">
        <f aca="false">+[2]data1cf!N275</f>
        <v>12814.4463330992</v>
      </c>
      <c r="P275" s="376" t="n">
        <f aca="false">+[2]data1cf!O275</f>
        <v>13860.5833298564</v>
      </c>
      <c r="Q275" s="376" t="n">
        <f aca="false">+[2]data1cf!P275</f>
        <v>15166.489158663</v>
      </c>
      <c r="R275" s="376" t="n">
        <f aca="false">+[2]data1cf!Q275</f>
        <v>13612.0854765372</v>
      </c>
      <c r="S275" s="376" t="n">
        <f aca="false">+[2]data1cf!R275</f>
        <v>9911.89904989907</v>
      </c>
      <c r="T275" s="376" t="n">
        <f aca="false">+[2]data1cf!S275</f>
        <v>9343.11359939651</v>
      </c>
      <c r="U275" s="376" t="n">
        <f aca="false">+[2]data1cf!T275</f>
        <v>8774.3561043181</v>
      </c>
      <c r="V275" s="376" t="n">
        <f aca="false">+[2]data1cf!U275</f>
        <v>8205.62740332653</v>
      </c>
      <c r="W275" s="376" t="n">
        <f aca="false">+[2]data1cf!V275</f>
        <v>11672.5281613407</v>
      </c>
      <c r="X275" s="376" t="n">
        <f aca="false">+[2]data1cf!W275</f>
        <v>11103.8596659054</v>
      </c>
      <c r="Y275" s="376" t="n">
        <f aca="false">+[2]data1cf!X275</f>
        <v>10535.2226345462</v>
      </c>
      <c r="Z275" s="376" t="n">
        <f aca="false">+[2]data1cf!Y275</f>
        <v>9966.61801118539</v>
      </c>
      <c r="AA275" s="376" t="n">
        <f aca="false">+[2]data1cf!Z275</f>
        <v>9398.04676806301</v>
      </c>
      <c r="AB275" s="376"/>
      <c r="AC275" s="377" t="n">
        <f aca="false">XNPV(0.1,B275:AA275,$B$1:$AA$1)</f>
        <v>42072.3524802181</v>
      </c>
      <c r="AD275" s="377" t="n">
        <f aca="false">SUMPRODUCT(B275:AA275,$B$1010:$AA$1010)</f>
        <v>78133.017206245</v>
      </c>
      <c r="AE275" s="378" t="n">
        <f aca="false">SUMPRODUCT(B275:AA275,$B$1012:$AA$1012)</f>
        <v>57390.3625763037</v>
      </c>
      <c r="AF275" s="379" t="n">
        <f aca="false">XIRR(B275:AA275,$B$1:$AA$1)</f>
        <v>0.157132664761007</v>
      </c>
      <c r="AG275" s="380" t="n">
        <f aca="false">1-EXP(-(1/0.25)*(AD275/ABS($AD$1010)))</f>
        <v>0.984480379049864</v>
      </c>
    </row>
    <row r="276" customFormat="false" ht="12.75" hidden="false" customHeight="false" outlineLevel="0" collapsed="false">
      <c r="A276" s="371"/>
      <c r="B276" s="376" t="n">
        <f aca="false">+[2]data1cf!A276</f>
        <v>-99375.0892336763</v>
      </c>
      <c r="C276" s="376" t="n">
        <f aca="false">+[2]data1cf!B276</f>
        <v>14057.2551073507</v>
      </c>
      <c r="D276" s="376" t="n">
        <f aca="false">+[2]data1cf!C276</f>
        <v>21787.3781032436</v>
      </c>
      <c r="E276" s="376" t="n">
        <f aca="false">+[2]data1cf!D276</f>
        <v>20503.2406059171</v>
      </c>
      <c r="F276" s="376" t="n">
        <f aca="false">+[2]data1cf!E276</f>
        <v>19019.9440420138</v>
      </c>
      <c r="G276" s="376" t="n">
        <f aca="false">+[2]data1cf!F276</f>
        <v>18024.7950336651</v>
      </c>
      <c r="H276" s="376" t="n">
        <f aca="false">+[2]data1cf!G276</f>
        <v>16772.4381902488</v>
      </c>
      <c r="I276" s="376" t="n">
        <f aca="false">+[2]data1cf!H276</f>
        <v>15782.1650212879</v>
      </c>
      <c r="J276" s="376" t="n">
        <f aca="false">+[2]data1cf!I276</f>
        <v>15104.9402703322</v>
      </c>
      <c r="K276" s="376" t="n">
        <f aca="false">+[2]data1cf!J276</f>
        <v>14514.2915978413</v>
      </c>
      <c r="L276" s="376" t="n">
        <f aca="false">+[2]data1cf!K276</f>
        <v>13761.4532863614</v>
      </c>
      <c r="M276" s="376" t="n">
        <f aca="false">+[2]data1cf!L276</f>
        <v>13104.851464788</v>
      </c>
      <c r="N276" s="376" t="n">
        <f aca="false">+[2]data1cf!M276</f>
        <v>12418.0466464986</v>
      </c>
      <c r="O276" s="376" t="n">
        <f aca="false">+[2]data1cf!N276</f>
        <v>11818.1132007549</v>
      </c>
      <c r="P276" s="376" t="n">
        <f aca="false">+[2]data1cf!O276</f>
        <v>12769.4719904946</v>
      </c>
      <c r="Q276" s="376" t="n">
        <f aca="false">+[2]data1cf!P276</f>
        <v>13957.8175685791</v>
      </c>
      <c r="R276" s="376" t="n">
        <f aca="false">+[2]data1cf!Q276</f>
        <v>12543.344410204</v>
      </c>
      <c r="S276" s="376" t="n">
        <f aca="false">+[2]data1cf!R276</f>
        <v>9176.25615530108</v>
      </c>
      <c r="T276" s="376" t="n">
        <f aca="false">+[2]data1cf!S276</f>
        <v>8658.67390696911</v>
      </c>
      <c r="U276" s="376" t="n">
        <f aca="false">+[2]data1cf!T276</f>
        <v>8141.11709745815</v>
      </c>
      <c r="V276" s="376" t="n">
        <f aca="false">+[2]data1cf!U276</f>
        <v>7623.58648993286</v>
      </c>
      <c r="W276" s="376" t="n">
        <f aca="false">+[2]data1cf!V276</f>
        <v>10778.3899179941</v>
      </c>
      <c r="X276" s="376" t="n">
        <f aca="false">+[2]data1cf!W276</f>
        <v>10260.9140962006</v>
      </c>
      <c r="Y276" s="376" t="n">
        <f aca="false">+[2]data1cf!X276</f>
        <v>9743.46690602427</v>
      </c>
      <c r="Z276" s="376" t="n">
        <f aca="false">+[2]data1cf!Y276</f>
        <v>9226.04920641366</v>
      </c>
      <c r="AA276" s="376" t="n">
        <f aca="false">+[2]data1cf!Z276</f>
        <v>8708.6618820857</v>
      </c>
      <c r="AB276" s="376"/>
      <c r="AC276" s="377" t="n">
        <f aca="false">XNPV(0.1,B276:AA276,$B$1:$AA$1)</f>
        <v>39791.4349784123</v>
      </c>
      <c r="AD276" s="377" t="n">
        <f aca="false">SUMPRODUCT(B276:AA276,$B$1010:$AA$1010)</f>
        <v>72968.2316655688</v>
      </c>
      <c r="AE276" s="378" t="n">
        <f aca="false">SUMPRODUCT(B276:AA276,$B$1012:$AA$1012)</f>
        <v>53864.5571497104</v>
      </c>
      <c r="AF276" s="379" t="n">
        <f aca="false">XIRR(B276:AA276,$B$1:$AA$1)</f>
        <v>0.159234285151875</v>
      </c>
      <c r="AG276" s="380" t="n">
        <f aca="false">1-EXP(-(1/0.25)*(AD276/ABS($AD$1010)))</f>
        <v>0.979560590738171</v>
      </c>
    </row>
    <row r="277" customFormat="false" ht="12.75" hidden="false" customHeight="false" outlineLevel="0" collapsed="false">
      <c r="A277" s="371"/>
      <c r="B277" s="376" t="n">
        <f aca="false">+[2]data1cf!A277</f>
        <v>-117482.728835726</v>
      </c>
      <c r="C277" s="376" t="n">
        <f aca="false">+[2]data1cf!B277</f>
        <v>16175.2542251441</v>
      </c>
      <c r="D277" s="376" t="n">
        <f aca="false">+[2]data1cf!C277</f>
        <v>25387.1143720959</v>
      </c>
      <c r="E277" s="376" t="n">
        <f aca="false">+[2]data1cf!D277</f>
        <v>23830.7562175063</v>
      </c>
      <c r="F277" s="376" t="n">
        <f aca="false">+[2]data1cf!E277</f>
        <v>22168.5946441838</v>
      </c>
      <c r="G277" s="376" t="n">
        <f aca="false">+[2]data1cf!F277</f>
        <v>20990.9682524719</v>
      </c>
      <c r="H277" s="376" t="n">
        <f aca="false">+[2]data1cf!G277</f>
        <v>19511.5593391012</v>
      </c>
      <c r="I277" s="376" t="n">
        <f aca="false">+[2]data1cf!H277</f>
        <v>18340.8434677547</v>
      </c>
      <c r="J277" s="376" t="n">
        <f aca="false">+[2]data1cf!I277</f>
        <v>17540.2181562114</v>
      </c>
      <c r="K277" s="376" t="n">
        <f aca="false">+[2]data1cf!J277</f>
        <v>16840.7633261695</v>
      </c>
      <c r="L277" s="376" t="n">
        <f aca="false">+[2]data1cf!K277</f>
        <v>15951.9275871229</v>
      </c>
      <c r="M277" s="376" t="n">
        <f aca="false">+[2]data1cf!L277</f>
        <v>15175.6830136407</v>
      </c>
      <c r="N277" s="376" t="n">
        <f aca="false">+[2]data1cf!M277</f>
        <v>14363.7320020503</v>
      </c>
      <c r="O277" s="376" t="n">
        <f aca="false">+[2]data1cf!N277</f>
        <v>13653.261366766</v>
      </c>
      <c r="P277" s="376" t="n">
        <f aca="false">+[2]data1cf!O277</f>
        <v>14779.1923423938</v>
      </c>
      <c r="Q277" s="376" t="n">
        <f aca="false">+[2]data1cf!P277</f>
        <v>16184.0724022743</v>
      </c>
      <c r="R277" s="376" t="n">
        <f aca="false">+[2]data1cf!Q277</f>
        <v>14511.8609074998</v>
      </c>
      <c r="S277" s="376" t="n">
        <f aca="false">+[2]data1cf!R277</f>
        <v>10531.2384047462</v>
      </c>
      <c r="T277" s="376" t="n">
        <f aca="false">+[2]data1cf!S277</f>
        <v>9919.34486683969</v>
      </c>
      <c r="U277" s="376" t="n">
        <f aca="false">+[2]data1cf!T277</f>
        <v>9307.48140309096</v>
      </c>
      <c r="V277" s="376" t="n">
        <f aca="false">+[2]data1cf!U277</f>
        <v>8695.6489157247</v>
      </c>
      <c r="W277" s="376" t="n">
        <f aca="false">+[2]data1cf!V277</f>
        <v>12425.3050954279</v>
      </c>
      <c r="X277" s="376" t="n">
        <f aca="false">+[2]data1cf!W277</f>
        <v>11813.5373765798</v>
      </c>
      <c r="Y277" s="376" t="n">
        <f aca="false">+[2]data1cf!X277</f>
        <v>11201.8035064613</v>
      </c>
      <c r="Z277" s="376" t="n">
        <f aca="false">+[2]data1cf!Y277</f>
        <v>10590.1045005341</v>
      </c>
      <c r="AA277" s="376" t="n">
        <f aca="false">+[2]data1cf!Z277</f>
        <v>9978.44140472417</v>
      </c>
      <c r="AB277" s="376"/>
      <c r="AC277" s="377" t="n">
        <f aca="false">XNPV(0.1,B277:AA277,$B$1:$AA$1)</f>
        <v>43936.5964142219</v>
      </c>
      <c r="AD277" s="377" t="n">
        <f aca="false">SUMPRODUCT(B277:AA277,$B$1010:$AA$1010)</f>
        <v>82421.7403066263</v>
      </c>
      <c r="AE277" s="378" t="n">
        <f aca="false">SUMPRODUCT(B277:AA277,$B$1012:$AA$1012)</f>
        <v>60300.6061509035</v>
      </c>
      <c r="AF277" s="379" t="n">
        <f aca="false">XIRR(B277:AA277,$B$1:$AA$1)</f>
        <v>0.155542745865112</v>
      </c>
      <c r="AG277" s="380" t="n">
        <f aca="false">1-EXP(-(1/0.25)*(AD277/ABS($AD$1010)))</f>
        <v>0.987652514277641</v>
      </c>
    </row>
    <row r="278" customFormat="false" ht="12.75" hidden="false" customHeight="false" outlineLevel="0" collapsed="false">
      <c r="A278" s="371"/>
      <c r="B278" s="376" t="n">
        <f aca="false">+[2]data1cf!A278</f>
        <v>-107122.629715559</v>
      </c>
      <c r="C278" s="376" t="n">
        <f aca="false">+[2]data1cf!B278</f>
        <v>14930.2752008645</v>
      </c>
      <c r="D278" s="376" t="n">
        <f aca="false">+[2]data1cf!C278</f>
        <v>23259.2062968212</v>
      </c>
      <c r="E278" s="376" t="n">
        <f aca="false">+[2]data1cf!D278</f>
        <v>21976.139253682</v>
      </c>
      <c r="F278" s="376" t="n">
        <f aca="false">+[2]data1cf!E278</f>
        <v>20367.1266974967</v>
      </c>
      <c r="G278" s="376" t="n">
        <f aca="false">+[2]data1cf!F278</f>
        <v>19293.9028574358</v>
      </c>
      <c r="H278" s="376" t="n">
        <f aca="false">+[2]data1cf!G278</f>
        <v>17944.3994426205</v>
      </c>
      <c r="I278" s="376" t="n">
        <f aca="false">+[2]data1cf!H278</f>
        <v>16876.9220012025</v>
      </c>
      <c r="J278" s="376" t="n">
        <f aca="false">+[2]data1cf!I278</f>
        <v>16146.8990468558</v>
      </c>
      <c r="K278" s="376" t="n">
        <f aca="false">+[2]data1cf!J278</f>
        <v>15509.6965369333</v>
      </c>
      <c r="L278" s="376" t="n">
        <f aca="false">+[2]data1cf!K278</f>
        <v>14698.6703225207</v>
      </c>
      <c r="M278" s="376" t="n">
        <f aca="false">+[2]data1cf!L278</f>
        <v>13990.8781147817</v>
      </c>
      <c r="N278" s="376" t="n">
        <f aca="false">+[2]data1cf!M278</f>
        <v>13250.5282061292</v>
      </c>
      <c r="O278" s="376" t="n">
        <f aca="false">+[2]data1cf!N278</f>
        <v>12603.3002830521</v>
      </c>
      <c r="P278" s="376" t="n">
        <f aca="false">+[2]data1cf!O278</f>
        <v>13629.3515841794</v>
      </c>
      <c r="Q278" s="376" t="n">
        <f aca="false">+[2]data1cf!P278</f>
        <v>14910.3436750236</v>
      </c>
      <c r="R278" s="376" t="n">
        <f aca="false">+[2]data1cf!Q278</f>
        <v>13385.5945094564</v>
      </c>
      <c r="S278" s="376" t="n">
        <f aca="false">+[2]data1cf!R278</f>
        <v>9755.99929468963</v>
      </c>
      <c r="T278" s="376" t="n">
        <f aca="false">+[2]data1cf!S278</f>
        <v>9198.06498778263</v>
      </c>
      <c r="U278" s="376" t="n">
        <f aca="false">+[2]data1cf!T278</f>
        <v>8640.15810297334</v>
      </c>
      <c r="V278" s="376" t="n">
        <f aca="false">+[2]data1cf!U278</f>
        <v>8082.27946292464</v>
      </c>
      <c r="W278" s="376" t="n">
        <f aca="false">+[2]data1cf!V278</f>
        <v>11483.0395734882</v>
      </c>
      <c r="X278" s="376" t="n">
        <f aca="false">+[2]data1cf!W278</f>
        <v>10925.2199904095</v>
      </c>
      <c r="Y278" s="376" t="n">
        <f aca="false">+[2]data1cf!X278</f>
        <v>10367.4312711433</v>
      </c>
      <c r="Z278" s="376" t="n">
        <f aca="false">+[2]data1cf!Y278</f>
        <v>9809.67434160404</v>
      </c>
      <c r="AA278" s="376" t="n">
        <f aca="false">+[2]data1cf!Z278</f>
        <v>9251.95015548352</v>
      </c>
      <c r="AB278" s="376"/>
      <c r="AC278" s="377" t="n">
        <f aca="false">XNPV(0.1,B278:AA278,$B$1:$AA$1)</f>
        <v>41515.281628328</v>
      </c>
      <c r="AD278" s="377" t="n">
        <f aca="false">SUMPRODUCT(B278:AA278,$B$1010:$AA$1010)</f>
        <v>76961.8641010005</v>
      </c>
      <c r="AE278" s="378" t="n">
        <f aca="false">SUMPRODUCT(B278:AA278,$B$1012:$AA$1012)</f>
        <v>56567.6373583817</v>
      </c>
      <c r="AF278" s="379" t="n">
        <f aca="false">XIRR(B278:AA278,$B$1:$AA$1)</f>
        <v>0.157415160780646</v>
      </c>
      <c r="AG278" s="380" t="n">
        <f aca="false">1-EXP(-(1/0.25)*(AD278/ABS($AD$1010)))</f>
        <v>0.983480443116431</v>
      </c>
    </row>
    <row r="279" customFormat="false" ht="12.75" hidden="false" customHeight="false" outlineLevel="0" collapsed="false">
      <c r="A279" s="371"/>
      <c r="B279" s="376" t="n">
        <f aca="false">+[2]data1cf!A279</f>
        <v>-94818.785878675</v>
      </c>
      <c r="C279" s="376" t="n">
        <f aca="false">+[2]data1cf!B279</f>
        <v>13484.9235303396</v>
      </c>
      <c r="D279" s="376" t="n">
        <f aca="false">+[2]data1cf!C279</f>
        <v>20898.7264144878</v>
      </c>
      <c r="E279" s="376" t="n">
        <f aca="false">+[2]data1cf!D279</f>
        <v>19674.9637090869</v>
      </c>
      <c r="F279" s="376" t="n">
        <f aca="false">+[2]data1cf!E279</f>
        <v>18227.6703046477</v>
      </c>
      <c r="G279" s="376" t="n">
        <f aca="false">+[2]data1cf!F279</f>
        <v>17278.436850855</v>
      </c>
      <c r="H279" s="376" t="n">
        <f aca="false">+[2]data1cf!G279</f>
        <v>16083.2115900652</v>
      </c>
      <c r="I279" s="376" t="n">
        <f aca="false">+[2]data1cf!H279</f>
        <v>15138.3420025943</v>
      </c>
      <c r="J279" s="376" t="n">
        <f aca="false">+[2]data1cf!I279</f>
        <v>14492.1677033028</v>
      </c>
      <c r="K279" s="376" t="n">
        <f aca="false">+[2]data1cf!J279</f>
        <v>13928.8971911679</v>
      </c>
      <c r="L279" s="376" t="n">
        <f aca="false">+[2]data1cf!K279</f>
        <v>13210.2789961202</v>
      </c>
      <c r="M279" s="376" t="n">
        <f aca="false">+[2]data1cf!L279</f>
        <v>12583.7820741308</v>
      </c>
      <c r="N279" s="376" t="n">
        <f aca="false">+[2]data1cf!M279</f>
        <v>11928.4669493042</v>
      </c>
      <c r="O279" s="376" t="n">
        <f aca="false">+[2]data1cf!N279</f>
        <v>11356.3472318335</v>
      </c>
      <c r="P279" s="376" t="n">
        <f aca="false">+[2]data1cf!O279</f>
        <v>12263.7795985974</v>
      </c>
      <c r="Q279" s="376" t="n">
        <f aca="false">+[2]data1cf!P279</f>
        <v>13397.6400639029</v>
      </c>
      <c r="R279" s="376" t="n">
        <f aca="false">+[2]data1cf!Q279</f>
        <v>12048.0198666346</v>
      </c>
      <c r="S279" s="376" t="n">
        <f aca="false">+[2]data1cf!R279</f>
        <v>8835.31110090455</v>
      </c>
      <c r="T279" s="376" t="n">
        <f aca="false">+[2]data1cf!S279</f>
        <v>8341.45976695717</v>
      </c>
      <c r="U279" s="376" t="n">
        <f aca="false">+[2]data1cf!T279</f>
        <v>7847.63270547223</v>
      </c>
      <c r="V279" s="376" t="n">
        <f aca="false">+[2]data1cf!U279</f>
        <v>7353.83064462364</v>
      </c>
      <c r="W279" s="376" t="n">
        <f aca="false">+[2]data1cf!V279</f>
        <v>10363.987747791</v>
      </c>
      <c r="X279" s="376" t="n">
        <f aca="false">+[2]data1cf!W279</f>
        <v>9870.23796077299</v>
      </c>
      <c r="Y279" s="376" t="n">
        <f aca="false">+[2]data1cf!X279</f>
        <v>9376.51549262528</v>
      </c>
      <c r="Z279" s="376" t="n">
        <f aca="false">+[2]data1cf!Y279</f>
        <v>8882.82116291403</v>
      </c>
      <c r="AA279" s="376" t="n">
        <f aca="false">+[2]data1cf!Z279</f>
        <v>8389.15581579234</v>
      </c>
      <c r="AB279" s="376"/>
      <c r="AC279" s="377" t="n">
        <f aca="false">XNPV(0.1,B279:AA279,$B$1:$AA$1)</f>
        <v>38733.5158753562</v>
      </c>
      <c r="AD279" s="377" t="n">
        <f aca="false">SUMPRODUCT(B279:AA279,$B$1010:$AA$1010)</f>
        <v>70575.1783886776</v>
      </c>
      <c r="AE279" s="378" t="n">
        <f aca="false">SUMPRODUCT(B279:AA279,$B$1012:$AA$1012)</f>
        <v>52230.5060318686</v>
      </c>
      <c r="AF279" s="379" t="n">
        <f aca="false">XIRR(B279:AA279,$B$1:$AA$1)</f>
        <v>0.160348008758141</v>
      </c>
      <c r="AG279" s="380" t="n">
        <f aca="false">1-EXP(-(1/0.25)*(AD279/ABS($AD$1010)))</f>
        <v>0.976779160187396</v>
      </c>
    </row>
    <row r="280" customFormat="false" ht="12.75" hidden="false" customHeight="false" outlineLevel="0" collapsed="false">
      <c r="A280" s="371"/>
      <c r="B280" s="376" t="n">
        <f aca="false">+[2]data1cf!A280</f>
        <v>-117217.962157205</v>
      </c>
      <c r="C280" s="376" t="n">
        <f aca="false">+[2]data1cf!B280</f>
        <v>16248.8225715197</v>
      </c>
      <c r="D280" s="376" t="n">
        <f aca="false">+[2]data1cf!C280</f>
        <v>25305.6223864961</v>
      </c>
      <c r="E280" s="376" t="n">
        <f aca="false">+[2]data1cf!D280</f>
        <v>23795.6741360581</v>
      </c>
      <c r="F280" s="376" t="n">
        <f aca="false">+[2]data1cf!E280</f>
        <v>22122.5556363351</v>
      </c>
      <c r="G280" s="376" t="n">
        <f aca="false">+[2]data1cf!F280</f>
        <v>20947.5973963956</v>
      </c>
      <c r="H280" s="376" t="n">
        <f aca="false">+[2]data1cf!G280</f>
        <v>19471.508397919</v>
      </c>
      <c r="I280" s="376" t="n">
        <f aca="false">+[2]data1cf!H280</f>
        <v>18303.4309276025</v>
      </c>
      <c r="J280" s="376" t="n">
        <f aca="false">+[2]data1cf!I280</f>
        <v>17504.6099570595</v>
      </c>
      <c r="K280" s="376" t="n">
        <f aca="false">+[2]data1cf!J280</f>
        <v>16806.7460712583</v>
      </c>
      <c r="L280" s="376" t="n">
        <f aca="false">+[2]data1cf!K280</f>
        <v>15919.8988623557</v>
      </c>
      <c r="M280" s="376" t="n">
        <f aca="false">+[2]data1cf!L280</f>
        <v>15145.4036838653</v>
      </c>
      <c r="N280" s="376" t="n">
        <f aca="false">+[2]data1cf!M280</f>
        <v>14335.2825376056</v>
      </c>
      <c r="O280" s="376" t="n">
        <f aca="false">+[2]data1cf!N280</f>
        <v>13626.4281574031</v>
      </c>
      <c r="P280" s="376" t="n">
        <f aca="false">+[2]data1cf!O280</f>
        <v>14749.8065696468</v>
      </c>
      <c r="Q280" s="376" t="n">
        <f aca="false">+[2]data1cf!P280</f>
        <v>16151.5205009325</v>
      </c>
      <c r="R280" s="376" t="n">
        <f aca="false">+[2]data1cf!Q280</f>
        <v>14483.0776101702</v>
      </c>
      <c r="S280" s="376" t="n">
        <f aca="false">+[2]data1cf!R280</f>
        <v>10511.4260958244</v>
      </c>
      <c r="T280" s="376" t="n">
        <f aca="false">+[2]data1cf!S280</f>
        <v>9900.91156078276</v>
      </c>
      <c r="U280" s="376" t="n">
        <f aca="false">+[2]data1cf!T280</f>
        <v>9290.42703212183</v>
      </c>
      <c r="V280" s="376" t="n">
        <f aca="false">+[2]data1cf!U280</f>
        <v>8679.97341003303</v>
      </c>
      <c r="W280" s="376" t="n">
        <f aca="false">+[2]data1cf!V280</f>
        <v>12401.2241952709</v>
      </c>
      <c r="X280" s="376" t="n">
        <f aca="false">+[2]data1cf!W280</f>
        <v>11790.8351957337</v>
      </c>
      <c r="Y280" s="376" t="n">
        <f aca="false">+[2]data1cf!X280</f>
        <v>11180.4799686424</v>
      </c>
      <c r="Z280" s="376" t="n">
        <f aca="false">+[2]data1cf!Y280</f>
        <v>10570.1595271704</v>
      </c>
      <c r="AA280" s="376" t="n">
        <f aca="false">+[2]data1cf!Z280</f>
        <v>9959.87491488606</v>
      </c>
      <c r="AB280" s="376"/>
      <c r="AC280" s="377" t="n">
        <f aca="false">XNPV(0.1,B280:AA280,$B$1:$AA$1)</f>
        <v>43957.3721674559</v>
      </c>
      <c r="AD280" s="377" t="n">
        <f aca="false">SUMPRODUCT(B280:AA280,$B$1010:$AA$1010)</f>
        <v>82368.3756589345</v>
      </c>
      <c r="AE280" s="378" t="n">
        <f aca="false">SUMPRODUCT(B280:AA280,$B$1012:$AA$1012)</f>
        <v>60290.0028389501</v>
      </c>
      <c r="AF280" s="379" t="n">
        <f aca="false">XIRR(B280:AA280,$B$1:$AA$1)</f>
        <v>0.155720192991423</v>
      </c>
      <c r="AG280" s="380" t="n">
        <f aca="false">1-EXP(-(1/0.25)*(AD280/ABS($AD$1010)))</f>
        <v>0.987617334074806</v>
      </c>
    </row>
    <row r="281" customFormat="false" ht="12.75" hidden="false" customHeight="false" outlineLevel="0" collapsed="false">
      <c r="A281" s="371"/>
      <c r="B281" s="376" t="n">
        <f aca="false">+[2]data1cf!A281</f>
        <v>-93858.1836543628</v>
      </c>
      <c r="C281" s="376" t="n">
        <f aca="false">+[2]data1cf!B281</f>
        <v>13316.1328035554</v>
      </c>
      <c r="D281" s="376" t="n">
        <f aca="false">+[2]data1cf!C281</f>
        <v>20617.506714724</v>
      </c>
      <c r="E281" s="376" t="n">
        <f aca="false">+[2]data1cf!D281</f>
        <v>19507.297250261</v>
      </c>
      <c r="F281" s="376" t="n">
        <f aca="false">+[2]data1cf!E281</f>
        <v>18060.635791122</v>
      </c>
      <c r="G281" s="376" t="n">
        <f aca="false">+[2]data1cf!F281</f>
        <v>17121.0826813277</v>
      </c>
      <c r="H281" s="376" t="n">
        <f aca="false">+[2]data1cf!G281</f>
        <v>15937.9024318273</v>
      </c>
      <c r="I281" s="376" t="n">
        <f aca="false">+[2]data1cf!H281</f>
        <v>15002.6052494342</v>
      </c>
      <c r="J281" s="376" t="n">
        <f aca="false">+[2]data1cf!I281</f>
        <v>14362.9772949777</v>
      </c>
      <c r="K281" s="376" t="n">
        <f aca="false">+[2]data1cf!J281</f>
        <v>13805.4789010901</v>
      </c>
      <c r="L281" s="376" t="n">
        <f aca="false">+[2]data1cf!K281</f>
        <v>13094.0753090658</v>
      </c>
      <c r="M281" s="376" t="n">
        <f aca="false">+[2]data1cf!L281</f>
        <v>12473.9253818329</v>
      </c>
      <c r="N281" s="376" t="n">
        <f aca="false">+[2]data1cf!M281</f>
        <v>11825.2492068799</v>
      </c>
      <c r="O281" s="376" t="n">
        <f aca="false">+[2]data1cf!N281</f>
        <v>11258.9934381334</v>
      </c>
      <c r="P281" s="376" t="n">
        <f aca="false">+[2]data1cf!O281</f>
        <v>12157.1648281078</v>
      </c>
      <c r="Q281" s="376" t="n">
        <f aca="false">+[2]data1cf!P281</f>
        <v>13279.5382354961</v>
      </c>
      <c r="R281" s="376" t="n">
        <f aca="false">+[2]data1cf!Q281</f>
        <v>11943.5909422991</v>
      </c>
      <c r="S281" s="376" t="n">
        <f aca="false">+[2]data1cf!R281</f>
        <v>8763.42989543957</v>
      </c>
      <c r="T281" s="376" t="n">
        <f aca="false">+[2]data1cf!S281</f>
        <v>8274.58173344248</v>
      </c>
      <c r="U281" s="376" t="n">
        <f aca="false">+[2]data1cf!T281</f>
        <v>7785.7575980053</v>
      </c>
      <c r="V281" s="376" t="n">
        <f aca="false">+[2]data1cf!U281</f>
        <v>7296.95820992483</v>
      </c>
      <c r="W281" s="376" t="n">
        <f aca="false">+[2]data1cf!V281</f>
        <v>10276.6196303851</v>
      </c>
      <c r="X281" s="376" t="n">
        <f aca="false">+[2]data1cf!W281</f>
        <v>9787.87198655278</v>
      </c>
      <c r="Y281" s="376" t="n">
        <f aca="false">+[2]data1cf!X281</f>
        <v>9299.15138482533</v>
      </c>
      <c r="Z281" s="376" t="n">
        <f aca="false">+[2]data1cf!Y281</f>
        <v>8810.45863646587</v>
      </c>
      <c r="AA281" s="376" t="n">
        <f aca="false">+[2]data1cf!Z281</f>
        <v>8321.79457707547</v>
      </c>
      <c r="AB281" s="376"/>
      <c r="AC281" s="377" t="n">
        <f aca="false">XNPV(0.1,B281:AA281,$B$1:$AA$1)</f>
        <v>38394.396059362</v>
      </c>
      <c r="AD281" s="377" t="n">
        <f aca="false">SUMPRODUCT(B281:AA281,$B$1010:$AA$1010)</f>
        <v>69946.3964189813</v>
      </c>
      <c r="AE281" s="378" t="n">
        <f aca="false">SUMPRODUCT(B281:AA281,$B$1012:$AA$1012)</f>
        <v>51764.9929124729</v>
      </c>
      <c r="AF281" s="379" t="n">
        <f aca="false">XIRR(B281:AA281,$B$1:$AA$1)</f>
        <v>0.16036655894828</v>
      </c>
      <c r="AG281" s="380" t="n">
        <f aca="false">1-EXP(-(1/0.25)*(AD281/ABS($AD$1010)))</f>
        <v>0.975987523236253</v>
      </c>
    </row>
    <row r="282" customFormat="false" ht="12.75" hidden="false" customHeight="false" outlineLevel="0" collapsed="false">
      <c r="A282" s="371"/>
      <c r="B282" s="376" t="n">
        <f aca="false">+[2]data1cf!A282</f>
        <v>-103425.950318183</v>
      </c>
      <c r="C282" s="376" t="n">
        <f aca="false">+[2]data1cf!B282</f>
        <v>14467.698302084</v>
      </c>
      <c r="D282" s="376" t="n">
        <f aca="false">+[2]data1cf!C282</f>
        <v>22531.1537497904</v>
      </c>
      <c r="E282" s="376" t="n">
        <f aca="false">+[2]data1cf!D282</f>
        <v>21298.9758006474</v>
      </c>
      <c r="F282" s="376" t="n">
        <f aca="false">+[2]data1cf!E282</f>
        <v>19724.3288471761</v>
      </c>
      <c r="G282" s="376" t="n">
        <f aca="false">+[2]data1cf!F282</f>
        <v>18688.3578130242</v>
      </c>
      <c r="H282" s="376" t="n">
        <f aca="false">+[2]data1cf!G282</f>
        <v>17385.2071381341</v>
      </c>
      <c r="I282" s="376" t="n">
        <f aca="false">+[2]data1cf!H282</f>
        <v>16354.5671219672</v>
      </c>
      <c r="J282" s="376" t="n">
        <f aca="false">+[2]data1cf!I282</f>
        <v>15649.7364245892</v>
      </c>
      <c r="K282" s="376" t="n">
        <f aca="false">+[2]data1cf!J282</f>
        <v>15034.7467204086</v>
      </c>
      <c r="L282" s="376" t="n">
        <f aca="false">+[2]data1cf!K282</f>
        <v>14251.4844166785</v>
      </c>
      <c r="M282" s="376" t="n">
        <f aca="false">+[2]data1cf!L282</f>
        <v>13568.1173082758</v>
      </c>
      <c r="N282" s="376" t="n">
        <f aca="false">+[2]data1cf!M282</f>
        <v>12853.3160279704</v>
      </c>
      <c r="O282" s="376" t="n">
        <f aca="false">+[2]data1cf!N282</f>
        <v>12228.6543012723</v>
      </c>
      <c r="P282" s="376" t="n">
        <f aca="false">+[2]data1cf!O282</f>
        <v>13219.0666446387</v>
      </c>
      <c r="Q282" s="376" t="n">
        <f aca="false">+[2]data1cf!P282</f>
        <v>14455.8531639524</v>
      </c>
      <c r="R282" s="376" t="n">
        <f aca="false">+[2]data1cf!Q282</f>
        <v>12983.721347693</v>
      </c>
      <c r="S282" s="376" t="n">
        <f aca="false">+[2]data1cf!R282</f>
        <v>9479.37931133369</v>
      </c>
      <c r="T282" s="376" t="n">
        <f aca="false">+[2]data1cf!S282</f>
        <v>8940.69867905091</v>
      </c>
      <c r="U282" s="376" t="n">
        <f aca="false">+[2]data1cf!T282</f>
        <v>8402.04452256057</v>
      </c>
      <c r="V282" s="376" t="n">
        <f aca="false">+[2]data1cf!U282</f>
        <v>7863.41763613649</v>
      </c>
      <c r="W282" s="376" t="n">
        <f aca="false">+[2]data1cf!V282</f>
        <v>11146.8214059388</v>
      </c>
      <c r="X282" s="376" t="n">
        <f aca="false">+[2]data1cf!W282</f>
        <v>10608.2515384962</v>
      </c>
      <c r="Y282" s="376" t="n">
        <f aca="false">+[2]data1cf!X282</f>
        <v>10069.7114697913</v>
      </c>
      <c r="Z282" s="376" t="n">
        <f aca="false">+[2]data1cf!Y282</f>
        <v>9531.20209378625</v>
      </c>
      <c r="AA282" s="376" t="n">
        <f aca="false">+[2]data1cf!Z282</f>
        <v>8992.72433126198</v>
      </c>
      <c r="AB282" s="376"/>
      <c r="AC282" s="377" t="n">
        <f aca="false">XNPV(0.1,B282:AA282,$B$1:$AA$1)</f>
        <v>40648.8648941185</v>
      </c>
      <c r="AD282" s="377" t="n">
        <f aca="false">SUMPRODUCT(B282:AA282,$B$1010:$AA$1010)</f>
        <v>75011.2421369319</v>
      </c>
      <c r="AE282" s="378" t="n">
        <f aca="false">SUMPRODUCT(B282:AA282,$B$1012:$AA$1012)</f>
        <v>55233.2147226368</v>
      </c>
      <c r="AF282" s="379" t="n">
        <f aca="false">XIRR(B282:AA282,$B$1:$AA$1)</f>
        <v>0.158167290815549</v>
      </c>
      <c r="AG282" s="380" t="n">
        <f aca="false">1-EXP(-(1/0.25)*(AD282/ABS($AD$1010)))</f>
        <v>0.981669944961219</v>
      </c>
    </row>
    <row r="283" customFormat="false" ht="12.75" hidden="false" customHeight="false" outlineLevel="0" collapsed="false">
      <c r="A283" s="371"/>
      <c r="B283" s="376" t="n">
        <f aca="false">+[2]data1cf!A283</f>
        <v>-99644.8773902743</v>
      </c>
      <c r="C283" s="376" t="n">
        <f aca="false">+[2]data1cf!B283</f>
        <v>14100.8280399038</v>
      </c>
      <c r="D283" s="376" t="n">
        <f aca="false">+[2]data1cf!C283</f>
        <v>21785.8333950113</v>
      </c>
      <c r="E283" s="376" t="n">
        <f aca="false">+[2]data1cf!D283</f>
        <v>20566.4169711519</v>
      </c>
      <c r="F283" s="376" t="n">
        <f aca="false">+[2]data1cf!E283</f>
        <v>19066.8562106011</v>
      </c>
      <c r="G283" s="376" t="n">
        <f aca="false">+[2]data1cf!F283</f>
        <v>18068.9884471877</v>
      </c>
      <c r="H283" s="376" t="n">
        <f aca="false">+[2]data1cf!G283</f>
        <v>16813.2487244591</v>
      </c>
      <c r="I283" s="376" t="n">
        <f aca="false">+[2]data1cf!H283</f>
        <v>15820.2871154188</v>
      </c>
      <c r="J283" s="376" t="n">
        <f aca="false">+[2]data1cf!I283</f>
        <v>15141.2238029226</v>
      </c>
      <c r="K283" s="376" t="n">
        <f aca="false">+[2]data1cf!J283</f>
        <v>14548.9540128637</v>
      </c>
      <c r="L283" s="376" t="n">
        <f aca="false">+[2]data1cf!K283</f>
        <v>13794.0894574287</v>
      </c>
      <c r="M283" s="376" t="n">
        <f aca="false">+[2]data1cf!L283</f>
        <v>13135.7050624114</v>
      </c>
      <c r="N283" s="376" t="n">
        <f aca="false">+[2]data1cf!M283</f>
        <v>12447.0356741648</v>
      </c>
      <c r="O283" s="376" t="n">
        <f aca="false">+[2]data1cf!N283</f>
        <v>11845.4553199749</v>
      </c>
      <c r="P283" s="376" t="n">
        <f aca="false">+[2]data1cf!O283</f>
        <v>12799.4150841794</v>
      </c>
      <c r="Q283" s="376" t="n">
        <f aca="false">+[2]data1cf!P283</f>
        <v>13990.9868386165</v>
      </c>
      <c r="R283" s="376" t="n">
        <f aca="false">+[2]data1cf!Q283</f>
        <v>12572.6736021202</v>
      </c>
      <c r="S283" s="376" t="n">
        <f aca="false">+[2]data1cf!R283</f>
        <v>9196.44421798263</v>
      </c>
      <c r="T283" s="376" t="n">
        <f aca="false">+[2]data1cf!S283</f>
        <v>8677.45681306924</v>
      </c>
      <c r="U283" s="376" t="n">
        <f aca="false">+[2]data1cf!T283</f>
        <v>8158.49491603939</v>
      </c>
      <c r="V283" s="376" t="n">
        <f aca="false">+[2]data1cf!U283</f>
        <v>7639.55929212956</v>
      </c>
      <c r="W283" s="376" t="n">
        <f aca="false">+[2]data1cf!V283</f>
        <v>10802.9275286136</v>
      </c>
      <c r="X283" s="376" t="n">
        <f aca="false">+[2]data1cf!W283</f>
        <v>10284.0468391704</v>
      </c>
      <c r="Y283" s="376" t="n">
        <f aca="false">+[2]data1cf!X283</f>
        <v>9765.19485907493</v>
      </c>
      <c r="Z283" s="376" t="n">
        <f aca="false">+[2]data1cf!Y283</f>
        <v>9246.37244960749</v>
      </c>
      <c r="AA283" s="376" t="n">
        <f aca="false">+[2]data1cf!Z283</f>
        <v>8727.58049788696</v>
      </c>
      <c r="AB283" s="376"/>
      <c r="AC283" s="377" t="n">
        <f aca="false">XNPV(0.1,B283:AA283,$B$1:$AA$1)</f>
        <v>39828.7436502112</v>
      </c>
      <c r="AD283" s="377" t="n">
        <f aca="false">SUMPRODUCT(B283:AA283,$B$1010:$AA$1010)</f>
        <v>73082.414640697</v>
      </c>
      <c r="AE283" s="378" t="n">
        <f aca="false">SUMPRODUCT(B283:AA283,$B$1012:$AA$1012)</f>
        <v>53934.6606854224</v>
      </c>
      <c r="AF283" s="379" t="n">
        <f aca="false">XIRR(B283:AA283,$B$1:$AA$1)</f>
        <v>0.159125284885928</v>
      </c>
      <c r="AG283" s="380" t="n">
        <f aca="false">1-EXP(-(1/0.25)*(AD283/ABS($AD$1010)))</f>
        <v>0.979684640704463</v>
      </c>
    </row>
    <row r="284" customFormat="false" ht="12.75" hidden="false" customHeight="false" outlineLevel="0" collapsed="false">
      <c r="A284" s="371"/>
      <c r="B284" s="376" t="n">
        <f aca="false">+[2]data1cf!A284</f>
        <v>-115517.979541991</v>
      </c>
      <c r="C284" s="376" t="n">
        <f aca="false">+[2]data1cf!B284</f>
        <v>15937.762919036</v>
      </c>
      <c r="D284" s="376" t="n">
        <f aca="false">+[2]data1cf!C284</f>
        <v>24932.2738634862</v>
      </c>
      <c r="E284" s="376" t="n">
        <f aca="false">+[2]data1cf!D284</f>
        <v>23448.2205859722</v>
      </c>
      <c r="F284" s="376" t="n">
        <f aca="false">+[2]data1cf!E284</f>
        <v>21826.9538128668</v>
      </c>
      <c r="G284" s="376" t="n">
        <f aca="false">+[2]data1cf!F284</f>
        <v>20669.1269266655</v>
      </c>
      <c r="H284" s="376" t="n">
        <f aca="false">+[2]data1cf!G284</f>
        <v>19214.3540455932</v>
      </c>
      <c r="I284" s="376" t="n">
        <f aca="false">+[2]data1cf!H284</f>
        <v>18063.2169089611</v>
      </c>
      <c r="J284" s="376" t="n">
        <f aca="false">+[2]data1cf!I284</f>
        <v>17275.9810379848</v>
      </c>
      <c r="K284" s="376" t="n">
        <f aca="false">+[2]data1cf!J284</f>
        <v>16588.332099042</v>
      </c>
      <c r="L284" s="376" t="n">
        <f aca="false">+[2]data1cf!K284</f>
        <v>15714.2526096024</v>
      </c>
      <c r="M284" s="376" t="n">
        <f aca="false">+[2]data1cf!L284</f>
        <v>14950.9897398364</v>
      </c>
      <c r="N284" s="376" t="n">
        <f aca="false">+[2]data1cf!M284</f>
        <v>14152.6175767489</v>
      </c>
      <c r="O284" s="376" t="n">
        <f aca="false">+[2]data1cf!N284</f>
        <v>13454.1406562642</v>
      </c>
      <c r="P284" s="376" t="n">
        <f aca="false">+[2]data1cf!O284</f>
        <v>14561.1298710404</v>
      </c>
      <c r="Q284" s="376" t="n">
        <f aca="false">+[2]data1cf!P284</f>
        <v>15942.5150978268</v>
      </c>
      <c r="R284" s="376" t="n">
        <f aca="false">+[2]data1cf!Q284</f>
        <v>14298.2692145587</v>
      </c>
      <c r="S284" s="376" t="n">
        <f aca="false">+[2]data1cf!R284</f>
        <v>10384.2175629287</v>
      </c>
      <c r="T284" s="376" t="n">
        <f aca="false">+[2]data1cf!S284</f>
        <v>9782.5571665942</v>
      </c>
      <c r="U284" s="376" t="n">
        <f aca="false">+[2]data1cf!T284</f>
        <v>9180.92634146541</v>
      </c>
      <c r="V284" s="376" t="n">
        <f aca="false">+[2]data1cf!U284</f>
        <v>8579.32597467849</v>
      </c>
      <c r="W284" s="376" t="n">
        <f aca="false">+[2]data1cf!V284</f>
        <v>12246.6083959785</v>
      </c>
      <c r="X284" s="376" t="n">
        <f aca="false">+[2]data1cf!W284</f>
        <v>11645.0717145386</v>
      </c>
      <c r="Y284" s="376" t="n">
        <f aca="false">+[2]data1cf!X284</f>
        <v>11043.5683157513</v>
      </c>
      <c r="Z284" s="376" t="n">
        <f aca="false">+[2]data1cf!Y284</f>
        <v>10442.0991980961</v>
      </c>
      <c r="AA284" s="376" t="n">
        <f aca="false">+[2]data1cf!Z284</f>
        <v>9840.66539000707</v>
      </c>
      <c r="AB284" s="376"/>
      <c r="AC284" s="377" t="n">
        <f aca="false">XNPV(0.1,B284:AA284,$B$1:$AA$1)</f>
        <v>43410.6192902348</v>
      </c>
      <c r="AD284" s="377" t="n">
        <f aca="false">SUMPRODUCT(B284:AA284,$B$1010:$AA$1010)</f>
        <v>81312.5766245272</v>
      </c>
      <c r="AE284" s="378" t="n">
        <f aca="false">SUMPRODUCT(B284:AA284,$B$1012:$AA$1012)</f>
        <v>59521.7675520897</v>
      </c>
      <c r="AF284" s="379" t="n">
        <f aca="false">XIRR(B284:AA284,$B$1:$AA$1)</f>
        <v>0.15577019765106</v>
      </c>
      <c r="AG284" s="380" t="n">
        <f aca="false">1-EXP(-(1/0.25)*(AD284/ABS($AD$1010)))</f>
        <v>0.986900325876813</v>
      </c>
    </row>
    <row r="285" customFormat="false" ht="12.75" hidden="false" customHeight="false" outlineLevel="0" collapsed="false">
      <c r="A285" s="371"/>
      <c r="B285" s="376" t="n">
        <f aca="false">+[2]data1cf!A285</f>
        <v>-118000.225714902</v>
      </c>
      <c r="C285" s="376" t="n">
        <f aca="false">+[2]data1cf!B285</f>
        <v>16254.6564100258</v>
      </c>
      <c r="D285" s="376" t="n">
        <f aca="false">+[2]data1cf!C285</f>
        <v>25432.8284633039</v>
      </c>
      <c r="E285" s="376" t="n">
        <f aca="false">+[2]data1cf!D285</f>
        <v>23917.8399385738</v>
      </c>
      <c r="F285" s="376" t="n">
        <f aca="false">+[2]data1cf!E285</f>
        <v>22258.5796944747</v>
      </c>
      <c r="G285" s="376" t="n">
        <f aca="false">+[2]data1cf!F285</f>
        <v>21075.7382952584</v>
      </c>
      <c r="H285" s="376" t="n">
        <f aca="false">+[2]data1cf!G285</f>
        <v>19589.8404777459</v>
      </c>
      <c r="I285" s="376" t="n">
        <f aca="false">+[2]data1cf!H285</f>
        <v>18413.9677478907</v>
      </c>
      <c r="J285" s="376" t="n">
        <f aca="false">+[2]data1cf!I285</f>
        <v>17609.8157809469</v>
      </c>
      <c r="K285" s="376" t="n">
        <f aca="false">+[2]data1cf!J285</f>
        <v>16907.2513878584</v>
      </c>
      <c r="L285" s="376" t="n">
        <f aca="false">+[2]data1cf!K285</f>
        <v>16014.5289884912</v>
      </c>
      <c r="M285" s="376" t="n">
        <f aca="false">+[2]data1cf!L285</f>
        <v>15234.865153742</v>
      </c>
      <c r="N285" s="376" t="n">
        <f aca="false">+[2]data1cf!M285</f>
        <v>14419.3375984442</v>
      </c>
      <c r="O285" s="376" t="n">
        <f aca="false">+[2]data1cf!N285</f>
        <v>13705.7079290793</v>
      </c>
      <c r="P285" s="376" t="n">
        <f aca="false">+[2]data1cf!O285</f>
        <v>14836.6279901635</v>
      </c>
      <c r="Q285" s="376" t="n">
        <f aca="false">+[2]data1cf!P285</f>
        <v>16247.6963728198</v>
      </c>
      <c r="R285" s="376" t="n">
        <f aca="false">+[2]data1cf!Q285</f>
        <v>14568.1189933876</v>
      </c>
      <c r="S285" s="376" t="n">
        <f aca="false">+[2]data1cf!R285</f>
        <v>10569.9623412082</v>
      </c>
      <c r="T285" s="376" t="n">
        <f aca="false">+[2]data1cf!S285</f>
        <v>9955.37348800392</v>
      </c>
      <c r="U285" s="376" t="n">
        <f aca="false">+[2]data1cf!T285</f>
        <v>9340.81484143035</v>
      </c>
      <c r="V285" s="376" t="n">
        <f aca="false">+[2]data1cf!U285</f>
        <v>8726.2873076864</v>
      </c>
      <c r="W285" s="376" t="n">
        <f aca="false">+[2]data1cf!V285</f>
        <v>12472.3721612255</v>
      </c>
      <c r="X285" s="376" t="n">
        <f aca="false">+[2]data1cf!W285</f>
        <v>11857.909681297</v>
      </c>
      <c r="Y285" s="376" t="n">
        <f aca="false">+[2]data1cf!X285</f>
        <v>11243.4811991976</v>
      </c>
      <c r="Z285" s="376" t="n">
        <f aca="false">+[2]data1cf!Y285</f>
        <v>10629.087734862</v>
      </c>
      <c r="AA285" s="376" t="n">
        <f aca="false">+[2]data1cf!Z285</f>
        <v>10014.7303388231</v>
      </c>
      <c r="AB285" s="376"/>
      <c r="AC285" s="377" t="n">
        <f aca="false">XNPV(0.1,B285:AA285,$B$1:$AA$1)</f>
        <v>44018.9688875514</v>
      </c>
      <c r="AD285" s="377" t="n">
        <f aca="false">SUMPRODUCT(B285:AA285,$B$1010:$AA$1010)</f>
        <v>82651.564004907</v>
      </c>
      <c r="AE285" s="378" t="n">
        <f aca="false">SUMPRODUCT(B285:AA285,$B$1012:$AA$1012)</f>
        <v>60445.9230454642</v>
      </c>
      <c r="AF285" s="379" t="n">
        <f aca="false">XIRR(B285:AA285,$B$1:$AA$1)</f>
        <v>0.15540041912002</v>
      </c>
      <c r="AG285" s="380" t="n">
        <f aca="false">1-EXP(-(1/0.25)*(AD285/ABS($AD$1010)))</f>
        <v>0.987802885091869</v>
      </c>
    </row>
    <row r="286" customFormat="false" ht="12.75" hidden="false" customHeight="false" outlineLevel="0" collapsed="false">
      <c r="A286" s="371"/>
      <c r="B286" s="376" t="n">
        <f aca="false">+[2]data1cf!A286</f>
        <v>-89364.8907789956</v>
      </c>
      <c r="C286" s="376" t="n">
        <f aca="false">+[2]data1cf!B286</f>
        <v>12804.1904192105</v>
      </c>
      <c r="D286" s="376" t="n">
        <f aca="false">+[2]data1cf!C286</f>
        <v>19810.572117093</v>
      </c>
      <c r="E286" s="376" t="n">
        <f aca="false">+[2]data1cf!D286</f>
        <v>18683.1212634763</v>
      </c>
      <c r="F286" s="376" t="n">
        <f aca="false">+[2]data1cf!E286</f>
        <v>17279.3186438474</v>
      </c>
      <c r="G286" s="376" t="n">
        <f aca="false">+[2]data1cf!F286</f>
        <v>16385.0461086945</v>
      </c>
      <c r="H286" s="376" t="n">
        <f aca="false">+[2]data1cf!G286</f>
        <v>15258.2073521046</v>
      </c>
      <c r="I286" s="376" t="n">
        <f aca="false">+[2]data1cf!H286</f>
        <v>14367.6858515153</v>
      </c>
      <c r="J286" s="376" t="n">
        <f aca="false">+[2]data1cf!I286</f>
        <v>13758.678942755</v>
      </c>
      <c r="K286" s="376" t="n">
        <f aca="false">+[2]data1cf!J286</f>
        <v>13228.1800884686</v>
      </c>
      <c r="L286" s="376" t="n">
        <f aca="false">+[2]data1cf!K286</f>
        <v>12550.5233726681</v>
      </c>
      <c r="M286" s="376" t="n">
        <f aca="false">+[2]data1cf!L286</f>
        <v>11960.0620153734</v>
      </c>
      <c r="N286" s="376" t="n">
        <f aca="false">+[2]data1cf!M286</f>
        <v>11342.4400535093</v>
      </c>
      <c r="O286" s="376" t="n">
        <f aca="false">+[2]data1cf!N286</f>
        <v>10803.6133686821</v>
      </c>
      <c r="P286" s="376" t="n">
        <f aca="false">+[2]data1cf!O286</f>
        <v>11658.4658073008</v>
      </c>
      <c r="Q286" s="376" t="n">
        <f aca="false">+[2]data1cf!P286</f>
        <v>12727.1075928042</v>
      </c>
      <c r="R286" s="376" t="n">
        <f aca="false">+[2]data1cf!Q286</f>
        <v>11455.1163897494</v>
      </c>
      <c r="S286" s="376" t="n">
        <f aca="false">+[2]data1cf!R286</f>
        <v>8427.1998720084</v>
      </c>
      <c r="T286" s="376" t="n">
        <f aca="false">+[2]data1cf!S286</f>
        <v>7961.75444249467</v>
      </c>
      <c r="U286" s="376" t="n">
        <f aca="false">+[2]data1cf!T286</f>
        <v>7496.33188931221</v>
      </c>
      <c r="V286" s="376" t="n">
        <f aca="false">+[2]data1cf!U286</f>
        <v>7030.93289875099</v>
      </c>
      <c r="W286" s="376" t="n">
        <f aca="false">+[2]data1cf!V286</f>
        <v>9867.94835153661</v>
      </c>
      <c r="X286" s="376" t="n">
        <f aca="false">+[2]data1cf!W286</f>
        <v>9402.5986280601</v>
      </c>
      <c r="Y286" s="376" t="n">
        <f aca="false">+[2]data1cf!X286</f>
        <v>8937.27465209597</v>
      </c>
      <c r="Z286" s="376" t="n">
        <f aca="false">+[2]data1cf!Y286</f>
        <v>8471.97719606961</v>
      </c>
      <c r="AA286" s="376" t="n">
        <f aca="false">+[2]data1cf!Z286</f>
        <v>8006.70705557916</v>
      </c>
      <c r="AB286" s="376"/>
      <c r="AC286" s="377" t="n">
        <f aca="false">XNPV(0.1,B286:AA286,$B$1:$AA$1)</f>
        <v>37450.6509396086</v>
      </c>
      <c r="AD286" s="377" t="n">
        <f aca="false">SUMPRODUCT(B286:AA286,$B$1010:$AA$1010)</f>
        <v>67692.492089469</v>
      </c>
      <c r="AE286" s="378" t="n">
        <f aca="false">SUMPRODUCT(B286:AA286,$B$1012:$AA$1012)</f>
        <v>50257.0169178562</v>
      </c>
      <c r="AF286" s="379" t="n">
        <f aca="false">XIRR(B286:AA286,$B$1:$AA$1)</f>
        <v>0.161793798728156</v>
      </c>
      <c r="AG286" s="380" t="n">
        <f aca="false">1-EXP(-(1/0.25)*(AD286/ABS($AD$1010)))</f>
        <v>0.972921497851607</v>
      </c>
    </row>
    <row r="287" customFormat="false" ht="12.75" hidden="false" customHeight="false" outlineLevel="0" collapsed="false">
      <c r="A287" s="371"/>
      <c r="B287" s="376" t="n">
        <f aca="false">+[2]data1cf!A287</f>
        <v>-107355.606654769</v>
      </c>
      <c r="C287" s="376" t="n">
        <f aca="false">+[2]data1cf!B287</f>
        <v>15000.8523622783</v>
      </c>
      <c r="D287" s="376" t="n">
        <f aca="false">+[2]data1cf!C287</f>
        <v>23334.9096333504</v>
      </c>
      <c r="E287" s="376" t="n">
        <f aca="false">+[2]data1cf!D287</f>
        <v>21938.478998708</v>
      </c>
      <c r="F287" s="376" t="n">
        <f aca="false">+[2]data1cf!E287</f>
        <v>20407.6379400471</v>
      </c>
      <c r="G287" s="376" t="n">
        <f aca="false">+[2]data1cf!F287</f>
        <v>19332.0663051777</v>
      </c>
      <c r="H287" s="376" t="n">
        <f aca="false">+[2]data1cf!G287</f>
        <v>17979.6415876714</v>
      </c>
      <c r="I287" s="376" t="n">
        <f aca="false">+[2]data1cf!H287</f>
        <v>16909.8425301052</v>
      </c>
      <c r="J287" s="376" t="n">
        <f aca="false">+[2]data1cf!I287</f>
        <v>16178.231876559</v>
      </c>
      <c r="K287" s="376" t="n">
        <f aca="false">+[2]data1cf!J287</f>
        <v>15539.629442289</v>
      </c>
      <c r="L287" s="376" t="n">
        <f aca="false">+[2]data1cf!K287</f>
        <v>14726.8534545701</v>
      </c>
      <c r="M287" s="376" t="n">
        <f aca="false">+[2]data1cf!L287</f>
        <v>14017.5218964381</v>
      </c>
      <c r="N287" s="376" t="n">
        <f aca="false">+[2]data1cf!M287</f>
        <v>13275.5618288853</v>
      </c>
      <c r="O287" s="376" t="n">
        <f aca="false">+[2]data1cf!N287</f>
        <v>12626.9117096163</v>
      </c>
      <c r="P287" s="376" t="n">
        <f aca="false">+[2]data1cf!O287</f>
        <v>13655.209095514</v>
      </c>
      <c r="Q287" s="376" t="n">
        <f aca="false">+[2]data1cf!P287</f>
        <v>14938.9871674088</v>
      </c>
      <c r="R287" s="376" t="n">
        <f aca="false">+[2]data1cf!Q287</f>
        <v>13410.9218827862</v>
      </c>
      <c r="S287" s="376" t="n">
        <f aca="false">+[2]data1cf!R287</f>
        <v>9773.43279922675</v>
      </c>
      <c r="T287" s="376" t="n">
        <f aca="false">+[2]data1cf!S287</f>
        <v>9214.28506218414</v>
      </c>
      <c r="U287" s="376" t="n">
        <f aca="false">+[2]data1cf!T287</f>
        <v>8655.1648068785</v>
      </c>
      <c r="V287" s="376" t="n">
        <f aca="false">+[2]data1cf!U287</f>
        <v>8096.07285776193</v>
      </c>
      <c r="W287" s="376" t="n">
        <f aca="false">+[2]data1cf!V287</f>
        <v>11504.2291523404</v>
      </c>
      <c r="X287" s="376" t="n">
        <f aca="false">+[2]data1cf!W287</f>
        <v>10945.1963886346</v>
      </c>
      <c r="Y287" s="376" t="n">
        <f aca="false">+[2]data1cf!X287</f>
        <v>10386.1945558659</v>
      </c>
      <c r="Z287" s="376" t="n">
        <f aca="false">+[2]data1cf!Y287</f>
        <v>9827.2245819623</v>
      </c>
      <c r="AA287" s="376" t="n">
        <f aca="false">+[2]data1cf!Z287</f>
        <v>9268.28742268987</v>
      </c>
      <c r="AB287" s="376"/>
      <c r="AC287" s="377" t="n">
        <f aca="false">XNPV(0.1,B287:AA287,$B$1:$AA$1)</f>
        <v>41571.8388389252</v>
      </c>
      <c r="AD287" s="377" t="n">
        <f aca="false">SUMPRODUCT(B287:AA287,$B$1010:$AA$1010)</f>
        <v>77082.5582113977</v>
      </c>
      <c r="AE287" s="378" t="n">
        <f aca="false">SUMPRODUCT(B287:AA287,$B$1012:$AA$1012)</f>
        <v>56651.3063582452</v>
      </c>
      <c r="AF287" s="379" t="n">
        <f aca="false">XIRR(B287:AA287,$B$1:$AA$1)</f>
        <v>0.157381078050761</v>
      </c>
      <c r="AG287" s="380" t="n">
        <f aca="false">1-EXP(-(1/0.25)*(AD287/ABS($AD$1010)))</f>
        <v>0.983586401695597</v>
      </c>
    </row>
    <row r="288" customFormat="false" ht="12.75" hidden="false" customHeight="false" outlineLevel="0" collapsed="false">
      <c r="A288" s="371"/>
      <c r="B288" s="376" t="n">
        <f aca="false">+[2]data1cf!A288</f>
        <v>-106506.742550692</v>
      </c>
      <c r="C288" s="376" t="n">
        <f aca="false">+[2]data1cf!B288</f>
        <v>14862.5073061755</v>
      </c>
      <c r="D288" s="376" t="n">
        <f aca="false">+[2]data1cf!C288</f>
        <v>23175.9659264358</v>
      </c>
      <c r="E288" s="376" t="n">
        <f aca="false">+[2]data1cf!D288</f>
        <v>21800.5679059521</v>
      </c>
      <c r="F288" s="376" t="n">
        <f aca="false">+[2]data1cf!E288</f>
        <v>20260.0330323285</v>
      </c>
      <c r="G288" s="376" t="n">
        <f aca="false">+[2]data1cf!F288</f>
        <v>19193.0157150812</v>
      </c>
      <c r="H288" s="376" t="n">
        <f aca="false">+[2]data1cf!G288</f>
        <v>17851.2349222484</v>
      </c>
      <c r="I288" s="376" t="n">
        <f aca="false">+[2]data1cf!H288</f>
        <v>16789.8947989368</v>
      </c>
      <c r="J288" s="376" t="n">
        <f aca="false">+[2]data1cf!I288</f>
        <v>16064.0690134688</v>
      </c>
      <c r="K288" s="376" t="n">
        <f aca="false">+[2]data1cf!J288</f>
        <v>15430.5672794269</v>
      </c>
      <c r="L288" s="376" t="n">
        <f aca="false">+[2]data1cf!K288</f>
        <v>14624.1666855774</v>
      </c>
      <c r="M288" s="376" t="n">
        <f aca="false">+[2]data1cf!L288</f>
        <v>13920.4438340267</v>
      </c>
      <c r="N288" s="376" t="n">
        <f aca="false">+[2]data1cf!M288</f>
        <v>13184.3504676889</v>
      </c>
      <c r="O288" s="376" t="n">
        <f aca="false">+[2]data1cf!N288</f>
        <v>12540.8821973206</v>
      </c>
      <c r="P288" s="376" t="n">
        <f aca="false">+[2]data1cf!O288</f>
        <v>13560.9958516317</v>
      </c>
      <c r="Q288" s="376" t="n">
        <f aca="false">+[2]data1cf!P288</f>
        <v>14834.6230505839</v>
      </c>
      <c r="R288" s="376" t="n">
        <f aca="false">+[2]data1cf!Q288</f>
        <v>13318.6402254548</v>
      </c>
      <c r="S288" s="376" t="n">
        <f aca="false">+[2]data1cf!R288</f>
        <v>9709.91288064579</v>
      </c>
      <c r="T288" s="376" t="n">
        <f aca="false">+[2]data1cf!S288</f>
        <v>9155.18634206352</v>
      </c>
      <c r="U288" s="376" t="n">
        <f aca="false">+[2]data1cf!T288</f>
        <v>8600.48706791927</v>
      </c>
      <c r="V288" s="376" t="n">
        <f aca="false">+[2]data1cf!U288</f>
        <v>8045.81587614618</v>
      </c>
      <c r="W288" s="376" t="n">
        <f aca="false">+[2]data1cf!V288</f>
        <v>11427.0237734337</v>
      </c>
      <c r="X288" s="376" t="n">
        <f aca="false">+[2]data1cf!W288</f>
        <v>10872.4112990905</v>
      </c>
      <c r="Y288" s="376" t="n">
        <f aca="false">+[2]data1cf!X288</f>
        <v>10317.8295111124</v>
      </c>
      <c r="Z288" s="376" t="n">
        <f aca="false">+[2]data1cf!Y288</f>
        <v>9763.27933009058</v>
      </c>
      <c r="AA288" s="376" t="n">
        <f aca="false">+[2]data1cf!Z288</f>
        <v>9208.76170423355</v>
      </c>
      <c r="AB288" s="376"/>
      <c r="AC288" s="377" t="n">
        <f aca="false">XNPV(0.1,B288:AA288,$B$1:$AA$1)</f>
        <v>41363.6960217933</v>
      </c>
      <c r="AD288" s="377" t="n">
        <f aca="false">SUMPRODUCT(B288:AA288,$B$1010:$AA$1010)</f>
        <v>76626.5219828203</v>
      </c>
      <c r="AE288" s="378" t="n">
        <f aca="false">SUMPRODUCT(B288:AA288,$B$1012:$AA$1012)</f>
        <v>56336.2974728954</v>
      </c>
      <c r="AF288" s="379" t="n">
        <f aca="false">XIRR(B288:AA288,$B$1:$AA$1)</f>
        <v>0.15752938333549</v>
      </c>
      <c r="AG288" s="380" t="n">
        <f aca="false">1-EXP(-(1/0.25)*(AD288/ABS($AD$1010)))</f>
        <v>0.983182438634074</v>
      </c>
    </row>
    <row r="289" customFormat="false" ht="12.75" hidden="false" customHeight="false" outlineLevel="0" collapsed="false">
      <c r="A289" s="371"/>
      <c r="B289" s="376" t="n">
        <f aca="false">+[2]data1cf!A289</f>
        <v>-102172.419010151</v>
      </c>
      <c r="C289" s="376" t="n">
        <f aca="false">+[2]data1cf!B289</f>
        <v>14380.4096846453</v>
      </c>
      <c r="D289" s="376" t="n">
        <f aca="false">+[2]data1cf!C289</f>
        <v>22326.3018452857</v>
      </c>
      <c r="E289" s="376" t="n">
        <f aca="false">+[2]data1cf!D289</f>
        <v>21017.8532780955</v>
      </c>
      <c r="F289" s="376" t="n">
        <f aca="false">+[2]data1cf!E289</f>
        <v>19506.3583002348</v>
      </c>
      <c r="G289" s="376" t="n">
        <f aca="false">+[2]data1cf!F289</f>
        <v>18483.0195648298</v>
      </c>
      <c r="H289" s="376" t="n">
        <f aca="false">+[2]data1cf!G289</f>
        <v>17195.5869451085</v>
      </c>
      <c r="I289" s="376" t="n">
        <f aca="false">+[2]data1cf!H289</f>
        <v>16177.4383735317</v>
      </c>
      <c r="J289" s="376" t="n">
        <f aca="false">+[2]data1cf!I289</f>
        <v>15481.1502841094</v>
      </c>
      <c r="K289" s="376" t="n">
        <f aca="false">+[2]data1cf!J289</f>
        <v>14873.6928661901</v>
      </c>
      <c r="L289" s="376" t="n">
        <f aca="false">+[2]data1cf!K289</f>
        <v>14099.8452093721</v>
      </c>
      <c r="M289" s="376" t="n">
        <f aca="false">+[2]data1cf!L289</f>
        <v>13424.7605684027</v>
      </c>
      <c r="N289" s="376" t="n">
        <f aca="false">+[2]data1cf!M289</f>
        <v>12718.6227403656</v>
      </c>
      <c r="O289" s="376" t="n">
        <f aca="false">+[2]data1cf!N289</f>
        <v>12101.6131334819</v>
      </c>
      <c r="P289" s="376" t="n">
        <f aca="false">+[2]data1cf!O289</f>
        <v>13079.9404284746</v>
      </c>
      <c r="Q289" s="376" t="n">
        <f aca="false">+[2]data1cf!P289</f>
        <v>14301.7369900597</v>
      </c>
      <c r="R289" s="376" t="n">
        <f aca="false">+[2]data1cf!Q289</f>
        <v>12847.4475365299</v>
      </c>
      <c r="S289" s="376" t="n">
        <f aca="false">+[2]data1cf!R289</f>
        <v>9385.57842348551</v>
      </c>
      <c r="T289" s="376" t="n">
        <f aca="false">+[2]data1cf!S289</f>
        <v>8853.42664624847</v>
      </c>
      <c r="U289" s="376" t="n">
        <f aca="false">+[2]data1cf!T289</f>
        <v>8321.30102391504</v>
      </c>
      <c r="V289" s="376" t="n">
        <f aca="false">+[2]data1cf!U289</f>
        <v>7789.20234113234</v>
      </c>
      <c r="W289" s="376" t="n">
        <f aca="false">+[2]data1cf!V289</f>
        <v>11032.810978188</v>
      </c>
      <c r="X289" s="376" t="n">
        <f aca="false">+[2]data1cf!W289</f>
        <v>10500.7686233119</v>
      </c>
      <c r="Y289" s="376" t="n">
        <f aca="false">+[2]data1cf!X289</f>
        <v>9968.75570601028</v>
      </c>
      <c r="Z289" s="376" t="n">
        <f aca="false">+[2]data1cf!Y289</f>
        <v>9436.77310941033</v>
      </c>
      <c r="AA289" s="376" t="n">
        <f aca="false">+[2]data1cf!Z289</f>
        <v>8904.82174313309</v>
      </c>
      <c r="AB289" s="376"/>
      <c r="AC289" s="377" t="n">
        <f aca="false">XNPV(0.1,B289:AA289,$B$1:$AA$1)</f>
        <v>40414.3544108959</v>
      </c>
      <c r="AD289" s="377" t="n">
        <f aca="false">SUMPRODUCT(B289:AA289,$B$1010:$AA$1010)</f>
        <v>74409.8287852834</v>
      </c>
      <c r="AE289" s="378" t="n">
        <f aca="false">SUMPRODUCT(B289:AA289,$B$1012:$AA$1012)</f>
        <v>54840.5556147982</v>
      </c>
      <c r="AF289" s="379" t="n">
        <f aca="false">XIRR(B289:AA289,$B$1:$AA$1)</f>
        <v>0.158548789727485</v>
      </c>
      <c r="AG289" s="380" t="n">
        <f aca="false">1-EXP(-(1/0.25)*(AD289/ABS($AD$1010)))</f>
        <v>0.98107268100511</v>
      </c>
    </row>
    <row r="290" customFormat="false" ht="12.75" hidden="false" customHeight="false" outlineLevel="0" collapsed="false">
      <c r="A290" s="371"/>
      <c r="B290" s="376" t="n">
        <f aca="false">+[2]data1cf!A290</f>
        <v>-105532.190937287</v>
      </c>
      <c r="C290" s="376" t="n">
        <f aca="false">+[2]data1cf!B290</f>
        <v>14709.6992199125</v>
      </c>
      <c r="D290" s="376" t="n">
        <f aca="false">+[2]data1cf!C290</f>
        <v>22931.9994993578</v>
      </c>
      <c r="E290" s="376" t="n">
        <f aca="false">+[2]data1cf!D290</f>
        <v>21617.8011517374</v>
      </c>
      <c r="F290" s="376" t="n">
        <f aca="false">+[2]data1cf!E290</f>
        <v>20090.5729264378</v>
      </c>
      <c r="G290" s="376" t="n">
        <f aca="false">+[2]data1cf!F290</f>
        <v>19033.3765263435</v>
      </c>
      <c r="H290" s="376" t="n">
        <f aca="false">+[2]data1cf!G290</f>
        <v>17703.8156564805</v>
      </c>
      <c r="I290" s="376" t="n">
        <f aca="false">+[2]data1cf!H290</f>
        <v>16652.1869439657</v>
      </c>
      <c r="J290" s="376" t="n">
        <f aca="false">+[2]data1cf!I290</f>
        <v>15933.0025661057</v>
      </c>
      <c r="K290" s="376" t="n">
        <f aca="false">+[2]data1cf!J290</f>
        <v>15305.3567701495</v>
      </c>
      <c r="L290" s="376" t="n">
        <f aca="false">+[2]data1cf!K290</f>
        <v>14506.2755462106</v>
      </c>
      <c r="M290" s="376" t="n">
        <f aca="false">+[2]data1cf!L290</f>
        <v>13808.9918573264</v>
      </c>
      <c r="N290" s="376" t="n">
        <f aca="false">+[2]data1cf!M290</f>
        <v>13079.6338483999</v>
      </c>
      <c r="O290" s="376" t="n">
        <f aca="false">+[2]data1cf!N290</f>
        <v>12442.1146801109</v>
      </c>
      <c r="P290" s="376" t="n">
        <f aca="false">+[2]data1cf!O290</f>
        <v>13452.8328743205</v>
      </c>
      <c r="Q290" s="376" t="n">
        <f aca="false">+[2]data1cf!P290</f>
        <v>14714.8062059973</v>
      </c>
      <c r="R290" s="376" t="n">
        <f aca="false">+[2]data1cf!Q290</f>
        <v>13212.6948360714</v>
      </c>
      <c r="S290" s="376" t="n">
        <f aca="false">+[2]data1cf!R290</f>
        <v>9636.9878519644</v>
      </c>
      <c r="T290" s="376" t="n">
        <f aca="false">+[2]data1cf!S290</f>
        <v>9087.33713891418</v>
      </c>
      <c r="U290" s="376" t="n">
        <f aca="false">+[2]data1cf!T290</f>
        <v>8537.71344082855</v>
      </c>
      <c r="V290" s="376" t="n">
        <f aca="false">+[2]data1cf!U290</f>
        <v>7988.11756815646</v>
      </c>
      <c r="W290" s="376" t="n">
        <f aca="false">+[2]data1cf!V290</f>
        <v>11338.3869395568</v>
      </c>
      <c r="X290" s="376" t="n">
        <f aca="false">+[2]data1cf!W290</f>
        <v>10788.8492470419</v>
      </c>
      <c r="Y290" s="376" t="n">
        <f aca="false">+[2]data1cf!X290</f>
        <v>10239.3419601076</v>
      </c>
      <c r="Z290" s="376" t="n">
        <f aca="false">+[2]data1cf!Y290</f>
        <v>9689.8659909214</v>
      </c>
      <c r="AA290" s="376" t="n">
        <f aca="false">+[2]data1cf!Z290</f>
        <v>9140.42227901572</v>
      </c>
      <c r="AB290" s="376"/>
      <c r="AC290" s="377" t="n">
        <f aca="false">XNPV(0.1,B290:AA290,$B$1:$AA$1)</f>
        <v>41061.0501998289</v>
      </c>
      <c r="AD290" s="377" t="n">
        <f aca="false">SUMPRODUCT(B290:AA290,$B$1010:$AA$1010)</f>
        <v>76032.5317193759</v>
      </c>
      <c r="AE290" s="378" t="n">
        <f aca="false">SUMPRODUCT(B290:AA290,$B$1012:$AA$1012)</f>
        <v>55906.9596171229</v>
      </c>
      <c r="AF290" s="379" t="n">
        <f aca="false">XIRR(B290:AA290,$B$1:$AA$1)</f>
        <v>0.157595630338971</v>
      </c>
      <c r="AG290" s="380" t="n">
        <f aca="false">1-EXP(-(1/0.25)*(AD290/ABS($AD$1010)))</f>
        <v>0.982641328802734</v>
      </c>
    </row>
    <row r="291" customFormat="false" ht="12.75" hidden="false" customHeight="false" outlineLevel="0" collapsed="false">
      <c r="A291" s="371"/>
      <c r="B291" s="376" t="n">
        <f aca="false">+[2]data1cf!A291</f>
        <v>-101568.224719402</v>
      </c>
      <c r="C291" s="376" t="n">
        <f aca="false">+[2]data1cf!B291</f>
        <v>14251.4350567089</v>
      </c>
      <c r="D291" s="376" t="n">
        <f aca="false">+[2]data1cf!C291</f>
        <v>22181.0937873745</v>
      </c>
      <c r="E291" s="376" t="n">
        <f aca="false">+[2]data1cf!D291</f>
        <v>20932.3258124843</v>
      </c>
      <c r="F291" s="376" t="n">
        <f aca="false">+[2]data1cf!E291</f>
        <v>19401.2978528654</v>
      </c>
      <c r="G291" s="376" t="n">
        <f aca="false">+[2]data1cf!F291</f>
        <v>18384.0478068557</v>
      </c>
      <c r="H291" s="376" t="n">
        <f aca="false">+[2]data1cf!G291</f>
        <v>17104.1911919249</v>
      </c>
      <c r="I291" s="376" t="n">
        <f aca="false">+[2]data1cf!H291</f>
        <v>16092.0634189162</v>
      </c>
      <c r="J291" s="376" t="n">
        <f aca="false">+[2]data1cf!I291</f>
        <v>15399.8928133749</v>
      </c>
      <c r="K291" s="376" t="n">
        <f aca="false">+[2]data1cf!J291</f>
        <v>14796.0659105659</v>
      </c>
      <c r="L291" s="376" t="n">
        <f aca="false">+[2]data1cf!K291</f>
        <v>14026.75605498</v>
      </c>
      <c r="M291" s="376" t="n">
        <f aca="false">+[2]data1cf!L291</f>
        <v>13355.6635117781</v>
      </c>
      <c r="N291" s="376" t="n">
        <f aca="false">+[2]data1cf!M291</f>
        <v>12653.7014138286</v>
      </c>
      <c r="O291" s="376" t="n">
        <f aca="false">+[2]data1cf!N291</f>
        <v>12040.3800810824</v>
      </c>
      <c r="P291" s="376" t="n">
        <f aca="false">+[2]data1cf!O291</f>
        <v>13012.8824579547</v>
      </c>
      <c r="Q291" s="376" t="n">
        <f aca="false">+[2]data1cf!P291</f>
        <v>14227.4539531851</v>
      </c>
      <c r="R291" s="376" t="n">
        <f aca="false">+[2]data1cf!Q291</f>
        <v>12781.7644074722</v>
      </c>
      <c r="S291" s="376" t="n">
        <f aca="false">+[2]data1cf!R291</f>
        <v>9340.36697919056</v>
      </c>
      <c r="T291" s="376" t="n">
        <f aca="false">+[2]data1cf!S291</f>
        <v>8811.36206946174</v>
      </c>
      <c r="U291" s="376" t="n">
        <f aca="false">+[2]data1cf!T291</f>
        <v>8282.38315997009</v>
      </c>
      <c r="V291" s="376" t="n">
        <f aca="false">+[2]data1cf!U291</f>
        <v>7753.43103072275</v>
      </c>
      <c r="W291" s="376" t="n">
        <f aca="false">+[2]data1cf!V291</f>
        <v>10977.8586614078</v>
      </c>
      <c r="X291" s="376" t="n">
        <f aca="false">+[2]data1cf!W291</f>
        <v>10448.9625269733</v>
      </c>
      <c r="Y291" s="376" t="n">
        <f aca="false">+[2]data1cf!X291</f>
        <v>9920.09565603477</v>
      </c>
      <c r="Z291" s="376" t="n">
        <f aca="false">+[2]data1cf!Y291</f>
        <v>9391.25892649715</v>
      </c>
      <c r="AA291" s="376" t="n">
        <f aca="false">+[2]data1cf!Z291</f>
        <v>8862.45324260244</v>
      </c>
      <c r="AB291" s="376"/>
      <c r="AC291" s="377" t="n">
        <f aca="false">XNPV(0.1,B291:AA291,$B$1:$AA$1)</f>
        <v>40221.4592061107</v>
      </c>
      <c r="AD291" s="377" t="n">
        <f aca="false">SUMPRODUCT(B291:AA291,$B$1010:$AA$1010)</f>
        <v>74038.156872617</v>
      </c>
      <c r="AE291" s="378" t="n">
        <f aca="false">SUMPRODUCT(B291:AA291,$B$1012:$AA$1012)</f>
        <v>54570.1672998726</v>
      </c>
      <c r="AF291" s="379" t="n">
        <f aca="false">XIRR(B291:AA291,$B$1:$AA$1)</f>
        <v>0.158582898059493</v>
      </c>
      <c r="AG291" s="380" t="n">
        <f aca="false">1-EXP(-(1/0.25)*(AD291/ABS($AD$1010)))</f>
        <v>0.980693883542482</v>
      </c>
    </row>
    <row r="292" customFormat="false" ht="12.75" hidden="false" customHeight="false" outlineLevel="0" collapsed="false">
      <c r="A292" s="371"/>
      <c r="B292" s="376" t="n">
        <f aca="false">+[2]data1cf!A292</f>
        <v>-105563.190828849</v>
      </c>
      <c r="C292" s="376" t="n">
        <f aca="false">+[2]data1cf!B292</f>
        <v>14825.308926077</v>
      </c>
      <c r="D292" s="376" t="n">
        <f aca="false">+[2]data1cf!C292</f>
        <v>22933.1520023802</v>
      </c>
      <c r="E292" s="376" t="n">
        <f aca="false">+[2]data1cf!D292</f>
        <v>21620.7821599906</v>
      </c>
      <c r="F292" s="376" t="n">
        <f aca="false">+[2]data1cf!E292</f>
        <v>20095.9633488993</v>
      </c>
      <c r="G292" s="376" t="n">
        <f aca="false">+[2]data1cf!F292</f>
        <v>19038.454551429</v>
      </c>
      <c r="H292" s="376" t="n">
        <f aca="false">+[2]data1cf!G292</f>
        <v>17708.5049732803</v>
      </c>
      <c r="I292" s="376" t="n">
        <f aca="false">+[2]data1cf!H292</f>
        <v>16656.5673467198</v>
      </c>
      <c r="J292" s="376" t="n">
        <f aca="false">+[2]data1cf!I292</f>
        <v>15937.1717097404</v>
      </c>
      <c r="K292" s="376" t="n">
        <f aca="false">+[2]data1cf!J292</f>
        <v>15309.3396399705</v>
      </c>
      <c r="L292" s="376" t="n">
        <f aca="false">+[2]data1cf!K292</f>
        <v>14510.0255913455</v>
      </c>
      <c r="M292" s="376" t="n">
        <f aca="false">+[2]data1cf!L292</f>
        <v>13812.5370766299</v>
      </c>
      <c r="N292" s="376" t="n">
        <f aca="false">+[2]data1cf!M292</f>
        <v>13082.9648200981</v>
      </c>
      <c r="O292" s="376" t="n">
        <f aca="false">+[2]data1cf!N292</f>
        <v>12445.2564145057</v>
      </c>
      <c r="P292" s="376" t="n">
        <f aca="false">+[2]data1cf!O292</f>
        <v>13456.2734725624</v>
      </c>
      <c r="Q292" s="376" t="n">
        <f aca="false">+[2]data1cf!P292</f>
        <v>14718.617506639</v>
      </c>
      <c r="R292" s="376" t="n">
        <f aca="false">+[2]data1cf!Q292</f>
        <v>13216.0648941958</v>
      </c>
      <c r="S292" s="376" t="n">
        <f aca="false">+[2]data1cf!R292</f>
        <v>9639.30755258387</v>
      </c>
      <c r="T292" s="376" t="n">
        <f aca="false">+[2]data1cf!S292</f>
        <v>9089.49538062381</v>
      </c>
      <c r="U292" s="376" t="n">
        <f aca="false">+[2]data1cf!T292</f>
        <v>8539.71023156394</v>
      </c>
      <c r="V292" s="376" t="n">
        <f aca="false">+[2]data1cf!U292</f>
        <v>7989.95291609126</v>
      </c>
      <c r="W292" s="376" t="n">
        <f aca="false">+[2]data1cf!V292</f>
        <v>11341.2064231027</v>
      </c>
      <c r="X292" s="376" t="n">
        <f aca="false">+[2]data1cf!W292</f>
        <v>10791.5073048775</v>
      </c>
      <c r="Y292" s="376" t="n">
        <f aca="false">+[2]data1cf!X292</f>
        <v>10241.8386011646</v>
      </c>
      <c r="Z292" s="376" t="n">
        <f aca="false">+[2]data1cf!Y292</f>
        <v>9692.20122439922</v>
      </c>
      <c r="AA292" s="376" t="n">
        <f aca="false">+[2]data1cf!Z292</f>
        <v>9142.59611438992</v>
      </c>
      <c r="AB292" s="376"/>
      <c r="AC292" s="377" t="n">
        <f aca="false">XNPV(0.1,B292:AA292,$B$1:$AA$1)</f>
        <v>41163.7707125086</v>
      </c>
      <c r="AD292" s="377" t="n">
        <f aca="false">SUMPRODUCT(B292:AA292,$B$1010:$AA$1010)</f>
        <v>76148.2414992856</v>
      </c>
      <c r="AE292" s="378" t="n">
        <f aca="false">SUMPRODUCT(B292:AA292,$B$1012:$AA$1012)</f>
        <v>56015.9989125687</v>
      </c>
      <c r="AF292" s="379" t="n">
        <f aca="false">XIRR(B292:AA292,$B$1:$AA$1)</f>
        <v>0.157761936571057</v>
      </c>
      <c r="AG292" s="380" t="n">
        <f aca="false">1-EXP(-(1/0.25)*(AD292/ABS($AD$1010)))</f>
        <v>0.982748085675291</v>
      </c>
    </row>
    <row r="293" customFormat="false" ht="12.75" hidden="false" customHeight="false" outlineLevel="0" collapsed="false">
      <c r="A293" s="371"/>
      <c r="B293" s="376" t="n">
        <f aca="false">+[2]data1cf!A293</f>
        <v>-93708.6227384879</v>
      </c>
      <c r="C293" s="376" t="n">
        <f aca="false">+[2]data1cf!B293</f>
        <v>13362.0325193099</v>
      </c>
      <c r="D293" s="376" t="n">
        <f aca="false">+[2]data1cf!C293</f>
        <v>20638.9445754304</v>
      </c>
      <c r="E293" s="376" t="n">
        <f aca="false">+[2]data1cf!D293</f>
        <v>19459.4023876895</v>
      </c>
      <c r="F293" s="376" t="n">
        <f aca="false">+[2]data1cf!E293</f>
        <v>18034.6293607877</v>
      </c>
      <c r="G293" s="376" t="n">
        <f aca="false">+[2]data1cf!F293</f>
        <v>17096.5834316741</v>
      </c>
      <c r="H293" s="376" t="n">
        <f aca="false">+[2]data1cf!G293</f>
        <v>15915.2785296116</v>
      </c>
      <c r="I293" s="376" t="n">
        <f aca="false">+[2]data1cf!H293</f>
        <v>14981.4717223543</v>
      </c>
      <c r="J293" s="376" t="n">
        <f aca="false">+[2]data1cf!I293</f>
        <v>14342.8630007335</v>
      </c>
      <c r="K293" s="376" t="n">
        <f aca="false">+[2]data1cf!J293</f>
        <v>13786.2632965114</v>
      </c>
      <c r="L293" s="376" t="n">
        <f aca="false">+[2]data1cf!K293</f>
        <v>13075.9829817486</v>
      </c>
      <c r="M293" s="376" t="n">
        <f aca="false">+[2]data1cf!L293</f>
        <v>12456.8212495509</v>
      </c>
      <c r="N293" s="376" t="n">
        <f aca="false">+[2]data1cf!M293</f>
        <v>11809.1787255706</v>
      </c>
      <c r="O293" s="376" t="n">
        <f aca="false">+[2]data1cf!N293</f>
        <v>11243.8359440311</v>
      </c>
      <c r="P293" s="376" t="n">
        <f aca="false">+[2]data1cf!O293</f>
        <v>12140.5654466816</v>
      </c>
      <c r="Q293" s="376" t="n">
        <f aca="false">+[2]data1cf!P293</f>
        <v>13261.1503771548</v>
      </c>
      <c r="R293" s="376" t="n">
        <f aca="false">+[2]data1cf!Q293</f>
        <v>11927.3318860819</v>
      </c>
      <c r="S293" s="376" t="n">
        <f aca="false">+[2]data1cf!R293</f>
        <v>8752.23835470457</v>
      </c>
      <c r="T293" s="376" t="n">
        <f aca="false">+[2]data1cf!S293</f>
        <v>8264.16916131718</v>
      </c>
      <c r="U293" s="376" t="n">
        <f aca="false">+[2]data1cf!T293</f>
        <v>7776.12395620394</v>
      </c>
      <c r="V293" s="376" t="n">
        <f aca="false">+[2]data1cf!U293</f>
        <v>7288.10345901304</v>
      </c>
      <c r="W293" s="376" t="n">
        <f aca="false">+[2]data1cf!V293</f>
        <v>10263.0168556603</v>
      </c>
      <c r="X293" s="376" t="n">
        <f aca="false">+[2]data1cf!W293</f>
        <v>9775.04802026421</v>
      </c>
      <c r="Y293" s="376" t="n">
        <f aca="false">+[2]data1cf!X293</f>
        <v>9287.10618388204</v>
      </c>
      <c r="Z293" s="376" t="n">
        <f aca="false">+[2]data1cf!Y293</f>
        <v>8799.19215648415</v>
      </c>
      <c r="AA293" s="376" t="n">
        <f aca="false">+[2]data1cf!Z293</f>
        <v>8311.30677234008</v>
      </c>
      <c r="AB293" s="376"/>
      <c r="AC293" s="377" t="n">
        <f aca="false">XNPV(0.1,B293:AA293,$B$1:$AA$1)</f>
        <v>38444.7364031025</v>
      </c>
      <c r="AD293" s="377" t="n">
        <f aca="false">SUMPRODUCT(B293:AA293,$B$1010:$AA$1010)</f>
        <v>69957.1874372837</v>
      </c>
      <c r="AE293" s="378" t="n">
        <f aca="false">SUMPRODUCT(B293:AA293,$B$1012:$AA$1012)</f>
        <v>51799.0417706201</v>
      </c>
      <c r="AF293" s="379" t="n">
        <f aca="false">XIRR(B293:AA293,$B$1:$AA$1)</f>
        <v>0.160577946768024</v>
      </c>
      <c r="AG293" s="380" t="n">
        <f aca="false">1-EXP(-(1/0.25)*(AD293/ABS($AD$1010)))</f>
        <v>0.97600133415801</v>
      </c>
    </row>
    <row r="294" customFormat="false" ht="12.75" hidden="false" customHeight="false" outlineLevel="0" collapsed="false">
      <c r="A294" s="371"/>
      <c r="B294" s="376" t="n">
        <f aca="false">+[2]data1cf!A294</f>
        <v>-94033.1255347846</v>
      </c>
      <c r="C294" s="376" t="n">
        <f aca="false">+[2]data1cf!B294</f>
        <v>13405.0509708816</v>
      </c>
      <c r="D294" s="376" t="n">
        <f aca="false">+[2]data1cf!C294</f>
        <v>20661.7671475787</v>
      </c>
      <c r="E294" s="376" t="n">
        <f aca="false">+[2]data1cf!D294</f>
        <v>19488.6815476914</v>
      </c>
      <c r="F294" s="376" t="n">
        <f aca="false">+[2]data1cf!E294</f>
        <v>18091.0555956488</v>
      </c>
      <c r="G294" s="376" t="n">
        <f aca="false">+[2]data1cf!F294</f>
        <v>17149.739531804</v>
      </c>
      <c r="H294" s="376" t="n">
        <f aca="false">+[2]data1cf!G294</f>
        <v>15964.3656824229</v>
      </c>
      <c r="I294" s="376" t="n">
        <f aca="false">+[2]data1cf!H294</f>
        <v>15027.3252034789</v>
      </c>
      <c r="J294" s="376" t="n">
        <f aca="false">+[2]data1cf!I294</f>
        <v>14386.5050491228</v>
      </c>
      <c r="K294" s="376" t="n">
        <f aca="false">+[2]data1cf!J294</f>
        <v>13827.9554550665</v>
      </c>
      <c r="L294" s="376" t="n">
        <f aca="false">+[2]data1cf!K294</f>
        <v>13115.2379620461</v>
      </c>
      <c r="M294" s="376" t="n">
        <f aca="false">+[2]data1cf!L294</f>
        <v>12493.9321399281</v>
      </c>
      <c r="N294" s="376" t="n">
        <f aca="false">+[2]data1cf!M294</f>
        <v>11844.0469001348</v>
      </c>
      <c r="O294" s="376" t="n">
        <f aca="false">+[2]data1cf!N294</f>
        <v>11276.7232073397</v>
      </c>
      <c r="P294" s="376" t="n">
        <f aca="false">+[2]data1cf!O294</f>
        <v>12176.5811775167</v>
      </c>
      <c r="Q294" s="376" t="n">
        <f aca="false">+[2]data1cf!P294</f>
        <v>13301.0465720581</v>
      </c>
      <c r="R294" s="376" t="n">
        <f aca="false">+[2]data1cf!Q294</f>
        <v>11962.6092122253</v>
      </c>
      <c r="S294" s="376" t="n">
        <f aca="false">+[2]data1cf!R294</f>
        <v>8776.52067634009</v>
      </c>
      <c r="T294" s="376" t="n">
        <f aca="false">+[2]data1cf!S294</f>
        <v>8286.76135227517</v>
      </c>
      <c r="U294" s="376" t="n">
        <f aca="false">+[2]data1cf!T294</f>
        <v>7797.02609955318</v>
      </c>
      <c r="V294" s="376" t="n">
        <f aca="false">+[2]data1cf!U294</f>
        <v>7307.31564031438</v>
      </c>
      <c r="W294" s="376" t="n">
        <f aca="false">+[2]data1cf!V294</f>
        <v>10292.5308393757</v>
      </c>
      <c r="X294" s="376" t="n">
        <f aca="false">+[2]data1cf!W294</f>
        <v>9802.87222083099</v>
      </c>
      <c r="Y294" s="376" t="n">
        <f aca="false">+[2]data1cf!X294</f>
        <v>9313.24069479477</v>
      </c>
      <c r="Z294" s="376" t="n">
        <f aca="false">+[2]data1cf!Y294</f>
        <v>8823.63707404233</v>
      </c>
      <c r="AA294" s="376" t="n">
        <f aca="false">+[2]data1cf!Z294</f>
        <v>8334.06219573219</v>
      </c>
      <c r="AB294" s="376"/>
      <c r="AC294" s="377" t="n">
        <f aca="false">XNPV(0.1,B294:AA294,$B$1:$AA$1)</f>
        <v>38466.3811887449</v>
      </c>
      <c r="AD294" s="377" t="n">
        <f aca="false">SUMPRODUCT(B294:AA294,$B$1010:$AA$1010)</f>
        <v>70068.0422832639</v>
      </c>
      <c r="AE294" s="378" t="n">
        <f aca="false">SUMPRODUCT(B294:AA294,$B$1012:$AA$1012)</f>
        <v>51858.2403655002</v>
      </c>
      <c r="AF294" s="379" t="n">
        <f aca="false">XIRR(B294:AA294,$B$1:$AA$1)</f>
        <v>0.160392219722038</v>
      </c>
      <c r="AG294" s="380" t="n">
        <f aca="false">1-EXP(-(1/0.25)*(AD294/ABS($AD$1010)))</f>
        <v>0.976142752984643</v>
      </c>
    </row>
    <row r="295" customFormat="false" ht="12.75" hidden="false" customHeight="false" outlineLevel="0" collapsed="false">
      <c r="A295" s="371"/>
      <c r="B295" s="376" t="n">
        <f aca="false">+[2]data1cf!A295</f>
        <v>-116843.933261798</v>
      </c>
      <c r="C295" s="376" t="n">
        <f aca="false">+[2]data1cf!B295</f>
        <v>16180.5287495916</v>
      </c>
      <c r="D295" s="376" t="n">
        <f aca="false">+[2]data1cf!C295</f>
        <v>25206.591198878</v>
      </c>
      <c r="E295" s="376" t="n">
        <f aca="false">+[2]data1cf!D295</f>
        <v>23757.8866739091</v>
      </c>
      <c r="F295" s="376" t="n">
        <f aca="false">+[2]data1cf!E295</f>
        <v>22057.5175456378</v>
      </c>
      <c r="G295" s="376" t="n">
        <f aca="false">+[2]data1cf!F295</f>
        <v>20886.3285332529</v>
      </c>
      <c r="H295" s="376" t="n">
        <f aca="false">+[2]data1cf!G295</f>
        <v>19414.9294908828</v>
      </c>
      <c r="I295" s="376" t="n">
        <f aca="false">+[2]data1cf!H295</f>
        <v>18250.5792200324</v>
      </c>
      <c r="J295" s="376" t="n">
        <f aca="false">+[2]data1cf!I295</f>
        <v>17454.3071943758</v>
      </c>
      <c r="K295" s="376" t="n">
        <f aca="false">+[2]data1cf!J295</f>
        <v>16758.6907934935</v>
      </c>
      <c r="L295" s="376" t="n">
        <f aca="false">+[2]data1cf!K295</f>
        <v>15874.6527286167</v>
      </c>
      <c r="M295" s="376" t="n">
        <f aca="false">+[2]data1cf!L295</f>
        <v>15102.6288742372</v>
      </c>
      <c r="N295" s="376" t="n">
        <f aca="false">+[2]data1cf!M295</f>
        <v>14295.0927304116</v>
      </c>
      <c r="O295" s="376" t="n">
        <f aca="false">+[2]data1cf!N295</f>
        <v>13588.5215910849</v>
      </c>
      <c r="P295" s="376" t="n">
        <f aca="false">+[2]data1cf!O295</f>
        <v>14708.2940644382</v>
      </c>
      <c r="Q295" s="376" t="n">
        <f aca="false">+[2]data1cf!P295</f>
        <v>16105.5352894615</v>
      </c>
      <c r="R295" s="376" t="n">
        <f aca="false">+[2]data1cf!Q295</f>
        <v>14442.4162060748</v>
      </c>
      <c r="S295" s="376" t="n">
        <f aca="false">+[2]data1cf!R295</f>
        <v>10483.4377701677</v>
      </c>
      <c r="T295" s="376" t="n">
        <f aca="false">+[2]data1cf!S295</f>
        <v>9874.87131605987</v>
      </c>
      <c r="U295" s="376" t="n">
        <f aca="false">+[2]data1cf!T295</f>
        <v>9266.33477258582</v>
      </c>
      <c r="V295" s="376" t="n">
        <f aca="false">+[2]data1cf!U295</f>
        <v>8657.82903706462</v>
      </c>
      <c r="W295" s="376" t="n">
        <f aca="false">+[2]data1cf!V295</f>
        <v>12367.2057434913</v>
      </c>
      <c r="X295" s="376" t="n">
        <f aca="false">+[2]data1cf!W295</f>
        <v>11758.7644243187</v>
      </c>
      <c r="Y295" s="376" t="n">
        <f aca="false">+[2]data1cf!X295</f>
        <v>11150.356769828</v>
      </c>
      <c r="Z295" s="376" t="n">
        <f aca="false">+[2]data1cf!Y295</f>
        <v>10541.9837899597</v>
      </c>
      <c r="AA295" s="376" t="n">
        <f aca="false">+[2]data1cf!Z295</f>
        <v>9933.64652495233</v>
      </c>
      <c r="AB295" s="376"/>
      <c r="AC295" s="377" t="n">
        <f aca="false">XNPV(0.1,B295:AA295,$B$1:$AA$1)</f>
        <v>43852.2927675185</v>
      </c>
      <c r="AD295" s="377" t="n">
        <f aca="false">SUMPRODUCT(B295:AA295,$B$1010:$AA$1010)</f>
        <v>82153.941684935</v>
      </c>
      <c r="AE295" s="378" t="n">
        <f aca="false">SUMPRODUCT(B295:AA295,$B$1012:$AA$1012)</f>
        <v>60137.7260234497</v>
      </c>
      <c r="AF295" s="379" t="n">
        <f aca="false">XIRR(B295:AA295,$B$1:$AA$1)</f>
        <v>0.155752368663614</v>
      </c>
      <c r="AG295" s="380" t="n">
        <f aca="false">1-EXP(-(1/0.25)*(AD295/ABS($AD$1010)))</f>
        <v>0.987474956740886</v>
      </c>
    </row>
    <row r="296" customFormat="false" ht="12.75" hidden="false" customHeight="false" outlineLevel="0" collapsed="false">
      <c r="A296" s="371"/>
      <c r="B296" s="376" t="n">
        <f aca="false">+[2]data1cf!A296</f>
        <v>-101943.226685743</v>
      </c>
      <c r="C296" s="376" t="n">
        <f aca="false">+[2]data1cf!B296</f>
        <v>14281.2681357048</v>
      </c>
      <c r="D296" s="376" t="n">
        <f aca="false">+[2]data1cf!C296</f>
        <v>22273.8818182482</v>
      </c>
      <c r="E296" s="376" t="n">
        <f aca="false">+[2]data1cf!D296</f>
        <v>21012.6897891732</v>
      </c>
      <c r="F296" s="376" t="n">
        <f aca="false">+[2]data1cf!E296</f>
        <v>19466.5051462005</v>
      </c>
      <c r="G296" s="376" t="n">
        <f aca="false">+[2]data1cf!F296</f>
        <v>18445.4760666404</v>
      </c>
      <c r="H296" s="376" t="n">
        <f aca="false">+[2]data1cf!G296</f>
        <v>17160.9172942464</v>
      </c>
      <c r="I296" s="376" t="n">
        <f aca="false">+[2]data1cf!H296</f>
        <v>16145.0526251158</v>
      </c>
      <c r="J296" s="376" t="n">
        <f aca="false">+[2]data1cf!I296</f>
        <v>15450.326443371</v>
      </c>
      <c r="K296" s="376" t="n">
        <f aca="false">+[2]data1cf!J296</f>
        <v>14844.2462086023</v>
      </c>
      <c r="L296" s="376" t="n">
        <f aca="false">+[2]data1cf!K296</f>
        <v>14072.1199007411</v>
      </c>
      <c r="M296" s="376" t="n">
        <f aca="false">+[2]data1cf!L296</f>
        <v>13398.549604049</v>
      </c>
      <c r="N296" s="376" t="n">
        <f aca="false">+[2]data1cf!M296</f>
        <v>12693.9957785415</v>
      </c>
      <c r="O296" s="376" t="n">
        <f aca="false">+[2]data1cf!N296</f>
        <v>12078.385264856</v>
      </c>
      <c r="P296" s="376" t="n">
        <f aca="false">+[2]data1cf!O296</f>
        <v>13054.502961804</v>
      </c>
      <c r="Q296" s="376" t="n">
        <f aca="false">+[2]data1cf!P296</f>
        <v>14273.5587994578</v>
      </c>
      <c r="R296" s="376" t="n">
        <f aca="false">+[2]data1cf!Q296</f>
        <v>12822.5315959896</v>
      </c>
      <c r="S296" s="376" t="n">
        <f aca="false">+[2]data1cf!R296</f>
        <v>9368.42811907774</v>
      </c>
      <c r="T296" s="376" t="n">
        <f aca="false">+[2]data1cf!S296</f>
        <v>8837.47006030156</v>
      </c>
      <c r="U296" s="376" t="n">
        <f aca="false">+[2]data1cf!T296</f>
        <v>8306.53809775853</v>
      </c>
      <c r="V296" s="376" t="n">
        <f aca="false">+[2]data1cf!U296</f>
        <v>7775.63301433564</v>
      </c>
      <c r="W296" s="376" t="n">
        <f aca="false">+[2]data1cf!V296</f>
        <v>11011.9656153515</v>
      </c>
      <c r="X296" s="376" t="n">
        <f aca="false">+[2]data1cf!W296</f>
        <v>10481.1167334809</v>
      </c>
      <c r="Y296" s="376" t="n">
        <f aca="false">+[2]data1cf!X296</f>
        <v>9950.29722315066</v>
      </c>
      <c r="Z296" s="376" t="n">
        <f aca="false">+[2]data1cf!Y296</f>
        <v>9419.50796550694</v>
      </c>
      <c r="AA296" s="376" t="n">
        <f aca="false">+[2]data1cf!Z296</f>
        <v>8888.74986813036</v>
      </c>
      <c r="AB296" s="376"/>
      <c r="AC296" s="377" t="n">
        <f aca="false">XNPV(0.1,B296:AA296,$B$1:$AA$1)</f>
        <v>40318.2211648892</v>
      </c>
      <c r="AD296" s="377" t="n">
        <f aca="false">SUMPRODUCT(B296:AA296,$B$1010:$AA$1010)</f>
        <v>74246.779452537</v>
      </c>
      <c r="AE296" s="378" t="n">
        <f aca="false">SUMPRODUCT(B296:AA296,$B$1012:$AA$1012)</f>
        <v>54715.5036200638</v>
      </c>
      <c r="AF296" s="379" t="n">
        <f aca="false">XIRR(B296:AA296,$B$1:$AA$1)</f>
        <v>0.158514786834268</v>
      </c>
      <c r="AG296" s="380" t="n">
        <f aca="false">1-EXP(-(1/0.25)*(AD296/ABS($AD$1010)))</f>
        <v>0.980907429529244</v>
      </c>
    </row>
    <row r="297" customFormat="false" ht="12.75" hidden="false" customHeight="false" outlineLevel="0" collapsed="false">
      <c r="A297" s="371"/>
      <c r="B297" s="376" t="n">
        <f aca="false">+[2]data1cf!A297</f>
        <v>-98395.7166695624</v>
      </c>
      <c r="C297" s="376" t="n">
        <f aca="false">+[2]data1cf!B297</f>
        <v>13916.8766704313</v>
      </c>
      <c r="D297" s="376" t="n">
        <f aca="false">+[2]data1cf!C297</f>
        <v>21533.9334594435</v>
      </c>
      <c r="E297" s="376" t="n">
        <f aca="false">+[2]data1cf!D297</f>
        <v>20374.2173788944</v>
      </c>
      <c r="F297" s="376" t="n">
        <f aca="false">+[2]data1cf!E297</f>
        <v>18849.6456441267</v>
      </c>
      <c r="G297" s="376" t="n">
        <f aca="false">+[2]data1cf!F297</f>
        <v>17864.3661354347</v>
      </c>
      <c r="H297" s="376" t="n">
        <f aca="false">+[2]data1cf!G297</f>
        <v>16624.2896649895</v>
      </c>
      <c r="I297" s="376" t="n">
        <f aca="false">+[2]data1cf!H297</f>
        <v>15643.7759476189</v>
      </c>
      <c r="J297" s="376" t="n">
        <f aca="false">+[2]data1cf!I297</f>
        <v>14973.2254582508</v>
      </c>
      <c r="K297" s="376" t="n">
        <f aca="false">+[2]data1cf!J297</f>
        <v>14388.4616922332</v>
      </c>
      <c r="L297" s="376" t="n">
        <f aca="false">+[2]data1cf!K297</f>
        <v>13642.9789584142</v>
      </c>
      <c r="M297" s="376" t="n">
        <f aca="false">+[2]data1cf!L297</f>
        <v>12992.8481530136</v>
      </c>
      <c r="N297" s="376" t="n">
        <f aca="false">+[2]data1cf!M297</f>
        <v>12312.8120108694</v>
      </c>
      <c r="O297" s="376" t="n">
        <f aca="false">+[2]data1cf!N297</f>
        <v>11718.85709646</v>
      </c>
      <c r="P297" s="376" t="n">
        <f aca="false">+[2]data1cf!O297</f>
        <v>12660.7739482622</v>
      </c>
      <c r="Q297" s="376" t="n">
        <f aca="false">+[2]data1cf!P297</f>
        <v>13837.408009257</v>
      </c>
      <c r="R297" s="376" t="n">
        <f aca="false">+[2]data1cf!Q297</f>
        <v>12436.8749259517</v>
      </c>
      <c r="S297" s="376" t="n">
        <f aca="false">+[2]data1cf!R297</f>
        <v>9102.97037818535</v>
      </c>
      <c r="T297" s="376" t="n">
        <f aca="false">+[2]data1cf!S297</f>
        <v>8590.48906468119</v>
      </c>
      <c r="U297" s="376" t="n">
        <f aca="false">+[2]data1cf!T297</f>
        <v>8078.03293929052</v>
      </c>
      <c r="V297" s="376" t="n">
        <f aca="false">+[2]data1cf!U297</f>
        <v>7565.60275765674</v>
      </c>
      <c r="W297" s="376" t="n">
        <f aca="false">+[2]data1cf!V297</f>
        <v>10689.3146118996</v>
      </c>
      <c r="X297" s="376" t="n">
        <f aca="false">+[2]data1cf!W297</f>
        <v>10176.9386760671</v>
      </c>
      <c r="Y297" s="376" t="n">
        <f aca="false">+[2]data1cf!X297</f>
        <v>9664.59108967827</v>
      </c>
      <c r="Z297" s="376" t="n">
        <f aca="false">+[2]data1cf!Y297</f>
        <v>9152.27270321639</v>
      </c>
      <c r="AA297" s="376" t="n">
        <f aca="false">+[2]data1cf!Z297</f>
        <v>8639.98439267926</v>
      </c>
      <c r="AB297" s="376"/>
      <c r="AC297" s="377" t="n">
        <f aca="false">XNPV(0.1,B297:AA297,$B$1:$AA$1)</f>
        <v>39533.4917146048</v>
      </c>
      <c r="AD297" s="377" t="n">
        <f aca="false">SUMPRODUCT(B297:AA297,$B$1010:$AA$1010)</f>
        <v>72422.9195008374</v>
      </c>
      <c r="AE297" s="378" t="n">
        <f aca="false">SUMPRODUCT(B297:AA297,$B$1012:$AA$1012)</f>
        <v>53482.4727260164</v>
      </c>
      <c r="AF297" s="379" t="n">
        <f aca="false">XIRR(B297:AA297,$B$1:$AA$1)</f>
        <v>0.159403842580727</v>
      </c>
      <c r="AG297" s="380" t="n">
        <f aca="false">1-EXP(-(1/0.25)*(AD297/ABS($AD$1010)))</f>
        <v>0.978957628387023</v>
      </c>
    </row>
    <row r="298" customFormat="false" ht="12.75" hidden="false" customHeight="false" outlineLevel="0" collapsed="false">
      <c r="A298" s="371"/>
      <c r="B298" s="376" t="n">
        <f aca="false">+[2]data1cf!A298</f>
        <v>-114092.770685583</v>
      </c>
      <c r="C298" s="376" t="n">
        <f aca="false">+[2]data1cf!B298</f>
        <v>15806.7293166885</v>
      </c>
      <c r="D298" s="376" t="n">
        <f aca="false">+[2]data1cf!C298</f>
        <v>24661.043278925</v>
      </c>
      <c r="E298" s="376" t="n">
        <f aca="false">+[2]data1cf!D298</f>
        <v>23215.0427029352</v>
      </c>
      <c r="F298" s="376" t="n">
        <f aca="false">+[2]data1cf!E298</f>
        <v>21579.1310804418</v>
      </c>
      <c r="G298" s="376" t="n">
        <f aca="false">+[2]data1cf!F298</f>
        <v>20435.6665511561</v>
      </c>
      <c r="H298" s="376" t="n">
        <f aca="false">+[2]data1cf!G298</f>
        <v>18998.7643936058</v>
      </c>
      <c r="I298" s="376" t="n">
        <f aca="false">+[2]data1cf!H298</f>
        <v>17861.8294690326</v>
      </c>
      <c r="J298" s="376" t="n">
        <f aca="false">+[2]data1cf!I298</f>
        <v>17084.3061600302</v>
      </c>
      <c r="K298" s="376" t="n">
        <f aca="false">+[2]data1cf!J298</f>
        <v>16405.2210926234</v>
      </c>
      <c r="L298" s="376" t="n">
        <f aca="false">+[2]data1cf!K298</f>
        <v>15541.8456343263</v>
      </c>
      <c r="M298" s="376" t="n">
        <f aca="false">+[2]data1cf!L298</f>
        <v>14787.9995584314</v>
      </c>
      <c r="N298" s="376" t="n">
        <f aca="false">+[2]data1cf!M298</f>
        <v>13999.4773518793</v>
      </c>
      <c r="O298" s="376" t="n">
        <f aca="false">+[2]data1cf!N298</f>
        <v>13309.7005483042</v>
      </c>
      <c r="P298" s="376" t="n">
        <f aca="false">+[2]data1cf!O298</f>
        <v>14402.9496052863</v>
      </c>
      <c r="Q298" s="376" t="n">
        <f aca="false">+[2]data1cf!P298</f>
        <v>15767.2919226735</v>
      </c>
      <c r="R298" s="376" t="n">
        <f aca="false">+[2]data1cf!Q298</f>
        <v>14143.3320053151</v>
      </c>
      <c r="S298" s="376" t="n">
        <f aca="false">+[2]data1cf!R298</f>
        <v>10277.5701619076</v>
      </c>
      <c r="T298" s="376" t="n">
        <f aca="false">+[2]data1cf!S298</f>
        <v>9683.33278083711</v>
      </c>
      <c r="U298" s="376" t="n">
        <f aca="false">+[2]data1cf!T298</f>
        <v>9089.12460613609</v>
      </c>
      <c r="V298" s="376" t="n">
        <f aca="false">+[2]data1cf!U298</f>
        <v>8494.94651399563</v>
      </c>
      <c r="W298" s="376" t="n">
        <f aca="false">+[2]data1cf!V298</f>
        <v>12116.9836548076</v>
      </c>
      <c r="X298" s="376" t="n">
        <f aca="false">+[2]data1cf!W298</f>
        <v>11522.868462293</v>
      </c>
      <c r="Y298" s="376" t="n">
        <f aca="false">+[2]data1cf!X298</f>
        <v>10928.7861418046</v>
      </c>
      <c r="Z298" s="376" t="n">
        <f aca="false">+[2]data1cf!Y298</f>
        <v>10334.7376795031</v>
      </c>
      <c r="AA298" s="376" t="n">
        <f aca="false">+[2]data1cf!Z298</f>
        <v>9740.72409113425</v>
      </c>
      <c r="AB298" s="376"/>
      <c r="AC298" s="377" t="n">
        <f aca="false">XNPV(0.1,B298:AA298,$B$1:$AA$1)</f>
        <v>43148.3583616827</v>
      </c>
      <c r="AD298" s="377" t="n">
        <f aca="false">SUMPRODUCT(B298:AA298,$B$1010:$AA$1010)</f>
        <v>80637.7344289471</v>
      </c>
      <c r="AE298" s="378" t="n">
        <f aca="false">SUMPRODUCT(B298:AA298,$B$1012:$AA$1012)</f>
        <v>59082.3052377956</v>
      </c>
      <c r="AF298" s="379" t="n">
        <f aca="false">XIRR(B298:AA298,$B$1:$AA$1)</f>
        <v>0.156128491100148</v>
      </c>
      <c r="AG298" s="380" t="n">
        <f aca="false">1-EXP(-(1/0.25)*(AD298/ABS($AD$1010)))</f>
        <v>0.986420429896207</v>
      </c>
    </row>
    <row r="299" customFormat="false" ht="12.75" hidden="false" customHeight="false" outlineLevel="0" collapsed="false">
      <c r="A299" s="371"/>
      <c r="B299" s="376" t="n">
        <f aca="false">+[2]data1cf!A299</f>
        <v>-114202.434770059</v>
      </c>
      <c r="C299" s="376" t="n">
        <f aca="false">+[2]data1cf!B299</f>
        <v>15809.1716806704</v>
      </c>
      <c r="D299" s="376" t="n">
        <f aca="false">+[2]data1cf!C299</f>
        <v>24665.0961427129</v>
      </c>
      <c r="E299" s="376" t="n">
        <f aca="false">+[2]data1cf!D299</f>
        <v>23256.7541268625</v>
      </c>
      <c r="F299" s="376" t="n">
        <f aca="false">+[2]data1cf!E299</f>
        <v>21598.2000421183</v>
      </c>
      <c r="G299" s="376" t="n">
        <f aca="false">+[2]data1cf!F299</f>
        <v>20453.6303872821</v>
      </c>
      <c r="H299" s="376" t="n">
        <f aca="false">+[2]data1cf!G299</f>
        <v>19015.3531494934</v>
      </c>
      <c r="I299" s="376" t="n">
        <f aca="false">+[2]data1cf!H299</f>
        <v>17877.3254218718</v>
      </c>
      <c r="J299" s="376" t="n">
        <f aca="false">+[2]data1cf!I299</f>
        <v>17099.0547703223</v>
      </c>
      <c r="K299" s="376" t="n">
        <f aca="false">+[2]data1cf!J299</f>
        <v>16419.3107474738</v>
      </c>
      <c r="L299" s="376" t="n">
        <f aca="false">+[2]data1cf!K299</f>
        <v>15555.1116570682</v>
      </c>
      <c r="M299" s="376" t="n">
        <f aca="false">+[2]data1cf!L299</f>
        <v>14800.5409967912</v>
      </c>
      <c r="N299" s="376" t="n">
        <f aca="false">+[2]data1cf!M299</f>
        <v>14011.2608757337</v>
      </c>
      <c r="O299" s="376" t="n">
        <f aca="false">+[2]data1cf!N299</f>
        <v>13320.8146331837</v>
      </c>
      <c r="P299" s="376" t="n">
        <f aca="false">+[2]data1cf!O299</f>
        <v>14415.1209399986</v>
      </c>
      <c r="Q299" s="376" t="n">
        <f aca="false">+[2]data1cf!P299</f>
        <v>15780.7746406596</v>
      </c>
      <c r="R299" s="376" t="n">
        <f aca="false">+[2]data1cf!Q299</f>
        <v>14155.2537998834</v>
      </c>
      <c r="S299" s="376" t="n">
        <f aca="false">+[2]data1cf!R299</f>
        <v>10285.7762501186</v>
      </c>
      <c r="T299" s="376" t="n">
        <f aca="false">+[2]data1cf!S299</f>
        <v>9690.96769790411</v>
      </c>
      <c r="U299" s="376" t="n">
        <f aca="false">+[2]data1cf!T299</f>
        <v>9096.18838013175</v>
      </c>
      <c r="V299" s="376" t="n">
        <f aca="false">+[2]data1cf!U299</f>
        <v>8501.43917383481</v>
      </c>
      <c r="W299" s="376" t="n">
        <f aca="false">+[2]data1cf!V299</f>
        <v>12126.9577568503</v>
      </c>
      <c r="X299" s="376" t="n">
        <f aca="false">+[2]data1cf!W299</f>
        <v>11532.2715106374</v>
      </c>
      <c r="Y299" s="376" t="n">
        <f aca="false">+[2]data1cf!X299</f>
        <v>10937.6181680466</v>
      </c>
      <c r="Z299" s="376" t="n">
        <f aca="false">+[2]data1cf!Y299</f>
        <v>10342.9987161867</v>
      </c>
      <c r="AA299" s="376" t="n">
        <f aca="false">+[2]data1cf!Z299</f>
        <v>9748.41417177964</v>
      </c>
      <c r="AB299" s="376"/>
      <c r="AC299" s="377" t="n">
        <f aca="false">XNPV(0.1,B299:AA299,$B$1:$AA$1)</f>
        <v>43165.551366474</v>
      </c>
      <c r="AD299" s="377" t="n">
        <f aca="false">SUMPRODUCT(B299:AA299,$B$1010:$AA$1010)</f>
        <v>80687.5122030566</v>
      </c>
      <c r="AE299" s="378" t="n">
        <f aca="false">SUMPRODUCT(B299:AA299,$B$1012:$AA$1012)</f>
        <v>59113.5999700325</v>
      </c>
      <c r="AF299" s="379" t="n">
        <f aca="false">XIRR(B299:AA299,$B$1:$AA$1)</f>
        <v>0.15609396828847</v>
      </c>
      <c r="AG299" s="380" t="n">
        <f aca="false">1-EXP(-(1/0.25)*(AD299/ABS($AD$1010)))</f>
        <v>0.986456420865015</v>
      </c>
    </row>
    <row r="300" customFormat="false" ht="12.75" hidden="false" customHeight="false" outlineLevel="0" collapsed="false">
      <c r="A300" s="371"/>
      <c r="B300" s="376" t="n">
        <f aca="false">+[2]data1cf!A300</f>
        <v>-95833.2478940351</v>
      </c>
      <c r="C300" s="376" t="n">
        <f aca="false">+[2]data1cf!B300</f>
        <v>13584.1593580757</v>
      </c>
      <c r="D300" s="376" t="n">
        <f aca="false">+[2]data1cf!C300</f>
        <v>20958.4493352198</v>
      </c>
      <c r="E300" s="376" t="n">
        <f aca="false">+[2]data1cf!D300</f>
        <v>19850.4008172932</v>
      </c>
      <c r="F300" s="376" t="n">
        <f aca="false">+[2]data1cf!E300</f>
        <v>18404.0702389153</v>
      </c>
      <c r="G300" s="376" t="n">
        <f aca="false">+[2]data1cf!F300</f>
        <v>17444.6136760839</v>
      </c>
      <c r="H300" s="376" t="n">
        <f aca="false">+[2]data1cf!G300</f>
        <v>16236.6680549633</v>
      </c>
      <c r="I300" s="376" t="n">
        <f aca="false">+[2]data1cf!H300</f>
        <v>15281.6893493776</v>
      </c>
      <c r="J300" s="376" t="n">
        <f aca="false">+[2]data1cf!I300</f>
        <v>14628.6016597082</v>
      </c>
      <c r="K300" s="376" t="n">
        <f aca="false">+[2]data1cf!J300</f>
        <v>14059.2353937204</v>
      </c>
      <c r="L300" s="376" t="n">
        <f aca="false">+[2]data1cf!K300</f>
        <v>13332.9980816874</v>
      </c>
      <c r="M300" s="376" t="n">
        <f aca="false">+[2]data1cf!L300</f>
        <v>12699.7982967137</v>
      </c>
      <c r="N300" s="376" t="n">
        <f aca="false">+[2]data1cf!M300</f>
        <v>12037.4719842192</v>
      </c>
      <c r="O300" s="376" t="n">
        <f aca="false">+[2]data1cf!N300</f>
        <v>11459.1595335962</v>
      </c>
      <c r="P300" s="376" t="n">
        <f aca="false">+[2]data1cf!O300</f>
        <v>12376.3721287838</v>
      </c>
      <c r="Q300" s="376" t="n">
        <f aca="false">+[2]data1cf!P300</f>
        <v>13522.3637172851</v>
      </c>
      <c r="R300" s="376" t="n">
        <f aca="false">+[2]data1cf!Q300</f>
        <v>12158.3039929483</v>
      </c>
      <c r="S300" s="376" t="n">
        <f aca="false">+[2]data1cf!R300</f>
        <v>8911.2225975854</v>
      </c>
      <c r="T300" s="376" t="n">
        <f aca="false">+[2]data1cf!S300</f>
        <v>8412.08756995978</v>
      </c>
      <c r="U300" s="376" t="n">
        <f aca="false">+[2]data1cf!T300</f>
        <v>7912.97707448662</v>
      </c>
      <c r="V300" s="376" t="n">
        <f aca="false">+[2]data1cf!U300</f>
        <v>7413.89184713052</v>
      </c>
      <c r="W300" s="376" t="n">
        <f aca="false">+[2]data1cf!V300</f>
        <v>10456.2544886112</v>
      </c>
      <c r="X300" s="376" t="n">
        <f aca="false">+[2]data1cf!W300</f>
        <v>9957.222094361</v>
      </c>
      <c r="Y300" s="376" t="n">
        <f aca="false">+[2]data1cf!X300</f>
        <v>9458.21731126458</v>
      </c>
      <c r="Z300" s="376" t="n">
        <f aca="false">+[2]data1cf!Y300</f>
        <v>8959.24096765651</v>
      </c>
      <c r="AA300" s="376" t="n">
        <f aca="false">+[2]data1cf!Z300</f>
        <v>8460.29391672144</v>
      </c>
      <c r="AB300" s="376"/>
      <c r="AC300" s="377" t="n">
        <f aca="false">XNPV(0.1,B300:AA300,$B$1:$AA$1)</f>
        <v>38822.5548814344</v>
      </c>
      <c r="AD300" s="377" t="n">
        <f aca="false">SUMPRODUCT(B300:AA300,$B$1010:$AA$1010)</f>
        <v>70949.2505414813</v>
      </c>
      <c r="AE300" s="378" t="n">
        <f aca="false">SUMPRODUCT(B300:AA300,$B$1012:$AA$1012)</f>
        <v>52440.495614016</v>
      </c>
      <c r="AF300" s="379" t="n">
        <f aca="false">XIRR(B300:AA300,$B$1:$AA$1)</f>
        <v>0.159811807310289</v>
      </c>
      <c r="AG300" s="380" t="n">
        <f aca="false">1-EXP(-(1/0.25)*(AD300/ABS($AD$1010)))</f>
        <v>0.97723767989066</v>
      </c>
    </row>
    <row r="301" customFormat="false" ht="12.75" hidden="false" customHeight="false" outlineLevel="0" collapsed="false">
      <c r="A301" s="371"/>
      <c r="B301" s="376" t="n">
        <f aca="false">+[2]data1cf!A301</f>
        <v>-90294.4740991885</v>
      </c>
      <c r="C301" s="376" t="n">
        <f aca="false">+[2]data1cf!B301</f>
        <v>12884.8256746349</v>
      </c>
      <c r="D301" s="376" t="n">
        <f aca="false">+[2]data1cf!C301</f>
        <v>19981.5473078633</v>
      </c>
      <c r="E301" s="376" t="n">
        <f aca="false">+[2]data1cf!D301</f>
        <v>18818.3383927946</v>
      </c>
      <c r="F301" s="376" t="n">
        <f aca="false">+[2]data1cf!E301</f>
        <v>17440.9594289092</v>
      </c>
      <c r="G301" s="376" t="n">
        <f aca="false">+[2]data1cf!F301</f>
        <v>16537.3191387306</v>
      </c>
      <c r="H301" s="376" t="n">
        <f aca="false">+[2]data1cf!G301</f>
        <v>15398.8243175357</v>
      </c>
      <c r="I301" s="376" t="n">
        <f aca="false">+[2]data1cf!H301</f>
        <v>14499.0395153746</v>
      </c>
      <c r="J301" s="376" t="n">
        <f aca="false">+[2]data1cf!I301</f>
        <v>13883.6976504662</v>
      </c>
      <c r="K301" s="376" t="n">
        <f aca="false">+[2]data1cf!J301</f>
        <v>13347.6130659898</v>
      </c>
      <c r="L301" s="376" t="n">
        <f aca="false">+[2]data1cf!K301</f>
        <v>12662.9747146458</v>
      </c>
      <c r="M301" s="376" t="n">
        <f aca="false">+[2]data1cf!L301</f>
        <v>12066.3713140478</v>
      </c>
      <c r="N301" s="376" t="n">
        <f aca="false">+[2]data1cf!M301</f>
        <v>11442.3247813155</v>
      </c>
      <c r="O301" s="376" t="n">
        <f aca="false">+[2]data1cf!N301</f>
        <v>10897.8235011288</v>
      </c>
      <c r="P301" s="376" t="n">
        <f aca="false">+[2]data1cf!O301</f>
        <v>11761.6378693937</v>
      </c>
      <c r="Q301" s="376" t="n">
        <f aca="false">+[2]data1cf!P301</f>
        <v>12841.3957830588</v>
      </c>
      <c r="R301" s="376" t="n">
        <f aca="false">+[2]data1cf!Q301</f>
        <v>11556.1731890687</v>
      </c>
      <c r="S301" s="376" t="n">
        <f aca="false">+[2]data1cf!R301</f>
        <v>8496.75995415729</v>
      </c>
      <c r="T301" s="376" t="n">
        <f aca="false">+[2]data1cf!S301</f>
        <v>8026.47291062754</v>
      </c>
      <c r="U301" s="376" t="n">
        <f aca="false">+[2]data1cf!T301</f>
        <v>7556.20898139115</v>
      </c>
      <c r="V301" s="376" t="n">
        <f aca="false">+[2]data1cf!U301</f>
        <v>7085.96885987694</v>
      </c>
      <c r="W301" s="376" t="n">
        <f aca="false">+[2]data1cf!V301</f>
        <v>9952.49525617798</v>
      </c>
      <c r="X301" s="376" t="n">
        <f aca="false">+[2]data1cf!W301</f>
        <v>9482.30491423005</v>
      </c>
      <c r="Y301" s="376" t="n">
        <f aca="false">+[2]data1cf!X301</f>
        <v>9012.14058762294</v>
      </c>
      <c r="Z301" s="376" t="n">
        <f aca="false">+[2]data1cf!Y301</f>
        <v>8542.00305681688</v>
      </c>
      <c r="AA301" s="376" t="n">
        <f aca="false">+[2]data1cf!Z301</f>
        <v>8071.89312568589</v>
      </c>
      <c r="AB301" s="376"/>
      <c r="AC301" s="377" t="n">
        <f aca="false">XNPV(0.1,B301:AA301,$B$1:$AA$1)</f>
        <v>37599.7427061607</v>
      </c>
      <c r="AD301" s="377" t="n">
        <f aca="false">SUMPRODUCT(B301:AA301,$B$1010:$AA$1010)</f>
        <v>68108.3581967357</v>
      </c>
      <c r="AE301" s="378" t="n">
        <f aca="false">SUMPRODUCT(B301:AA301,$B$1012:$AA$1012)</f>
        <v>50520.3126368428</v>
      </c>
      <c r="AF301" s="379" t="n">
        <f aca="false">XIRR(B301:AA301,$B$1:$AA$1)</f>
        <v>0.161394233494717</v>
      </c>
      <c r="AG301" s="380" t="n">
        <f aca="false">1-EXP(-(1/0.25)*(AD301/ABS($AD$1010)))</f>
        <v>0.973515271210757</v>
      </c>
    </row>
    <row r="302" customFormat="false" ht="12.75" hidden="false" customHeight="false" outlineLevel="0" collapsed="false">
      <c r="A302" s="371"/>
      <c r="B302" s="376" t="n">
        <f aca="false">+[2]data1cf!A302</f>
        <v>-97134.6154568428</v>
      </c>
      <c r="C302" s="376" t="n">
        <f aca="false">+[2]data1cf!B302</f>
        <v>13730.3405971038</v>
      </c>
      <c r="D302" s="376" t="n">
        <f aca="false">+[2]data1cf!C302</f>
        <v>21329.7122474636</v>
      </c>
      <c r="E302" s="376" t="n">
        <f aca="false">+[2]data1cf!D302</f>
        <v>20157.6731594642</v>
      </c>
      <c r="F302" s="376" t="n">
        <f aca="false">+[2]data1cf!E302</f>
        <v>18630.3588027662</v>
      </c>
      <c r="G302" s="376" t="n">
        <f aca="false">+[2]data1cf!F302</f>
        <v>17657.7878775512</v>
      </c>
      <c r="H302" s="376" t="n">
        <f aca="false">+[2]data1cf!G302</f>
        <v>16433.5243814673</v>
      </c>
      <c r="I302" s="376" t="n">
        <f aca="false">+[2]data1cf!H302</f>
        <v>15465.5775428178</v>
      </c>
      <c r="J302" s="376" t="n">
        <f aca="false">+[2]data1cf!I302</f>
        <v>14803.6212490503</v>
      </c>
      <c r="K302" s="376" t="n">
        <f aca="false">+[2]data1cf!J302</f>
        <v>14226.4352557439</v>
      </c>
      <c r="L302" s="376" t="n">
        <f aca="false">+[2]data1cf!K302</f>
        <v>13490.4240226064</v>
      </c>
      <c r="M302" s="376" t="n">
        <f aca="false">+[2]data1cf!L302</f>
        <v>12848.6257013308</v>
      </c>
      <c r="N302" s="376" t="n">
        <f aca="false">+[2]data1cf!M302</f>
        <v>12177.3053288622</v>
      </c>
      <c r="O302" s="376" t="n">
        <f aca="false">+[2]data1cf!N302</f>
        <v>11591.0487443756</v>
      </c>
      <c r="P302" s="376" t="n">
        <f aca="false">+[2]data1cf!O302</f>
        <v>12520.8075678445</v>
      </c>
      <c r="Q302" s="376" t="n">
        <f aca="false">+[2]data1cf!P302</f>
        <v>13682.3611487994</v>
      </c>
      <c r="R302" s="376" t="n">
        <f aca="false">+[2]data1cf!Q302</f>
        <v>12299.7781758199</v>
      </c>
      <c r="S302" s="376" t="n">
        <f aca="false">+[2]data1cf!R302</f>
        <v>9008.60303956242</v>
      </c>
      <c r="T302" s="376" t="n">
        <f aca="false">+[2]data1cf!S302</f>
        <v>8502.69000796962</v>
      </c>
      <c r="U302" s="376" t="n">
        <f aca="false">+[2]data1cf!T302</f>
        <v>7996.80184166366</v>
      </c>
      <c r="V302" s="376" t="n">
        <f aca="false">+[2]data1cf!U302</f>
        <v>7490.93928660313</v>
      </c>
      <c r="W302" s="376" t="n">
        <f aca="false">+[2]data1cf!V302</f>
        <v>10574.6156907176</v>
      </c>
      <c r="X302" s="376" t="n">
        <f aca="false">+[2]data1cf!W302</f>
        <v>10068.8066862101</v>
      </c>
      <c r="Y302" s="376" t="n">
        <f aca="false">+[2]data1cf!X302</f>
        <v>9563.02566780207</v>
      </c>
      <c r="Z302" s="376" t="n">
        <f aca="false">+[2]data1cf!Y302</f>
        <v>9057.2734750764</v>
      </c>
      <c r="AA302" s="376" t="n">
        <f aca="false">+[2]data1cf!Z302</f>
        <v>8551.55097280357</v>
      </c>
      <c r="AB302" s="376"/>
      <c r="AC302" s="377" t="n">
        <f aca="false">XNPV(0.1,B302:AA302,$B$1:$AA$1)</f>
        <v>39259.1436147128</v>
      </c>
      <c r="AD302" s="377" t="n">
        <f aca="false">SUMPRODUCT(B302:AA302,$B$1010:$AA$1010)</f>
        <v>71782.2452750127</v>
      </c>
      <c r="AE302" s="378" t="n">
        <f aca="false">SUMPRODUCT(B302:AA302,$B$1012:$AA$1012)</f>
        <v>53050.5545173973</v>
      </c>
      <c r="AF302" s="379" t="n">
        <f aca="false">XIRR(B302:AA302,$B$1:$AA$1)</f>
        <v>0.159737938738834</v>
      </c>
      <c r="AG302" s="380" t="n">
        <f aca="false">1-EXP(-(1/0.25)*(AD302/ABS($AD$1010)))</f>
        <v>0.978226458243434</v>
      </c>
    </row>
    <row r="303" customFormat="false" ht="12.75" hidden="false" customHeight="false" outlineLevel="0" collapsed="false">
      <c r="A303" s="371"/>
      <c r="B303" s="376" t="n">
        <f aca="false">+[2]data1cf!A303</f>
        <v>-99540.2660994846</v>
      </c>
      <c r="C303" s="376" t="n">
        <f aca="false">+[2]data1cf!B303</f>
        <v>13994.3739920531</v>
      </c>
      <c r="D303" s="376" t="n">
        <f aca="false">+[2]data1cf!C303</f>
        <v>21769.9087864832</v>
      </c>
      <c r="E303" s="376" t="n">
        <f aca="false">+[2]data1cf!D303</f>
        <v>20580.8868945859</v>
      </c>
      <c r="F303" s="376" t="n">
        <f aca="false">+[2]data1cf!E303</f>
        <v>19048.6658549846</v>
      </c>
      <c r="G303" s="376" t="n">
        <f aca="false">+[2]data1cf!F303</f>
        <v>18051.8522982503</v>
      </c>
      <c r="H303" s="376" t="n">
        <f aca="false">+[2]data1cf!G303</f>
        <v>16797.4242986748</v>
      </c>
      <c r="I303" s="376" t="n">
        <f aca="false">+[2]data1cf!H303</f>
        <v>15805.5051415734</v>
      </c>
      <c r="J303" s="376" t="n">
        <f aca="false">+[2]data1cf!I303</f>
        <v>15127.1547376732</v>
      </c>
      <c r="K303" s="376" t="n">
        <f aca="false">+[2]data1cf!J303</f>
        <v>14535.513541558</v>
      </c>
      <c r="L303" s="376" t="n">
        <f aca="false">+[2]data1cf!K303</f>
        <v>13781.4346692244</v>
      </c>
      <c r="M303" s="376" t="n">
        <f aca="false">+[2]data1cf!L303</f>
        <v>13123.741473225</v>
      </c>
      <c r="N303" s="376" t="n">
        <f aca="false">+[2]data1cf!M303</f>
        <v>12435.795078428</v>
      </c>
      <c r="O303" s="376" t="n">
        <f aca="false">+[2]data1cf!N303</f>
        <v>11834.853318684</v>
      </c>
      <c r="P303" s="376" t="n">
        <f aca="false">+[2]data1cf!O303</f>
        <v>12787.8045460442</v>
      </c>
      <c r="Q303" s="376" t="n">
        <f aca="false">+[2]data1cf!P303</f>
        <v>13978.1253394428</v>
      </c>
      <c r="R303" s="376" t="n">
        <f aca="false">+[2]data1cf!Q303</f>
        <v>12561.301106519</v>
      </c>
      <c r="S303" s="376" t="n">
        <f aca="false">+[2]data1cf!R303</f>
        <v>9188.61622685695</v>
      </c>
      <c r="T303" s="376" t="n">
        <f aca="false">+[2]data1cf!S303</f>
        <v>8670.17367626778</v>
      </c>
      <c r="U303" s="376" t="n">
        <f aca="false">+[2]data1cf!T303</f>
        <v>8151.7566067829</v>
      </c>
      <c r="V303" s="376" t="n">
        <f aca="false">+[2]data1cf!U303</f>
        <v>7633.36578283546</v>
      </c>
      <c r="W303" s="376" t="n">
        <f aca="false">+[2]data1cf!V303</f>
        <v>10793.4129852319</v>
      </c>
      <c r="X303" s="376" t="n">
        <f aca="false">+[2]data1cf!W303</f>
        <v>10275.0770380787</v>
      </c>
      <c r="Y303" s="376" t="n">
        <f aca="false">+[2]data1cf!X303</f>
        <v>9756.76977013289</v>
      </c>
      <c r="Z303" s="376" t="n">
        <f aca="false">+[2]data1cf!Y303</f>
        <v>9238.49204177065</v>
      </c>
      <c r="AA303" s="376" t="n">
        <f aca="false">+[2]data1cf!Z303</f>
        <v>8720.24473917953</v>
      </c>
      <c r="AB303" s="376"/>
      <c r="AC303" s="377" t="n">
        <f aca="false">XNPV(0.1,B303:AA303,$B$1:$AA$1)</f>
        <v>39748.476663964</v>
      </c>
      <c r="AD303" s="377" t="n">
        <f aca="false">SUMPRODUCT(B303:AA303,$B$1010:$AA$1010)</f>
        <v>72971.4026303242</v>
      </c>
      <c r="AE303" s="378" t="n">
        <f aca="false">SUMPRODUCT(B303:AA303,$B$1012:$AA$1012)</f>
        <v>53841.0193930833</v>
      </c>
      <c r="AF303" s="379" t="n">
        <f aca="false">XIRR(B303:AA303,$B$1:$AA$1)</f>
        <v>0.159037073879987</v>
      </c>
      <c r="AG303" s="380" t="n">
        <f aca="false">1-EXP(-(1/0.25)*(AD303/ABS($AD$1010)))</f>
        <v>0.979564045922696</v>
      </c>
    </row>
    <row r="304" customFormat="false" ht="12.75" hidden="false" customHeight="false" outlineLevel="0" collapsed="false">
      <c r="A304" s="371"/>
      <c r="B304" s="376" t="n">
        <f aca="false">+[2]data1cf!A304</f>
        <v>-95088.4646992929</v>
      </c>
      <c r="C304" s="376" t="n">
        <f aca="false">+[2]data1cf!B304</f>
        <v>13520.0723259707</v>
      </c>
      <c r="D304" s="376" t="n">
        <f aca="false">+[2]data1cf!C304</f>
        <v>20859.6785795805</v>
      </c>
      <c r="E304" s="376" t="n">
        <f aca="false">+[2]data1cf!D304</f>
        <v>19682.0473851508</v>
      </c>
      <c r="F304" s="376" t="n">
        <f aca="false">+[2]data1cf!E304</f>
        <v>18274.5634613259</v>
      </c>
      <c r="G304" s="376" t="n">
        <f aca="false">+[2]data1cf!F304</f>
        <v>17322.6123542876</v>
      </c>
      <c r="H304" s="376" t="n">
        <f aca="false">+[2]data1cf!G304</f>
        <v>16124.0055851515</v>
      </c>
      <c r="I304" s="376" t="n">
        <f aca="false">+[2]data1cf!H304</f>
        <v>15176.4486471349</v>
      </c>
      <c r="J304" s="376" t="n">
        <f aca="false">+[2]data1cf!I304</f>
        <v>14528.4365314093</v>
      </c>
      <c r="K304" s="376" t="n">
        <f aca="false">+[2]data1cf!J304</f>
        <v>13963.5455586904</v>
      </c>
      <c r="L304" s="376" t="n">
        <f aca="false">+[2]data1cf!K304</f>
        <v>13242.9019408554</v>
      </c>
      <c r="M304" s="376" t="n">
        <f aca="false">+[2]data1cf!L304</f>
        <v>12614.6231678386</v>
      </c>
      <c r="N304" s="376" t="n">
        <f aca="false">+[2]data1cf!M304</f>
        <v>11957.4442287017</v>
      </c>
      <c r="O304" s="376" t="n">
        <f aca="false">+[2]data1cf!N304</f>
        <v>11383.6782702209</v>
      </c>
      <c r="P304" s="376" t="n">
        <f aca="false">+[2]data1cf!O304</f>
        <v>12293.710557363</v>
      </c>
      <c r="Q304" s="376" t="n">
        <f aca="false">+[2]data1cf!P304</f>
        <v>13430.7958915613</v>
      </c>
      <c r="R304" s="376" t="n">
        <f aca="false">+[2]data1cf!Q304</f>
        <v>12077.3371724251</v>
      </c>
      <c r="S304" s="376" t="n">
        <f aca="false">+[2]data1cf!R304</f>
        <v>8855.49098204969</v>
      </c>
      <c r="T304" s="376" t="n">
        <f aca="false">+[2]data1cf!S304</f>
        <v>8360.23506098315</v>
      </c>
      <c r="U304" s="376" t="n">
        <f aca="false">+[2]data1cf!T304</f>
        <v>7865.00348141358</v>
      </c>
      <c r="V304" s="376" t="n">
        <f aca="false">+[2]data1cf!U304</f>
        <v>7369.7969735859</v>
      </c>
      <c r="W304" s="376" t="n">
        <f aca="false">+[2]data1cf!V304</f>
        <v>10388.51541415</v>
      </c>
      <c r="X304" s="376" t="n">
        <f aca="false">+[2]data1cf!W304</f>
        <v>9893.36132882749</v>
      </c>
      <c r="Y304" s="376" t="n">
        <f aca="false">+[2]data1cf!X304</f>
        <v>9398.23464007425</v>
      </c>
      <c r="Z304" s="376" t="n">
        <f aca="false">+[2]data1cf!Y304</f>
        <v>8903.13616978739</v>
      </c>
      <c r="AA304" s="376" t="n">
        <f aca="false">+[2]data1cf!Z304</f>
        <v>8408.06676452091</v>
      </c>
      <c r="AB304" s="376"/>
      <c r="AC304" s="377" t="n">
        <f aca="false">XNPV(0.1,B304:AA304,$B$1:$AA$1)</f>
        <v>38690.0673963645</v>
      </c>
      <c r="AD304" s="377" t="n">
        <f aca="false">SUMPRODUCT(B304:AA304,$B$1010:$AA$1010)</f>
        <v>70599.8313320994</v>
      </c>
      <c r="AE304" s="378" t="n">
        <f aca="false">SUMPRODUCT(B304:AA304,$B$1012:$AA$1012)</f>
        <v>52214.6759236068</v>
      </c>
      <c r="AF304" s="379" t="n">
        <f aca="false">XIRR(B304:AA304,$B$1:$AA$1)</f>
        <v>0.160079987679115</v>
      </c>
      <c r="AG304" s="380" t="n">
        <f aca="false">1-EXP(-(1/0.25)*(AD304/ABS($AD$1010)))</f>
        <v>0.976809660867477</v>
      </c>
    </row>
    <row r="305" customFormat="false" ht="12.75" hidden="false" customHeight="false" outlineLevel="0" collapsed="false">
      <c r="A305" s="371"/>
      <c r="B305" s="376" t="n">
        <f aca="false">+[2]data1cf!A305</f>
        <v>-100819.194890945</v>
      </c>
      <c r="C305" s="376" t="n">
        <f aca="false">+[2]data1cf!B305</f>
        <v>14183.195912761</v>
      </c>
      <c r="D305" s="376" t="n">
        <f aca="false">+[2]data1cf!C305</f>
        <v>22037.5144249202</v>
      </c>
      <c r="E305" s="376" t="n">
        <f aca="false">+[2]data1cf!D305</f>
        <v>20771.3883487125</v>
      </c>
      <c r="F305" s="376" t="n">
        <f aca="false">+[2]data1cf!E305</f>
        <v>19271.0526485072</v>
      </c>
      <c r="G305" s="376" t="n">
        <f aca="false">+[2]data1cf!F305</f>
        <v>18261.3508531896</v>
      </c>
      <c r="H305" s="376" t="n">
        <f aca="false">+[2]data1cf!G305</f>
        <v>16990.8863388718</v>
      </c>
      <c r="I305" s="376" t="n">
        <f aca="false">+[2]data1cf!H305</f>
        <v>15986.2226511545</v>
      </c>
      <c r="J305" s="376" t="n">
        <f aca="false">+[2]data1cf!I305</f>
        <v>15299.1565596614</v>
      </c>
      <c r="K305" s="376" t="n">
        <f aca="false">+[2]data1cf!J305</f>
        <v>14699.8304675222</v>
      </c>
      <c r="L305" s="376" t="n">
        <f aca="false">+[2]data1cf!K305</f>
        <v>13936.1462004767</v>
      </c>
      <c r="M305" s="376" t="n">
        <f aca="false">+[2]data1cf!L305</f>
        <v>13270.0027280487</v>
      </c>
      <c r="N305" s="376" t="n">
        <f aca="false">+[2]data1cf!M305</f>
        <v>12573.2173529499</v>
      </c>
      <c r="O305" s="376" t="n">
        <f aca="false">+[2]data1cf!N305</f>
        <v>11964.4684357112</v>
      </c>
      <c r="P305" s="376" t="n">
        <f aca="false">+[2]data1cf!O305</f>
        <v>12929.7495635791</v>
      </c>
      <c r="Q305" s="376" t="n">
        <f aca="false">+[2]data1cf!P305</f>
        <v>14135.3640224801</v>
      </c>
      <c r="R305" s="376" t="n">
        <f aca="false">+[2]data1cf!Q305</f>
        <v>12700.3359271905</v>
      </c>
      <c r="S305" s="376" t="n">
        <f aca="false">+[2]data1cf!R305</f>
        <v>9284.31759096721</v>
      </c>
      <c r="T305" s="376" t="n">
        <f aca="false">+[2]data1cf!S305</f>
        <v>8759.21390583773</v>
      </c>
      <c r="U305" s="376" t="n">
        <f aca="false">+[2]data1cf!T305</f>
        <v>8234.13602920285</v>
      </c>
      <c r="V305" s="376" t="n">
        <f aca="false">+[2]data1cf!U305</f>
        <v>7709.08473531742</v>
      </c>
      <c r="W305" s="376" t="n">
        <f aca="false">+[2]data1cf!V305</f>
        <v>10909.7333496639</v>
      </c>
      <c r="X305" s="376" t="n">
        <f aca="false">+[2]data1cf!W305</f>
        <v>10384.7376376493</v>
      </c>
      <c r="Y305" s="376" t="n">
        <f aca="false">+[2]data1cf!X305</f>
        <v>9859.77097332273</v>
      </c>
      <c r="Z305" s="376" t="n">
        <f aca="false">+[2]data1cf!Y305</f>
        <v>9334.83422811487</v>
      </c>
      <c r="AA305" s="376" t="n">
        <f aca="false">+[2]data1cf!Z305</f>
        <v>8809.92829959926</v>
      </c>
      <c r="AB305" s="376"/>
      <c r="AC305" s="377" t="n">
        <f aca="false">XNPV(0.1,B305:AA305,$B$1:$AA$1)</f>
        <v>40054.5082095882</v>
      </c>
      <c r="AD305" s="377" t="n">
        <f aca="false">SUMPRODUCT(B305:AA305,$B$1010:$AA$1010)</f>
        <v>73650.4619252722</v>
      </c>
      <c r="AE305" s="378" t="n">
        <f aca="false">SUMPRODUCT(B305:AA305,$B$1012:$AA$1012)</f>
        <v>54307.797765401</v>
      </c>
      <c r="AF305" s="379" t="n">
        <f aca="false">XIRR(B305:AA305,$B$1:$AA$1)</f>
        <v>0.158766933049871</v>
      </c>
      <c r="AG305" s="380" t="n">
        <f aca="false">1-EXP(-(1/0.25)*(AD305/ABS($AD$1010)))</f>
        <v>0.980290675294942</v>
      </c>
    </row>
    <row r="306" customFormat="false" ht="12.75" hidden="false" customHeight="false" outlineLevel="0" collapsed="false">
      <c r="A306" s="371"/>
      <c r="B306" s="376" t="n">
        <f aca="false">+[2]data1cf!A306</f>
        <v>-91675.2075973686</v>
      </c>
      <c r="C306" s="376" t="n">
        <f aca="false">+[2]data1cf!B306</f>
        <v>13064.1038327385</v>
      </c>
      <c r="D306" s="376" t="n">
        <f aca="false">+[2]data1cf!C306</f>
        <v>20200.5386447281</v>
      </c>
      <c r="E306" s="376" t="n">
        <f aca="false">+[2]data1cf!D306</f>
        <v>19104.8597556679</v>
      </c>
      <c r="F306" s="376" t="n">
        <f aca="false">+[2]data1cf!E306</f>
        <v>17681.0485546056</v>
      </c>
      <c r="G306" s="376" t="n">
        <f aca="false">+[2]data1cf!F306</f>
        <v>16763.4941021503</v>
      </c>
      <c r="H306" s="376" t="n">
        <f aca="false">+[2]data1cf!G306</f>
        <v>15607.6862348761</v>
      </c>
      <c r="I306" s="376" t="n">
        <f aca="false">+[2]data1cf!H306</f>
        <v>14694.1424177821</v>
      </c>
      <c r="J306" s="376" t="n">
        <f aca="false">+[2]data1cf!I306</f>
        <v>14069.3910830895</v>
      </c>
      <c r="K306" s="376" t="n">
        <f aca="false">+[2]data1cf!J306</f>
        <v>13525.0098729988</v>
      </c>
      <c r="L306" s="376" t="n">
        <f aca="false">+[2]data1cf!K306</f>
        <v>12830.001522691</v>
      </c>
      <c r="M306" s="376" t="n">
        <f aca="false">+[2]data1cf!L306</f>
        <v>12224.2751906119</v>
      </c>
      <c r="N306" s="376" t="n">
        <f aca="false">+[2]data1cf!M306</f>
        <v>11590.6860810967</v>
      </c>
      <c r="O306" s="376" t="n">
        <f aca="false">+[2]data1cf!N306</f>
        <v>11037.7561816229</v>
      </c>
      <c r="P306" s="376" t="n">
        <f aca="false">+[2]data1cf!O306</f>
        <v>11914.8819295155</v>
      </c>
      <c r="Q306" s="376" t="n">
        <f aca="false">+[2]data1cf!P306</f>
        <v>13011.1509080736</v>
      </c>
      <c r="R306" s="376" t="n">
        <f aca="false">+[2]data1cf!Q306</f>
        <v>11706.2753961631</v>
      </c>
      <c r="S306" s="376" t="n">
        <f aca="false">+[2]data1cf!R306</f>
        <v>8600.07929463262</v>
      </c>
      <c r="T306" s="376" t="n">
        <f aca="false">+[2]data1cf!S306</f>
        <v>8122.60087996704</v>
      </c>
      <c r="U306" s="376" t="n">
        <f aca="false">+[2]data1cf!T306</f>
        <v>7645.14593304591</v>
      </c>
      <c r="V306" s="376" t="n">
        <f aca="false">+[2]data1cf!U306</f>
        <v>7167.71515790156</v>
      </c>
      <c r="W306" s="376" t="n">
        <f aca="false">+[2]data1cf!V306</f>
        <v>10078.0749012404</v>
      </c>
      <c r="X306" s="376" t="n">
        <f aca="false">+[2]data1cf!W306</f>
        <v>9600.69466686414</v>
      </c>
      <c r="Y306" s="376" t="n">
        <f aca="false">+[2]data1cf!X306</f>
        <v>9123.34084564098</v>
      </c>
      <c r="Z306" s="376" t="n">
        <f aca="false">+[2]data1cf!Y306</f>
        <v>8646.01422996554</v>
      </c>
      <c r="AA306" s="376" t="n">
        <f aca="false">+[2]data1cf!Z306</f>
        <v>8168.71563600424</v>
      </c>
      <c r="AB306" s="376"/>
      <c r="AC306" s="377" t="n">
        <f aca="false">XNPV(0.1,B306:AA306,$B$1:$AA$1)</f>
        <v>37910.7599701657</v>
      </c>
      <c r="AD306" s="377" t="n">
        <f aca="false">SUMPRODUCT(B306:AA306,$B$1010:$AA$1010)</f>
        <v>68824.0684588652</v>
      </c>
      <c r="AE306" s="378" t="n">
        <f aca="false">SUMPRODUCT(B306:AA306,$B$1012:$AA$1012)</f>
        <v>51005.9343937352</v>
      </c>
      <c r="AF306" s="379" t="n">
        <f aca="false">XIRR(B306:AA306,$B$1:$AA$1)</f>
        <v>0.160992638046329</v>
      </c>
      <c r="AG306" s="380" t="n">
        <f aca="false">1-EXP(-(1/0.25)*(AD306/ABS($AD$1010)))</f>
        <v>0.974506836743309</v>
      </c>
    </row>
    <row r="307" customFormat="false" ht="12.75" hidden="false" customHeight="false" outlineLevel="0" collapsed="false">
      <c r="A307" s="371"/>
      <c r="B307" s="376" t="n">
        <f aca="false">+[2]data1cf!A307</f>
        <v>-100822.473069092</v>
      </c>
      <c r="C307" s="376" t="n">
        <f aca="false">+[2]data1cf!B307</f>
        <v>14186.868169708</v>
      </c>
      <c r="D307" s="376" t="n">
        <f aca="false">+[2]data1cf!C307</f>
        <v>22059.9514527025</v>
      </c>
      <c r="E307" s="376" t="n">
        <f aca="false">+[2]data1cf!D307</f>
        <v>20830.0112438278</v>
      </c>
      <c r="F307" s="376" t="n">
        <f aca="false">+[2]data1cf!E307</f>
        <v>19271.6226751823</v>
      </c>
      <c r="G307" s="376" t="n">
        <f aca="false">+[2]data1cf!F307</f>
        <v>18261.8878444507</v>
      </c>
      <c r="H307" s="376" t="n">
        <f aca="false">+[2]data1cf!G307</f>
        <v>16991.382224989</v>
      </c>
      <c r="I307" s="376" t="n">
        <f aca="false">+[2]data1cf!H307</f>
        <v>15986.685870213</v>
      </c>
      <c r="J307" s="376" t="n">
        <f aca="false">+[2]data1cf!I307</f>
        <v>15299.5974384795</v>
      </c>
      <c r="K307" s="376" t="n">
        <f aca="false">+[2]data1cf!J307</f>
        <v>14700.2516482475</v>
      </c>
      <c r="L307" s="376" t="n">
        <f aca="false">+[2]data1cf!K307</f>
        <v>13936.5427604449</v>
      </c>
      <c r="M307" s="376" t="n">
        <f aca="false">+[2]data1cf!L307</f>
        <v>13270.3776280843</v>
      </c>
      <c r="N307" s="376" t="n">
        <f aca="false">+[2]data1cf!M307</f>
        <v>12573.5695967185</v>
      </c>
      <c r="O307" s="376" t="n">
        <f aca="false">+[2]data1cf!N307</f>
        <v>11964.8006680036</v>
      </c>
      <c r="P307" s="376" t="n">
        <f aca="false">+[2]data1cf!O307</f>
        <v>12930.1134001411</v>
      </c>
      <c r="Q307" s="376" t="n">
        <f aca="false">+[2]data1cf!P307</f>
        <v>14135.7670600988</v>
      </c>
      <c r="R307" s="376" t="n">
        <f aca="false">+[2]data1cf!Q307</f>
        <v>12700.6923042725</v>
      </c>
      <c r="S307" s="376" t="n">
        <f aca="false">+[2]data1cf!R307</f>
        <v>9284.5628947891</v>
      </c>
      <c r="T307" s="376" t="n">
        <f aca="false">+[2]data1cf!S307</f>
        <v>8759.44213569442</v>
      </c>
      <c r="U307" s="376" t="n">
        <f aca="false">+[2]data1cf!T307</f>
        <v>8234.34718593351</v>
      </c>
      <c r="V307" s="376" t="n">
        <f aca="false">+[2]data1cf!U307</f>
        <v>7709.2788197864</v>
      </c>
      <c r="W307" s="376" t="n">
        <f aca="false">+[2]data1cf!V307</f>
        <v>10910.0315045567</v>
      </c>
      <c r="X307" s="376" t="n">
        <f aca="false">+[2]data1cf!W307</f>
        <v>10385.0187220877</v>
      </c>
      <c r="Y307" s="376" t="n">
        <f aca="false">+[2]data1cf!X307</f>
        <v>9860.03498825122</v>
      </c>
      <c r="Z307" s="376" t="n">
        <f aca="false">+[2]data1cf!Y307</f>
        <v>9335.08117450628</v>
      </c>
      <c r="AA307" s="376" t="n">
        <f aca="false">+[2]data1cf!Z307</f>
        <v>8810.15817845561</v>
      </c>
      <c r="AB307" s="376"/>
      <c r="AC307" s="377" t="n">
        <f aca="false">XNPV(0.1,B307:AA307,$B$1:$AA$1)</f>
        <v>40119.8284568486</v>
      </c>
      <c r="AD307" s="377" t="n">
        <f aca="false">SUMPRODUCT(B307:AA307,$B$1010:$AA$1010)</f>
        <v>73724.314223173</v>
      </c>
      <c r="AE307" s="378" t="n">
        <f aca="false">SUMPRODUCT(B307:AA307,$B$1012:$AA$1012)</f>
        <v>54377.9901037591</v>
      </c>
      <c r="AF307" s="379" t="n">
        <f aca="false">XIRR(B307:AA307,$B$1:$AA$1)</f>
        <v>0.15887840384637</v>
      </c>
      <c r="AG307" s="380" t="n">
        <f aca="false">1-EXP(-(1/0.25)*(AD307/ABS($AD$1010)))</f>
        <v>0.980368126688917</v>
      </c>
    </row>
    <row r="308" customFormat="false" ht="12.75" hidden="false" customHeight="false" outlineLevel="0" collapsed="false">
      <c r="A308" s="371"/>
      <c r="B308" s="376" t="n">
        <f aca="false">+[2]data1cf!A308</f>
        <v>-95465.1266822979</v>
      </c>
      <c r="C308" s="376" t="n">
        <f aca="false">+[2]data1cf!B308</f>
        <v>13560.0839971778</v>
      </c>
      <c r="D308" s="376" t="n">
        <f aca="false">+[2]data1cf!C308</f>
        <v>21016.3067191322</v>
      </c>
      <c r="E308" s="376" t="n">
        <f aca="false">+[2]data1cf!D308</f>
        <v>19779.1475037618</v>
      </c>
      <c r="F308" s="376" t="n">
        <f aca="false">+[2]data1cf!E308</f>
        <v>18340.0594069968</v>
      </c>
      <c r="G308" s="376" t="n">
        <f aca="false">+[2]data1cf!F308</f>
        <v>17384.3125378061</v>
      </c>
      <c r="H308" s="376" t="n">
        <f aca="false">+[2]data1cf!G308</f>
        <v>16180.9827962233</v>
      </c>
      <c r="I308" s="376" t="n">
        <f aca="false">+[2]data1cf!H308</f>
        <v>15229.6724200119</v>
      </c>
      <c r="J308" s="376" t="n">
        <f aca="false">+[2]data1cf!I308</f>
        <v>14579.0934153446</v>
      </c>
      <c r="K308" s="376" t="n">
        <f aca="false">+[2]data1cf!J308</f>
        <v>14011.9391358686</v>
      </c>
      <c r="L308" s="376" t="n">
        <f aca="false">+[2]data1cf!K308</f>
        <v>13288.4665982033</v>
      </c>
      <c r="M308" s="376" t="n">
        <f aca="false">+[2]data1cf!L308</f>
        <v>12657.6991034548</v>
      </c>
      <c r="N308" s="376" t="n">
        <f aca="false">+[2]data1cf!M308</f>
        <v>11997.9169639909</v>
      </c>
      <c r="O308" s="376" t="n">
        <f aca="false">+[2]data1cf!N308</f>
        <v>11421.8516910813</v>
      </c>
      <c r="P308" s="376" t="n">
        <f aca="false">+[2]data1cf!O308</f>
        <v>12335.5153021927</v>
      </c>
      <c r="Q308" s="376" t="n">
        <f aca="false">+[2]data1cf!P308</f>
        <v>13477.1048295986</v>
      </c>
      <c r="R308" s="376" t="n">
        <f aca="false">+[2]data1cf!Q308</f>
        <v>12118.2848245622</v>
      </c>
      <c r="S308" s="376" t="n">
        <f aca="false">+[2]data1cf!R308</f>
        <v>8883.67633984501</v>
      </c>
      <c r="T308" s="376" t="n">
        <f aca="false">+[2]data1cf!S308</f>
        <v>8386.45862374986</v>
      </c>
      <c r="U308" s="376" t="n">
        <f aca="false">+[2]data1cf!T308</f>
        <v>7889.2653455726</v>
      </c>
      <c r="V308" s="376" t="n">
        <f aca="false">+[2]data1cf!U308</f>
        <v>7392.09723845078</v>
      </c>
      <c r="W308" s="376" t="n">
        <f aca="false">+[2]data1cf!V308</f>
        <v>10422.7733489337</v>
      </c>
      <c r="X308" s="376" t="n">
        <f aca="false">+[2]data1cf!W308</f>
        <v>9925.65787197169</v>
      </c>
      <c r="Y308" s="376" t="n">
        <f aca="false">+[2]data1cf!X308</f>
        <v>9428.56990010157</v>
      </c>
      <c r="Z308" s="376" t="n">
        <f aca="false">+[2]data1cf!Y308</f>
        <v>8931.5102584761</v>
      </c>
      <c r="AA308" s="376" t="n">
        <f aca="false">+[2]data1cf!Z308</f>
        <v>8434.4797970026</v>
      </c>
      <c r="AB308" s="376"/>
      <c r="AC308" s="377" t="n">
        <f aca="false">XNPV(0.1,B308:AA308,$B$1:$AA$1)</f>
        <v>38861.1017964523</v>
      </c>
      <c r="AD308" s="377" t="n">
        <f aca="false">SUMPRODUCT(B308:AA308,$B$1010:$AA$1010)</f>
        <v>70889.9536744682</v>
      </c>
      <c r="AE308" s="378" t="n">
        <f aca="false">SUMPRODUCT(B308:AA308,$B$1012:$AA$1012)</f>
        <v>52438.5127194636</v>
      </c>
      <c r="AF308" s="379" t="n">
        <f aca="false">XIRR(B308:AA308,$B$1:$AA$1)</f>
        <v>0.160141346067072</v>
      </c>
      <c r="AG308" s="380" t="n">
        <f aca="false">1-EXP(-(1/0.25)*(AD308/ABS($AD$1010)))</f>
        <v>0.97716560514029</v>
      </c>
    </row>
    <row r="309" customFormat="false" ht="12.75" hidden="false" customHeight="false" outlineLevel="0" collapsed="false">
      <c r="A309" s="371"/>
      <c r="B309" s="376" t="n">
        <f aca="false">+[2]data1cf!A309</f>
        <v>-91953.0003435718</v>
      </c>
      <c r="C309" s="376" t="n">
        <f aca="false">+[2]data1cf!B309</f>
        <v>13113.6142147806</v>
      </c>
      <c r="D309" s="376" t="n">
        <f aca="false">+[2]data1cf!C309</f>
        <v>20298.4470256263</v>
      </c>
      <c r="E309" s="376" t="n">
        <f aca="false">+[2]data1cf!D309</f>
        <v>19127.0263707051</v>
      </c>
      <c r="F309" s="376" t="n">
        <f aca="false">+[2]data1cf!E309</f>
        <v>17729.3526028877</v>
      </c>
      <c r="G309" s="376" t="n">
        <f aca="false">+[2]data1cf!F309</f>
        <v>16808.9987301568</v>
      </c>
      <c r="H309" s="376" t="n">
        <f aca="false">+[2]data1cf!G309</f>
        <v>15649.7076138546</v>
      </c>
      <c r="I309" s="376" t="n">
        <f aca="false">+[2]data1cf!H309</f>
        <v>14733.3955909132</v>
      </c>
      <c r="J309" s="376" t="n">
        <f aca="false">+[2]data1cf!I309</f>
        <v>14106.7511447294</v>
      </c>
      <c r="K309" s="376" t="n">
        <f aca="false">+[2]data1cf!J309</f>
        <v>13560.7007186628</v>
      </c>
      <c r="L309" s="376" t="n">
        <f aca="false">+[2]data1cf!K309</f>
        <v>12863.6060059295</v>
      </c>
      <c r="M309" s="376" t="n">
        <f aca="false">+[2]data1cf!L309</f>
        <v>12256.0442116175</v>
      </c>
      <c r="N309" s="376" t="n">
        <f aca="false">+[2]data1cf!M309</f>
        <v>11620.5352105274</v>
      </c>
      <c r="O309" s="376" t="n">
        <f aca="false">+[2]data1cf!N309</f>
        <v>11065.9095389864</v>
      </c>
      <c r="P309" s="376" t="n">
        <f aca="false">+[2]data1cf!O309</f>
        <v>11945.7134320152</v>
      </c>
      <c r="Q309" s="376" t="n">
        <f aca="false">+[2]data1cf!P309</f>
        <v>13045.3043072792</v>
      </c>
      <c r="R309" s="376" t="n">
        <f aca="false">+[2]data1cf!Q309</f>
        <v>11736.4747824855</v>
      </c>
      <c r="S309" s="376" t="n">
        <f aca="false">+[2]data1cf!R309</f>
        <v>8620.86633526311</v>
      </c>
      <c r="T309" s="376" t="n">
        <f aca="false">+[2]data1cf!S309</f>
        <v>8141.94107315055</v>
      </c>
      <c r="U309" s="376" t="n">
        <f aca="false">+[2]data1cf!T309</f>
        <v>7663.03934989403</v>
      </c>
      <c r="V309" s="376" t="n">
        <f aca="false">+[2]data1cf!U309</f>
        <v>7184.16187165922</v>
      </c>
      <c r="W309" s="376" t="n">
        <f aca="false">+[2]data1cf!V309</f>
        <v>10103.3405404931</v>
      </c>
      <c r="X309" s="376" t="n">
        <f aca="false">+[2]data1cf!W309</f>
        <v>9624.5137561742</v>
      </c>
      <c r="Y309" s="376" t="n">
        <f aca="false">+[2]data1cf!X309</f>
        <v>9145.71346504512</v>
      </c>
      <c r="Z309" s="376" t="n">
        <f aca="false">+[2]data1cf!Y309</f>
        <v>8666.94046190158</v>
      </c>
      <c r="AA309" s="376" t="n">
        <f aca="false">+[2]data1cf!Z309</f>
        <v>8188.19556538313</v>
      </c>
      <c r="AB309" s="376"/>
      <c r="AC309" s="377" t="n">
        <f aca="false">XNPV(0.1,B309:AA309,$B$1:$AA$1)</f>
        <v>38003.3959219455</v>
      </c>
      <c r="AD309" s="377" t="n">
        <f aca="false">SUMPRODUCT(B309:AA309,$B$1010:$AA$1010)</f>
        <v>68999.077104368</v>
      </c>
      <c r="AE309" s="378" t="n">
        <f aca="false">SUMPRODUCT(B309:AA309,$B$1012:$AA$1012)</f>
        <v>51134.322123451</v>
      </c>
      <c r="AF309" s="379" t="n">
        <f aca="false">XIRR(B309:AA309,$B$1:$AA$1)</f>
        <v>0.160976784235178</v>
      </c>
      <c r="AG309" s="380" t="n">
        <f aca="false">1-EXP(-(1/0.25)*(AD309/ABS($AD$1010)))</f>
        <v>0.974743595964332</v>
      </c>
    </row>
    <row r="310" customFormat="false" ht="12.75" hidden="false" customHeight="false" outlineLevel="0" collapsed="false">
      <c r="A310" s="371"/>
      <c r="B310" s="376" t="n">
        <f aca="false">+[2]data1cf!A310</f>
        <v>-98567.3285143989</v>
      </c>
      <c r="C310" s="376" t="n">
        <f aca="false">+[2]data1cf!B310</f>
        <v>13936.6308157742</v>
      </c>
      <c r="D310" s="376" t="n">
        <f aca="false">+[2]data1cf!C310</f>
        <v>21556.419566288</v>
      </c>
      <c r="E310" s="376" t="n">
        <f aca="false">+[2]data1cf!D310</f>
        <v>20371.0561210161</v>
      </c>
      <c r="F310" s="376" t="n">
        <f aca="false">+[2]data1cf!E310</f>
        <v>18879.4864047371</v>
      </c>
      <c r="G310" s="376" t="n">
        <f aca="false">+[2]data1cf!F310</f>
        <v>17892.4774999952</v>
      </c>
      <c r="H310" s="376" t="n">
        <f aca="false">+[2]data1cf!G310</f>
        <v>16650.2491850548</v>
      </c>
      <c r="I310" s="376" t="n">
        <f aca="false">+[2]data1cf!H310</f>
        <v>15668.0253549515</v>
      </c>
      <c r="J310" s="376" t="n">
        <f aca="false">+[2]data1cf!I310</f>
        <v>14996.305359324</v>
      </c>
      <c r="K310" s="376" t="n">
        <f aca="false">+[2]data1cf!J310</f>
        <v>14410.5104028345</v>
      </c>
      <c r="L310" s="376" t="n">
        <f aca="false">+[2]data1cf!K310</f>
        <v>13663.7387782517</v>
      </c>
      <c r="M310" s="376" t="n">
        <f aca="false">+[2]data1cf!L310</f>
        <v>13012.4740805367</v>
      </c>
      <c r="N310" s="376" t="n">
        <f aca="false">+[2]data1cf!M310</f>
        <v>12331.2518882182</v>
      </c>
      <c r="O310" s="376" t="n">
        <f aca="false">+[2]data1cf!N310</f>
        <v>11736.2493777975</v>
      </c>
      <c r="P310" s="376" t="n">
        <f aca="false">+[2]data1cf!O310</f>
        <v>12679.8207055853</v>
      </c>
      <c r="Q310" s="376" t="n">
        <f aca="false">+[2]data1cf!P310</f>
        <v>13858.5069325558</v>
      </c>
      <c r="R310" s="376" t="n">
        <f aca="false">+[2]data1cf!Q310</f>
        <v>12455.5311812735</v>
      </c>
      <c r="S310" s="376" t="n">
        <f aca="false">+[2]data1cf!R310</f>
        <v>9115.81197480744</v>
      </c>
      <c r="T310" s="376" t="n">
        <f aca="false">+[2]data1cf!S310</f>
        <v>8602.4368432934</v>
      </c>
      <c r="U310" s="376" t="n">
        <f aca="false">+[2]data1cf!T310</f>
        <v>8089.0869438234</v>
      </c>
      <c r="V310" s="376" t="n">
        <f aca="false">+[2]data1cf!U310</f>
        <v>7575.76303335876</v>
      </c>
      <c r="W310" s="376" t="n">
        <f aca="false">+[2]data1cf!V310</f>
        <v>10704.9229494908</v>
      </c>
      <c r="X310" s="376" t="n">
        <f aca="false">+[2]data1cf!W310</f>
        <v>10191.6533794375</v>
      </c>
      <c r="Y310" s="376" t="n">
        <f aca="false">+[2]data1cf!X310</f>
        <v>9678.41220827205</v>
      </c>
      <c r="Z310" s="376" t="n">
        <f aca="false">+[2]data1cf!Y310</f>
        <v>9165.20028796112</v>
      </c>
      <c r="AA310" s="376" t="n">
        <f aca="false">+[2]data1cf!Z310</f>
        <v>8652.01849603035</v>
      </c>
      <c r="AB310" s="376"/>
      <c r="AC310" s="377" t="n">
        <f aca="false">XNPV(0.1,B310:AA310,$B$1:$AA$1)</f>
        <v>39536.8163622417</v>
      </c>
      <c r="AD310" s="377" t="n">
        <f aca="false">SUMPRODUCT(B310:AA310,$B$1010:$AA$1010)</f>
        <v>72472.1954372142</v>
      </c>
      <c r="AE310" s="378" t="n">
        <f aca="false">SUMPRODUCT(B310:AA310,$B$1012:$AA$1012)</f>
        <v>53504.9458739135</v>
      </c>
      <c r="AF310" s="379" t="n">
        <f aca="false">XIRR(B310:AA310,$B$1:$AA$1)</f>
        <v>0.159298312328117</v>
      </c>
      <c r="AG310" s="380" t="n">
        <f aca="false">1-EXP(-(1/0.25)*(AD310/ABS($AD$1010)))</f>
        <v>0.979012837074493</v>
      </c>
    </row>
    <row r="311" customFormat="false" ht="12.75" hidden="false" customHeight="false" outlineLevel="0" collapsed="false">
      <c r="A311" s="371"/>
      <c r="B311" s="376" t="n">
        <f aca="false">+[2]data1cf!A311</f>
        <v>-98189.5339065295</v>
      </c>
      <c r="C311" s="376" t="n">
        <f aca="false">+[2]data1cf!B311</f>
        <v>13862.0939541571</v>
      </c>
      <c r="D311" s="376" t="n">
        <f aca="false">+[2]data1cf!C311</f>
        <v>21574.1737482142</v>
      </c>
      <c r="E311" s="376" t="n">
        <f aca="false">+[2]data1cf!D311</f>
        <v>20264.5592423885</v>
      </c>
      <c r="F311" s="376" t="n">
        <f aca="false">+[2]data1cf!E311</f>
        <v>18813.7935123608</v>
      </c>
      <c r="G311" s="376" t="n">
        <f aca="false">+[2]data1cf!F311</f>
        <v>17830.5917836513</v>
      </c>
      <c r="H311" s="376" t="n">
        <f aca="false">+[2]data1cf!G311</f>
        <v>16593.1006431642</v>
      </c>
      <c r="I311" s="376" t="n">
        <f aca="false">+[2]data1cf!H311</f>
        <v>15614.641537867</v>
      </c>
      <c r="J311" s="376" t="n">
        <f aca="false">+[2]data1cf!I311</f>
        <v>14945.4961498318</v>
      </c>
      <c r="K311" s="376" t="n">
        <f aca="false">+[2]data1cf!J311</f>
        <v>14361.9713058766</v>
      </c>
      <c r="L311" s="376" t="n">
        <f aca="false">+[2]data1cf!K311</f>
        <v>13618.0371077032</v>
      </c>
      <c r="M311" s="376" t="n">
        <f aca="false">+[2]data1cf!L311</f>
        <v>12969.2686153211</v>
      </c>
      <c r="N311" s="376" t="n">
        <f aca="false">+[2]data1cf!M311</f>
        <v>12290.6574511689</v>
      </c>
      <c r="O311" s="376" t="n">
        <f aca="false">+[2]data1cf!N311</f>
        <v>11697.9611692294</v>
      </c>
      <c r="P311" s="376" t="n">
        <f aca="false">+[2]data1cf!O311</f>
        <v>12637.8902536347</v>
      </c>
      <c r="Q311" s="376" t="n">
        <f aca="false">+[2]data1cf!P311</f>
        <v>13812.0587432613</v>
      </c>
      <c r="R311" s="376" t="n">
        <f aca="false">+[2]data1cf!Q311</f>
        <v>12414.4603992984</v>
      </c>
      <c r="S311" s="376" t="n">
        <f aca="false">+[2]data1cf!R311</f>
        <v>9087.54186347052</v>
      </c>
      <c r="T311" s="376" t="n">
        <f aca="false">+[2]data1cf!S311</f>
        <v>8576.1344261146</v>
      </c>
      <c r="U311" s="376" t="n">
        <f aca="false">+[2]data1cf!T311</f>
        <v>8064.75212409188</v>
      </c>
      <c r="V311" s="376" t="n">
        <f aca="false">+[2]data1cf!U311</f>
        <v>7553.39571146235</v>
      </c>
      <c r="W311" s="376" t="n">
        <f aca="false">+[2]data1cf!V311</f>
        <v>10670.5620008897</v>
      </c>
      <c r="X311" s="376" t="n">
        <f aca="false">+[2]data1cf!W311</f>
        <v>10159.2597203924</v>
      </c>
      <c r="Y311" s="376" t="n">
        <f aca="false">+[2]data1cf!X311</f>
        <v>9647.98572993408</v>
      </c>
      <c r="Z311" s="376" t="n">
        <f aca="false">+[2]data1cf!Y311</f>
        <v>9136.74087821587</v>
      </c>
      <c r="AA311" s="376" t="n">
        <f aca="false">+[2]data1cf!Z311</f>
        <v>8625.52603939998</v>
      </c>
      <c r="AB311" s="376"/>
      <c r="AC311" s="377" t="n">
        <f aca="false">XNPV(0.1,B311:AA311,$B$1:$AA$1)</f>
        <v>39471.6208649498</v>
      </c>
      <c r="AD311" s="377" t="n">
        <f aca="false">SUMPRODUCT(B311:AA311,$B$1010:$AA$1010)</f>
        <v>72298.1394944796</v>
      </c>
      <c r="AE311" s="378" t="n">
        <f aca="false">SUMPRODUCT(B311:AA311,$B$1012:$AA$1012)</f>
        <v>53393.1184799402</v>
      </c>
      <c r="AF311" s="379" t="n">
        <f aca="false">XIRR(B311:AA311,$B$1:$AA$1)</f>
        <v>0.159429551757467</v>
      </c>
      <c r="AG311" s="380" t="n">
        <f aca="false">1-EXP(-(1/0.25)*(AD311/ABS($AD$1010)))</f>
        <v>0.978817174652327</v>
      </c>
    </row>
    <row r="312" customFormat="false" ht="12.75" hidden="false" customHeight="false" outlineLevel="0" collapsed="false">
      <c r="A312" s="371"/>
      <c r="B312" s="376" t="n">
        <f aca="false">+[2]data1cf!A312</f>
        <v>-93705.1990453934</v>
      </c>
      <c r="C312" s="376" t="n">
        <f aca="false">+[2]data1cf!B312</f>
        <v>13382.7286222339</v>
      </c>
      <c r="D312" s="376" t="n">
        <f aca="false">+[2]data1cf!C312</f>
        <v>20566.435089883</v>
      </c>
      <c r="E312" s="376" t="n">
        <f aca="false">+[2]data1cf!D312</f>
        <v>19431.3849728798</v>
      </c>
      <c r="F312" s="376" t="n">
        <f aca="false">+[2]data1cf!E312</f>
        <v>18034.0340312163</v>
      </c>
      <c r="G312" s="376" t="n">
        <f aca="false">+[2]data1cf!F312</f>
        <v>17096.0226039246</v>
      </c>
      <c r="H312" s="376" t="n">
        <f aca="false">+[2]data1cf!G312</f>
        <v>15914.7606316211</v>
      </c>
      <c r="I312" s="376" t="n">
        <f aca="false">+[2]data1cf!H312</f>
        <v>14980.9879414794</v>
      </c>
      <c r="J312" s="376" t="n">
        <f aca="false">+[2]data1cf!I312</f>
        <v>14342.4025517593</v>
      </c>
      <c r="K312" s="376" t="n">
        <f aca="false">+[2]data1cf!J312</f>
        <v>13785.8234200081</v>
      </c>
      <c r="L312" s="376" t="n">
        <f aca="false">+[2]data1cf!K312</f>
        <v>13075.5688188924</v>
      </c>
      <c r="M312" s="376" t="n">
        <f aca="false">+[2]data1cf!L312</f>
        <v>12456.4297080894</v>
      </c>
      <c r="N312" s="376" t="n">
        <f aca="false">+[2]data1cf!M312</f>
        <v>11808.8108460644</v>
      </c>
      <c r="O312" s="376" t="n">
        <f aca="false">+[2]data1cf!N312</f>
        <v>11243.4889642899</v>
      </c>
      <c r="P312" s="376" t="n">
        <f aca="false">+[2]data1cf!O312</f>
        <v>12140.1854597898</v>
      </c>
      <c r="Q312" s="376" t="n">
        <f aca="false">+[2]data1cf!P312</f>
        <v>13260.7294491118</v>
      </c>
      <c r="R312" s="376" t="n">
        <f aca="false">+[2]data1cf!Q312</f>
        <v>11926.9596897887</v>
      </c>
      <c r="S312" s="376" t="n">
        <f aca="false">+[2]data1cf!R312</f>
        <v>8751.98216209898</v>
      </c>
      <c r="T312" s="376" t="n">
        <f aca="false">+[2]data1cf!S312</f>
        <v>8263.93080057252</v>
      </c>
      <c r="U312" s="376" t="n">
        <f aca="false">+[2]data1cf!T312</f>
        <v>7775.90342644375</v>
      </c>
      <c r="V312" s="376" t="n">
        <f aca="false">+[2]data1cf!U312</f>
        <v>7287.90075933464</v>
      </c>
      <c r="W312" s="376" t="n">
        <f aca="false">+[2]data1cf!V312</f>
        <v>10262.7054659792</v>
      </c>
      <c r="X312" s="376" t="n">
        <f aca="false">+[2]data1cf!W312</f>
        <v>9774.75445877745</v>
      </c>
      <c r="Y312" s="376" t="n">
        <f aca="false">+[2]data1cf!X312</f>
        <v>9286.83044960313</v>
      </c>
      <c r="Z312" s="376" t="n">
        <f aca="false">+[2]data1cf!Y312</f>
        <v>8798.93424839709</v>
      </c>
      <c r="AA312" s="376" t="n">
        <f aca="false">+[2]data1cf!Z312</f>
        <v>8311.06668939837</v>
      </c>
      <c r="AB312" s="376"/>
      <c r="AC312" s="377" t="n">
        <f aca="false">XNPV(0.1,B312:AA312,$B$1:$AA$1)</f>
        <v>38383.2123133856</v>
      </c>
      <c r="AD312" s="377" t="n">
        <f aca="false">SUMPRODUCT(B312:AA312,$B$1010:$AA$1010)</f>
        <v>69887.4654530418</v>
      </c>
      <c r="AE312" s="378" t="n">
        <f aca="false">SUMPRODUCT(B312:AA312,$B$1012:$AA$1012)</f>
        <v>51732.8255217284</v>
      </c>
      <c r="AF312" s="379" t="n">
        <f aca="false">XIRR(B312:AA312,$B$1:$AA$1)</f>
        <v>0.160465278027742</v>
      </c>
      <c r="AG312" s="380" t="n">
        <f aca="false">1-EXP(-(1/0.25)*(AD312/ABS($AD$1010)))</f>
        <v>0.975911959895302</v>
      </c>
    </row>
    <row r="313" customFormat="false" ht="12.75" hidden="false" customHeight="false" outlineLevel="0" collapsed="false">
      <c r="A313" s="371"/>
      <c r="B313" s="376" t="n">
        <f aca="false">+[2]data1cf!A313</f>
        <v>-110692.731912379</v>
      </c>
      <c r="C313" s="376" t="n">
        <f aca="false">+[2]data1cf!B313</f>
        <v>15326.7794271402</v>
      </c>
      <c r="D313" s="376" t="n">
        <f aca="false">+[2]data1cf!C313</f>
        <v>24044.2300374471</v>
      </c>
      <c r="E313" s="376" t="n">
        <f aca="false">+[2]data1cf!D313</f>
        <v>22593.6542717</v>
      </c>
      <c r="F313" s="376" t="n">
        <f aca="false">+[2]data1cf!E313</f>
        <v>20987.9146455047</v>
      </c>
      <c r="G313" s="376" t="n">
        <f aca="false">+[2]data1cf!F313</f>
        <v>19878.7135648132</v>
      </c>
      <c r="H313" s="376" t="n">
        <f aca="false">+[2]data1cf!G313</f>
        <v>18484.4445642258</v>
      </c>
      <c r="I313" s="376" t="n">
        <f aca="false">+[2]data1cf!H313</f>
        <v>17381.3910398757</v>
      </c>
      <c r="J313" s="376" t="n">
        <f aca="false">+[2]data1cf!I313</f>
        <v>16627.0384311884</v>
      </c>
      <c r="K313" s="376" t="n">
        <f aca="false">+[2]data1cf!J313</f>
        <v>15968.3836994061</v>
      </c>
      <c r="L313" s="376" t="n">
        <f aca="false">+[2]data1cf!K313</f>
        <v>15130.5442323781</v>
      </c>
      <c r="M313" s="376" t="n">
        <f aca="false">+[2]data1cf!L313</f>
        <v>14399.1632598519</v>
      </c>
      <c r="N313" s="376" t="n">
        <f aca="false">+[2]data1cf!M313</f>
        <v>13634.1395279157</v>
      </c>
      <c r="O313" s="376" t="n">
        <f aca="false">+[2]data1cf!N313</f>
        <v>12965.1180927143</v>
      </c>
      <c r="P313" s="376" t="n">
        <f aca="false">+[2]data1cf!O313</f>
        <v>14025.5880457499</v>
      </c>
      <c r="Q313" s="376" t="n">
        <f aca="false">+[2]data1cf!P313</f>
        <v>15349.2720747007</v>
      </c>
      <c r="R313" s="376" t="n">
        <f aca="false">+[2]data1cf!Q313</f>
        <v>13773.7072191149</v>
      </c>
      <c r="S313" s="376" t="n">
        <f aca="false">+[2]data1cf!R313</f>
        <v>10023.1475929608</v>
      </c>
      <c r="T313" s="376" t="n">
        <f aca="false">+[2]data1cf!S313</f>
        <v>9446.61887234259</v>
      </c>
      <c r="U313" s="376" t="n">
        <f aca="false">+[2]data1cf!T313</f>
        <v>8870.118487725</v>
      </c>
      <c r="V313" s="376" t="n">
        <f aca="false">+[2]data1cf!U313</f>
        <v>8293.64728918811</v>
      </c>
      <c r="W313" s="376" t="n">
        <f aca="false">+[2]data1cf!V313</f>
        <v>11807.7453674044</v>
      </c>
      <c r="X313" s="376" t="n">
        <f aca="false">+[2]data1cf!W313</f>
        <v>11231.3351940436</v>
      </c>
      <c r="Y313" s="376" t="n">
        <f aca="false">+[2]data1cf!X313</f>
        <v>10654.9569131013</v>
      </c>
      <c r="Z313" s="376" t="n">
        <f aca="false">+[2]data1cf!Y313</f>
        <v>10078.6114813499</v>
      </c>
      <c r="AA313" s="376" t="n">
        <f aca="false">+[2]data1cf!Z313</f>
        <v>9502.29988426513</v>
      </c>
      <c r="AB313" s="376"/>
      <c r="AC313" s="377" t="n">
        <f aca="false">XNPV(0.1,B313:AA313,$B$1:$AA$1)</f>
        <v>42346.6459496527</v>
      </c>
      <c r="AD313" s="377" t="n">
        <f aca="false">SUMPRODUCT(B313:AA313,$B$1010:$AA$1010)</f>
        <v>78840.647766903</v>
      </c>
      <c r="AE313" s="378" t="n">
        <f aca="false">SUMPRODUCT(B313:AA313,$B$1012:$AA$1012)</f>
        <v>57851.2063781953</v>
      </c>
      <c r="AF313" s="379" t="n">
        <f aca="false">XIRR(B313:AA313,$B$1:$AA$1)</f>
        <v>0.156725043014367</v>
      </c>
      <c r="AG313" s="380" t="n">
        <f aca="false">1-EXP(-(1/0.25)*(AD313/ABS($AD$1010)))</f>
        <v>0.985054983899091</v>
      </c>
    </row>
    <row r="314" customFormat="false" ht="12.75" hidden="false" customHeight="false" outlineLevel="0" collapsed="false">
      <c r="A314" s="371"/>
      <c r="B314" s="376" t="n">
        <f aca="false">+[2]data1cf!A314</f>
        <v>-106690.755583836</v>
      </c>
      <c r="C314" s="376" t="n">
        <f aca="false">+[2]data1cf!B314</f>
        <v>14928.448241715</v>
      </c>
      <c r="D314" s="376" t="n">
        <f aca="false">+[2]data1cf!C314</f>
        <v>23176.2002643464</v>
      </c>
      <c r="E314" s="376" t="n">
        <f aca="false">+[2]data1cf!D314</f>
        <v>21822.6297120508</v>
      </c>
      <c r="F314" s="376" t="n">
        <f aca="false">+[2]data1cf!E314</f>
        <v>20292.0301760949</v>
      </c>
      <c r="G314" s="376" t="n">
        <f aca="false">+[2]data1cf!F314</f>
        <v>19223.1584914353</v>
      </c>
      <c r="H314" s="376" t="n">
        <f aca="false">+[2]data1cf!G314</f>
        <v>17879.0703553489</v>
      </c>
      <c r="I314" s="376" t="n">
        <f aca="false">+[2]data1cf!H314</f>
        <v>16815.8965414125</v>
      </c>
      <c r="J314" s="376" t="n">
        <f aca="false">+[2]data1cf!I314</f>
        <v>16088.8167376437</v>
      </c>
      <c r="K314" s="376" t="n">
        <f aca="false">+[2]data1cf!J314</f>
        <v>15454.2092962033</v>
      </c>
      <c r="L314" s="376" t="n">
        <f aca="false">+[2]data1cf!K314</f>
        <v>14646.4266724651</v>
      </c>
      <c r="M314" s="376" t="n">
        <f aca="false">+[2]data1cf!L314</f>
        <v>13941.4879901293</v>
      </c>
      <c r="N314" s="376" t="n">
        <f aca="false">+[2]data1cf!M314</f>
        <v>13204.1228660627</v>
      </c>
      <c r="O314" s="376" t="n">
        <f aca="false">+[2]data1cf!N314</f>
        <v>12559.531297243</v>
      </c>
      <c r="P314" s="376" t="n">
        <f aca="false">+[2]data1cf!O314</f>
        <v>13581.4189849529</v>
      </c>
      <c r="Q314" s="376" t="n">
        <f aca="false">+[2]data1cf!P314</f>
        <v>14857.2466455694</v>
      </c>
      <c r="R314" s="376" t="n">
        <f aca="false">+[2]data1cf!Q314</f>
        <v>13338.644637925</v>
      </c>
      <c r="S314" s="376" t="n">
        <f aca="false">+[2]data1cf!R314</f>
        <v>9723.68244968167</v>
      </c>
      <c r="T314" s="376" t="n">
        <f aca="false">+[2]data1cf!S314</f>
        <v>9167.99750311052</v>
      </c>
      <c r="U314" s="376" t="n">
        <f aca="false">+[2]data1cf!T314</f>
        <v>8612.3398680825</v>
      </c>
      <c r="V314" s="376" t="n">
        <f aca="false">+[2]data1cf!U314</f>
        <v>8056.71036394392</v>
      </c>
      <c r="W314" s="376" t="n">
        <f aca="false">+[2]data1cf!V314</f>
        <v>11443.7600164665</v>
      </c>
      <c r="X314" s="376" t="n">
        <f aca="false">+[2]data1cf!W314</f>
        <v>10888.1893312046</v>
      </c>
      <c r="Y314" s="376" t="n">
        <f aca="false">+[2]data1cf!X314</f>
        <v>10332.6493853252</v>
      </c>
      <c r="Z314" s="376" t="n">
        <f aca="false">+[2]data1cf!Y314</f>
        <v>9777.1411010096</v>
      </c>
      <c r="AA314" s="376" t="n">
        <f aca="false">+[2]data1cf!Z314</f>
        <v>9221.66542810483</v>
      </c>
      <c r="AB314" s="376"/>
      <c r="AC314" s="377" t="n">
        <f aca="false">XNPV(0.1,B314:AA314,$B$1:$AA$1)</f>
        <v>41407.3406447538</v>
      </c>
      <c r="AD314" s="377" t="n">
        <f aca="false">SUMPRODUCT(B314:AA314,$B$1010:$AA$1010)</f>
        <v>76722.051340253</v>
      </c>
      <c r="AE314" s="378" t="n">
        <f aca="false">SUMPRODUCT(B314:AA314,$B$1012:$AA$1012)</f>
        <v>56402.0282659181</v>
      </c>
      <c r="AF314" s="379" t="n">
        <f aca="false">XIRR(B314:AA314,$B$1:$AA$1)</f>
        <v>0.157497937599002</v>
      </c>
      <c r="AG314" s="380" t="n">
        <f aca="false">1-EXP(-(1/0.25)*(AD314/ABS($AD$1010)))</f>
        <v>0.983267874964895</v>
      </c>
    </row>
    <row r="315" customFormat="false" ht="12.75" hidden="false" customHeight="false" outlineLevel="0" collapsed="false">
      <c r="A315" s="371"/>
      <c r="B315" s="376" t="n">
        <f aca="false">+[2]data1cf!A315</f>
        <v>-113953.204161178</v>
      </c>
      <c r="C315" s="376" t="n">
        <f aca="false">+[2]data1cf!B315</f>
        <v>15777.1351116885</v>
      </c>
      <c r="D315" s="376" t="n">
        <f aca="false">+[2]data1cf!C315</f>
        <v>24646.8415503119</v>
      </c>
      <c r="E315" s="376" t="n">
        <f aca="false">+[2]data1cf!D315</f>
        <v>23221.8595542413</v>
      </c>
      <c r="F315" s="376" t="n">
        <f aca="false">+[2]data1cf!E315</f>
        <v>21554.8625269048</v>
      </c>
      <c r="G315" s="376" t="n">
        <f aca="false">+[2]data1cf!F315</f>
        <v>20412.8044611195</v>
      </c>
      <c r="H315" s="376" t="n">
        <f aca="false">+[2]data1cf!G315</f>
        <v>18977.6523311244</v>
      </c>
      <c r="I315" s="376" t="n">
        <f aca="false">+[2]data1cf!H315</f>
        <v>17842.1081875353</v>
      </c>
      <c r="J315" s="376" t="n">
        <f aca="false">+[2]data1cf!I315</f>
        <v>17065.5360012485</v>
      </c>
      <c r="K315" s="376" t="n">
        <f aca="false">+[2]data1cf!J315</f>
        <v>16387.2895686708</v>
      </c>
      <c r="L315" s="376" t="n">
        <f aca="false">+[2]data1cf!K315</f>
        <v>15524.9623247578</v>
      </c>
      <c r="M315" s="376" t="n">
        <f aca="false">+[2]data1cf!L315</f>
        <v>14772.0384078754</v>
      </c>
      <c r="N315" s="376" t="n">
        <f aca="false">+[2]data1cf!M315</f>
        <v>13984.4807786854</v>
      </c>
      <c r="O315" s="376" t="n">
        <f aca="false">+[2]data1cf!N315</f>
        <v>13295.5559520494</v>
      </c>
      <c r="P315" s="376" t="n">
        <f aca="false">+[2]data1cf!O315</f>
        <v>14387.4594756667</v>
      </c>
      <c r="Q315" s="376" t="n">
        <f aca="false">+[2]data1cf!P315</f>
        <v>15750.1328309085</v>
      </c>
      <c r="R315" s="376" t="n">
        <f aca="false">+[2]data1cf!Q315</f>
        <v>14128.1594587104</v>
      </c>
      <c r="S315" s="376" t="n">
        <f aca="false">+[2]data1cf!R315</f>
        <v>10267.1264946301</v>
      </c>
      <c r="T315" s="376" t="n">
        <f aca="false">+[2]data1cf!S315</f>
        <v>9673.61602767909</v>
      </c>
      <c r="U315" s="376" t="n">
        <f aca="false">+[2]data1cf!T315</f>
        <v>9080.13473137025</v>
      </c>
      <c r="V315" s="376" t="n">
        <f aca="false">+[2]data1cf!U315</f>
        <v>8486.68348082281</v>
      </c>
      <c r="W315" s="376" t="n">
        <f aca="false">+[2]data1cf!V315</f>
        <v>12104.2898839818</v>
      </c>
      <c r="X315" s="376" t="n">
        <f aca="false">+[2]data1cf!W315</f>
        <v>11510.9014561169</v>
      </c>
      <c r="Y315" s="376" t="n">
        <f aca="false">+[2]data1cf!X315</f>
        <v>10917.5458600667</v>
      </c>
      <c r="Z315" s="376" t="n">
        <f aca="false">+[2]data1cf!Y315</f>
        <v>10324.2240807857</v>
      </c>
      <c r="AA315" s="376" t="n">
        <f aca="false">+[2]data1cf!Z315</f>
        <v>9730.93713277687</v>
      </c>
      <c r="AB315" s="376"/>
      <c r="AC315" s="377" t="n">
        <f aca="false">XNPV(0.1,B315:AA315,$B$1:$AA$1)</f>
        <v>43139.9203924483</v>
      </c>
      <c r="AD315" s="377" t="n">
        <f aca="false">SUMPRODUCT(B315:AA315,$B$1010:$AA$1010)</f>
        <v>80592.1047925307</v>
      </c>
      <c r="AE315" s="378" t="n">
        <f aca="false">SUMPRODUCT(B315:AA315,$B$1012:$AA$1012)</f>
        <v>59058.3889964802</v>
      </c>
      <c r="AF315" s="379" t="n">
        <f aca="false">XIRR(B315:AA315,$B$1:$AA$1)</f>
        <v>0.156188368260828</v>
      </c>
      <c r="AG315" s="380" t="n">
        <f aca="false">1-EXP(-(1/0.25)*(AD315/ABS($AD$1010)))</f>
        <v>0.986387354153829</v>
      </c>
    </row>
    <row r="316" customFormat="false" ht="12.75" hidden="false" customHeight="false" outlineLevel="0" collapsed="false">
      <c r="A316" s="371"/>
      <c r="B316" s="376" t="n">
        <f aca="false">+[2]data1cf!A316</f>
        <v>-112569.240402005</v>
      </c>
      <c r="C316" s="376" t="n">
        <f aca="false">+[2]data1cf!B316</f>
        <v>15621.7537206695</v>
      </c>
      <c r="D316" s="376" t="n">
        <f aca="false">+[2]data1cf!C316</f>
        <v>24346.7466402473</v>
      </c>
      <c r="E316" s="376" t="n">
        <f aca="false">+[2]data1cf!D316</f>
        <v>22939.4799297698</v>
      </c>
      <c r="F316" s="376" t="n">
        <f aca="false">+[2]data1cf!E316</f>
        <v>21314.2117066175</v>
      </c>
      <c r="G316" s="376" t="n">
        <f aca="false">+[2]data1cf!F316</f>
        <v>20186.1003556439</v>
      </c>
      <c r="H316" s="376" t="n">
        <f aca="false">+[2]data1cf!G316</f>
        <v>18768.3017760379</v>
      </c>
      <c r="I316" s="376" t="n">
        <f aca="false">+[2]data1cf!H316</f>
        <v>17646.5488369458</v>
      </c>
      <c r="J316" s="376" t="n">
        <f aca="false">+[2]data1cf!I316</f>
        <v>16879.408134136</v>
      </c>
      <c r="K316" s="376" t="n">
        <f aca="false">+[2]data1cf!J316</f>
        <v>16209.4777373385</v>
      </c>
      <c r="L316" s="376" t="n">
        <f aca="false">+[2]data1cf!K316</f>
        <v>15357.5447532644</v>
      </c>
      <c r="M316" s="376" t="n">
        <f aca="false">+[2]data1cf!L316</f>
        <v>14613.7651111925</v>
      </c>
      <c r="N316" s="376" t="n">
        <f aca="false">+[2]data1cf!M316</f>
        <v>13835.7723838855</v>
      </c>
      <c r="O316" s="376" t="n">
        <f aca="false">+[2]data1cf!N316</f>
        <v>13155.2958955049</v>
      </c>
      <c r="P316" s="376" t="n">
        <f aca="false">+[2]data1cf!O316</f>
        <v>14233.8568971846</v>
      </c>
      <c r="Q316" s="376" t="n">
        <f aca="false">+[2]data1cf!P316</f>
        <v>15579.9805594789</v>
      </c>
      <c r="R316" s="376" t="n">
        <f aca="false">+[2]data1cf!Q316</f>
        <v>13977.7060837006</v>
      </c>
      <c r="S316" s="376" t="n">
        <f aca="false">+[2]data1cf!R316</f>
        <v>10163.5654359407</v>
      </c>
      <c r="T316" s="376" t="n">
        <f aca="false">+[2]data1cf!S316</f>
        <v>9577.26316452047</v>
      </c>
      <c r="U316" s="376" t="n">
        <f aca="false">+[2]data1cf!T316</f>
        <v>8990.9897094644</v>
      </c>
      <c r="V316" s="376" t="n">
        <f aca="false">+[2]data1cf!U316</f>
        <v>8404.74593526341</v>
      </c>
      <c r="W316" s="376" t="n">
        <f aca="false">+[2]data1cf!V316</f>
        <v>11978.4164421589</v>
      </c>
      <c r="X316" s="376" t="n">
        <f aca="false">+[2]data1cf!W316</f>
        <v>11392.2347276577</v>
      </c>
      <c r="Y316" s="376" t="n">
        <f aca="false">+[2]data1cf!X316</f>
        <v>10806.0854462284</v>
      </c>
      <c r="Z316" s="376" t="n">
        <f aca="false">+[2]data1cf!Y316</f>
        <v>10219.9695708629</v>
      </c>
      <c r="AA316" s="376" t="n">
        <f aca="false">+[2]data1cf!Z316</f>
        <v>9633.88810374319</v>
      </c>
      <c r="AB316" s="376"/>
      <c r="AC316" s="377" t="n">
        <f aca="false">XNPV(0.1,B316:AA316,$B$1:$AA$1)</f>
        <v>42787.308616579</v>
      </c>
      <c r="AD316" s="377" t="n">
        <f aca="false">SUMPRODUCT(B316:AA316,$B$1010:$AA$1010)</f>
        <v>79829.3793382375</v>
      </c>
      <c r="AE316" s="378" t="n">
        <f aca="false">SUMPRODUCT(B316:AA316,$B$1012:$AA$1012)</f>
        <v>58528.0930687436</v>
      </c>
      <c r="AF316" s="379" t="n">
        <f aca="false">XIRR(B316:AA316,$B$1:$AA$1)</f>
        <v>0.156390641479189</v>
      </c>
      <c r="AG316" s="380" t="n">
        <f aca="false">1-EXP(-(1/0.25)*(AD316/ABS($AD$1010)))</f>
        <v>0.985822392313684</v>
      </c>
    </row>
    <row r="317" customFormat="false" ht="12.75" hidden="false" customHeight="false" outlineLevel="0" collapsed="false">
      <c r="A317" s="371"/>
      <c r="B317" s="376" t="n">
        <f aca="false">+[2]data1cf!A317</f>
        <v>-102492.144901496</v>
      </c>
      <c r="C317" s="376" t="n">
        <f aca="false">+[2]data1cf!B317</f>
        <v>14352.8964738577</v>
      </c>
      <c r="D317" s="376" t="n">
        <f aca="false">+[2]data1cf!C317</f>
        <v>22306.5261712618</v>
      </c>
      <c r="E317" s="376" t="n">
        <f aca="false">+[2]data1cf!D317</f>
        <v>21166.4795195612</v>
      </c>
      <c r="F317" s="376" t="n">
        <f aca="false">+[2]data1cf!E317</f>
        <v>19561.9539020049</v>
      </c>
      <c r="G317" s="376" t="n">
        <f aca="false">+[2]data1cf!F317</f>
        <v>18535.3931705072</v>
      </c>
      <c r="H317" s="376" t="n">
        <f aca="false">+[2]data1cf!G317</f>
        <v>17243.9515011779</v>
      </c>
      <c r="I317" s="376" t="n">
        <f aca="false">+[2]data1cf!H317</f>
        <v>16222.6168597916</v>
      </c>
      <c r="J317" s="376" t="n">
        <f aca="false">+[2]data1cf!I317</f>
        <v>15524.149891449</v>
      </c>
      <c r="K317" s="376" t="n">
        <f aca="false">+[2]data1cf!J317</f>
        <v>14914.7712874186</v>
      </c>
      <c r="L317" s="376" t="n">
        <f aca="false">+[2]data1cf!K317</f>
        <v>14138.5223292878</v>
      </c>
      <c r="M317" s="376" t="n">
        <f aca="false">+[2]data1cf!L317</f>
        <v>13461.3251608804</v>
      </c>
      <c r="N317" s="376" t="n">
        <f aca="false">+[2]data1cf!M317</f>
        <v>12752.9776313537</v>
      </c>
      <c r="O317" s="376" t="n">
        <f aca="false">+[2]data1cf!N317</f>
        <v>12134.0162735941</v>
      </c>
      <c r="P317" s="376" t="n">
        <f aca="false">+[2]data1cf!O317</f>
        <v>13115.4259829139</v>
      </c>
      <c r="Q317" s="376" t="n">
        <f aca="false">+[2]data1cf!P317</f>
        <v>14341.04588546</v>
      </c>
      <c r="R317" s="376" t="n">
        <f aca="false">+[2]data1cf!Q317</f>
        <v>12882.2055561038</v>
      </c>
      <c r="S317" s="376" t="n">
        <f aca="false">+[2]data1cf!R317</f>
        <v>9409.50329260049</v>
      </c>
      <c r="T317" s="376" t="n">
        <f aca="false">+[2]data1cf!S317</f>
        <v>8875.68626457505</v>
      </c>
      <c r="U317" s="376" t="n">
        <f aca="false">+[2]data1cf!T317</f>
        <v>8341.8954732992</v>
      </c>
      <c r="V317" s="376" t="n">
        <f aca="false">+[2]data1cf!U317</f>
        <v>7808.13170587542</v>
      </c>
      <c r="W317" s="376" t="n">
        <f aca="false">+[2]data1cf!V317</f>
        <v>11061.8904957091</v>
      </c>
      <c r="X317" s="376" t="n">
        <f aca="false">+[2]data1cf!W317</f>
        <v>10528.1832324576</v>
      </c>
      <c r="Y317" s="376" t="n">
        <f aca="false">+[2]data1cf!X317</f>
        <v>9994.50549889895</v>
      </c>
      <c r="Z317" s="376" t="n">
        <f aca="false">+[2]data1cf!Y317</f>
        <v>9460.85818092382</v>
      </c>
      <c r="AA317" s="376" t="n">
        <f aca="false">+[2]data1cf!Z317</f>
        <v>8927.24219099979</v>
      </c>
      <c r="AB317" s="376"/>
      <c r="AC317" s="377" t="n">
        <f aca="false">XNPV(0.1,B317:AA317,$B$1:$AA$1)</f>
        <v>40427.1857394399</v>
      </c>
      <c r="AD317" s="377" t="n">
        <f aca="false">SUMPRODUCT(B317:AA317,$B$1010:$AA$1010)</f>
        <v>74516.6406658597</v>
      </c>
      <c r="AE317" s="378" t="n">
        <f aca="false">SUMPRODUCT(B317:AA317,$B$1012:$AA$1012)</f>
        <v>54893.8366554687</v>
      </c>
      <c r="AF317" s="379" t="n">
        <f aca="false">XIRR(B317:AA317,$B$1:$AA$1)</f>
        <v>0.158358308510594</v>
      </c>
      <c r="AG317" s="380" t="n">
        <f aca="false">1-EXP(-(1/0.25)*(AD317/ABS($AD$1010)))</f>
        <v>0.981180159325769</v>
      </c>
    </row>
    <row r="318" customFormat="false" ht="12.75" hidden="false" customHeight="false" outlineLevel="0" collapsed="false">
      <c r="A318" s="371"/>
      <c r="B318" s="376" t="n">
        <f aca="false">+[2]data1cf!A318</f>
        <v>-108663.980220844</v>
      </c>
      <c r="C318" s="376" t="n">
        <f aca="false">+[2]data1cf!B318</f>
        <v>15162.8817501298</v>
      </c>
      <c r="D318" s="376" t="n">
        <f aca="false">+[2]data1cf!C318</f>
        <v>23610.6747798091</v>
      </c>
      <c r="E318" s="376" t="n">
        <f aca="false">+[2]data1cf!D318</f>
        <v>22273.5766922185</v>
      </c>
      <c r="F318" s="376" t="n">
        <f aca="false">+[2]data1cf!E318</f>
        <v>20635.144744204</v>
      </c>
      <c r="G318" s="376" t="n">
        <f aca="false">+[2]data1cf!F318</f>
        <v>19546.388144864</v>
      </c>
      <c r="H318" s="376" t="n">
        <f aca="false">+[2]data1cf!G318</f>
        <v>18177.5577039735</v>
      </c>
      <c r="I318" s="376" t="n">
        <f aca="false">+[2]data1cf!H318</f>
        <v>17094.7206984926</v>
      </c>
      <c r="J318" s="376" t="n">
        <f aca="false">+[2]data1cf!I318</f>
        <v>16354.193696098</v>
      </c>
      <c r="K318" s="376" t="n">
        <f aca="false">+[2]data1cf!J318</f>
        <v>15707.7294364606</v>
      </c>
      <c r="L318" s="376" t="n">
        <f aca="false">+[2]data1cf!K318</f>
        <v>14885.1269090496</v>
      </c>
      <c r="M318" s="376" t="n">
        <f aca="false">+[2]data1cf!L318</f>
        <v>14167.1505237942</v>
      </c>
      <c r="N318" s="376" t="n">
        <f aca="false">+[2]data1cf!M318</f>
        <v>13416.1479761166</v>
      </c>
      <c r="O318" s="376" t="n">
        <f aca="false">+[2]data1cf!N318</f>
        <v>12759.5109551838</v>
      </c>
      <c r="P318" s="376" t="n">
        <f aca="false">+[2]data1cf!O318</f>
        <v>13800.4221128601</v>
      </c>
      <c r="Q318" s="376" t="n">
        <f aca="false">+[2]data1cf!P318</f>
        <v>15099.8459562829</v>
      </c>
      <c r="R318" s="376" t="n">
        <f aca="false">+[2]data1cf!Q318</f>
        <v>13553.1577018133</v>
      </c>
      <c r="S318" s="376" t="n">
        <f aca="false">+[2]data1cf!R318</f>
        <v>9871.33749562211</v>
      </c>
      <c r="T318" s="376" t="n">
        <f aca="false">+[2]data1cf!S318</f>
        <v>9305.37526475405</v>
      </c>
      <c r="U318" s="376" t="n">
        <f aca="false">+[2]data1cf!T318</f>
        <v>8739.44085055075</v>
      </c>
      <c r="V318" s="376" t="n">
        <f aca="false">+[2]data1cf!U318</f>
        <v>8173.53508751217</v>
      </c>
      <c r="W318" s="376" t="n">
        <f aca="false">+[2]data1cf!V318</f>
        <v>11623.2275602543</v>
      </c>
      <c r="X318" s="376" t="n">
        <f aca="false">+[2]data1cf!W318</f>
        <v>11057.3817039361</v>
      </c>
      <c r="Y318" s="376" t="n">
        <f aca="false">+[2]data1cf!X318</f>
        <v>10491.5671555191</v>
      </c>
      <c r="Z318" s="376" t="n">
        <f aca="false">+[2]data1cf!Y318</f>
        <v>9925.78485424043</v>
      </c>
      <c r="AA318" s="376" t="n">
        <f aca="false">+[2]data1cf!Z318</f>
        <v>9360.03576751422</v>
      </c>
      <c r="AB318" s="376"/>
      <c r="AC318" s="377" t="n">
        <f aca="false">XNPV(0.1,B318:AA318,$B$1:$AA$1)</f>
        <v>41963.5730051136</v>
      </c>
      <c r="AD318" s="377" t="n">
        <f aca="false">SUMPRODUCT(B318:AA318,$B$1010:$AA$1010)</f>
        <v>77868.8826314629</v>
      </c>
      <c r="AE318" s="378" t="n">
        <f aca="false">SUMPRODUCT(B318:AA318,$B$1012:$AA$1012)</f>
        <v>57215.0544402148</v>
      </c>
      <c r="AF318" s="379" t="n">
        <f aca="false">XIRR(B318:AA318,$B$1:$AA$1)</f>
        <v>0.157263058907476</v>
      </c>
      <c r="AG318" s="380" t="n">
        <f aca="false">1-EXP(-(1/0.25)*(AD318/ABS($AD$1010)))</f>
        <v>0.984260281055518</v>
      </c>
    </row>
    <row r="319" customFormat="false" ht="12.75" hidden="false" customHeight="false" outlineLevel="0" collapsed="false">
      <c r="A319" s="371"/>
      <c r="B319" s="376" t="n">
        <f aca="false">+[2]data1cf!A319</f>
        <v>-96039.9888133888</v>
      </c>
      <c r="C319" s="376" t="n">
        <f aca="false">+[2]data1cf!B319</f>
        <v>13581.8426278395</v>
      </c>
      <c r="D319" s="376" t="n">
        <f aca="false">+[2]data1cf!C319</f>
        <v>21015.4430263781</v>
      </c>
      <c r="E319" s="376" t="n">
        <f aca="false">+[2]data1cf!D319</f>
        <v>19892.2362711015</v>
      </c>
      <c r="F319" s="376" t="n">
        <f aca="false">+[2]data1cf!E319</f>
        <v>18440.0194258067</v>
      </c>
      <c r="G319" s="376" t="n">
        <f aca="false">+[2]data1cf!F319</f>
        <v>17478.4794582453</v>
      </c>
      <c r="H319" s="376" t="n">
        <f aca="false">+[2]data1cf!G319</f>
        <v>16267.9415084327</v>
      </c>
      <c r="I319" s="376" t="n">
        <f aca="false">+[2]data1cf!H319</f>
        <v>15310.9026287435</v>
      </c>
      <c r="J319" s="376" t="n">
        <f aca="false">+[2]data1cf!I319</f>
        <v>14656.4060339985</v>
      </c>
      <c r="K319" s="376" t="n">
        <f aca="false">+[2]data1cf!J319</f>
        <v>14085.7974920686</v>
      </c>
      <c r="L319" s="376" t="n">
        <f aca="false">+[2]data1cf!K319</f>
        <v>13358.0074523571</v>
      </c>
      <c r="M319" s="376" t="n">
        <f aca="false">+[2]data1cf!L319</f>
        <v>12723.441666454</v>
      </c>
      <c r="N319" s="376" t="n">
        <f aca="false">+[2]data1cf!M319</f>
        <v>12059.6865184169</v>
      </c>
      <c r="O319" s="376" t="n">
        <f aca="false">+[2]data1cf!N319</f>
        <v>11480.1120280863</v>
      </c>
      <c r="P319" s="376" t="n">
        <f aca="false">+[2]data1cf!O319</f>
        <v>12399.3177717459</v>
      </c>
      <c r="Q319" s="376" t="n">
        <f aca="false">+[2]data1cf!P319</f>
        <v>13547.7816061513</v>
      </c>
      <c r="R319" s="376" t="n">
        <f aca="false">+[2]data1cf!Q319</f>
        <v>12180.779197854</v>
      </c>
      <c r="S319" s="376" t="n">
        <f aca="false">+[2]data1cf!R319</f>
        <v>8926.69287875483</v>
      </c>
      <c r="T319" s="376" t="n">
        <f aca="false">+[2]data1cf!S319</f>
        <v>8426.48106789623</v>
      </c>
      <c r="U319" s="376" t="n">
        <f aca="false">+[2]data1cf!T319</f>
        <v>7926.2938421133</v>
      </c>
      <c r="V319" s="376" t="n">
        <f aca="false">+[2]data1cf!U319</f>
        <v>7426.13193895827</v>
      </c>
      <c r="W319" s="376" t="n">
        <f aca="false">+[2]data1cf!V319</f>
        <v>10475.05786472</v>
      </c>
      <c r="X319" s="376" t="n">
        <f aca="false">+[2]data1cf!W319</f>
        <v>9974.94890864768</v>
      </c>
      <c r="Y319" s="376" t="n">
        <f aca="false">+[2]data1cf!X319</f>
        <v>9474.86762329461</v>
      </c>
      <c r="Z319" s="376" t="n">
        <f aca="false">+[2]data1cf!Y319</f>
        <v>8974.81483878237</v>
      </c>
      <c r="AA319" s="376" t="n">
        <f aca="false">+[2]data1cf!Z319</f>
        <v>8474.79141013616</v>
      </c>
      <c r="AB319" s="376"/>
      <c r="AC319" s="377" t="n">
        <f aca="false">XNPV(0.1,B319:AA319,$B$1:$AA$1)</f>
        <v>38861.8116441833</v>
      </c>
      <c r="AD319" s="377" t="n">
        <f aca="false">SUMPRODUCT(B319:AA319,$B$1010:$AA$1010)</f>
        <v>71049.5978621773</v>
      </c>
      <c r="AE319" s="378" t="n">
        <f aca="false">SUMPRODUCT(B319:AA319,$B$1012:$AA$1012)</f>
        <v>52506.1787061807</v>
      </c>
      <c r="AF319" s="379" t="n">
        <f aca="false">XIRR(B319:AA319,$B$1:$AA$1)</f>
        <v>0.159741273641221</v>
      </c>
      <c r="AG319" s="380" t="n">
        <f aca="false">1-EXP(-(1/0.25)*(AD319/ABS($AD$1010)))</f>
        <v>0.977359133182149</v>
      </c>
    </row>
    <row r="320" customFormat="false" ht="12.75" hidden="false" customHeight="false" outlineLevel="0" collapsed="false">
      <c r="A320" s="371"/>
      <c r="B320" s="376" t="n">
        <f aca="false">+[2]data1cf!A320</f>
        <v>-109301.542375801</v>
      </c>
      <c r="C320" s="376" t="n">
        <f aca="false">+[2]data1cf!B320</f>
        <v>15249.2477817712</v>
      </c>
      <c r="D320" s="376" t="n">
        <f aca="false">+[2]data1cf!C320</f>
        <v>23720.8958362256</v>
      </c>
      <c r="E320" s="376" t="n">
        <f aca="false">+[2]data1cf!D320</f>
        <v>22333.291286907</v>
      </c>
      <c r="F320" s="376" t="n">
        <f aca="false">+[2]data1cf!E320</f>
        <v>20746.0073694408</v>
      </c>
      <c r="G320" s="376" t="n">
        <f aca="false">+[2]data1cf!F320</f>
        <v>19650.8258203932</v>
      </c>
      <c r="H320" s="376" t="n">
        <f aca="false">+[2]data1cf!G320</f>
        <v>18274.0009743682</v>
      </c>
      <c r="I320" s="376" t="n">
        <f aca="false">+[2]data1cf!H320</f>
        <v>17184.8106594163</v>
      </c>
      <c r="J320" s="376" t="n">
        <f aca="false">+[2]data1cf!I320</f>
        <v>16439.9387766807</v>
      </c>
      <c r="K320" s="376" t="n">
        <f aca="false">+[2]data1cf!J320</f>
        <v>15789.6434993179</v>
      </c>
      <c r="L320" s="376" t="n">
        <f aca="false">+[2]data1cf!K320</f>
        <v>14962.2525613302</v>
      </c>
      <c r="M320" s="376" t="n">
        <f aca="false">+[2]data1cf!L320</f>
        <v>14240.0636065513</v>
      </c>
      <c r="N320" s="376" t="n">
        <f aca="false">+[2]data1cf!M320</f>
        <v>13484.65471556</v>
      </c>
      <c r="O320" s="376" t="n">
        <f aca="false">+[2]data1cf!N320</f>
        <v>12824.1257280145</v>
      </c>
      <c r="P320" s="376" t="n">
        <f aca="false">+[2]data1cf!O320</f>
        <v>13871.1834968161</v>
      </c>
      <c r="Q320" s="376" t="n">
        <f aca="false">+[2]data1cf!P320</f>
        <v>15178.2314256454</v>
      </c>
      <c r="R320" s="376" t="n">
        <f aca="false">+[2]data1cf!Q320</f>
        <v>13622.4683158783</v>
      </c>
      <c r="S320" s="376" t="n">
        <f aca="false">+[2]data1cf!R320</f>
        <v>9919.04583430516</v>
      </c>
      <c r="T320" s="376" t="n">
        <f aca="false">+[2]data1cf!S320</f>
        <v>9349.762943741</v>
      </c>
      <c r="U320" s="376" t="n">
        <f aca="false">+[2]data1cf!T320</f>
        <v>8780.5080330498</v>
      </c>
      <c r="V320" s="376" t="n">
        <f aca="false">+[2]data1cf!U320</f>
        <v>8211.28194162779</v>
      </c>
      <c r="W320" s="376" t="n">
        <f aca="false">+[2]data1cf!V320</f>
        <v>11681.2147310084</v>
      </c>
      <c r="X320" s="376" t="n">
        <f aca="false">+[2]data1cf!W320</f>
        <v>11112.0488977962</v>
      </c>
      <c r="Y320" s="376" t="n">
        <f aca="false">+[2]data1cf!X320</f>
        <v>10542.9145561777</v>
      </c>
      <c r="Z320" s="376" t="n">
        <f aca="false">+[2]data1cf!Y320</f>
        <v>9973.81265090045</v>
      </c>
      <c r="AA320" s="376" t="n">
        <f aca="false">+[2]data1cf!Z320</f>
        <v>9404.74415505482</v>
      </c>
      <c r="AB320" s="376"/>
      <c r="AC320" s="377" t="n">
        <f aca="false">XNPV(0.1,B320:AA320,$B$1:$AA$1)</f>
        <v>42063.4412074652</v>
      </c>
      <c r="AD320" s="377" t="n">
        <f aca="false">SUMPRODUCT(B320:AA320,$B$1010:$AA$1010)</f>
        <v>78149.1421500808</v>
      </c>
      <c r="AE320" s="378" t="n">
        <f aca="false">SUMPRODUCT(B320:AA320,$B$1012:$AA$1012)</f>
        <v>57391.7666000284</v>
      </c>
      <c r="AF320" s="379" t="n">
        <f aca="false">XIRR(B320:AA320,$B$1:$AA$1)</f>
        <v>0.157063170222243</v>
      </c>
      <c r="AG320" s="380" t="n">
        <f aca="false">1-EXP(-(1/0.25)*(AD320/ABS($AD$1010)))</f>
        <v>0.984493715518693</v>
      </c>
    </row>
    <row r="321" customFormat="false" ht="12.75" hidden="false" customHeight="false" outlineLevel="0" collapsed="false">
      <c r="A321" s="371"/>
      <c r="B321" s="376" t="n">
        <f aca="false">+[2]data1cf!A321</f>
        <v>-102761.986637684</v>
      </c>
      <c r="C321" s="376" t="n">
        <f aca="false">+[2]data1cf!B321</f>
        <v>14439.1109510415</v>
      </c>
      <c r="D321" s="376" t="n">
        <f aca="false">+[2]data1cf!C321</f>
        <v>22393.4097132347</v>
      </c>
      <c r="E321" s="376" t="n">
        <f aca="false">+[2]data1cf!D321</f>
        <v>21087.7373214785</v>
      </c>
      <c r="F321" s="376" t="n">
        <f aca="false">+[2]data1cf!E321</f>
        <v>19608.8753872902</v>
      </c>
      <c r="G321" s="376" t="n">
        <f aca="false">+[2]data1cf!F321</f>
        <v>18579.5953607864</v>
      </c>
      <c r="H321" s="376" t="n">
        <f aca="false">+[2]data1cf!G321</f>
        <v>17284.7701403092</v>
      </c>
      <c r="I321" s="376" t="n">
        <f aca="false">+[2]data1cf!H321</f>
        <v>16260.7465249228</v>
      </c>
      <c r="J321" s="376" t="n">
        <f aca="false">+[2]data1cf!I321</f>
        <v>15560.4406299035</v>
      </c>
      <c r="K321" s="376" t="n">
        <f aca="false">+[2]data1cf!J321</f>
        <v>14949.4405863533</v>
      </c>
      <c r="L321" s="376" t="n">
        <f aca="false">+[2]data1cf!K321</f>
        <v>14171.1649818578</v>
      </c>
      <c r="M321" s="376" t="n">
        <f aca="false">+[2]data1cf!L321</f>
        <v>13492.1848859895</v>
      </c>
      <c r="N321" s="376" t="n">
        <f aca="false">+[2]data1cf!M321</f>
        <v>12781.9724162045</v>
      </c>
      <c r="O321" s="376" t="n">
        <f aca="false">+[2]data1cf!N321</f>
        <v>12161.3638229248</v>
      </c>
      <c r="P321" s="376" t="n">
        <f aca="false">+[2]data1cf!O321</f>
        <v>13145.3750232597</v>
      </c>
      <c r="Q321" s="376" t="n">
        <f aca="false">+[2]data1cf!P321</f>
        <v>14374.2217428729</v>
      </c>
      <c r="R321" s="376" t="n">
        <f aca="false">+[2]data1cf!Q321</f>
        <v>12911.5405727608</v>
      </c>
      <c r="S321" s="376" t="n">
        <f aca="false">+[2]data1cf!R321</f>
        <v>9429.69536460599</v>
      </c>
      <c r="T321" s="376" t="n">
        <f aca="false">+[2]data1cf!S321</f>
        <v>8894.47290093682</v>
      </c>
      <c r="U321" s="376" t="n">
        <f aca="false">+[2]data1cf!T321</f>
        <v>8359.27674309344</v>
      </c>
      <c r="V321" s="376" t="n">
        <f aca="false">+[2]data1cf!U321</f>
        <v>7824.10768025063</v>
      </c>
      <c r="W321" s="376" t="n">
        <f aca="false">+[2]data1cf!V321</f>
        <v>11086.4329794674</v>
      </c>
      <c r="X321" s="376" t="n">
        <f aca="false">+[2]data1cf!W321</f>
        <v>10551.3205695613</v>
      </c>
      <c r="Y321" s="376" t="n">
        <f aca="false">+[2]data1cf!X321</f>
        <v>10016.2377670939</v>
      </c>
      <c r="Z321" s="376" t="n">
        <f aca="false">+[2]data1cf!Y321</f>
        <v>9481.1854602883</v>
      </c>
      <c r="AA321" s="376" t="n">
        <f aca="false">+[2]data1cf!Z321</f>
        <v>8946.16456401444</v>
      </c>
      <c r="AB321" s="376"/>
      <c r="AC321" s="377" t="n">
        <f aca="false">XNPV(0.1,B321:AA321,$B$1:$AA$1)</f>
        <v>40469.7142632446</v>
      </c>
      <c r="AD321" s="377" t="n">
        <f aca="false">SUMPRODUCT(B321:AA321,$B$1010:$AA$1010)</f>
        <v>74630.0474977828</v>
      </c>
      <c r="AE321" s="378" t="n">
        <f aca="false">SUMPRODUCT(B321:AA321,$B$1012:$AA$1012)</f>
        <v>54965.7758433539</v>
      </c>
      <c r="AF321" s="379" t="n">
        <f aca="false">XIRR(B321:AA321,$B$1:$AA$1)</f>
        <v>0.158277183513366</v>
      </c>
      <c r="AG321" s="380" t="n">
        <f aca="false">1-EXP(-(1/0.25)*(AD321/ABS($AD$1010)))</f>
        <v>0.9812936058236</v>
      </c>
    </row>
    <row r="322" customFormat="false" ht="12.75" hidden="false" customHeight="false" outlineLevel="0" collapsed="false">
      <c r="A322" s="371"/>
      <c r="B322" s="376" t="n">
        <f aca="false">+[2]data1cf!A322</f>
        <v>-93525.1456665705</v>
      </c>
      <c r="C322" s="376" t="n">
        <f aca="false">+[2]data1cf!B322</f>
        <v>13282.5530396978</v>
      </c>
      <c r="D322" s="376" t="n">
        <f aca="false">+[2]data1cf!C322</f>
        <v>20569.7316418324</v>
      </c>
      <c r="E322" s="376" t="n">
        <f aca="false">+[2]data1cf!D322</f>
        <v>19439.8149737004</v>
      </c>
      <c r="F322" s="376" t="n">
        <f aca="false">+[2]data1cf!E322</f>
        <v>18002.7254127484</v>
      </c>
      <c r="G322" s="376" t="n">
        <f aca="false">+[2]data1cf!F322</f>
        <v>17066.5284499676</v>
      </c>
      <c r="H322" s="376" t="n">
        <f aca="false">+[2]data1cf!G322</f>
        <v>15887.5241707297</v>
      </c>
      <c r="I322" s="376" t="n">
        <f aca="false">+[2]data1cf!H322</f>
        <v>14955.5457132414</v>
      </c>
      <c r="J322" s="376" t="n">
        <f aca="false">+[2]data1cf!I322</f>
        <v>14318.1873574346</v>
      </c>
      <c r="K322" s="376" t="n">
        <f aca="false">+[2]data1cf!J322</f>
        <v>13762.6901400982</v>
      </c>
      <c r="L322" s="376" t="n">
        <f aca="false">+[2]data1cf!K322</f>
        <v>13053.7878298875</v>
      </c>
      <c r="M322" s="376" t="n">
        <f aca="false">+[2]data1cf!L322</f>
        <v>12435.8383872139</v>
      </c>
      <c r="N322" s="376" t="n">
        <f aca="false">+[2]data1cf!M322</f>
        <v>11789.4639168073</v>
      </c>
      <c r="O322" s="376" t="n">
        <f aca="false">+[2]data1cf!N322</f>
        <v>11225.2411619704</v>
      </c>
      <c r="P322" s="376" t="n">
        <f aca="false">+[2]data1cf!O322</f>
        <v>12120.2017983187</v>
      </c>
      <c r="Q322" s="376" t="n">
        <f aca="false">+[2]data1cf!P322</f>
        <v>13238.5926762503</v>
      </c>
      <c r="R322" s="376" t="n">
        <f aca="false">+[2]data1cf!Q322</f>
        <v>11907.3857389924</v>
      </c>
      <c r="S322" s="376" t="n">
        <f aca="false">+[2]data1cf!R322</f>
        <v>8738.50889127962</v>
      </c>
      <c r="T322" s="376" t="n">
        <f aca="false">+[2]data1cf!S322</f>
        <v>8251.39531439667</v>
      </c>
      <c r="U322" s="376" t="n">
        <f aca="false">+[2]data1cf!T322</f>
        <v>7764.30567881993</v>
      </c>
      <c r="V322" s="376" t="n">
        <f aca="false">+[2]data1cf!U322</f>
        <v>7277.24070278859</v>
      </c>
      <c r="W322" s="376" t="n">
        <f aca="false">+[2]data1cf!V322</f>
        <v>10246.3293590515</v>
      </c>
      <c r="X322" s="376" t="n">
        <f aca="false">+[2]data1cf!W322</f>
        <v>9759.31594366365</v>
      </c>
      <c r="Y322" s="376" t="n">
        <f aca="false">+[2]data1cf!X322</f>
        <v>9272.32947442688</v>
      </c>
      <c r="Z322" s="376" t="n">
        <f aca="false">+[2]data1cf!Y322</f>
        <v>8785.37075972571</v>
      </c>
      <c r="AA322" s="376" t="n">
        <f aca="false">+[2]data1cf!Z322</f>
        <v>8298.44063219621</v>
      </c>
      <c r="AB322" s="376"/>
      <c r="AC322" s="377" t="n">
        <f aca="false">XNPV(0.1,B322:AA322,$B$1:$AA$1)</f>
        <v>38333.5540450576</v>
      </c>
      <c r="AD322" s="377" t="n">
        <f aca="false">SUMPRODUCT(B322:AA322,$B$1010:$AA$1010)</f>
        <v>69788.8688399389</v>
      </c>
      <c r="AE322" s="378" t="n">
        <f aca="false">SUMPRODUCT(B322:AA322,$B$1012:$AA$1012)</f>
        <v>51662.5938849697</v>
      </c>
      <c r="AF322" s="379" t="n">
        <f aca="false">XIRR(B322:AA322,$B$1:$AA$1)</f>
        <v>0.16048626564796</v>
      </c>
      <c r="AG322" s="380" t="n">
        <f aca="false">1-EXP(-(1/0.25)*(AD322/ABS($AD$1010)))</f>
        <v>0.9757850037774</v>
      </c>
    </row>
    <row r="323" customFormat="false" ht="12.75" hidden="false" customHeight="false" outlineLevel="0" collapsed="false">
      <c r="A323" s="371"/>
      <c r="B323" s="376" t="n">
        <f aca="false">+[2]data1cf!A323</f>
        <v>-113899.443993173</v>
      </c>
      <c r="C323" s="376" t="n">
        <f aca="false">+[2]data1cf!B323</f>
        <v>15827.8917479037</v>
      </c>
      <c r="D323" s="376" t="n">
        <f aca="false">+[2]data1cf!C323</f>
        <v>24628.8328126795</v>
      </c>
      <c r="E323" s="376" t="n">
        <f aca="false">+[2]data1cf!D323</f>
        <v>23151.3986882356</v>
      </c>
      <c r="F323" s="376" t="n">
        <f aca="false">+[2]data1cf!E323</f>
        <v>21545.5144291361</v>
      </c>
      <c r="G323" s="376" t="n">
        <f aca="false">+[2]data1cf!F323</f>
        <v>20403.9981244529</v>
      </c>
      <c r="H323" s="376" t="n">
        <f aca="false">+[2]data1cf!G323</f>
        <v>18969.5200943236</v>
      </c>
      <c r="I323" s="376" t="n">
        <f aca="false">+[2]data1cf!H323</f>
        <v>17834.5116710277</v>
      </c>
      <c r="J323" s="376" t="n">
        <f aca="false">+[2]data1cf!I323</f>
        <v>17058.3058513692</v>
      </c>
      <c r="K323" s="376" t="n">
        <f aca="false">+[2]data1cf!J323</f>
        <v>16380.3824557769</v>
      </c>
      <c r="L323" s="376" t="n">
        <f aca="false">+[2]data1cf!K323</f>
        <v>15518.4589776067</v>
      </c>
      <c r="M323" s="376" t="n">
        <f aca="false">+[2]data1cf!L323</f>
        <v>14765.8902707122</v>
      </c>
      <c r="N323" s="376" t="n">
        <f aca="false">+[2]data1cf!M323</f>
        <v>13978.7041907979</v>
      </c>
      <c r="O323" s="376" t="n">
        <f aca="false">+[2]data1cf!N323</f>
        <v>13290.107540446</v>
      </c>
      <c r="P323" s="376" t="n">
        <f aca="false">+[2]data1cf!O323</f>
        <v>14381.4927728753</v>
      </c>
      <c r="Q323" s="376" t="n">
        <f aca="false">+[2]data1cf!P323</f>
        <v>15743.5232541492</v>
      </c>
      <c r="R323" s="376" t="n">
        <f aca="false">+[2]data1cf!Q323</f>
        <v>14122.3150869458</v>
      </c>
      <c r="S323" s="376" t="n">
        <f aca="false">+[2]data1cf!R323</f>
        <v>10263.1036581382</v>
      </c>
      <c r="T323" s="376" t="n">
        <f aca="false">+[2]data1cf!S323</f>
        <v>9669.87319404144</v>
      </c>
      <c r="U323" s="376" t="n">
        <f aca="false">+[2]data1cf!T323</f>
        <v>9076.67188682489</v>
      </c>
      <c r="V323" s="376" t="n">
        <f aca="false">+[2]data1cf!U323</f>
        <v>8483.50061119493</v>
      </c>
      <c r="W323" s="376" t="n">
        <f aca="false">+[2]data1cf!V323</f>
        <v>12099.4003214229</v>
      </c>
      <c r="X323" s="376" t="n">
        <f aca="false">+[2]data1cf!W323</f>
        <v>11506.2918388374</v>
      </c>
      <c r="Y323" s="376" t="n">
        <f aca="false">+[2]data1cf!X323</f>
        <v>10913.2161725773</v>
      </c>
      <c r="Z323" s="376" t="n">
        <f aca="false">+[2]data1cf!Y323</f>
        <v>10320.1743071326</v>
      </c>
      <c r="AA323" s="376" t="n">
        <f aca="false">+[2]data1cf!Z323</f>
        <v>9727.16725652763</v>
      </c>
      <c r="AB323" s="376"/>
      <c r="AC323" s="377" t="n">
        <f aca="false">XNPV(0.1,B323:AA323,$B$1:$AA$1)</f>
        <v>43127.9194165811</v>
      </c>
      <c r="AD323" s="377" t="n">
        <f aca="false">SUMPRODUCT(B323:AA323,$B$1010:$AA$1010)</f>
        <v>80560.0302732728</v>
      </c>
      <c r="AE323" s="378" t="n">
        <f aca="false">SUMPRODUCT(B323:AA323,$B$1012:$AA$1012)</f>
        <v>59037.1135569973</v>
      </c>
      <c r="AF323" s="379" t="n">
        <f aca="false">XIRR(B323:AA323,$B$1:$AA$1)</f>
        <v>0.156206434598809</v>
      </c>
      <c r="AG323" s="380" t="n">
        <f aca="false">1-EXP(-(1/0.25)*(AD323/ABS($AD$1010)))</f>
        <v>0.986364055958159</v>
      </c>
    </row>
    <row r="324" customFormat="false" ht="12.75" hidden="false" customHeight="false" outlineLevel="0" collapsed="false">
      <c r="A324" s="371"/>
      <c r="B324" s="376" t="n">
        <f aca="false">+[2]data1cf!A324</f>
        <v>-110272.404781619</v>
      </c>
      <c r="C324" s="376" t="n">
        <f aca="false">+[2]data1cf!B324</f>
        <v>15372.6405573466</v>
      </c>
      <c r="D324" s="376" t="n">
        <f aca="false">+[2]data1cf!C324</f>
        <v>23922.4902814299</v>
      </c>
      <c r="E324" s="376" t="n">
        <f aca="false">+[2]data1cf!D324</f>
        <v>22626.9313070156</v>
      </c>
      <c r="F324" s="376" t="n">
        <f aca="false">+[2]data1cf!E324</f>
        <v>20914.8259767185</v>
      </c>
      <c r="G324" s="376" t="n">
        <f aca="false">+[2]data1cf!F324</f>
        <v>19809.8606880277</v>
      </c>
      <c r="H324" s="376" t="n">
        <f aca="false">+[2]data1cf!G324</f>
        <v>18420.8621780837</v>
      </c>
      <c r="I324" s="376" t="n">
        <f aca="false">+[2]data1cf!H324</f>
        <v>17321.9972153036</v>
      </c>
      <c r="J324" s="376" t="n">
        <f aca="false">+[2]data1cf!I324</f>
        <v>16570.5090662977</v>
      </c>
      <c r="K324" s="376" t="n">
        <f aca="false">+[2]data1cf!J324</f>
        <v>15914.3800187579</v>
      </c>
      <c r="L324" s="376" t="n">
        <f aca="false">+[2]data1cf!K324</f>
        <v>15079.6974186533</v>
      </c>
      <c r="M324" s="376" t="n">
        <f aca="false">+[2]data1cf!L324</f>
        <v>14351.0936769386</v>
      </c>
      <c r="N324" s="376" t="n">
        <f aca="false">+[2]data1cf!M324</f>
        <v>13588.974925525</v>
      </c>
      <c r="O324" s="376" t="n">
        <f aca="false">+[2]data1cf!N324</f>
        <v>12922.5193564853</v>
      </c>
      <c r="P324" s="376" t="n">
        <f aca="false">+[2]data1cf!O324</f>
        <v>13978.9370184648</v>
      </c>
      <c r="Q324" s="376" t="n">
        <f aca="false">+[2]data1cf!P324</f>
        <v>15297.5946983473</v>
      </c>
      <c r="R324" s="376" t="n">
        <f aca="false">+[2]data1cf!Q324</f>
        <v>13728.0126443749</v>
      </c>
      <c r="S324" s="376" t="n">
        <f aca="false">+[2]data1cf!R324</f>
        <v>9991.69480211365</v>
      </c>
      <c r="T324" s="376" t="n">
        <f aca="false">+[2]data1cf!S324</f>
        <v>9417.3553007761</v>
      </c>
      <c r="U324" s="376" t="n">
        <f aca="false">+[2]data1cf!T324</f>
        <v>8843.04402784057</v>
      </c>
      <c r="V324" s="376" t="n">
        <f aca="false">+[2]data1cf!U324</f>
        <v>8268.76183015911</v>
      </c>
      <c r="W324" s="376" t="n">
        <f aca="false">+[2]data1cf!V324</f>
        <v>11769.5160262893</v>
      </c>
      <c r="X324" s="376" t="n">
        <f aca="false">+[2]data1cf!W324</f>
        <v>11195.2946220566</v>
      </c>
      <c r="Y324" s="376" t="n">
        <f aca="false">+[2]data1cf!X324</f>
        <v>10621.1049891391</v>
      </c>
      <c r="Z324" s="376" t="n">
        <f aca="false">+[2]data1cf!Y324</f>
        <v>10046.9480806761</v>
      </c>
      <c r="AA324" s="376" t="n">
        <f aca="false">+[2]data1cf!Z324</f>
        <v>9472.82487840143</v>
      </c>
      <c r="AB324" s="376"/>
      <c r="AC324" s="377" t="n">
        <f aca="false">XNPV(0.1,B324:AA324,$B$1:$AA$1)</f>
        <v>42388.2787250527</v>
      </c>
      <c r="AD324" s="377" t="n">
        <f aca="false">SUMPRODUCT(B324:AA324,$B$1010:$AA$1010)</f>
        <v>78771.2057456475</v>
      </c>
      <c r="AE324" s="378" t="n">
        <f aca="false">SUMPRODUCT(B324:AA324,$B$1012:$AA$1012)</f>
        <v>57846.8364662926</v>
      </c>
      <c r="AF324" s="379" t="n">
        <f aca="false">XIRR(B324:AA324,$B$1:$AA$1)</f>
        <v>0.157032927788138</v>
      </c>
      <c r="AG324" s="380" t="n">
        <f aca="false">1-EXP(-(1/0.25)*(AD324/ABS($AD$1010)))</f>
        <v>0.98499955054813</v>
      </c>
    </row>
    <row r="325" customFormat="false" ht="12.75" hidden="false" customHeight="false" outlineLevel="0" collapsed="false">
      <c r="A325" s="371"/>
      <c r="B325" s="376" t="n">
        <f aca="false">+[2]data1cf!A325</f>
        <v>-90670.3865879076</v>
      </c>
      <c r="C325" s="376" t="n">
        <f aca="false">+[2]data1cf!B325</f>
        <v>12953.3792901722</v>
      </c>
      <c r="D325" s="376" t="n">
        <f aca="false">+[2]data1cf!C325</f>
        <v>20015.8065558114</v>
      </c>
      <c r="E325" s="376" t="n">
        <f aca="false">+[2]data1cf!D325</f>
        <v>18904.4979654963</v>
      </c>
      <c r="F325" s="376" t="n">
        <f aca="false">+[2]data1cf!E325</f>
        <v>17506.3250486135</v>
      </c>
      <c r="G325" s="376" t="n">
        <f aca="false">+[2]data1cf!F325</f>
        <v>16598.8965492136</v>
      </c>
      <c r="H325" s="376" t="n">
        <f aca="false">+[2]data1cf!G325</f>
        <v>15455.6881534965</v>
      </c>
      <c r="I325" s="376" t="n">
        <f aca="false">+[2]data1cf!H325</f>
        <v>14552.1573818543</v>
      </c>
      <c r="J325" s="376" t="n">
        <f aca="false">+[2]data1cf!I325</f>
        <v>13934.2537356834</v>
      </c>
      <c r="K325" s="376" t="n">
        <f aca="false">+[2]data1cf!J325</f>
        <v>13395.9103480515</v>
      </c>
      <c r="L325" s="376" t="n">
        <f aca="false">+[2]data1cf!K325</f>
        <v>12708.4487059539</v>
      </c>
      <c r="M325" s="376" t="n">
        <f aca="false">+[2]data1cf!L325</f>
        <v>12109.3615357639</v>
      </c>
      <c r="N325" s="376" t="n">
        <f aca="false">+[2]data1cf!M325</f>
        <v>11482.7169826374</v>
      </c>
      <c r="O325" s="376" t="n">
        <f aca="false">+[2]data1cf!N325</f>
        <v>10935.9209632727</v>
      </c>
      <c r="P325" s="376" t="n">
        <f aca="false">+[2]data1cf!O325</f>
        <v>11803.35942978</v>
      </c>
      <c r="Q325" s="376" t="n">
        <f aca="false">+[2]data1cf!P325</f>
        <v>12887.6125740625</v>
      </c>
      <c r="R325" s="376" t="n">
        <f aca="false">+[2]data1cf!Q325</f>
        <v>11597.0393622335</v>
      </c>
      <c r="S325" s="376" t="n">
        <f aca="false">+[2]data1cf!R325</f>
        <v>8524.88922780937</v>
      </c>
      <c r="T325" s="376" t="n">
        <f aca="false">+[2]data1cf!S325</f>
        <v>8052.6442928947</v>
      </c>
      <c r="U325" s="376" t="n">
        <f aca="false">+[2]data1cf!T325</f>
        <v>7580.42256850243</v>
      </c>
      <c r="V325" s="376" t="n">
        <f aca="false">+[2]data1cf!U325</f>
        <v>7108.22475094826</v>
      </c>
      <c r="W325" s="376" t="n">
        <f aca="false">+[2]data1cf!V325</f>
        <v>9986.68502340686</v>
      </c>
      <c r="X325" s="376" t="n">
        <f aca="false">+[2]data1cf!W325</f>
        <v>9514.53719266045</v>
      </c>
      <c r="Y325" s="376" t="n">
        <f aca="false">+[2]data1cf!X325</f>
        <v>9042.41548556152</v>
      </c>
      <c r="Z325" s="376" t="n">
        <f aca="false">+[2]data1cf!Y325</f>
        <v>8570.32068581947</v>
      </c>
      <c r="AA325" s="376" t="n">
        <f aca="false">+[2]data1cf!Z325</f>
        <v>8098.25360065503</v>
      </c>
      <c r="AB325" s="376"/>
      <c r="AC325" s="377" t="n">
        <f aca="false">XNPV(0.1,B325:AA325,$B$1:$AA$1)</f>
        <v>37687.5364501954</v>
      </c>
      <c r="AD325" s="377" t="n">
        <f aca="false">SUMPRODUCT(B325:AA325,$B$1010:$AA$1010)</f>
        <v>68306.0816851381</v>
      </c>
      <c r="AE325" s="378" t="n">
        <f aca="false">SUMPRODUCT(B325:AA325,$B$1012:$AA$1012)</f>
        <v>50655.4933612595</v>
      </c>
      <c r="AF325" s="379" t="n">
        <f aca="false">XIRR(B325:AA325,$B$1:$AA$1)</f>
        <v>0.161291320269693</v>
      </c>
      <c r="AG325" s="380" t="n">
        <f aca="false">1-EXP(-(1/0.25)*(AD325/ABS($AD$1010)))</f>
        <v>0.973792996180124</v>
      </c>
    </row>
    <row r="326" customFormat="false" ht="12.75" hidden="false" customHeight="false" outlineLevel="0" collapsed="false">
      <c r="A326" s="371"/>
      <c r="B326" s="376" t="n">
        <f aca="false">+[2]data1cf!A326</f>
        <v>-101372.323341009</v>
      </c>
      <c r="C326" s="376" t="n">
        <f aca="false">+[2]data1cf!B326</f>
        <v>14263.4568640035</v>
      </c>
      <c r="D326" s="376" t="n">
        <f aca="false">+[2]data1cf!C326</f>
        <v>22118.4854764832</v>
      </c>
      <c r="E326" s="376" t="n">
        <f aca="false">+[2]data1cf!D326</f>
        <v>20836.151399602</v>
      </c>
      <c r="F326" s="376" t="n">
        <f aca="false">+[2]data1cf!E326</f>
        <v>19367.2335017629</v>
      </c>
      <c r="G326" s="376" t="n">
        <f aca="false">+[2]data1cf!F326</f>
        <v>18351.9576264189</v>
      </c>
      <c r="H326" s="376" t="n">
        <f aca="false">+[2]data1cf!G326</f>
        <v>17074.5574229502</v>
      </c>
      <c r="I326" s="376" t="n">
        <f aca="false">+[2]data1cf!H326</f>
        <v>16064.3818079751</v>
      </c>
      <c r="J326" s="376" t="n">
        <f aca="false">+[2]data1cf!I326</f>
        <v>15373.5462378356</v>
      </c>
      <c r="K326" s="376" t="n">
        <f aca="false">+[2]data1cf!J326</f>
        <v>14770.8964777527</v>
      </c>
      <c r="L326" s="376" t="n">
        <f aca="false">+[2]data1cf!K326</f>
        <v>14003.0579394727</v>
      </c>
      <c r="M326" s="376" t="n">
        <f aca="false">+[2]data1cf!L326</f>
        <v>13333.2597770145</v>
      </c>
      <c r="N326" s="376" t="n">
        <f aca="false">+[2]data1cf!M326</f>
        <v>12632.6515999684</v>
      </c>
      <c r="O326" s="376" t="n">
        <f aca="false">+[2]data1cf!N326</f>
        <v>12020.5261374886</v>
      </c>
      <c r="P326" s="376" t="n">
        <f aca="false">+[2]data1cf!O326</f>
        <v>12991.1398677677</v>
      </c>
      <c r="Q326" s="376" t="n">
        <f aca="false">+[2]data1cf!P326</f>
        <v>14203.3687383168</v>
      </c>
      <c r="R326" s="376" t="n">
        <f aca="false">+[2]data1cf!Q326</f>
        <v>12760.4675900138</v>
      </c>
      <c r="S326" s="376" t="n">
        <f aca="false">+[2]data1cf!R326</f>
        <v>9325.70781343527</v>
      </c>
      <c r="T326" s="376" t="n">
        <f aca="false">+[2]data1cf!S326</f>
        <v>8797.72323059783</v>
      </c>
      <c r="U326" s="376" t="n">
        <f aca="false">+[2]data1cf!T326</f>
        <v>8269.7645978492</v>
      </c>
      <c r="V326" s="376" t="n">
        <f aca="false">+[2]data1cf!U326</f>
        <v>7741.83269369203</v>
      </c>
      <c r="W326" s="376" t="n">
        <f aca="false">+[2]data1cf!V326</f>
        <v>10960.0411567277</v>
      </c>
      <c r="X326" s="376" t="n">
        <f aca="false">+[2]data1cf!W326</f>
        <v>10432.1651393825</v>
      </c>
      <c r="Y326" s="376" t="n">
        <f aca="false">+[2]data1cf!X326</f>
        <v>9904.31832909075</v>
      </c>
      <c r="Z326" s="376" t="n">
        <f aca="false">+[2]data1cf!Y326</f>
        <v>9376.50160206422</v>
      </c>
      <c r="AA326" s="376" t="n">
        <f aca="false">+[2]data1cf!Z326</f>
        <v>8848.71586080082</v>
      </c>
      <c r="AB326" s="376"/>
      <c r="AC326" s="377" t="n">
        <f aca="false">XNPV(0.1,B326:AA326,$B$1:$AA$1)</f>
        <v>40143.6234476834</v>
      </c>
      <c r="AD326" s="377" t="n">
        <f aca="false">SUMPRODUCT(B326:AA326,$B$1010:$AA$1010)</f>
        <v>73896.5165533874</v>
      </c>
      <c r="AE326" s="378" t="n">
        <f aca="false">SUMPRODUCT(B326:AA326,$B$1012:$AA$1012)</f>
        <v>54463.8282083004</v>
      </c>
      <c r="AF326" s="379" t="n">
        <f aca="false">XIRR(B326:AA326,$B$1:$AA$1)</f>
        <v>0.158576057791862</v>
      </c>
      <c r="AG326" s="380" t="n">
        <f aca="false">1-EXP(-(1/0.25)*(AD326/ABS($AD$1010)))</f>
        <v>0.980547540915587</v>
      </c>
    </row>
    <row r="327" customFormat="false" ht="12.75" hidden="false" customHeight="false" outlineLevel="0" collapsed="false">
      <c r="A327" s="371"/>
      <c r="B327" s="376" t="n">
        <f aca="false">+[2]data1cf!A327</f>
        <v>-111045.062010668</v>
      </c>
      <c r="C327" s="376" t="n">
        <f aca="false">+[2]data1cf!B327</f>
        <v>15404.7143166713</v>
      </c>
      <c r="D327" s="376" t="n">
        <f aca="false">+[2]data1cf!C327</f>
        <v>23969.7504747057</v>
      </c>
      <c r="E327" s="376" t="n">
        <f aca="false">+[2]data1cf!D327</f>
        <v>22655.8630492619</v>
      </c>
      <c r="F327" s="376" t="n">
        <f aca="false">+[2]data1cf!E327</f>
        <v>21049.1796364434</v>
      </c>
      <c r="G327" s="376" t="n">
        <f aca="false">+[2]data1cf!F327</f>
        <v>19936.4279950036</v>
      </c>
      <c r="H327" s="376" t="n">
        <f aca="false">+[2]data1cf!G327</f>
        <v>18537.7411199786</v>
      </c>
      <c r="I327" s="376" t="n">
        <f aca="false">+[2]data1cf!H327</f>
        <v>17431.176624764</v>
      </c>
      <c r="J327" s="376" t="n">
        <f aca="false">+[2]data1cf!I327</f>
        <v>16674.4229448937</v>
      </c>
      <c r="K327" s="376" t="n">
        <f aca="false">+[2]data1cf!J327</f>
        <v>16013.6511130902</v>
      </c>
      <c r="L327" s="376" t="n">
        <f aca="false">+[2]data1cf!K327</f>
        <v>15173.1654708525</v>
      </c>
      <c r="M327" s="376" t="n">
        <f aca="false">+[2]data1cf!L327</f>
        <v>14439.4565448511</v>
      </c>
      <c r="N327" s="376" t="n">
        <f aca="false">+[2]data1cf!M327</f>
        <v>13671.9977760158</v>
      </c>
      <c r="O327" s="376" t="n">
        <f aca="false">+[2]data1cf!N327</f>
        <v>13000.8255591714</v>
      </c>
      <c r="P327" s="376" t="n">
        <f aca="false">+[2]data1cf!O327</f>
        <v>14064.6922572694</v>
      </c>
      <c r="Q327" s="376" t="n">
        <f aca="false">+[2]data1cf!P327</f>
        <v>15392.5895142793</v>
      </c>
      <c r="R327" s="376" t="n">
        <f aca="false">+[2]data1cf!Q327</f>
        <v>13812.009705039</v>
      </c>
      <c r="S327" s="376" t="n">
        <f aca="false">+[2]data1cf!R327</f>
        <v>10049.5122125148</v>
      </c>
      <c r="T327" s="376" t="n">
        <f aca="false">+[2]data1cf!S327</f>
        <v>9471.14842632991</v>
      </c>
      <c r="U327" s="376" t="n">
        <f aca="false">+[2]data1cf!T327</f>
        <v>8892.813066338</v>
      </c>
      <c r="V327" s="376" t="n">
        <f aca="false">+[2]data1cf!U327</f>
        <v>8314.50698532479</v>
      </c>
      <c r="W327" s="376" t="n">
        <f aca="false">+[2]data1cf!V327</f>
        <v>11839.7902832019</v>
      </c>
      <c r="X327" s="376" t="n">
        <f aca="false">+[2]data1cf!W327</f>
        <v>11261.5454216053</v>
      </c>
      <c r="Y327" s="376" t="n">
        <f aca="false">+[2]data1cf!X327</f>
        <v>10683.3325539392</v>
      </c>
      <c r="Z327" s="376" t="n">
        <f aca="false">+[2]data1cf!Y327</f>
        <v>10105.1526400216</v>
      </c>
      <c r="AA327" s="376" t="n">
        <f aca="false">+[2]data1cf!Z327</f>
        <v>9527.006668465</v>
      </c>
      <c r="AB327" s="376"/>
      <c r="AC327" s="377" t="n">
        <f aca="false">XNPV(0.1,B327:AA327,$B$1:$AA$1)</f>
        <v>42339.3725653832</v>
      </c>
      <c r="AD327" s="377" t="n">
        <f aca="false">SUMPRODUCT(B327:AA327,$B$1010:$AA$1010)</f>
        <v>78927.2375364178</v>
      </c>
      <c r="AE327" s="378" t="n">
        <f aca="false">SUMPRODUCT(B327:AA327,$B$1012:$AA$1012)</f>
        <v>57882.89018102</v>
      </c>
      <c r="AF327" s="379" t="n">
        <f aca="false">XIRR(B327:AA327,$B$1:$AA$1)</f>
        <v>0.156517298921075</v>
      </c>
      <c r="AG327" s="380" t="n">
        <f aca="false">1-EXP(-(1/0.25)*(AD327/ABS($AD$1010)))</f>
        <v>0.985123818863697</v>
      </c>
    </row>
    <row r="328" customFormat="false" ht="12.75" hidden="false" customHeight="false" outlineLevel="0" collapsed="false">
      <c r="A328" s="371"/>
      <c r="B328" s="376" t="n">
        <f aca="false">+[2]data1cf!A328</f>
        <v>-107394.541726326</v>
      </c>
      <c r="C328" s="376" t="n">
        <f aca="false">+[2]data1cf!B328</f>
        <v>15024.2801460217</v>
      </c>
      <c r="D328" s="376" t="n">
        <f aca="false">+[2]data1cf!C328</f>
        <v>23318.7336157149</v>
      </c>
      <c r="E328" s="376" t="n">
        <f aca="false">+[2]data1cf!D328</f>
        <v>21989.9703107447</v>
      </c>
      <c r="F328" s="376" t="n">
        <f aca="false">+[2]data1cf!E328</f>
        <v>20414.4081728989</v>
      </c>
      <c r="G328" s="376" t="n">
        <f aca="false">+[2]data1cf!F328</f>
        <v>19338.4441749091</v>
      </c>
      <c r="H328" s="376" t="n">
        <f aca="false">+[2]data1cf!G328</f>
        <v>17985.53124973</v>
      </c>
      <c r="I328" s="376" t="n">
        <f aca="false">+[2]data1cf!H328</f>
        <v>16915.3442040172</v>
      </c>
      <c r="J328" s="376" t="n">
        <f aca="false">+[2]data1cf!I328</f>
        <v>16183.468214416</v>
      </c>
      <c r="K328" s="376" t="n">
        <f aca="false">+[2]data1cf!J328</f>
        <v>15544.6318249965</v>
      </c>
      <c r="L328" s="376" t="n">
        <f aca="false">+[2]data1cf!K328</f>
        <v>14731.563415422</v>
      </c>
      <c r="M328" s="376" t="n">
        <f aca="false">+[2]data1cf!L328</f>
        <v>14021.9746012803</v>
      </c>
      <c r="N328" s="376" t="n">
        <f aca="false">+[2]data1cf!M328</f>
        <v>13279.7454442107</v>
      </c>
      <c r="O328" s="376" t="n">
        <f aca="false">+[2]data1cf!N328</f>
        <v>12630.8576477248</v>
      </c>
      <c r="P328" s="376" t="n">
        <f aca="false">+[2]data1cf!O328</f>
        <v>13659.5303989766</v>
      </c>
      <c r="Q328" s="376" t="n">
        <f aca="false">+[2]data1cf!P328</f>
        <v>14943.7740636117</v>
      </c>
      <c r="R328" s="376" t="n">
        <f aca="false">+[2]data1cf!Q328</f>
        <v>13415.154589664</v>
      </c>
      <c r="S328" s="376" t="n">
        <f aca="false">+[2]data1cf!R328</f>
        <v>9776.34628392163</v>
      </c>
      <c r="T328" s="376" t="n">
        <f aca="false">+[2]data1cf!S328</f>
        <v>9216.99575861455</v>
      </c>
      <c r="U328" s="376" t="n">
        <f aca="false">+[2]data1cf!T328</f>
        <v>8657.67272501136</v>
      </c>
      <c r="V328" s="376" t="n">
        <f aca="false">+[2]data1cf!U328</f>
        <v>8098.37800786316</v>
      </c>
      <c r="W328" s="376" t="n">
        <f aca="false">+[2]data1cf!V328</f>
        <v>11507.7703516183</v>
      </c>
      <c r="X328" s="376" t="n">
        <f aca="false">+[2]data1cf!W328</f>
        <v>10948.5348413458</v>
      </c>
      <c r="Y328" s="376" t="n">
        <f aca="false">+[2]data1cf!X328</f>
        <v>10389.3302732283</v>
      </c>
      <c r="Z328" s="376" t="n">
        <f aca="false">+[2]data1cf!Y328</f>
        <v>9830.15757553029</v>
      </c>
      <c r="AA328" s="376" t="n">
        <f aca="false">+[2]data1cf!Z328</f>
        <v>9271.01770436446</v>
      </c>
      <c r="AB328" s="376"/>
      <c r="AC328" s="377" t="n">
        <f aca="false">XNPV(0.1,B328:AA328,$B$1:$AA$1)</f>
        <v>41611.4513280504</v>
      </c>
      <c r="AD328" s="377" t="n">
        <f aca="false">SUMPRODUCT(B328:AA328,$B$1010:$AA$1010)</f>
        <v>77137.0421627873</v>
      </c>
      <c r="AE328" s="378" t="n">
        <f aca="false">SUMPRODUCT(B328:AA328,$B$1012:$AA$1012)</f>
        <v>56697.8660677845</v>
      </c>
      <c r="AF328" s="379" t="n">
        <f aca="false">XIRR(B328:AA328,$B$1:$AA$1)</f>
        <v>0.157423396937928</v>
      </c>
      <c r="AG328" s="380" t="n">
        <f aca="false">1-EXP(-(1/0.25)*(AD328/ABS($AD$1010)))</f>
        <v>0.98363401079668</v>
      </c>
    </row>
    <row r="329" customFormat="false" ht="12.75" hidden="false" customHeight="false" outlineLevel="0" collapsed="false">
      <c r="A329" s="371"/>
      <c r="B329" s="376" t="n">
        <f aca="false">+[2]data1cf!A329</f>
        <v>-103517.046808357</v>
      </c>
      <c r="C329" s="376" t="n">
        <f aca="false">+[2]data1cf!B329</f>
        <v>14509.3726720914</v>
      </c>
      <c r="D329" s="376" t="n">
        <f aca="false">+[2]data1cf!C329</f>
        <v>22599.8346666748</v>
      </c>
      <c r="E329" s="376" t="n">
        <f aca="false">+[2]data1cf!D329</f>
        <v>21264.3945646666</v>
      </c>
      <c r="F329" s="376" t="n">
        <f aca="false">+[2]data1cf!E329</f>
        <v>19740.1691789336</v>
      </c>
      <c r="G329" s="376" t="n">
        <f aca="false">+[2]data1cf!F329</f>
        <v>18703.2801317483</v>
      </c>
      <c r="H329" s="376" t="n">
        <f aca="false">+[2]data1cf!G329</f>
        <v>17398.9871960714</v>
      </c>
      <c r="I329" s="376" t="n">
        <f aca="false">+[2]data1cf!H329</f>
        <v>16367.4394030089</v>
      </c>
      <c r="J329" s="376" t="n">
        <f aca="false">+[2]data1cf!I329</f>
        <v>15661.9878981594</v>
      </c>
      <c r="K329" s="376" t="n">
        <f aca="false">+[2]data1cf!J329</f>
        <v>15046.4508084951</v>
      </c>
      <c r="L329" s="376" t="n">
        <f aca="false">+[2]data1cf!K329</f>
        <v>14262.5043245738</v>
      </c>
      <c r="M329" s="376" t="n">
        <f aca="false">+[2]data1cf!L329</f>
        <v>13578.5353136033</v>
      </c>
      <c r="N329" s="376" t="n">
        <f aca="false">+[2]data1cf!M329</f>
        <v>12863.1044438418</v>
      </c>
      <c r="O329" s="376" t="n">
        <f aca="false">+[2]data1cf!N329</f>
        <v>12237.8866231291</v>
      </c>
      <c r="P329" s="376" t="n">
        <f aca="false">+[2]data1cf!O329</f>
        <v>13229.1772098097</v>
      </c>
      <c r="Q329" s="376" t="n">
        <f aca="false">+[2]data1cf!P329</f>
        <v>14467.0530776927</v>
      </c>
      <c r="R329" s="376" t="n">
        <f aca="false">+[2]data1cf!Q329</f>
        <v>12993.6246231996</v>
      </c>
      <c r="S329" s="376" t="n">
        <f aca="false">+[2]data1cf!R329</f>
        <v>9486.19599920059</v>
      </c>
      <c r="T329" s="376" t="n">
        <f aca="false">+[2]data1cf!S329</f>
        <v>8947.04090267769</v>
      </c>
      <c r="U329" s="376" t="n">
        <f aca="false">+[2]data1cf!T329</f>
        <v>8407.91230526684</v>
      </c>
      <c r="V329" s="376" t="n">
        <f aca="false">+[2]data1cf!U329</f>
        <v>7868.81100194143</v>
      </c>
      <c r="W329" s="376" t="n">
        <f aca="false">+[2]data1cf!V329</f>
        <v>11155.1067592801</v>
      </c>
      <c r="X329" s="376" t="n">
        <f aca="false">+[2]data1cf!W329</f>
        <v>10616.0625251579</v>
      </c>
      <c r="Y329" s="376" t="n">
        <f aca="false">+[2]data1cf!X329</f>
        <v>10077.0481160198</v>
      </c>
      <c r="Z329" s="376" t="n">
        <f aca="false">+[2]data1cf!Y329</f>
        <v>9538.06442661534</v>
      </c>
      <c r="AA329" s="376" t="n">
        <f aca="false">+[2]data1cf!Z329</f>
        <v>8999.11237853651</v>
      </c>
      <c r="AB329" s="376"/>
      <c r="AC329" s="377" t="n">
        <f aca="false">XNPV(0.1,B329:AA329,$B$1:$AA$1)</f>
        <v>40701.1527039214</v>
      </c>
      <c r="AD329" s="377" t="n">
        <f aca="false">SUMPRODUCT(B329:AA329,$B$1010:$AA$1010)</f>
        <v>75090.0664271902</v>
      </c>
      <c r="AE329" s="378" t="n">
        <f aca="false">SUMPRODUCT(B329:AA329,$B$1012:$AA$1012)</f>
        <v>55297.0094604894</v>
      </c>
      <c r="AF329" s="379" t="n">
        <f aca="false">XIRR(B329:AA329,$B$1:$AA$1)</f>
        <v>0.158208063467214</v>
      </c>
      <c r="AG329" s="380" t="n">
        <f aca="false">1-EXP(-(1/0.25)*(AD329/ABS($AD$1010)))</f>
        <v>0.9817468154773</v>
      </c>
    </row>
    <row r="330" customFormat="false" ht="12.75" hidden="false" customHeight="false" outlineLevel="0" collapsed="false">
      <c r="A330" s="371"/>
      <c r="B330" s="376" t="n">
        <f aca="false">+[2]data1cf!A330</f>
        <v>-110912.445912245</v>
      </c>
      <c r="C330" s="376" t="n">
        <f aca="false">+[2]data1cf!B330</f>
        <v>15427.5785158494</v>
      </c>
      <c r="D330" s="376" t="n">
        <f aca="false">+[2]data1cf!C330</f>
        <v>24045.6241096683</v>
      </c>
      <c r="E330" s="376" t="n">
        <f aca="false">+[2]data1cf!D330</f>
        <v>22645.0935067902</v>
      </c>
      <c r="F330" s="376" t="n">
        <f aca="false">+[2]data1cf!E330</f>
        <v>21026.1196591446</v>
      </c>
      <c r="G330" s="376" t="n">
        <f aca="false">+[2]data1cf!F330</f>
        <v>19914.7044391912</v>
      </c>
      <c r="H330" s="376" t="n">
        <f aca="false">+[2]data1cf!G330</f>
        <v>18517.6804401853</v>
      </c>
      <c r="I330" s="376" t="n">
        <f aca="false">+[2]data1cf!H330</f>
        <v>17412.4374649316</v>
      </c>
      <c r="J330" s="376" t="n">
        <f aca="false">+[2]data1cf!I330</f>
        <v>16656.5875417766</v>
      </c>
      <c r="K330" s="376" t="n">
        <f aca="false">+[2]data1cf!J330</f>
        <v>15996.6125807092</v>
      </c>
      <c r="L330" s="376" t="n">
        <f aca="false">+[2]data1cf!K330</f>
        <v>15157.1229516812</v>
      </c>
      <c r="M330" s="376" t="n">
        <f aca="false">+[2]data1cf!L330</f>
        <v>14424.2902610871</v>
      </c>
      <c r="N330" s="376" t="n">
        <f aca="false">+[2]data1cf!M330</f>
        <v>13657.748033571</v>
      </c>
      <c r="O330" s="376" t="n">
        <f aca="false">+[2]data1cf!N330</f>
        <v>12987.3853651343</v>
      </c>
      <c r="P330" s="376" t="n">
        <f aca="false">+[2]data1cf!O330</f>
        <v>14049.9735375551</v>
      </c>
      <c r="Q330" s="376" t="n">
        <f aca="false">+[2]data1cf!P330</f>
        <v>15376.2849468906</v>
      </c>
      <c r="R330" s="376" t="n">
        <f aca="false">+[2]data1cf!Q330</f>
        <v>13797.5927526758</v>
      </c>
      <c r="S330" s="376" t="n">
        <f aca="false">+[2]data1cf!R330</f>
        <v>10039.5886408454</v>
      </c>
      <c r="T330" s="376" t="n">
        <f aca="false">+[2]data1cf!S330</f>
        <v>9461.91556838886</v>
      </c>
      <c r="U330" s="376" t="n">
        <f aca="false">+[2]data1cf!T330</f>
        <v>8884.27088817715</v>
      </c>
      <c r="V330" s="376" t="n">
        <f aca="false">+[2]data1cf!U330</f>
        <v>8306.6554519776</v>
      </c>
      <c r="W330" s="376" t="n">
        <f aca="false">+[2]data1cf!V330</f>
        <v>11827.7286633516</v>
      </c>
      <c r="X330" s="376" t="n">
        <f aca="false">+[2]data1cf!W330</f>
        <v>11250.1743734571</v>
      </c>
      <c r="Y330" s="376" t="n">
        <f aca="false">+[2]data1cf!X330</f>
        <v>10672.6520392842</v>
      </c>
      <c r="Z330" s="376" t="n">
        <f aca="false">+[2]data1cf!Y330</f>
        <v>10095.1626195046</v>
      </c>
      <c r="AA330" s="376" t="n">
        <f aca="false">+[2]data1cf!Z330</f>
        <v>9517.70710155011</v>
      </c>
      <c r="AB330" s="376"/>
      <c r="AC330" s="377" t="n">
        <f aca="false">XNPV(0.1,B330:AA330,$B$1:$AA$1)</f>
        <v>42438.5886383997</v>
      </c>
      <c r="AD330" s="377" t="n">
        <f aca="false">SUMPRODUCT(B330:AA330,$B$1010:$AA$1010)</f>
        <v>78998.0411537809</v>
      </c>
      <c r="AE330" s="378" t="n">
        <f aca="false">SUMPRODUCT(B330:AA330,$B$1012:$AA$1012)</f>
        <v>57971.5935532906</v>
      </c>
      <c r="AF330" s="379" t="n">
        <f aca="false">XIRR(B330:AA330,$B$1:$AA$1)</f>
        <v>0.156755290886942</v>
      </c>
      <c r="AG330" s="380" t="n">
        <f aca="false">1-EXP(-(1/0.25)*(AD330/ABS($AD$1010)))</f>
        <v>0.985179868868993</v>
      </c>
    </row>
    <row r="331" customFormat="false" ht="12.75" hidden="false" customHeight="false" outlineLevel="0" collapsed="false">
      <c r="A331" s="371"/>
      <c r="B331" s="376" t="n">
        <f aca="false">+[2]data1cf!A331</f>
        <v>-112167.882554035</v>
      </c>
      <c r="C331" s="376" t="n">
        <f aca="false">+[2]data1cf!B331</f>
        <v>15575.9757771582</v>
      </c>
      <c r="D331" s="376" t="n">
        <f aca="false">+[2]data1cf!C331</f>
        <v>24260.5298817947</v>
      </c>
      <c r="E331" s="376" t="n">
        <f aca="false">+[2]data1cf!D331</f>
        <v>22869.1481592791</v>
      </c>
      <c r="F331" s="376" t="n">
        <f aca="false">+[2]data1cf!E331</f>
        <v>21244.4215154347</v>
      </c>
      <c r="G331" s="376" t="n">
        <f aca="false">+[2]data1cf!F331</f>
        <v>20120.3547959813</v>
      </c>
      <c r="H331" s="376" t="n">
        <f aca="false">+[2]data1cf!G331</f>
        <v>18707.5888507868</v>
      </c>
      <c r="I331" s="376" t="n">
        <f aca="false">+[2]data1cf!H331</f>
        <v>17589.8354442845</v>
      </c>
      <c r="J331" s="376" t="n">
        <f aca="false">+[2]data1cf!I331</f>
        <v>16825.4299286401</v>
      </c>
      <c r="K331" s="376" t="n">
        <f aca="false">+[2]data1cf!J331</f>
        <v>16157.9112324397</v>
      </c>
      <c r="L331" s="376" t="n">
        <f aca="false">+[2]data1cf!K331</f>
        <v>15308.9926464902</v>
      </c>
      <c r="M331" s="376" t="n">
        <f aca="false">+[2]data1cf!L331</f>
        <v>14567.864899336</v>
      </c>
      <c r="N331" s="376" t="n">
        <f aca="false">+[2]data1cf!M331</f>
        <v>13792.6460513379</v>
      </c>
      <c r="O331" s="376" t="n">
        <f aca="false">+[2]data1cf!N331</f>
        <v>13114.6196320712</v>
      </c>
      <c r="P331" s="376" t="n">
        <f aca="false">+[2]data1cf!O331</f>
        <v>14189.311221813</v>
      </c>
      <c r="Q331" s="376" t="n">
        <f aca="false">+[2]data1cf!P331</f>
        <v>15530.6353732083</v>
      </c>
      <c r="R331" s="376" t="n">
        <f aca="false">+[2]data1cf!Q331</f>
        <v>13934.0736963541</v>
      </c>
      <c r="S331" s="376" t="n">
        <f aca="false">+[2]data1cf!R331</f>
        <v>10133.5321035116</v>
      </c>
      <c r="T331" s="376" t="n">
        <f aca="false">+[2]data1cf!S331</f>
        <v>9549.32025232584</v>
      </c>
      <c r="U331" s="376" t="n">
        <f aca="false">+[2]data1cf!T331</f>
        <v>8965.13711476151</v>
      </c>
      <c r="V331" s="376" t="n">
        <f aca="false">+[2]data1cf!U331</f>
        <v>8380.9835522272</v>
      </c>
      <c r="W331" s="376" t="n">
        <f aca="false">+[2]data1cf!V331</f>
        <v>11941.9123838757</v>
      </c>
      <c r="X331" s="376" t="n">
        <f aca="false">+[2]data1cf!W331</f>
        <v>11357.8206597717</v>
      </c>
      <c r="Y331" s="376" t="n">
        <f aca="false">+[2]data1cf!X331</f>
        <v>10773.7612531016</v>
      </c>
      <c r="Z331" s="376" t="n">
        <f aca="false">+[2]data1cf!Y331</f>
        <v>10189.7351333883</v>
      </c>
      <c r="AA331" s="376" t="n">
        <f aca="false">+[2]data1cf!Z331</f>
        <v>9605.74329924063</v>
      </c>
      <c r="AB331" s="376"/>
      <c r="AC331" s="377" t="n">
        <f aca="false">XNPV(0.1,B331:AA331,$B$1:$AA$1)</f>
        <v>42693.7521252789</v>
      </c>
      <c r="AD331" s="377" t="n">
        <f aca="false">SUMPRODUCT(B331:AA331,$B$1010:$AA$1010)</f>
        <v>79618.0799924751</v>
      </c>
      <c r="AE331" s="378" t="n">
        <f aca="false">SUMPRODUCT(B331:AA331,$B$1012:$AA$1012)</f>
        <v>58383.705428489</v>
      </c>
      <c r="AF331" s="379" t="n">
        <f aca="false">XIRR(B331:AA331,$B$1:$AA$1)</f>
        <v>0.156463452263028</v>
      </c>
      <c r="AG331" s="380" t="n">
        <f aca="false">1-EXP(-(1/0.25)*(AD331/ABS($AD$1010)))</f>
        <v>0.985661772967333</v>
      </c>
    </row>
    <row r="332" customFormat="false" ht="12.75" hidden="false" customHeight="false" outlineLevel="0" collapsed="false">
      <c r="A332" s="371"/>
      <c r="B332" s="376" t="n">
        <f aca="false">+[2]data1cf!A332</f>
        <v>-94847.1718054137</v>
      </c>
      <c r="C332" s="376" t="n">
        <f aca="false">+[2]data1cf!B332</f>
        <v>13446.0350829306</v>
      </c>
      <c r="D332" s="376" t="n">
        <f aca="false">+[2]data1cf!C332</f>
        <v>20830.4558932752</v>
      </c>
      <c r="E332" s="376" t="n">
        <f aca="false">+[2]data1cf!D332</f>
        <v>19692.3397566163</v>
      </c>
      <c r="F332" s="376" t="n">
        <f aca="false">+[2]data1cf!E332</f>
        <v>18232.6061973031</v>
      </c>
      <c r="G332" s="376" t="n">
        <f aca="false">+[2]data1cf!F332</f>
        <v>17283.0866880251</v>
      </c>
      <c r="H332" s="376" t="n">
        <f aca="false">+[2]data1cf!G332</f>
        <v>16087.5054955089</v>
      </c>
      <c r="I332" s="376" t="n">
        <f aca="false">+[2]data1cf!H332</f>
        <v>15142.3530421625</v>
      </c>
      <c r="J332" s="376" t="n">
        <f aca="false">+[2]data1cf!I332</f>
        <v>14495.9852974883</v>
      </c>
      <c r="K332" s="376" t="n">
        <f aca="false">+[2]data1cf!J332</f>
        <v>13932.544218472</v>
      </c>
      <c r="L332" s="376" t="n">
        <f aca="false">+[2]data1cf!K332</f>
        <v>13213.7128309209</v>
      </c>
      <c r="M332" s="376" t="n">
        <f aca="false">+[2]data1cf!L332</f>
        <v>12587.0283543709</v>
      </c>
      <c r="N332" s="376" t="n">
        <f aca="false">+[2]data1cf!M332</f>
        <v>11931.51704767</v>
      </c>
      <c r="O332" s="376" t="n">
        <f aca="false">+[2]data1cf!N332</f>
        <v>11359.2240497148</v>
      </c>
      <c r="P332" s="376" t="n">
        <f aca="false">+[2]data1cf!O332</f>
        <v>12266.9300796058</v>
      </c>
      <c r="Q332" s="376" t="n">
        <f aca="false">+[2]data1cf!P332</f>
        <v>13401.1299890394</v>
      </c>
      <c r="R332" s="376" t="n">
        <f aca="false">+[2]data1cf!Q332</f>
        <v>12051.1057555911</v>
      </c>
      <c r="S332" s="376" t="n">
        <f aca="false">+[2]data1cf!R332</f>
        <v>8837.43520032945</v>
      </c>
      <c r="T332" s="376" t="n">
        <f aca="false">+[2]data1cf!S332</f>
        <v>8343.43602196857</v>
      </c>
      <c r="U332" s="376" t="n">
        <f aca="false">+[2]data1cf!T332</f>
        <v>7849.46112333662</v>
      </c>
      <c r="V332" s="376" t="n">
        <f aca="false">+[2]data1cf!U332</f>
        <v>7355.51123282545</v>
      </c>
      <c r="W332" s="376" t="n">
        <f aca="false">+[2]data1cf!V332</f>
        <v>10366.569487576</v>
      </c>
      <c r="X332" s="376" t="n">
        <f aca="false">+[2]data1cf!W332</f>
        <v>9872.67188654456</v>
      </c>
      <c r="Y332" s="376" t="n">
        <f aca="false">+[2]data1cf!X332</f>
        <v>9378.80161256196</v>
      </c>
      <c r="Z332" s="376" t="n">
        <f aca="false">+[2]data1cf!Y332</f>
        <v>8884.95948543962</v>
      </c>
      <c r="AA332" s="376" t="n">
        <f aca="false">+[2]data1cf!Z332</f>
        <v>8391.14634958337</v>
      </c>
      <c r="AB332" s="376"/>
      <c r="AC332" s="377" t="n">
        <f aca="false">XNPV(0.1,B332:AA332,$B$1:$AA$1)</f>
        <v>38649.7062011362</v>
      </c>
      <c r="AD332" s="377" t="n">
        <f aca="false">SUMPRODUCT(B332:AA332,$B$1010:$AA$1010)</f>
        <v>70493.7478758467</v>
      </c>
      <c r="AE332" s="378" t="n">
        <f aca="false">SUMPRODUCT(B332:AA332,$B$1012:$AA$1012)</f>
        <v>52146.6933984893</v>
      </c>
      <c r="AF332" s="379" t="n">
        <f aca="false">XIRR(B332:AA332,$B$1:$AA$1)</f>
        <v>0.160162780140489</v>
      </c>
      <c r="AG332" s="380" t="n">
        <f aca="false">1-EXP(-(1/0.25)*(AD332/ABS($AD$1010)))</f>
        <v>0.976678128787595</v>
      </c>
    </row>
    <row r="333" customFormat="false" ht="12.75" hidden="false" customHeight="false" outlineLevel="0" collapsed="false">
      <c r="A333" s="371"/>
      <c r="B333" s="376" t="n">
        <f aca="false">+[2]data1cf!A333</f>
        <v>-93143.583968517</v>
      </c>
      <c r="C333" s="376" t="n">
        <f aca="false">+[2]data1cf!B333</f>
        <v>13246.866495539</v>
      </c>
      <c r="D333" s="376" t="n">
        <f aca="false">+[2]data1cf!C333</f>
        <v>20490.6919546422</v>
      </c>
      <c r="E333" s="376" t="n">
        <f aca="false">+[2]data1cf!D333</f>
        <v>19356.2126885507</v>
      </c>
      <c r="F333" s="376" t="n">
        <f aca="false">+[2]data1cf!E333</f>
        <v>17936.3774791279</v>
      </c>
      <c r="G333" s="376" t="n">
        <f aca="false">+[2]data1cf!F333</f>
        <v>17004.0256547408</v>
      </c>
      <c r="H333" s="376" t="n">
        <f aca="false">+[2]data1cf!G333</f>
        <v>15829.8057855785</v>
      </c>
      <c r="I333" s="376" t="n">
        <f aca="false">+[2]data1cf!H333</f>
        <v>14901.6295919654</v>
      </c>
      <c r="J333" s="376" t="n">
        <f aca="false">+[2]data1cf!I333</f>
        <v>14266.8715158457</v>
      </c>
      <c r="K333" s="376" t="n">
        <f aca="false">+[2]data1cf!J333</f>
        <v>13713.6670469374</v>
      </c>
      <c r="L333" s="376" t="n">
        <f aca="false">+[2]data1cf!K333</f>
        <v>13007.6304558669</v>
      </c>
      <c r="M333" s="376" t="n">
        <f aca="false">+[2]data1cf!L333</f>
        <v>12392.2021088514</v>
      </c>
      <c r="N333" s="376" t="n">
        <f aca="false">+[2]data1cf!M333</f>
        <v>11748.464701865</v>
      </c>
      <c r="O333" s="376" t="n">
        <f aca="false">+[2]data1cf!N333</f>
        <v>11186.5711715248</v>
      </c>
      <c r="P333" s="376" t="n">
        <f aca="false">+[2]data1cf!O333</f>
        <v>12077.8532467164</v>
      </c>
      <c r="Q333" s="376" t="n">
        <f aca="false">+[2]data1cf!P333</f>
        <v>13191.6813397474</v>
      </c>
      <c r="R333" s="376" t="n">
        <f aca="false">+[2]data1cf!Q333</f>
        <v>11865.9054293628</v>
      </c>
      <c r="S333" s="376" t="n">
        <f aca="false">+[2]data1cf!R333</f>
        <v>8709.95689116847</v>
      </c>
      <c r="T333" s="376" t="n">
        <f aca="false">+[2]data1cf!S333</f>
        <v>8224.83062884371</v>
      </c>
      <c r="U333" s="376" t="n">
        <f aca="false">+[2]data1cf!T333</f>
        <v>7739.72821014999</v>
      </c>
      <c r="V333" s="376" t="n">
        <f aca="false">+[2]data1cf!U333</f>
        <v>7254.65035039624</v>
      </c>
      <c r="W333" s="376" t="n">
        <f aca="false">+[2]data1cf!V333</f>
        <v>10211.6257883232</v>
      </c>
      <c r="X333" s="376" t="n">
        <f aca="false">+[2]data1cf!W333</f>
        <v>9726.59927885706</v>
      </c>
      <c r="Y333" s="376" t="n">
        <f aca="false">+[2]data1cf!X333</f>
        <v>9241.59960560769</v>
      </c>
      <c r="Z333" s="376" t="n">
        <f aca="false">+[2]data1cf!Y333</f>
        <v>8756.62757366162</v>
      </c>
      <c r="AA333" s="376" t="n">
        <f aca="false">+[2]data1cf!Z333</f>
        <v>8271.68401225795</v>
      </c>
      <c r="AB333" s="376"/>
      <c r="AC333" s="377" t="n">
        <f aca="false">XNPV(0.1,B333:AA333,$B$1:$AA$1)</f>
        <v>38241.5764563483</v>
      </c>
      <c r="AD333" s="377" t="n">
        <f aca="false">SUMPRODUCT(B333:AA333,$B$1010:$AA$1010)</f>
        <v>69583.8071529654</v>
      </c>
      <c r="AE333" s="378" t="n">
        <f aca="false">SUMPRODUCT(B333:AA333,$B$1012:$AA$1012)</f>
        <v>51521.6306949693</v>
      </c>
      <c r="AF333" s="379" t="n">
        <f aca="false">XIRR(B333:AA333,$B$1:$AA$1)</f>
        <v>0.160581816081415</v>
      </c>
      <c r="AG333" s="380" t="n">
        <f aca="false">1-EXP(-(1/0.25)*(AD333/ABS($AD$1010)))</f>
        <v>0.975518812800173</v>
      </c>
    </row>
    <row r="334" customFormat="false" ht="12.75" hidden="false" customHeight="false" outlineLevel="0" collapsed="false">
      <c r="A334" s="371"/>
      <c r="B334" s="376" t="n">
        <f aca="false">+[2]data1cf!A334</f>
        <v>-115975.50219178</v>
      </c>
      <c r="C334" s="376" t="n">
        <f aca="false">+[2]data1cf!B334</f>
        <v>16085.9757271738</v>
      </c>
      <c r="D334" s="376" t="n">
        <f aca="false">+[2]data1cf!C334</f>
        <v>25036.8313346754</v>
      </c>
      <c r="E334" s="376" t="n">
        <f aca="false">+[2]data1cf!D334</f>
        <v>23600.7565534315</v>
      </c>
      <c r="F334" s="376" t="n">
        <f aca="false">+[2]data1cf!E334</f>
        <v>21906.5102320592</v>
      </c>
      <c r="G334" s="376" t="n">
        <f aca="false">+[2]data1cf!F334</f>
        <v>20744.0727208512</v>
      </c>
      <c r="H334" s="376" t="n">
        <f aca="false">+[2]data1cf!G334</f>
        <v>19283.562953748</v>
      </c>
      <c r="I334" s="376" t="n">
        <f aca="false">+[2]data1cf!H334</f>
        <v>18127.8666020473</v>
      </c>
      <c r="J334" s="376" t="n">
        <f aca="false">+[2]data1cf!I334</f>
        <v>17337.5127900966</v>
      </c>
      <c r="K334" s="376" t="n">
        <f aca="false">+[2]data1cf!J334</f>
        <v>16647.1146644783</v>
      </c>
      <c r="L334" s="376" t="n">
        <f aca="false">+[2]data1cf!K334</f>
        <v>15769.5989511691</v>
      </c>
      <c r="M334" s="376" t="n">
        <f aca="false">+[2]data1cf!L334</f>
        <v>15003.3130883413</v>
      </c>
      <c r="N334" s="376" t="n">
        <f aca="false">+[2]data1cf!M334</f>
        <v>14201.7788776746</v>
      </c>
      <c r="O334" s="376" t="n">
        <f aca="false">+[2]data1cf!N334</f>
        <v>13500.5090328236</v>
      </c>
      <c r="P334" s="376" t="n">
        <f aca="false">+[2]data1cf!O334</f>
        <v>14611.9091333266</v>
      </c>
      <c r="Q334" s="376" t="n">
        <f aca="false">+[2]data1cf!P334</f>
        <v>15998.765500033</v>
      </c>
      <c r="R334" s="376" t="n">
        <f aca="false">+[2]data1cf!Q334</f>
        <v>14348.0073860593</v>
      </c>
      <c r="S334" s="376" t="n">
        <f aca="false">+[2]data1cf!R334</f>
        <v>10418.4536689485</v>
      </c>
      <c r="T334" s="376" t="n">
        <f aca="false">+[2]data1cf!S334</f>
        <v>9814.4103253023</v>
      </c>
      <c r="U334" s="376" t="n">
        <f aca="false">+[2]data1cf!T334</f>
        <v>9210.39666998205</v>
      </c>
      <c r="V334" s="376" t="n">
        <f aca="false">+[2]data1cf!U334</f>
        <v>8606.41359363758</v>
      </c>
      <c r="W334" s="376" t="n">
        <f aca="false">+[2]data1cf!V334</f>
        <v>12288.2207216332</v>
      </c>
      <c r="X334" s="376" t="n">
        <f aca="false">+[2]data1cf!W334</f>
        <v>11684.3015828691</v>
      </c>
      <c r="Y334" s="376" t="n">
        <f aca="false">+[2]data1cf!X334</f>
        <v>11080.4158585775</v>
      </c>
      <c r="Z334" s="376" t="n">
        <f aca="false">+[2]data1cf!Y334</f>
        <v>10476.5645511925</v>
      </c>
      <c r="AA334" s="376" t="n">
        <f aca="false">+[2]data1cf!Z334</f>
        <v>9872.74869322129</v>
      </c>
      <c r="AB334" s="376"/>
      <c r="AC334" s="377" t="n">
        <f aca="false">XNPV(0.1,B334:AA334,$B$1:$AA$1)</f>
        <v>43664.104578787</v>
      </c>
      <c r="AD334" s="377" t="n">
        <f aca="false">SUMPRODUCT(B334:AA334,$B$1010:$AA$1010)</f>
        <v>81711.9128021259</v>
      </c>
      <c r="AE334" s="378" t="n">
        <f aca="false">SUMPRODUCT(B334:AA334,$B$1012:$AA$1012)</f>
        <v>59840.114225706</v>
      </c>
      <c r="AF334" s="379" t="n">
        <f aca="false">XIRR(B334:AA334,$B$1:$AA$1)</f>
        <v>0.155922909800489</v>
      </c>
      <c r="AG334" s="380" t="n">
        <f aca="false">1-EXP(-(1/0.25)*(AD334/ABS($AD$1010)))</f>
        <v>0.987176277128753</v>
      </c>
    </row>
    <row r="335" customFormat="false" ht="12.75" hidden="false" customHeight="false" outlineLevel="0" collapsed="false">
      <c r="A335" s="371"/>
      <c r="B335" s="376" t="n">
        <f aca="false">+[2]data1cf!A335</f>
        <v>-115768.843067754</v>
      </c>
      <c r="C335" s="376" t="n">
        <f aca="false">+[2]data1cf!B335</f>
        <v>16005.9381127985</v>
      </c>
      <c r="D335" s="376" t="n">
        <f aca="false">+[2]data1cf!C335</f>
        <v>24955.9117598551</v>
      </c>
      <c r="E335" s="376" t="n">
        <f aca="false">+[2]data1cf!D335</f>
        <v>23566.5404707107</v>
      </c>
      <c r="F335" s="376" t="n">
        <f aca="false">+[2]data1cf!E335</f>
        <v>21870.5752681649</v>
      </c>
      <c r="G335" s="376" t="n">
        <f aca="false">+[2]data1cf!F335</f>
        <v>20710.2203374052</v>
      </c>
      <c r="H335" s="376" t="n">
        <f aca="false">+[2]data1cf!G335</f>
        <v>19252.3018733606</v>
      </c>
      <c r="I335" s="376" t="n">
        <f aca="false">+[2]data1cf!H335</f>
        <v>18098.6648806726</v>
      </c>
      <c r="J335" s="376" t="n">
        <f aca="false">+[2]data1cf!I335</f>
        <v>17309.719416376</v>
      </c>
      <c r="K335" s="376" t="n">
        <f aca="false">+[2]data1cf!J335</f>
        <v>16620.5630752035</v>
      </c>
      <c r="L335" s="376" t="n">
        <f aca="false">+[2]data1cf!K335</f>
        <v>15744.5994752491</v>
      </c>
      <c r="M335" s="376" t="n">
        <f aca="false">+[2]data1cf!L335</f>
        <v>14979.6790729038</v>
      </c>
      <c r="N335" s="376" t="n">
        <f aca="false">+[2]data1cf!M335</f>
        <v>14179.5731324727</v>
      </c>
      <c r="O335" s="376" t="n">
        <f aca="false">+[2]data1cf!N335</f>
        <v>13479.5648280138</v>
      </c>
      <c r="P335" s="376" t="n">
        <f aca="false">+[2]data1cf!O335</f>
        <v>14588.9725686174</v>
      </c>
      <c r="Q335" s="376" t="n">
        <f aca="false">+[2]data1cf!P335</f>
        <v>15973.3576675434</v>
      </c>
      <c r="R335" s="376" t="n">
        <f aca="false">+[2]data1cf!Q335</f>
        <v>14325.5410732817</v>
      </c>
      <c r="S335" s="376" t="n">
        <f aca="false">+[2]data1cf!R335</f>
        <v>10402.9895084673</v>
      </c>
      <c r="T335" s="376" t="n">
        <f aca="false">+[2]data1cf!S335</f>
        <v>9800.0225220337</v>
      </c>
      <c r="U335" s="376" t="n">
        <f aca="false">+[2]data1cf!T335</f>
        <v>9197.08517102385</v>
      </c>
      <c r="V335" s="376" t="n">
        <f aca="false">+[2]data1cf!U335</f>
        <v>8594.17834450047</v>
      </c>
      <c r="W335" s="376" t="n">
        <f aca="false">+[2]data1cf!V335</f>
        <v>12269.4247849239</v>
      </c>
      <c r="X335" s="376" t="n">
        <f aca="false">+[2]data1cf!W335</f>
        <v>11666.5817820492</v>
      </c>
      <c r="Y335" s="376" t="n">
        <f aca="false">+[2]data1cf!X335</f>
        <v>11063.7721341051</v>
      </c>
      <c r="Z335" s="376" t="n">
        <f aca="false">+[2]data1cf!Y335</f>
        <v>10460.9968417393</v>
      </c>
      <c r="AA335" s="376" t="n">
        <f aca="false">+[2]data1cf!Z335</f>
        <v>9858.25693561938</v>
      </c>
      <c r="AB335" s="376"/>
      <c r="AC335" s="377" t="n">
        <f aca="false">XNPV(0.1,B335:AA335,$B$1:$AA$1)</f>
        <v>43535.9202884927</v>
      </c>
      <c r="AD335" s="377" t="n">
        <f aca="false">SUMPRODUCT(B335:AA335,$B$1010:$AA$1010)</f>
        <v>81518.3181791398</v>
      </c>
      <c r="AE335" s="378" t="n">
        <f aca="false">SUMPRODUCT(B335:AA335,$B$1012:$AA$1012)</f>
        <v>59682.8614921708</v>
      </c>
      <c r="AF335" s="379" t="n">
        <f aca="false">XIRR(B335:AA335,$B$1:$AA$1)</f>
        <v>0.155829880450758</v>
      </c>
      <c r="AG335" s="380" t="n">
        <f aca="false">1-EXP(-(1/0.25)*(AD335/ABS($AD$1010)))</f>
        <v>0.987043232047632</v>
      </c>
    </row>
    <row r="336" customFormat="false" ht="12.75" hidden="false" customHeight="false" outlineLevel="0" collapsed="false">
      <c r="A336" s="371"/>
      <c r="B336" s="376" t="n">
        <f aca="false">+[2]data1cf!A336</f>
        <v>-117853.34001735</v>
      </c>
      <c r="C336" s="376" t="n">
        <f aca="false">+[2]data1cf!B336</f>
        <v>16240.2030943948</v>
      </c>
      <c r="D336" s="376" t="n">
        <f aca="false">+[2]data1cf!C336</f>
        <v>25349.3423446713</v>
      </c>
      <c r="E336" s="376" t="n">
        <f aca="false">+[2]data1cf!D336</f>
        <v>23912.9111890675</v>
      </c>
      <c r="F336" s="376" t="n">
        <f aca="false">+[2]data1cf!E336</f>
        <v>22233.0384450234</v>
      </c>
      <c r="G336" s="376" t="n">
        <f aca="false">+[2]data1cf!F336</f>
        <v>21051.6772673232</v>
      </c>
      <c r="H336" s="376" t="n">
        <f aca="false">+[2]data1cf!G336</f>
        <v>19567.6212526303</v>
      </c>
      <c r="I336" s="376" t="n">
        <f aca="false">+[2]data1cf!H336</f>
        <v>18393.2122393495</v>
      </c>
      <c r="J336" s="376" t="n">
        <f aca="false">+[2]data1cf!I336</f>
        <v>17590.0612740723</v>
      </c>
      <c r="K336" s="376" t="n">
        <f aca="false">+[2]data1cf!J336</f>
        <v>16888.3794956537</v>
      </c>
      <c r="L336" s="376" t="n">
        <f aca="false">+[2]data1cf!K336</f>
        <v>15996.7602813207</v>
      </c>
      <c r="M336" s="376" t="n">
        <f aca="false">+[2]data1cf!L336</f>
        <v>15218.0669656152</v>
      </c>
      <c r="N336" s="376" t="n">
        <f aca="false">+[2]data1cf!M336</f>
        <v>14403.5545722216</v>
      </c>
      <c r="O336" s="376" t="n">
        <f aca="false">+[2]data1cf!N336</f>
        <v>13690.821559326</v>
      </c>
      <c r="P336" s="376" t="n">
        <f aca="false">+[2]data1cf!O336</f>
        <v>14820.325524339</v>
      </c>
      <c r="Q336" s="376" t="n">
        <f aca="false">+[2]data1cf!P336</f>
        <v>16229.6374208325</v>
      </c>
      <c r="R336" s="376" t="n">
        <f aca="false">+[2]data1cf!Q336</f>
        <v>14552.1507653245</v>
      </c>
      <c r="S336" s="376" t="n">
        <f aca="false">+[2]data1cf!R336</f>
        <v>10558.9709852251</v>
      </c>
      <c r="T336" s="376" t="n">
        <f aca="false">+[2]data1cf!S336</f>
        <v>9945.14716710325</v>
      </c>
      <c r="U336" s="376" t="n">
        <f aca="false">+[2]data1cf!T336</f>
        <v>9331.35351801119</v>
      </c>
      <c r="V336" s="376" t="n">
        <f aca="false">+[2]data1cf!U336</f>
        <v>8717.59094301976</v>
      </c>
      <c r="W336" s="376" t="n">
        <f aca="false">+[2]data1cf!V336</f>
        <v>12459.0127013531</v>
      </c>
      <c r="X336" s="376" t="n">
        <f aca="false">+[2]data1cf!W336</f>
        <v>11845.3150991988</v>
      </c>
      <c r="Y336" s="376" t="n">
        <f aca="false">+[2]data1cf!X336</f>
        <v>11231.6514525531</v>
      </c>
      <c r="Z336" s="376" t="n">
        <f aca="false">+[2]data1cf!Y336</f>
        <v>10618.0227800816</v>
      </c>
      <c r="AA336" s="376" t="n">
        <f aca="false">+[2]data1cf!Z336</f>
        <v>10004.4301310093</v>
      </c>
      <c r="AB336" s="376"/>
      <c r="AC336" s="377" t="n">
        <f aca="false">XNPV(0.1,B336:AA336,$B$1:$AA$1)</f>
        <v>43959.5433702081</v>
      </c>
      <c r="AD336" s="377" t="n">
        <f aca="false">SUMPRODUCT(B336:AA336,$B$1010:$AA$1010)</f>
        <v>82547.4021879109</v>
      </c>
      <c r="AE336" s="378" t="n">
        <f aca="false">SUMPRODUCT(B336:AA336,$B$1012:$AA$1012)</f>
        <v>60366.8839209698</v>
      </c>
      <c r="AF336" s="379" t="n">
        <f aca="false">XIRR(B336:AA336,$B$1:$AA$1)</f>
        <v>0.155385201000281</v>
      </c>
      <c r="AG336" s="380" t="n">
        <f aca="false">1-EXP(-(1/0.25)*(AD336/ABS($AD$1010)))</f>
        <v>0.987734961550413</v>
      </c>
    </row>
    <row r="337" customFormat="false" ht="12.75" hidden="false" customHeight="false" outlineLevel="0" collapsed="false">
      <c r="A337" s="371"/>
      <c r="B337" s="376" t="n">
        <f aca="false">+[2]data1cf!A337</f>
        <v>-97763.9448439557</v>
      </c>
      <c r="C337" s="376" t="n">
        <f aca="false">+[2]data1cf!B337</f>
        <v>13787.108572595</v>
      </c>
      <c r="D337" s="376" t="n">
        <f aca="false">+[2]data1cf!C337</f>
        <v>21360.9862180287</v>
      </c>
      <c r="E337" s="376" t="n">
        <f aca="false">+[2]data1cf!D337</f>
        <v>20192.0417290938</v>
      </c>
      <c r="F337" s="376" t="n">
        <f aca="false">+[2]data1cf!E337</f>
        <v>18739.7898714889</v>
      </c>
      <c r="G337" s="376" t="n">
        <f aca="false">+[2]data1cf!F337</f>
        <v>17760.8769612135</v>
      </c>
      <c r="H337" s="376" t="n">
        <f aca="false">+[2]data1cf!G337</f>
        <v>16528.7222908425</v>
      </c>
      <c r="I337" s="376" t="n">
        <f aca="false">+[2]data1cf!H337</f>
        <v>15554.5041822872</v>
      </c>
      <c r="J337" s="376" t="n">
        <f aca="false">+[2]data1cf!I337</f>
        <v>14888.259113126</v>
      </c>
      <c r="K337" s="376" t="n">
        <f aca="false">+[2]data1cf!J337</f>
        <v>14307.2915715919</v>
      </c>
      <c r="L337" s="376" t="n">
        <f aca="false">+[2]data1cf!K337</f>
        <v>13566.5537600808</v>
      </c>
      <c r="M337" s="376" t="n">
        <f aca="false">+[2]data1cf!L337</f>
        <v>12920.5972657144</v>
      </c>
      <c r="N337" s="376" t="n">
        <f aca="false">+[2]data1cf!M337</f>
        <v>12244.9274485439</v>
      </c>
      <c r="O337" s="376" t="n">
        <f aca="false">+[2]data1cf!N337</f>
        <v>11654.8291539684</v>
      </c>
      <c r="P337" s="376" t="n">
        <f aca="false">+[2]data1cf!O337</f>
        <v>12590.6552180698</v>
      </c>
      <c r="Q337" s="376" t="n">
        <f aca="false">+[2]data1cf!P337</f>
        <v>13759.7344354804</v>
      </c>
      <c r="R337" s="376" t="n">
        <f aca="false">+[2]data1cf!Q337</f>
        <v>12368.1937897812</v>
      </c>
      <c r="S337" s="376" t="n">
        <f aca="false">+[2]data1cf!R337</f>
        <v>9055.6953258754</v>
      </c>
      <c r="T337" s="376" t="n">
        <f aca="false">+[2]data1cf!S337</f>
        <v>8546.50451388879</v>
      </c>
      <c r="U337" s="376" t="n">
        <f aca="false">+[2]data1cf!T337</f>
        <v>8037.33872828972</v>
      </c>
      <c r="V337" s="376" t="n">
        <f aca="false">+[2]data1cf!U337</f>
        <v>7528.19871986983</v>
      </c>
      <c r="W337" s="376" t="n">
        <f aca="false">+[2]data1cf!V337</f>
        <v>10631.854079708</v>
      </c>
      <c r="X337" s="376" t="n">
        <f aca="false">+[2]data1cf!W337</f>
        <v>10122.7679687921</v>
      </c>
      <c r="Y337" s="376" t="n">
        <f aca="false">+[2]data1cf!X337</f>
        <v>9613.71002529576</v>
      </c>
      <c r="Z337" s="376" t="n">
        <f aca="false">+[2]data1cf!Y337</f>
        <v>9104.68109424172</v>
      </c>
      <c r="AA337" s="376" t="n">
        <f aca="false">+[2]data1cf!Z337</f>
        <v>8595.68204600319</v>
      </c>
      <c r="AB337" s="376"/>
      <c r="AC337" s="377" t="n">
        <f aca="false">XNPV(0.1,B337:AA337,$B$1:$AA$1)</f>
        <v>39249.3175230324</v>
      </c>
      <c r="AD337" s="377" t="n">
        <f aca="false">SUMPRODUCT(B337:AA337,$B$1010:$AA$1010)</f>
        <v>71941.1378221086</v>
      </c>
      <c r="AE337" s="378" t="n">
        <f aca="false">SUMPRODUCT(B337:AA337,$B$1012:$AA$1012)</f>
        <v>53111.0054203457</v>
      </c>
      <c r="AF337" s="379" t="n">
        <f aca="false">XIRR(B337:AA337,$B$1:$AA$1)</f>
        <v>0.159300217272971</v>
      </c>
      <c r="AG337" s="380" t="n">
        <f aca="false">1-EXP(-(1/0.25)*(AD337/ABS($AD$1010)))</f>
        <v>0.978410130084516</v>
      </c>
    </row>
    <row r="338" customFormat="false" ht="12.75" hidden="false" customHeight="false" outlineLevel="0" collapsed="false">
      <c r="A338" s="371"/>
      <c r="B338" s="376" t="n">
        <f aca="false">+[2]data1cf!A338</f>
        <v>-91334.6651466612</v>
      </c>
      <c r="C338" s="376" t="n">
        <f aca="false">+[2]data1cf!B338</f>
        <v>13090.4487451049</v>
      </c>
      <c r="D338" s="376" t="n">
        <f aca="false">+[2]data1cf!C338</f>
        <v>20145.9325265949</v>
      </c>
      <c r="E338" s="376" t="n">
        <f aca="false">+[2]data1cf!D338</f>
        <v>19057.1750829829</v>
      </c>
      <c r="F338" s="376" t="n">
        <f aca="false">+[2]data1cf!E338</f>
        <v>17621.8332611688</v>
      </c>
      <c r="G338" s="376" t="n">
        <f aca="false">+[2]data1cf!F338</f>
        <v>16707.7105809761</v>
      </c>
      <c r="H338" s="376" t="n">
        <f aca="false">+[2]data1cf!G338</f>
        <v>15556.1727825812</v>
      </c>
      <c r="I338" s="376" t="n">
        <f aca="false">+[2]data1cf!H338</f>
        <v>14646.0224723954</v>
      </c>
      <c r="J338" s="376" t="n">
        <f aca="false">+[2]data1cf!I338</f>
        <v>14023.5918780227</v>
      </c>
      <c r="K338" s="376" t="n">
        <f aca="false">+[2]data1cf!J338</f>
        <v>13481.256937703</v>
      </c>
      <c r="L338" s="376" t="n">
        <f aca="false">+[2]data1cf!K338</f>
        <v>12788.8062314777</v>
      </c>
      <c r="M338" s="376" t="n">
        <f aca="false">+[2]data1cf!L338</f>
        <v>12185.3299682556</v>
      </c>
      <c r="N338" s="376" t="n">
        <f aca="false">+[2]data1cf!M338</f>
        <v>11554.0944284105</v>
      </c>
      <c r="O338" s="376" t="n">
        <f aca="false">+[2]data1cf!N338</f>
        <v>11003.2433534687</v>
      </c>
      <c r="P338" s="376" t="n">
        <f aca="false">+[2]data1cf!O338</f>
        <v>11877.0859986867</v>
      </c>
      <c r="Q338" s="376" t="n">
        <f aca="false">+[2]data1cf!P338</f>
        <v>12969.2827080416</v>
      </c>
      <c r="R338" s="376" t="n">
        <f aca="false">+[2]data1cf!Q338</f>
        <v>11669.2543681893</v>
      </c>
      <c r="S338" s="376" t="n">
        <f aca="false">+[2]data1cf!R338</f>
        <v>8574.59673666086</v>
      </c>
      <c r="T338" s="376" t="n">
        <f aca="false">+[2]data1cf!S338</f>
        <v>8098.89199313006</v>
      </c>
      <c r="U338" s="376" t="n">
        <f aca="false">+[2]data1cf!T338</f>
        <v>7623.21063016895</v>
      </c>
      <c r="V338" s="376" t="n">
        <f aca="false">+[2]data1cf!U338</f>
        <v>7147.55334919463</v>
      </c>
      <c r="W338" s="376" t="n">
        <f aca="false">+[2]data1cf!V338</f>
        <v>10047.1020884964</v>
      </c>
      <c r="X338" s="376" t="n">
        <f aca="false">+[2]data1cf!W338</f>
        <v>9571.49516054827</v>
      </c>
      <c r="Y338" s="376" t="n">
        <f aca="false">+[2]data1cf!X338</f>
        <v>9095.91454763731</v>
      </c>
      <c r="Z338" s="376" t="n">
        <f aca="false">+[2]data1cf!Y338</f>
        <v>8620.36103921463</v>
      </c>
      <c r="AA338" s="376" t="n">
        <f aca="false">+[2]data1cf!Z338</f>
        <v>8144.83544841489</v>
      </c>
      <c r="AB338" s="376"/>
      <c r="AC338" s="377" t="n">
        <f aca="false">XNPV(0.1,B338:AA338,$B$1:$AA$1)</f>
        <v>37914.9697845876</v>
      </c>
      <c r="AD338" s="377" t="n">
        <f aca="false">SUMPRODUCT(B338:AA338,$B$1010:$AA$1010)</f>
        <v>68733.5942467789</v>
      </c>
      <c r="AE338" s="378" t="n">
        <f aca="false">SUMPRODUCT(B338:AA338,$B$1012:$AA$1012)</f>
        <v>50970.1564089192</v>
      </c>
      <c r="AF338" s="379" t="n">
        <f aca="false">XIRR(B338:AA338,$B$1:$AA$1)</f>
        <v>0.161256986836439</v>
      </c>
      <c r="AG338" s="380" t="n">
        <f aca="false">1-EXP(-(1/0.25)*(AD338/ABS($AD$1010)))</f>
        <v>0.97438357037666</v>
      </c>
    </row>
    <row r="339" customFormat="false" ht="12.75" hidden="false" customHeight="false" outlineLevel="0" collapsed="false">
      <c r="A339" s="371"/>
      <c r="B339" s="376" t="n">
        <f aca="false">+[2]data1cf!A339</f>
        <v>-99368.7052716762</v>
      </c>
      <c r="C339" s="376" t="n">
        <f aca="false">+[2]data1cf!B339</f>
        <v>14011.5940696514</v>
      </c>
      <c r="D339" s="376" t="n">
        <f aca="false">+[2]data1cf!C339</f>
        <v>21740.3628993834</v>
      </c>
      <c r="E339" s="376" t="n">
        <f aca="false">+[2]data1cf!D339</f>
        <v>20504.6428451402</v>
      </c>
      <c r="F339" s="376" t="n">
        <f aca="false">+[2]data1cf!E339</f>
        <v>19018.8339654805</v>
      </c>
      <c r="G339" s="376" t="n">
        <f aca="false">+[2]data1cf!F339</f>
        <v>18023.7492906786</v>
      </c>
      <c r="H339" s="376" t="n">
        <f aca="false">+[2]data1cf!G339</f>
        <v>16771.4724958948</v>
      </c>
      <c r="I339" s="376" t="n">
        <f aca="false">+[2]data1cf!H339</f>
        <v>15781.2629431412</v>
      </c>
      <c r="J339" s="376" t="n">
        <f aca="false">+[2]data1cf!I339</f>
        <v>15104.0816978278</v>
      </c>
      <c r="K339" s="376" t="n">
        <f aca="false">+[2]data1cf!J339</f>
        <v>14513.4713856306</v>
      </c>
      <c r="L339" s="376" t="n">
        <f aca="false">+[2]data1cf!K339</f>
        <v>13760.6810208975</v>
      </c>
      <c r="M339" s="376" t="n">
        <f aca="false">+[2]data1cf!L339</f>
        <v>13104.1213801272</v>
      </c>
      <c r="N339" s="376" t="n">
        <f aca="false">+[2]data1cf!M339</f>
        <v>12417.3606829137</v>
      </c>
      <c r="O339" s="376" t="n">
        <f aca="false">+[2]data1cf!N339</f>
        <v>11817.4662077501</v>
      </c>
      <c r="P339" s="376" t="n">
        <f aca="false">+[2]data1cf!O339</f>
        <v>12768.7634509698</v>
      </c>
      <c r="Q339" s="376" t="n">
        <f aca="false">+[2]data1cf!P339</f>
        <v>13957.0326884637</v>
      </c>
      <c r="R339" s="376" t="n">
        <f aca="false">+[2]data1cf!Q339</f>
        <v>12542.6503973568</v>
      </c>
      <c r="S339" s="376" t="n">
        <f aca="false">+[2]data1cf!R339</f>
        <v>9175.77844780405</v>
      </c>
      <c r="T339" s="376" t="n">
        <f aca="false">+[2]data1cf!S339</f>
        <v>8658.2294495092</v>
      </c>
      <c r="U339" s="376" t="n">
        <f aca="false">+[2]data1cf!T339</f>
        <v>8140.70588840115</v>
      </c>
      <c r="V339" s="376" t="n">
        <f aca="false">+[2]data1cf!U339</f>
        <v>7623.2085275955</v>
      </c>
      <c r="W339" s="376" t="n">
        <f aca="false">+[2]data1cf!V339</f>
        <v>10777.8092877109</v>
      </c>
      <c r="X339" s="376" t="n">
        <f aca="false">+[2]data1cf!W339</f>
        <v>10260.3667091175</v>
      </c>
      <c r="Y339" s="376" t="n">
        <f aca="false">+[2]data1cf!X339</f>
        <v>9742.95276030207</v>
      </c>
      <c r="Z339" s="376" t="n">
        <f aca="false">+[2]data1cf!Y339</f>
        <v>9225.56830015778</v>
      </c>
      <c r="AA339" s="376" t="n">
        <f aca="false">+[2]data1cf!Z339</f>
        <v>8708.21421334482</v>
      </c>
      <c r="AB339" s="376"/>
      <c r="AC339" s="377" t="n">
        <f aca="false">XNPV(0.1,B339:AA339,$B$1:$AA$1)</f>
        <v>39713.2799664626</v>
      </c>
      <c r="AD339" s="377" t="n">
        <f aca="false">SUMPRODUCT(B339:AA339,$B$1010:$AA$1010)</f>
        <v>72883.2674149752</v>
      </c>
      <c r="AE339" s="378" t="n">
        <f aca="false">SUMPRODUCT(B339:AA339,$B$1012:$AA$1012)</f>
        <v>53782.612556428</v>
      </c>
      <c r="AF339" s="379" t="n">
        <f aca="false">XIRR(B339:AA339,$B$1:$AA$1)</f>
        <v>0.15909182251285</v>
      </c>
      <c r="AG339" s="380" t="n">
        <f aca="false">1-EXP(-(1/0.25)*(AD339/ABS($AD$1010)))</f>
        <v>0.979467793128491</v>
      </c>
    </row>
    <row r="340" customFormat="false" ht="12.75" hidden="false" customHeight="false" outlineLevel="0" collapsed="false">
      <c r="A340" s="371"/>
      <c r="B340" s="376" t="n">
        <f aca="false">+[2]data1cf!A340</f>
        <v>-109729.914656288</v>
      </c>
      <c r="C340" s="376" t="n">
        <f aca="false">+[2]data1cf!B340</f>
        <v>15278.6820566501</v>
      </c>
      <c r="D340" s="376" t="n">
        <f aca="false">+[2]data1cf!C340</f>
        <v>23744.3631196815</v>
      </c>
      <c r="E340" s="376" t="n">
        <f aca="false">+[2]data1cf!D340</f>
        <v>22466.0828033499</v>
      </c>
      <c r="F340" s="376" t="n">
        <f aca="false">+[2]data1cf!E340</f>
        <v>20820.4949707267</v>
      </c>
      <c r="G340" s="376" t="n">
        <f aca="false">+[2]data1cf!F340</f>
        <v>19720.9965557283</v>
      </c>
      <c r="H340" s="376" t="n">
        <f aca="false">+[2]data1cf!G340</f>
        <v>18338.80034076</v>
      </c>
      <c r="I340" s="376" t="n">
        <f aca="false">+[2]data1cf!H340</f>
        <v>17245.3412942883</v>
      </c>
      <c r="J340" s="376" t="n">
        <f aca="false">+[2]data1cf!I340</f>
        <v>16497.5501255101</v>
      </c>
      <c r="K340" s="376" t="n">
        <f aca="false">+[2]data1cf!J340</f>
        <v>15844.680821777</v>
      </c>
      <c r="L340" s="376" t="n">
        <f aca="false">+[2]data1cf!K340</f>
        <v>15014.0725937688</v>
      </c>
      <c r="M340" s="376" t="n">
        <f aca="false">+[2]data1cf!L340</f>
        <v>14289.0532513963</v>
      </c>
      <c r="N340" s="376" t="n">
        <f aca="false">+[2]data1cf!M340</f>
        <v>13530.6837779439</v>
      </c>
      <c r="O340" s="376" t="n">
        <f aca="false">+[2]data1cf!N340</f>
        <v>12867.5398130185</v>
      </c>
      <c r="P340" s="376" t="n">
        <f aca="false">+[2]data1cf!O340</f>
        <v>13918.7274345796</v>
      </c>
      <c r="Q340" s="376" t="n">
        <f aca="false">+[2]data1cf!P340</f>
        <v>15230.8979178561</v>
      </c>
      <c r="R340" s="376" t="n">
        <f aca="false">+[2]data1cf!Q340</f>
        <v>13669.0374943938</v>
      </c>
      <c r="S340" s="376" t="n">
        <f aca="false">+[2]data1cf!R340</f>
        <v>9951.10063818738</v>
      </c>
      <c r="T340" s="376" t="n">
        <f aca="false">+[2]data1cf!S340</f>
        <v>9379.58662622481</v>
      </c>
      <c r="U340" s="376" t="n">
        <f aca="false">+[2]data1cf!T340</f>
        <v>8808.10070379334</v>
      </c>
      <c r="V340" s="376" t="n">
        <f aca="false">+[2]data1cf!U340</f>
        <v>8236.64371357891</v>
      </c>
      <c r="W340" s="376" t="n">
        <f aca="false">+[2]data1cf!V340</f>
        <v>11720.1757897565</v>
      </c>
      <c r="X340" s="376" t="n">
        <f aca="false">+[2]data1cf!W340</f>
        <v>11148.7792939146</v>
      </c>
      <c r="Y340" s="376" t="n">
        <f aca="false">+[2]data1cf!X340</f>
        <v>10577.4144130875</v>
      </c>
      <c r="Z340" s="376" t="n">
        <f aca="false">+[2]data1cf!Y340</f>
        <v>10006.0820957256</v>
      </c>
      <c r="AA340" s="376" t="n">
        <f aca="false">+[2]data1cf!Z340</f>
        <v>9434.78331873279</v>
      </c>
      <c r="AB340" s="376"/>
      <c r="AC340" s="377" t="n">
        <f aca="false">XNPV(0.1,B340:AA340,$B$1:$AA$1)</f>
        <v>42132.3545925212</v>
      </c>
      <c r="AD340" s="377" t="n">
        <f aca="false">SUMPRODUCT(B340:AA340,$B$1010:$AA$1010)</f>
        <v>78343.6801319937</v>
      </c>
      <c r="AE340" s="378" t="n">
        <f aca="false">SUMPRODUCT(B340:AA340,$B$1012:$AA$1012)</f>
        <v>57514.8213190554</v>
      </c>
      <c r="AF340" s="379" t="n">
        <f aca="false">XIRR(B340:AA340,$B$1:$AA$1)</f>
        <v>0.156925313153777</v>
      </c>
      <c r="AG340" s="380" t="n">
        <f aca="false">1-EXP(-(1/0.25)*(AD340/ABS($AD$1010)))</f>
        <v>0.984653711878582</v>
      </c>
    </row>
    <row r="341" customFormat="false" ht="12.75" hidden="false" customHeight="false" outlineLevel="0" collapsed="false">
      <c r="A341" s="371"/>
      <c r="B341" s="376" t="n">
        <f aca="false">+[2]data1cf!A341</f>
        <v>-93782.9719075911</v>
      </c>
      <c r="C341" s="376" t="n">
        <f aca="false">+[2]data1cf!B341</f>
        <v>13338.4798416948</v>
      </c>
      <c r="D341" s="376" t="n">
        <f aca="false">+[2]data1cf!C341</f>
        <v>20649.5150859966</v>
      </c>
      <c r="E341" s="376" t="n">
        <f aca="false">+[2]data1cf!D341</f>
        <v>19510.5217858226</v>
      </c>
      <c r="F341" s="376" t="n">
        <f aca="false">+[2]data1cf!E341</f>
        <v>18047.557581208</v>
      </c>
      <c r="G341" s="376" t="n">
        <f aca="false">+[2]data1cf!F341</f>
        <v>17108.7624080112</v>
      </c>
      <c r="H341" s="376" t="n">
        <f aca="false">+[2]data1cf!G341</f>
        <v>15926.5252401694</v>
      </c>
      <c r="I341" s="376" t="n">
        <f aca="false">+[2]data1cf!H341</f>
        <v>14991.9775431392</v>
      </c>
      <c r="J341" s="376" t="n">
        <f aca="false">+[2]data1cf!I341</f>
        <v>14352.8621442625</v>
      </c>
      <c r="K341" s="376" t="n">
        <f aca="false">+[2]data1cf!J341</f>
        <v>13795.815686759</v>
      </c>
      <c r="L341" s="376" t="n">
        <f aca="false">+[2]data1cf!K341</f>
        <v>13084.9769725604</v>
      </c>
      <c r="M341" s="376" t="n">
        <f aca="false">+[2]data1cf!L341</f>
        <v>12465.3239925032</v>
      </c>
      <c r="N341" s="376" t="n">
        <f aca="false">+[2]data1cf!M341</f>
        <v>11817.1676237761</v>
      </c>
      <c r="O341" s="376" t="n">
        <f aca="false">+[2]data1cf!N341</f>
        <v>11251.3709814144</v>
      </c>
      <c r="P341" s="376" t="n">
        <f aca="false">+[2]data1cf!O341</f>
        <v>12148.8172697562</v>
      </c>
      <c r="Q341" s="376" t="n">
        <f aca="false">+[2]data1cf!P341</f>
        <v>13270.2912812557</v>
      </c>
      <c r="R341" s="376" t="n">
        <f aca="false">+[2]data1cf!Q341</f>
        <v>11935.4145279478</v>
      </c>
      <c r="S341" s="376" t="n">
        <f aca="false">+[2]data1cf!R341</f>
        <v>8757.80185202448</v>
      </c>
      <c r="T341" s="376" t="n">
        <f aca="false">+[2]data1cf!S341</f>
        <v>8269.34542064413</v>
      </c>
      <c r="U341" s="376" t="n">
        <f aca="false">+[2]data1cf!T341</f>
        <v>7780.91299657039</v>
      </c>
      <c r="V341" s="376" t="n">
        <f aca="false">+[2]data1cf!U341</f>
        <v>7292.50530002249</v>
      </c>
      <c r="W341" s="376" t="n">
        <f aca="false">+[2]data1cf!V341</f>
        <v>10269.7790166993</v>
      </c>
      <c r="X341" s="376" t="n">
        <f aca="false">+[2]data1cf!W341</f>
        <v>9781.4230229351</v>
      </c>
      <c r="Y341" s="376" t="n">
        <f aca="false">+[2]data1cf!X341</f>
        <v>9293.09404960603</v>
      </c>
      <c r="Z341" s="376" t="n">
        <f aca="false">+[2]data1cf!Y341</f>
        <v>8804.7929073251</v>
      </c>
      <c r="AA341" s="376" t="n">
        <f aca="false">+[2]data1cf!Z341</f>
        <v>8316.52043102378</v>
      </c>
      <c r="AB341" s="376"/>
      <c r="AC341" s="377" t="n">
        <f aca="false">XNPV(0.1,B341:AA341,$B$1:$AA$1)</f>
        <v>38457.0950702991</v>
      </c>
      <c r="AD341" s="377" t="n">
        <f aca="false">SUMPRODUCT(B341:AA341,$B$1010:$AA$1010)</f>
        <v>69993.4870957905</v>
      </c>
      <c r="AE341" s="378" t="n">
        <f aca="false">SUMPRODUCT(B341:AA341,$B$1012:$AA$1012)</f>
        <v>51822.0250177456</v>
      </c>
      <c r="AF341" s="379" t="n">
        <f aca="false">XIRR(B341:AA341,$B$1:$AA$1)</f>
        <v>0.160542988232704</v>
      </c>
      <c r="AG341" s="380" t="n">
        <f aca="false">1-EXP(-(1/0.25)*(AD341/ABS($AD$1010)))</f>
        <v>0.976047734123762</v>
      </c>
    </row>
    <row r="342" customFormat="false" ht="12.75" hidden="false" customHeight="false" outlineLevel="0" collapsed="false">
      <c r="A342" s="371"/>
      <c r="B342" s="376" t="n">
        <f aca="false">+[2]data1cf!A342</f>
        <v>-115205.065326293</v>
      </c>
      <c r="C342" s="376" t="n">
        <f aca="false">+[2]data1cf!B342</f>
        <v>15945.4075566006</v>
      </c>
      <c r="D342" s="376" t="n">
        <f aca="false">+[2]data1cf!C342</f>
        <v>24901.6588886947</v>
      </c>
      <c r="E342" s="376" t="n">
        <f aca="false">+[2]data1cf!D342</f>
        <v>23421.7350677441</v>
      </c>
      <c r="F342" s="376" t="n">
        <f aca="false">+[2]data1cf!E342</f>
        <v>21772.5426607047</v>
      </c>
      <c r="G342" s="376" t="n">
        <f aca="false">+[2]data1cf!F342</f>
        <v>20617.8691268206</v>
      </c>
      <c r="H342" s="376" t="n">
        <f aca="false">+[2]data1cf!G342</f>
        <v>19167.0198836135</v>
      </c>
      <c r="I342" s="376" t="n">
        <f aca="false">+[2]data1cf!H342</f>
        <v>18019.0009384153</v>
      </c>
      <c r="J342" s="376" t="n">
        <f aca="false">+[2]data1cf!I342</f>
        <v>17233.8975259196</v>
      </c>
      <c r="K342" s="376" t="n">
        <f aca="false">+[2]data1cf!J342</f>
        <v>16548.1288427252</v>
      </c>
      <c r="L342" s="376" t="n">
        <f aca="false">+[2]data1cf!K342</f>
        <v>15676.3994955085</v>
      </c>
      <c r="M342" s="376" t="n">
        <f aca="false">+[2]data1cf!L342</f>
        <v>14915.2041463415</v>
      </c>
      <c r="N342" s="376" t="n">
        <f aca="false">+[2]data1cf!M342</f>
        <v>14118.9946076372</v>
      </c>
      <c r="O342" s="376" t="n">
        <f aca="false">+[2]data1cf!N342</f>
        <v>13422.4278564914</v>
      </c>
      <c r="P342" s="376" t="n">
        <f aca="false">+[2]data1cf!O342</f>
        <v>14526.4003269635</v>
      </c>
      <c r="Q342" s="376" t="n">
        <f aca="false">+[2]data1cf!P342</f>
        <v>15904.0436680581</v>
      </c>
      <c r="R342" s="376" t="n">
        <f aca="false">+[2]data1cf!Q342</f>
        <v>14264.2517054092</v>
      </c>
      <c r="S342" s="376" t="n">
        <f aca="false">+[2]data1cf!R342</f>
        <v>10360.8024068295</v>
      </c>
      <c r="T342" s="376" t="n">
        <f aca="false">+[2]data1cf!S342</f>
        <v>9760.7717835553</v>
      </c>
      <c r="U342" s="376" t="n">
        <f aca="false">+[2]data1cf!T342</f>
        <v>9160.77065138454</v>
      </c>
      <c r="V342" s="376" t="n">
        <f aca="false">+[2]data1cf!U342</f>
        <v>8560.79989505033</v>
      </c>
      <c r="W342" s="376" t="n">
        <f aca="false">+[2]data1cf!V342</f>
        <v>12218.1484098956</v>
      </c>
      <c r="X342" s="376" t="n">
        <f aca="false">+[2]data1cf!W342</f>
        <v>11618.2411663981</v>
      </c>
      <c r="Y342" s="376" t="n">
        <f aca="false">+[2]data1cf!X342</f>
        <v>11018.3671153973</v>
      </c>
      <c r="Z342" s="376" t="n">
        <f aca="false">+[2]data1cf!Y342</f>
        <v>10418.5272526682</v>
      </c>
      <c r="AA342" s="376" t="n">
        <f aca="false">+[2]data1cf!Z342</f>
        <v>9818.72260385893</v>
      </c>
      <c r="AB342" s="376"/>
      <c r="AC342" s="377" t="n">
        <f aca="false">XNPV(0.1,B342:AA342,$B$1:$AA$1)</f>
        <v>43428.6094770149</v>
      </c>
      <c r="AD342" s="377" t="n">
        <f aca="false">SUMPRODUCT(B342:AA342,$B$1010:$AA$1010)</f>
        <v>81246.0768193786</v>
      </c>
      <c r="AE342" s="378" t="n">
        <f aca="false">SUMPRODUCT(B342:AA342,$B$1012:$AA$1012)</f>
        <v>59504.4865556555</v>
      </c>
      <c r="AF342" s="379" t="n">
        <f aca="false">XIRR(B342:AA342,$B$1:$AA$1)</f>
        <v>0.155967358389571</v>
      </c>
      <c r="AG342" s="380" t="n">
        <f aca="false">1-EXP(-(1/0.25)*(AD342/ABS($AD$1010)))</f>
        <v>0.98685379950644</v>
      </c>
    </row>
    <row r="343" customFormat="false" ht="12.75" hidden="false" customHeight="false" outlineLevel="0" collapsed="false">
      <c r="A343" s="371"/>
      <c r="B343" s="376" t="n">
        <f aca="false">+[2]data1cf!A343</f>
        <v>-115845.913870617</v>
      </c>
      <c r="C343" s="376" t="n">
        <f aca="false">+[2]data1cf!B343</f>
        <v>16021.068162784</v>
      </c>
      <c r="D343" s="376" t="n">
        <f aca="false">+[2]data1cf!C343</f>
        <v>25027.540864342</v>
      </c>
      <c r="E343" s="376" t="n">
        <f aca="false">+[2]data1cf!D343</f>
        <v>23532.2352447424</v>
      </c>
      <c r="F343" s="376" t="n">
        <f aca="false">+[2]data1cf!E343</f>
        <v>21883.9767404263</v>
      </c>
      <c r="G343" s="376" t="n">
        <f aca="false">+[2]data1cf!F343</f>
        <v>20722.8451386731</v>
      </c>
      <c r="H343" s="376" t="n">
        <f aca="false">+[2]data1cf!G343</f>
        <v>19263.9602822268</v>
      </c>
      <c r="I343" s="376" t="n">
        <f aca="false">+[2]data1cf!H343</f>
        <v>18109.5552786744</v>
      </c>
      <c r="J343" s="376" t="n">
        <f aca="false">+[2]data1cf!I343</f>
        <v>17320.0845896391</v>
      </c>
      <c r="K343" s="376" t="n">
        <f aca="false">+[2]data1cf!J343</f>
        <v>16630.4651412863</v>
      </c>
      <c r="L343" s="376" t="n">
        <f aca="false">+[2]data1cf!K343</f>
        <v>15753.9227010655</v>
      </c>
      <c r="M343" s="376" t="n">
        <f aca="false">+[2]data1cf!L343</f>
        <v>14988.4930681882</v>
      </c>
      <c r="N343" s="376" t="n">
        <f aca="false">+[2]data1cf!M343</f>
        <v>14187.8544731536</v>
      </c>
      <c r="O343" s="376" t="n">
        <f aca="false">+[2]data1cf!N343</f>
        <v>13487.375693794</v>
      </c>
      <c r="P343" s="376" t="n">
        <f aca="false">+[2]data1cf!O343</f>
        <v>14597.5264588238</v>
      </c>
      <c r="Q343" s="376" t="n">
        <f aca="false">+[2]data1cf!P343</f>
        <v>15982.8331845728</v>
      </c>
      <c r="R343" s="376" t="n">
        <f aca="false">+[2]data1cf!Q343</f>
        <v>14333.9195892137</v>
      </c>
      <c r="S343" s="376" t="n">
        <f aca="false">+[2]data1cf!R343</f>
        <v>10408.7566637744</v>
      </c>
      <c r="T343" s="376" t="n">
        <f aca="false">+[2]data1cf!S343</f>
        <v>9805.38826407182</v>
      </c>
      <c r="U343" s="376" t="n">
        <f aca="false">+[2]data1cf!T343</f>
        <v>9202.04951952215</v>
      </c>
      <c r="V343" s="376" t="n">
        <f aca="false">+[2]data1cf!U343</f>
        <v>8598.74131978001</v>
      </c>
      <c r="W343" s="376" t="n">
        <f aca="false">+[2]data1cf!V343</f>
        <v>12276.4344823644</v>
      </c>
      <c r="X343" s="376" t="n">
        <f aca="false">+[2]data1cf!W343</f>
        <v>11673.1901487603</v>
      </c>
      <c r="Y343" s="376" t="n">
        <f aca="false">+[2]data1cf!X343</f>
        <v>11069.9791922922</v>
      </c>
      <c r="Z343" s="376" t="n">
        <f aca="false">+[2]data1cf!Y343</f>
        <v>10466.8026142739</v>
      </c>
      <c r="AA343" s="376" t="n">
        <f aca="false">+[2]data1cf!Z343</f>
        <v>9863.66144605918</v>
      </c>
      <c r="AB343" s="376"/>
      <c r="AC343" s="377" t="n">
        <f aca="false">XNPV(0.1,B343:AA343,$B$1:$AA$1)</f>
        <v>43569.2404514138</v>
      </c>
      <c r="AD343" s="377" t="n">
        <f aca="false">SUMPRODUCT(B343:AA343,$B$1010:$AA$1010)</f>
        <v>81573.7624629444</v>
      </c>
      <c r="AE343" s="378" t="n">
        <f aca="false">SUMPRODUCT(B343:AA343,$B$1012:$AA$1012)</f>
        <v>59725.7175030817</v>
      </c>
      <c r="AF343" s="379" t="n">
        <f aca="false">XIRR(B343:AA343,$B$1:$AA$1)</f>
        <v>0.155843698623879</v>
      </c>
      <c r="AG343" s="380" t="n">
        <f aca="false">1-EXP(-(1/0.25)*(AD343/ABS($AD$1010)))</f>
        <v>0.987081475750074</v>
      </c>
    </row>
    <row r="344" customFormat="false" ht="12.75" hidden="false" customHeight="false" outlineLevel="0" collapsed="false">
      <c r="A344" s="371"/>
      <c r="B344" s="376" t="n">
        <f aca="false">+[2]data1cf!A344</f>
        <v>-95186.1602689061</v>
      </c>
      <c r="C344" s="376" t="n">
        <f aca="false">+[2]data1cf!B344</f>
        <v>13545.3062600988</v>
      </c>
      <c r="D344" s="376" t="n">
        <f aca="false">+[2]data1cf!C344</f>
        <v>20885.9567072779</v>
      </c>
      <c r="E344" s="376" t="n">
        <f aca="false">+[2]data1cf!D344</f>
        <v>19680.0454767842</v>
      </c>
      <c r="F344" s="376" t="n">
        <f aca="false">+[2]data1cf!E344</f>
        <v>18291.5512753564</v>
      </c>
      <c r="G344" s="376" t="n">
        <f aca="false">+[2]data1cf!F344</f>
        <v>17338.6156539198</v>
      </c>
      <c r="H344" s="376" t="n">
        <f aca="false">+[2]data1cf!G344</f>
        <v>16138.7838780024</v>
      </c>
      <c r="I344" s="376" t="n">
        <f aca="false">+[2]data1cf!H344</f>
        <v>15190.2534032366</v>
      </c>
      <c r="J344" s="376" t="n">
        <f aca="false">+[2]data1cf!I344</f>
        <v>14541.5755084077</v>
      </c>
      <c r="K344" s="376" t="n">
        <f aca="false">+[2]data1cf!J344</f>
        <v>13976.0974973021</v>
      </c>
      <c r="L344" s="376" t="n">
        <f aca="false">+[2]data1cf!K344</f>
        <v>13254.7201368897</v>
      </c>
      <c r="M344" s="376" t="n">
        <f aca="false">+[2]data1cf!L344</f>
        <v>12625.7958591548</v>
      </c>
      <c r="N344" s="376" t="n">
        <f aca="false">+[2]data1cf!M344</f>
        <v>11967.9417227581</v>
      </c>
      <c r="O344" s="376" t="n">
        <f aca="false">+[2]data1cf!N344</f>
        <v>11393.579386509</v>
      </c>
      <c r="P344" s="376" t="n">
        <f aca="false">+[2]data1cf!O344</f>
        <v>12304.5535373901</v>
      </c>
      <c r="Q344" s="376" t="n">
        <f aca="false">+[2]data1cf!P344</f>
        <v>13442.8071331622</v>
      </c>
      <c r="R344" s="376" t="n">
        <f aca="false">+[2]data1cf!Q344</f>
        <v>12087.9578466114</v>
      </c>
      <c r="S344" s="376" t="n">
        <f aca="false">+[2]data1cf!R344</f>
        <v>8862.80147450396</v>
      </c>
      <c r="T344" s="376" t="n">
        <f aca="false">+[2]data1cf!S344</f>
        <v>8367.03671874894</v>
      </c>
      <c r="U344" s="376" t="n">
        <f aca="false">+[2]data1cf!T344</f>
        <v>7871.29632949978</v>
      </c>
      <c r="V344" s="376" t="n">
        <f aca="false">+[2]data1cf!U344</f>
        <v>7375.58103775166</v>
      </c>
      <c r="W344" s="376" t="n">
        <f aca="false">+[2]data1cf!V344</f>
        <v>10397.4009630068</v>
      </c>
      <c r="X344" s="376" t="n">
        <f aca="false">+[2]data1cf!W344</f>
        <v>9901.73814762359</v>
      </c>
      <c r="Y344" s="376" t="n">
        <f aca="false">+[2]data1cf!X344</f>
        <v>9406.10275695743</v>
      </c>
      <c r="Z344" s="376" t="n">
        <f aca="false">+[2]data1cf!Y344</f>
        <v>8910.49561374981</v>
      </c>
      <c r="AA344" s="376" t="n">
        <f aca="false">+[2]data1cf!Z344</f>
        <v>8414.91756542448</v>
      </c>
      <c r="AB344" s="376"/>
      <c r="AC344" s="377" t="n">
        <f aca="false">XNPV(0.1,B344:AA344,$B$1:$AA$1)</f>
        <v>38715.6599921709</v>
      </c>
      <c r="AD344" s="377" t="n">
        <f aca="false">SUMPRODUCT(B344:AA344,$B$1010:$AA$1010)</f>
        <v>70653.1244838354</v>
      </c>
      <c r="AE344" s="378" t="n">
        <f aca="false">SUMPRODUCT(B344:AA344,$B$1012:$AA$1012)</f>
        <v>52252.0994170518</v>
      </c>
      <c r="AF344" s="379" t="n">
        <f aca="false">XIRR(B344:AA344,$B$1:$AA$1)</f>
        <v>0.160063598323207</v>
      </c>
      <c r="AG344" s="380" t="n">
        <f aca="false">1-EXP(-(1/0.25)*(AD344/ABS($AD$1010)))</f>
        <v>0.976875458439545</v>
      </c>
    </row>
    <row r="345" customFormat="false" ht="12.75" hidden="false" customHeight="false" outlineLevel="0" collapsed="false">
      <c r="A345" s="371"/>
      <c r="B345" s="376" t="n">
        <f aca="false">+[2]data1cf!A345</f>
        <v>-97468.8515801579</v>
      </c>
      <c r="C345" s="376" t="n">
        <f aca="false">+[2]data1cf!B345</f>
        <v>13806.387422227</v>
      </c>
      <c r="D345" s="376" t="n">
        <f aca="false">+[2]data1cf!C345</f>
        <v>21341.6001290204</v>
      </c>
      <c r="E345" s="376" t="n">
        <f aca="false">+[2]data1cf!D345</f>
        <v>20106.9049375512</v>
      </c>
      <c r="F345" s="376" t="n">
        <f aca="false">+[2]data1cf!E345</f>
        <v>18688.4775191794</v>
      </c>
      <c r="G345" s="376" t="n">
        <f aca="false">+[2]data1cf!F345</f>
        <v>17712.5383728959</v>
      </c>
      <c r="H345" s="376" t="n">
        <f aca="false">+[2]data1cf!G345</f>
        <v>16484.0838831032</v>
      </c>
      <c r="I345" s="376" t="n">
        <f aca="false">+[2]data1cf!H345</f>
        <v>15512.8063801236</v>
      </c>
      <c r="J345" s="376" t="n">
        <f aca="false">+[2]data1cf!I345</f>
        <v>14848.5723226116</v>
      </c>
      <c r="K345" s="376" t="n">
        <f aca="false">+[2]data1cf!J345</f>
        <v>14269.3779533328</v>
      </c>
      <c r="L345" s="376" t="n">
        <f aca="false">+[2]data1cf!K345</f>
        <v>13530.8564397849</v>
      </c>
      <c r="M345" s="376" t="n">
        <f aca="false">+[2]data1cf!L345</f>
        <v>12886.8497174996</v>
      </c>
      <c r="N345" s="376" t="n">
        <f aca="false">+[2]data1cf!M345</f>
        <v>12213.2193598857</v>
      </c>
      <c r="O345" s="376" t="n">
        <f aca="false">+[2]data1cf!N345</f>
        <v>11624.9224475305</v>
      </c>
      <c r="P345" s="376" t="n">
        <f aca="false">+[2]data1cf!O345</f>
        <v>12557.9035756141</v>
      </c>
      <c r="Q345" s="376" t="n">
        <f aca="false">+[2]data1cf!P345</f>
        <v>13723.4540135503</v>
      </c>
      <c r="R345" s="376" t="n">
        <f aca="false">+[2]data1cf!Q345</f>
        <v>12336.1136307548</v>
      </c>
      <c r="S345" s="376" t="n">
        <f aca="false">+[2]data1cf!R345</f>
        <v>9033.61369938162</v>
      </c>
      <c r="T345" s="376" t="n">
        <f aca="false">+[2]data1cf!S345</f>
        <v>8525.95984234139</v>
      </c>
      <c r="U345" s="376" t="n">
        <f aca="false">+[2]data1cf!T345</f>
        <v>8018.33093614839</v>
      </c>
      <c r="V345" s="376" t="n">
        <f aca="false">+[2]data1cf!U345</f>
        <v>7510.72772932805</v>
      </c>
      <c r="W345" s="376" t="n">
        <f aca="false">+[2]data1cf!V345</f>
        <v>10605.0149341547</v>
      </c>
      <c r="X345" s="376" t="n">
        <f aca="false">+[2]data1cf!W345</f>
        <v>10097.4654621526</v>
      </c>
      <c r="Y345" s="376" t="n">
        <f aca="false">+[2]data1cf!X345</f>
        <v>9589.94407254896</v>
      </c>
      <c r="Z345" s="376" t="n">
        <f aca="false">+[2]data1cf!Y345</f>
        <v>9082.45160781562</v>
      </c>
      <c r="AA345" s="376" t="n">
        <f aca="false">+[2]data1cf!Z345</f>
        <v>8574.98893569873</v>
      </c>
      <c r="AB345" s="376"/>
      <c r="AC345" s="377" t="n">
        <f aca="false">XNPV(0.1,B345:AA345,$B$1:$AA$1)</f>
        <v>39239.9055028318</v>
      </c>
      <c r="AD345" s="377" t="n">
        <f aca="false">SUMPRODUCT(B345:AA345,$B$1010:$AA$1010)</f>
        <v>71847.1912500208</v>
      </c>
      <c r="AE345" s="378" t="n">
        <f aca="false">SUMPRODUCT(B345:AA345,$B$1012:$AA$1012)</f>
        <v>53065.5090702349</v>
      </c>
      <c r="AF345" s="379" t="n">
        <f aca="false">XIRR(B345:AA345,$B$1:$AA$1)</f>
        <v>0.159487786734168</v>
      </c>
      <c r="AG345" s="380" t="n">
        <f aca="false">1-EXP(-(1/0.25)*(AD345/ABS($AD$1010)))</f>
        <v>0.978301720606048</v>
      </c>
    </row>
    <row r="346" customFormat="false" ht="12.75" hidden="false" customHeight="false" outlineLevel="0" collapsed="false">
      <c r="A346" s="371"/>
      <c r="B346" s="376" t="n">
        <f aca="false">+[2]data1cf!A346</f>
        <v>-95180.1977381427</v>
      </c>
      <c r="C346" s="376" t="n">
        <f aca="false">+[2]data1cf!B346</f>
        <v>13521.0963369043</v>
      </c>
      <c r="D346" s="376" t="n">
        <f aca="false">+[2]data1cf!C346</f>
        <v>20952.2092076118</v>
      </c>
      <c r="E346" s="376" t="n">
        <f aca="false">+[2]data1cf!D346</f>
        <v>19729.0514817101</v>
      </c>
      <c r="F346" s="376" t="n">
        <f aca="false">+[2]data1cf!E346</f>
        <v>18290.5144794796</v>
      </c>
      <c r="G346" s="376" t="n">
        <f aca="false">+[2]data1cf!F346</f>
        <v>17337.6389446714</v>
      </c>
      <c r="H346" s="376" t="n">
        <f aca="false">+[2]data1cf!G346</f>
        <v>16137.8819330513</v>
      </c>
      <c r="I346" s="376" t="n">
        <f aca="false">+[2]data1cf!H346</f>
        <v>15189.4108749289</v>
      </c>
      <c r="J346" s="376" t="n">
        <f aca="false">+[2]data1cf!I346</f>
        <v>14540.7736137582</v>
      </c>
      <c r="K346" s="376" t="n">
        <f aca="false">+[2]data1cf!J346</f>
        <v>13975.3314306278</v>
      </c>
      <c r="L346" s="376" t="n">
        <f aca="false">+[2]data1cf!K346</f>
        <v>13253.9988518028</v>
      </c>
      <c r="M346" s="376" t="n">
        <f aca="false">+[2]data1cf!L346</f>
        <v>12625.113970345</v>
      </c>
      <c r="N346" s="376" t="n">
        <f aca="false">+[2]data1cf!M346</f>
        <v>11967.3010424131</v>
      </c>
      <c r="O346" s="376" t="n">
        <f aca="false">+[2]data1cf!N346</f>
        <v>11392.9751041378</v>
      </c>
      <c r="P346" s="376" t="n">
        <f aca="false">+[2]data1cf!O346</f>
        <v>12303.8917714345</v>
      </c>
      <c r="Q346" s="376" t="n">
        <f aca="false">+[2]data1cf!P346</f>
        <v>13442.0740661681</v>
      </c>
      <c r="R346" s="376" t="n">
        <f aca="false">+[2]data1cf!Q346</f>
        <v>12087.3096483685</v>
      </c>
      <c r="S346" s="376" t="n">
        <f aca="false">+[2]data1cf!R346</f>
        <v>8862.35530241728</v>
      </c>
      <c r="T346" s="376" t="n">
        <f aca="false">+[2]data1cf!S346</f>
        <v>8366.6216017295</v>
      </c>
      <c r="U346" s="376" t="n">
        <f aca="false">+[2]data1cf!T346</f>
        <v>7870.91226602125</v>
      </c>
      <c r="V346" s="376" t="n">
        <f aca="false">+[2]data1cf!U346</f>
        <v>7375.22802624191</v>
      </c>
      <c r="W346" s="376" t="n">
        <f aca="false">+[2]data1cf!V346</f>
        <v>10396.8586624847</v>
      </c>
      <c r="X346" s="376" t="n">
        <f aca="false">+[2]data1cf!W346</f>
        <v>9901.22689578312</v>
      </c>
      <c r="Y346" s="376" t="n">
        <f aca="false">+[2]data1cf!X346</f>
        <v>9405.62255208068</v>
      </c>
      <c r="Z346" s="376" t="n">
        <f aca="false">+[2]data1cf!Y346</f>
        <v>8910.04645406734</v>
      </c>
      <c r="AA346" s="376" t="n">
        <f aca="false">+[2]data1cf!Z346</f>
        <v>8414.49944911376</v>
      </c>
      <c r="AB346" s="376"/>
      <c r="AC346" s="377" t="n">
        <f aca="false">XNPV(0.1,B346:AA346,$B$1:$AA$1)</f>
        <v>38786.2715722047</v>
      </c>
      <c r="AD346" s="377" t="n">
        <f aca="false">SUMPRODUCT(B346:AA346,$B$1010:$AA$1010)</f>
        <v>70731.0430260812</v>
      </c>
      <c r="AE346" s="378" t="n">
        <f aca="false">SUMPRODUCT(B346:AA346,$B$1012:$AA$1012)</f>
        <v>52327.2984313044</v>
      </c>
      <c r="AF346" s="379" t="n">
        <f aca="false">XIRR(B346:AA346,$B$1:$AA$1)</f>
        <v>0.160196410085912</v>
      </c>
      <c r="AG346" s="380" t="n">
        <f aca="false">1-EXP(-(1/0.25)*(AD346/ABS($AD$1010)))</f>
        <v>0.976971323508288</v>
      </c>
    </row>
    <row r="347" customFormat="false" ht="12.75" hidden="false" customHeight="false" outlineLevel="0" collapsed="false">
      <c r="A347" s="371"/>
      <c r="B347" s="376" t="n">
        <f aca="false">+[2]data1cf!A347</f>
        <v>-116917.036254229</v>
      </c>
      <c r="C347" s="376" t="n">
        <f aca="false">+[2]data1cf!B347</f>
        <v>16140.3321084716</v>
      </c>
      <c r="D347" s="376" t="n">
        <f aca="false">+[2]data1cf!C347</f>
        <v>25293.2574422897</v>
      </c>
      <c r="E347" s="376" t="n">
        <f aca="false">+[2]data1cf!D347</f>
        <v>23773.1254246206</v>
      </c>
      <c r="F347" s="376" t="n">
        <f aca="false">+[2]data1cf!E347</f>
        <v>22070.2290743736</v>
      </c>
      <c r="G347" s="376" t="n">
        <f aca="false">+[2]data1cf!F347</f>
        <v>20898.3033760887</v>
      </c>
      <c r="H347" s="376" t="n">
        <f aca="false">+[2]data1cf!G347</f>
        <v>19425.9876937746</v>
      </c>
      <c r="I347" s="376" t="n">
        <f aca="false">+[2]data1cf!H347</f>
        <v>18260.9089513068</v>
      </c>
      <c r="J347" s="376" t="n">
        <f aca="false">+[2]data1cf!I347</f>
        <v>17464.1387408817</v>
      </c>
      <c r="K347" s="376" t="n">
        <f aca="false">+[2]data1cf!J347</f>
        <v>16768.0830748114</v>
      </c>
      <c r="L347" s="376" t="n">
        <f aca="false">+[2]data1cf!K347</f>
        <v>15883.4959699087</v>
      </c>
      <c r="M347" s="376" t="n">
        <f aca="false">+[2]data1cf!L347</f>
        <v>15110.9891015428</v>
      </c>
      <c r="N347" s="376" t="n">
        <f aca="false">+[2]data1cf!M347</f>
        <v>14302.9477255929</v>
      </c>
      <c r="O347" s="376" t="n">
        <f aca="false">+[2]data1cf!N347</f>
        <v>13595.9303326679</v>
      </c>
      <c r="P347" s="376" t="n">
        <f aca="false">+[2]data1cf!O347</f>
        <v>14716.4075775686</v>
      </c>
      <c r="Q347" s="376" t="n">
        <f aca="false">+[2]data1cf!P347</f>
        <v>16114.5229816088</v>
      </c>
      <c r="R347" s="376" t="n">
        <f aca="false">+[2]data1cf!Q347</f>
        <v>14450.3633736661</v>
      </c>
      <c r="S347" s="376" t="n">
        <f aca="false">+[2]data1cf!R347</f>
        <v>10488.9080169421</v>
      </c>
      <c r="T347" s="376" t="n">
        <f aca="false">+[2]data1cf!S347</f>
        <v>9879.96081539068</v>
      </c>
      <c r="U347" s="376" t="n">
        <f aca="false">+[2]data1cf!T347</f>
        <v>9271.04354318652</v>
      </c>
      <c r="V347" s="376" t="n">
        <f aca="false">+[2]data1cf!U347</f>
        <v>8662.1570982101</v>
      </c>
      <c r="W347" s="376" t="n">
        <f aca="false">+[2]data1cf!V347</f>
        <v>12373.854563017</v>
      </c>
      <c r="X347" s="376" t="n">
        <f aca="false">+[2]data1cf!W347</f>
        <v>11765.0325746911</v>
      </c>
      <c r="Y347" s="376" t="n">
        <f aca="false">+[2]data1cf!X347</f>
        <v>11156.2442721092</v>
      </c>
      <c r="Z347" s="376" t="n">
        <f aca="false">+[2]data1cf!Y347</f>
        <v>10547.4906658437</v>
      </c>
      <c r="AA347" s="376" t="n">
        <f aca="false">+[2]data1cf!Z347</f>
        <v>9938.77279678412</v>
      </c>
      <c r="AB347" s="376"/>
      <c r="AC347" s="377" t="n">
        <f aca="false">XNPV(0.1,B347:AA347,$B$1:$AA$1)</f>
        <v>43885.666483895</v>
      </c>
      <c r="AD347" s="377" t="n">
        <f aca="false">SUMPRODUCT(B347:AA347,$B$1010:$AA$1010)</f>
        <v>82212.269662205</v>
      </c>
      <c r="AE347" s="378" t="n">
        <f aca="false">SUMPRODUCT(B347:AA347,$B$1012:$AA$1012)</f>
        <v>60182.4295463471</v>
      </c>
      <c r="AF347" s="379" t="n">
        <f aca="false">XIRR(B347:AA347,$B$1:$AA$1)</f>
        <v>0.155761577194051</v>
      </c>
      <c r="AG347" s="380" t="n">
        <f aca="false">1-EXP(-(1/0.25)*(AD347/ABS($AD$1010)))</f>
        <v>0.987513845962806</v>
      </c>
    </row>
    <row r="348" customFormat="false" ht="12.75" hidden="false" customHeight="false" outlineLevel="0" collapsed="false">
      <c r="A348" s="371"/>
      <c r="B348" s="376" t="n">
        <f aca="false">+[2]data1cf!A348</f>
        <v>-100612.298261504</v>
      </c>
      <c r="C348" s="376" t="n">
        <f aca="false">+[2]data1cf!B348</f>
        <v>14164.1132218869</v>
      </c>
      <c r="D348" s="376" t="n">
        <f aca="false">+[2]data1cf!C348</f>
        <v>22002.5758974819</v>
      </c>
      <c r="E348" s="376" t="n">
        <f aca="false">+[2]data1cf!D348</f>
        <v>20726.8267909383</v>
      </c>
      <c r="F348" s="376" t="n">
        <f aca="false">+[2]data1cf!E348</f>
        <v>19235.0763859357</v>
      </c>
      <c r="G348" s="376" t="n">
        <f aca="false">+[2]data1cf!F348</f>
        <v>18227.4595644963</v>
      </c>
      <c r="H348" s="376" t="n">
        <f aca="false">+[2]data1cf!G348</f>
        <v>16959.5893313225</v>
      </c>
      <c r="I348" s="376" t="n">
        <f aca="false">+[2]data1cf!H348</f>
        <v>15956.9873693602</v>
      </c>
      <c r="J348" s="376" t="n">
        <f aca="false">+[2]data1cf!I348</f>
        <v>15271.3312440812</v>
      </c>
      <c r="K348" s="376" t="n">
        <f aca="false">+[2]data1cf!J348</f>
        <v>14673.2483635232</v>
      </c>
      <c r="L348" s="376" t="n">
        <f aca="false">+[2]data1cf!K348</f>
        <v>13911.1179936168</v>
      </c>
      <c r="M348" s="376" t="n">
        <f aca="false">+[2]data1cf!L348</f>
        <v>13246.3415509427</v>
      </c>
      <c r="N348" s="376" t="n">
        <f aca="false">+[2]data1cf!M348</f>
        <v>12550.9860875359</v>
      </c>
      <c r="O348" s="376" t="n">
        <f aca="false">+[2]data1cf!N348</f>
        <v>11943.5001605293</v>
      </c>
      <c r="P348" s="376" t="n">
        <f aca="false">+[2]data1cf!O348</f>
        <v>12906.7866387549</v>
      </c>
      <c r="Q348" s="376" t="n">
        <f aca="false">+[2]data1cf!P348</f>
        <v>14109.926989742</v>
      </c>
      <c r="R348" s="376" t="n">
        <f aca="false">+[2]data1cf!Q348</f>
        <v>12677.8437947404</v>
      </c>
      <c r="S348" s="376" t="n">
        <f aca="false">+[2]data1cf!R348</f>
        <v>9268.83565811882</v>
      </c>
      <c r="T348" s="376" t="n">
        <f aca="false">+[2]data1cf!S348</f>
        <v>8744.80956721806</v>
      </c>
      <c r="U348" s="376" t="n">
        <f aca="false">+[2]data1cf!T348</f>
        <v>8220.80923184889</v>
      </c>
      <c r="V348" s="376" t="n">
        <f aca="false">+[2]data1cf!U348</f>
        <v>7696.83542467723</v>
      </c>
      <c r="W348" s="376" t="n">
        <f aca="false">+[2]data1cf!V348</f>
        <v>10890.9158115047</v>
      </c>
      <c r="X348" s="376" t="n">
        <f aca="false">+[2]data1cf!W348</f>
        <v>10366.9974721412</v>
      </c>
      <c r="Y348" s="376" t="n">
        <f aca="false">+[2]data1cf!X348</f>
        <v>9843.10812085543</v>
      </c>
      <c r="Z348" s="376" t="n">
        <f aca="false">+[2]data1cf!Y348</f>
        <v>9319.24862728968</v>
      </c>
      <c r="AA348" s="376" t="n">
        <f aca="false">+[2]data1cf!Z348</f>
        <v>8795.41988717555</v>
      </c>
      <c r="AB348" s="376"/>
      <c r="AC348" s="377" t="n">
        <f aca="false">XNPV(0.1,B348:AA348,$B$1:$AA$1)</f>
        <v>40012.0004296063</v>
      </c>
      <c r="AD348" s="377" t="n">
        <f aca="false">SUMPRODUCT(B348:AA348,$B$1010:$AA$1010)</f>
        <v>73547.3082777345</v>
      </c>
      <c r="AE348" s="378" t="n">
        <f aca="false">SUMPRODUCT(B348:AA348,$B$1012:$AA$1012)</f>
        <v>54239.1297955491</v>
      </c>
      <c r="AF348" s="379" t="n">
        <f aca="false">XIRR(B348:AA348,$B$1:$AA$1)</f>
        <v>0.158824722426058</v>
      </c>
      <c r="AG348" s="380" t="n">
        <f aca="false">1-EXP(-(1/0.25)*(AD348/ABS($AD$1010)))</f>
        <v>0.980181982861922</v>
      </c>
    </row>
    <row r="349" customFormat="false" ht="12.75" hidden="false" customHeight="false" outlineLevel="0" collapsed="false">
      <c r="A349" s="371"/>
      <c r="B349" s="376" t="n">
        <f aca="false">+[2]data1cf!A349</f>
        <v>-116332.592166384</v>
      </c>
      <c r="C349" s="376" t="n">
        <f aca="false">+[2]data1cf!B349</f>
        <v>16056.5314508015</v>
      </c>
      <c r="D349" s="376" t="n">
        <f aca="false">+[2]data1cf!C349</f>
        <v>25086.6700730721</v>
      </c>
      <c r="E349" s="376" t="n">
        <f aca="false">+[2]data1cf!D349</f>
        <v>23669.8274050229</v>
      </c>
      <c r="F349" s="376" t="n">
        <f aca="false">+[2]data1cf!E349</f>
        <v>21968.6028950608</v>
      </c>
      <c r="G349" s="376" t="n">
        <f aca="false">+[2]data1cf!F349</f>
        <v>20802.5668560698</v>
      </c>
      <c r="H349" s="376" t="n">
        <f aca="false">+[2]data1cf!G349</f>
        <v>19337.5795303408</v>
      </c>
      <c r="I349" s="376" t="n">
        <f aca="false">+[2]data1cf!H349</f>
        <v>18178.3247755888</v>
      </c>
      <c r="J349" s="376" t="n">
        <f aca="false">+[2]data1cf!I349</f>
        <v>17385.5374546874</v>
      </c>
      <c r="K349" s="376" t="n">
        <f aca="false">+[2]data1cf!J349</f>
        <v>16692.9936276475</v>
      </c>
      <c r="L349" s="376" t="n">
        <f aca="false">+[2]data1cf!K349</f>
        <v>15812.7959900774</v>
      </c>
      <c r="M349" s="376" t="n">
        <f aca="false">+[2]data1cf!L349</f>
        <v>15044.1507238056</v>
      </c>
      <c r="N349" s="376" t="n">
        <f aca="false">+[2]data1cf!M349</f>
        <v>14240.1485796053</v>
      </c>
      <c r="O349" s="376" t="n">
        <f aca="false">+[2]data1cf!N349</f>
        <v>13536.6988966819</v>
      </c>
      <c r="P349" s="376" t="n">
        <f aca="false">+[2]data1cf!O349</f>
        <v>14651.5416312772</v>
      </c>
      <c r="Q349" s="376" t="n">
        <f aca="false">+[2]data1cf!P349</f>
        <v>16042.6681455183</v>
      </c>
      <c r="R349" s="376" t="n">
        <f aca="false">+[2]data1cf!Q349</f>
        <v>14386.8273273368</v>
      </c>
      <c r="S349" s="376" t="n">
        <f aca="false">+[2]data1cf!R349</f>
        <v>10445.1744667816</v>
      </c>
      <c r="T349" s="376" t="n">
        <f aca="false">+[2]data1cf!S349</f>
        <v>9839.27126637116</v>
      </c>
      <c r="U349" s="376" t="n">
        <f aca="false">+[2]data1cf!T349</f>
        <v>9233.39784569735</v>
      </c>
      <c r="V349" s="376" t="n">
        <f aca="false">+[2]data1cf!U349</f>
        <v>8627.55509815234</v>
      </c>
      <c r="W349" s="376" t="n">
        <f aca="false">+[2]data1cf!V349</f>
        <v>12320.6985548465</v>
      </c>
      <c r="X349" s="376" t="n">
        <f aca="false">+[2]data1cf!W349</f>
        <v>11714.9199417465</v>
      </c>
      <c r="Y349" s="376" t="n">
        <f aca="false">+[2]data1cf!X349</f>
        <v>11109.1748460025</v>
      </c>
      <c r="Z349" s="376" t="n">
        <f aca="false">+[2]data1cf!Y349</f>
        <v>10503.4642731352</v>
      </c>
      <c r="AA349" s="376" t="n">
        <f aca="false">+[2]data1cf!Z349</f>
        <v>9897.7892588309</v>
      </c>
      <c r="AB349" s="376"/>
      <c r="AC349" s="377" t="n">
        <f aca="false">XNPV(0.1,B349:AA349,$B$1:$AA$1)</f>
        <v>43666.228246492</v>
      </c>
      <c r="AD349" s="377" t="n">
        <f aca="false">SUMPRODUCT(B349:AA349,$B$1010:$AA$1010)</f>
        <v>81814.6165494509</v>
      </c>
      <c r="AE349" s="378" t="n">
        <f aca="false">SUMPRODUCT(B349:AA349,$B$1012:$AA$1012)</f>
        <v>59884.918156381</v>
      </c>
      <c r="AF349" s="379" t="n">
        <f aca="false">XIRR(B349:AA349,$B$1:$AA$1)</f>
        <v>0.155730937496557</v>
      </c>
      <c r="AG349" s="380" t="n">
        <f aca="false">1-EXP(-(1/0.25)*(AD349/ABS($AD$1010)))</f>
        <v>0.987246303260912</v>
      </c>
    </row>
    <row r="350" customFormat="false" ht="12.75" hidden="false" customHeight="false" outlineLevel="0" collapsed="false">
      <c r="A350" s="371"/>
      <c r="B350" s="376" t="n">
        <f aca="false">+[2]data1cf!A350</f>
        <v>-112235.78576367</v>
      </c>
      <c r="C350" s="376" t="n">
        <f aca="false">+[2]data1cf!B350</f>
        <v>15580.0551837057</v>
      </c>
      <c r="D350" s="376" t="n">
        <f aca="false">+[2]data1cf!C350</f>
        <v>24305.0357979262</v>
      </c>
      <c r="E350" s="376" t="n">
        <f aca="false">+[2]data1cf!D350</f>
        <v>22895.382538501</v>
      </c>
      <c r="F350" s="376" t="n">
        <f aca="false">+[2]data1cf!E350</f>
        <v>21256.2288788793</v>
      </c>
      <c r="G350" s="376" t="n">
        <f aca="false">+[2]data1cf!F350</f>
        <v>20131.4778736609</v>
      </c>
      <c r="H350" s="376" t="n">
        <f aca="false">+[2]data1cf!G350</f>
        <v>18717.8604887072</v>
      </c>
      <c r="I350" s="376" t="n">
        <f aca="false">+[2]data1cf!H350</f>
        <v>17599.4304264442</v>
      </c>
      <c r="J350" s="376" t="n">
        <f aca="false">+[2]data1cf!I350</f>
        <v>16834.5621616885</v>
      </c>
      <c r="K350" s="376" t="n">
        <f aca="false">+[2]data1cf!J350</f>
        <v>16166.6354450344</v>
      </c>
      <c r="L350" s="376" t="n">
        <f aca="false">+[2]data1cf!K350</f>
        <v>15317.2068720278</v>
      </c>
      <c r="M350" s="376" t="n">
        <f aca="false">+[2]data1cf!L350</f>
        <v>14575.6304674536</v>
      </c>
      <c r="N350" s="376" t="n">
        <f aca="false">+[2]data1cf!M350</f>
        <v>13799.9423242638</v>
      </c>
      <c r="O350" s="376" t="n">
        <f aca="false">+[2]data1cf!N350</f>
        <v>13121.5013932154</v>
      </c>
      <c r="P350" s="376" t="n">
        <f aca="false">+[2]data1cf!O350</f>
        <v>14196.8476244232</v>
      </c>
      <c r="Q350" s="376" t="n">
        <f aca="false">+[2]data1cf!P350</f>
        <v>15538.9837748771</v>
      </c>
      <c r="R350" s="376" t="n">
        <f aca="false">+[2]data1cf!Q350</f>
        <v>13941.4555855082</v>
      </c>
      <c r="S350" s="376" t="n">
        <f aca="false">+[2]data1cf!R350</f>
        <v>10138.6132541064</v>
      </c>
      <c r="T350" s="376" t="n">
        <f aca="false">+[2]data1cf!S350</f>
        <v>9554.04773787061</v>
      </c>
      <c r="U350" s="376" t="n">
        <f aca="false">+[2]data1cf!T350</f>
        <v>8969.51095263858</v>
      </c>
      <c r="V350" s="376" t="n">
        <f aca="false">+[2]data1cf!U350</f>
        <v>8385.00376034046</v>
      </c>
      <c r="W350" s="376" t="n">
        <f aca="false">+[2]data1cf!V350</f>
        <v>11948.0882758749</v>
      </c>
      <c r="X350" s="376" t="n">
        <f aca="false">+[2]data1cf!W350</f>
        <v>11363.6429594423</v>
      </c>
      <c r="Y350" s="376" t="n">
        <f aca="false">+[2]data1cf!X350</f>
        <v>10779.2299800076</v>
      </c>
      <c r="Z350" s="376" t="n">
        <f aca="false">+[2]data1cf!Y350</f>
        <v>10194.8503076808</v>
      </c>
      <c r="AA350" s="376" t="n">
        <f aca="false">+[2]data1cf!Z350</f>
        <v>9610.504941675</v>
      </c>
      <c r="AB350" s="376"/>
      <c r="AC350" s="377" t="n">
        <f aca="false">XNPV(0.1,B350:AA350,$B$1:$AA$1)</f>
        <v>42741.7360452496</v>
      </c>
      <c r="AD350" s="377" t="n">
        <f aca="false">SUMPRODUCT(B350:AA350,$B$1010:$AA$1010)</f>
        <v>79689.4827496351</v>
      </c>
      <c r="AE350" s="378" t="n">
        <f aca="false">SUMPRODUCT(B350:AA350,$B$1012:$AA$1012)</f>
        <v>58442.3624862871</v>
      </c>
      <c r="AF350" s="379" t="n">
        <f aca="false">XIRR(B350:AA350,$B$1:$AA$1)</f>
        <v>0.156501593128202</v>
      </c>
      <c r="AG350" s="380" t="n">
        <f aca="false">1-EXP(-(1/0.25)*(AD350/ABS($AD$1010)))</f>
        <v>0.985716252359893</v>
      </c>
    </row>
    <row r="351" customFormat="false" ht="12.75" hidden="false" customHeight="false" outlineLevel="0" collapsed="false">
      <c r="A351" s="371"/>
      <c r="B351" s="376" t="n">
        <f aca="false">+[2]data1cf!A351</f>
        <v>-111102.002207939</v>
      </c>
      <c r="C351" s="376" t="n">
        <f aca="false">+[2]data1cf!B351</f>
        <v>15435.8173344147</v>
      </c>
      <c r="D351" s="376" t="n">
        <f aca="false">+[2]data1cf!C351</f>
        <v>24033.827879453</v>
      </c>
      <c r="E351" s="376" t="n">
        <f aca="false">+[2]data1cf!D351</f>
        <v>22673.419772522</v>
      </c>
      <c r="F351" s="376" t="n">
        <f aca="false">+[2]data1cf!E351</f>
        <v>21059.0806942491</v>
      </c>
      <c r="G351" s="376" t="n">
        <f aca="false">+[2]data1cf!F351</f>
        <v>19945.7552453758</v>
      </c>
      <c r="H351" s="376" t="n">
        <f aca="false">+[2]data1cf!G351</f>
        <v>18546.3543960317</v>
      </c>
      <c r="I351" s="376" t="n">
        <f aca="false">+[2]data1cf!H351</f>
        <v>17439.2224915195</v>
      </c>
      <c r="J351" s="376" t="n">
        <f aca="false">+[2]data1cf!I351</f>
        <v>16682.0807736487</v>
      </c>
      <c r="K351" s="376" t="n">
        <f aca="false">+[2]data1cf!J351</f>
        <v>16020.9667965291</v>
      </c>
      <c r="L351" s="376" t="n">
        <f aca="false">+[2]data1cf!K351</f>
        <v>15180.0535049388</v>
      </c>
      <c r="M351" s="376" t="n">
        <f aca="false">+[2]data1cf!L351</f>
        <v>14445.9683575168</v>
      </c>
      <c r="N351" s="376" t="n">
        <f aca="false">+[2]data1cf!M351</f>
        <v>13678.1160614691</v>
      </c>
      <c r="O351" s="376" t="n">
        <f aca="false">+[2]data1cf!N351</f>
        <v>13006.5962560092</v>
      </c>
      <c r="P351" s="376" t="n">
        <f aca="false">+[2]data1cf!O351</f>
        <v>14071.011903331</v>
      </c>
      <c r="Q351" s="376" t="n">
        <f aca="false">+[2]data1cf!P351</f>
        <v>15399.590061683</v>
      </c>
      <c r="R351" s="376" t="n">
        <f aca="false">+[2]data1cf!Q351</f>
        <v>13818.1997839311</v>
      </c>
      <c r="S351" s="376" t="n">
        <f aca="false">+[2]data1cf!R351</f>
        <v>10053.7730084151</v>
      </c>
      <c r="T351" s="376" t="n">
        <f aca="false">+[2]data1cf!S351</f>
        <v>9475.11265660649</v>
      </c>
      <c r="U351" s="376" t="n">
        <f aca="false">+[2]data1cf!T351</f>
        <v>8896.48074556683</v>
      </c>
      <c r="V351" s="376" t="n">
        <f aca="false">+[2]data1cf!U351</f>
        <v>8317.87812851915</v>
      </c>
      <c r="W351" s="376" t="n">
        <f aca="false">+[2]data1cf!V351</f>
        <v>11844.9690738754</v>
      </c>
      <c r="X351" s="376" t="n">
        <f aca="false">+[2]data1cf!W351</f>
        <v>11266.4277076356</v>
      </c>
      <c r="Y351" s="376" t="n">
        <f aca="false">+[2]data1cf!X351</f>
        <v>10687.9183517318</v>
      </c>
      <c r="Z351" s="376" t="n">
        <f aca="false">+[2]data1cf!Y351</f>
        <v>10109.441966474</v>
      </c>
      <c r="AA351" s="376" t="n">
        <f aca="false">+[2]data1cf!Z351</f>
        <v>9530.99954098167</v>
      </c>
      <c r="AB351" s="376"/>
      <c r="AC351" s="377" t="n">
        <f aca="false">XNPV(0.1,B351:AA351,$B$1:$AA$1)</f>
        <v>42423.5460215068</v>
      </c>
      <c r="AD351" s="377" t="n">
        <f aca="false">SUMPRODUCT(B351:AA351,$B$1010:$AA$1010)</f>
        <v>79033.6991996207</v>
      </c>
      <c r="AE351" s="378" t="n">
        <f aca="false">SUMPRODUCT(B351:AA351,$B$1012:$AA$1012)</f>
        <v>57977.6199885248</v>
      </c>
      <c r="AF351" s="379" t="n">
        <f aca="false">XIRR(B351:AA351,$B$1:$AA$1)</f>
        <v>0.1566231645394</v>
      </c>
      <c r="AG351" s="380" t="n">
        <f aca="false">1-EXP(-(1/0.25)*(AD351/ABS($AD$1010)))</f>
        <v>0.985208016706352</v>
      </c>
    </row>
    <row r="352" customFormat="false" ht="12.75" hidden="false" customHeight="false" outlineLevel="0" collapsed="false">
      <c r="A352" s="371"/>
      <c r="B352" s="376" t="n">
        <f aca="false">+[2]data1cf!A352</f>
        <v>-109397.067055833</v>
      </c>
      <c r="C352" s="376" t="n">
        <f aca="false">+[2]data1cf!B352</f>
        <v>15210.0351311068</v>
      </c>
      <c r="D352" s="376" t="n">
        <f aca="false">+[2]data1cf!C352</f>
        <v>23709.5180985038</v>
      </c>
      <c r="E352" s="376" t="n">
        <f aca="false">+[2]data1cf!D352</f>
        <v>22347.399368445</v>
      </c>
      <c r="F352" s="376" t="n">
        <f aca="false">+[2]data1cf!E352</f>
        <v>20762.6176978941</v>
      </c>
      <c r="G352" s="376" t="n">
        <f aca="false">+[2]data1cf!F352</f>
        <v>19666.4735113055</v>
      </c>
      <c r="H352" s="376" t="n">
        <f aca="false">+[2]data1cf!G352</f>
        <v>18288.4508793289</v>
      </c>
      <c r="I352" s="376" t="n">
        <f aca="false">+[2]data1cf!H352</f>
        <v>17198.3086605514</v>
      </c>
      <c r="J352" s="376" t="n">
        <f aca="false">+[2]data1cf!I352</f>
        <v>16452.7857929649</v>
      </c>
      <c r="K352" s="376" t="n">
        <f aca="false">+[2]data1cf!J352</f>
        <v>15801.9165217734</v>
      </c>
      <c r="L352" s="376" t="n">
        <f aca="false">+[2]data1cf!K352</f>
        <v>14973.8081456745</v>
      </c>
      <c r="M352" s="376" t="n">
        <f aca="false">+[2]data1cf!L352</f>
        <v>14250.9880299135</v>
      </c>
      <c r="N352" s="376" t="n">
        <f aca="false">+[2]data1cf!M352</f>
        <v>13494.9189451955</v>
      </c>
      <c r="O352" s="376" t="n">
        <f aca="false">+[2]data1cf!N352</f>
        <v>12833.8068319696</v>
      </c>
      <c r="P352" s="376" t="n">
        <f aca="false">+[2]data1cf!O352</f>
        <v>13881.7855353913</v>
      </c>
      <c r="Q352" s="376" t="n">
        <f aca="false">+[2]data1cf!P352</f>
        <v>15189.975765898</v>
      </c>
      <c r="R352" s="376" t="n">
        <f aca="false">+[2]data1cf!Q352</f>
        <v>13632.8529884625</v>
      </c>
      <c r="S352" s="376" t="n">
        <f aca="false">+[2]data1cf!R352</f>
        <v>9926.19388058126</v>
      </c>
      <c r="T352" s="376" t="n">
        <f aca="false">+[2]data1cf!S352</f>
        <v>9356.41346212511</v>
      </c>
      <c r="U352" s="376" t="n">
        <f aca="false">+[2]data1cf!T352</f>
        <v>8786.6610479951</v>
      </c>
      <c r="V352" s="376" t="n">
        <f aca="false">+[2]data1cf!U352</f>
        <v>8216.93747832102</v>
      </c>
      <c r="W352" s="376" t="n">
        <f aca="false">+[2]data1cf!V352</f>
        <v>11689.9028344178</v>
      </c>
      <c r="X352" s="376" t="n">
        <f aca="false">+[2]data1cf!W352</f>
        <v>11120.2395756166</v>
      </c>
      <c r="Y352" s="376" t="n">
        <f aca="false">+[2]data1cf!X352</f>
        <v>10550.6078359312</v>
      </c>
      <c r="Z352" s="376" t="n">
        <f aca="false">+[2]data1cf!Y352</f>
        <v>9981.00856093509</v>
      </c>
      <c r="AA352" s="376" t="n">
        <f aca="false">+[2]data1cf!Z352</f>
        <v>9411.44272456891</v>
      </c>
      <c r="AB352" s="376"/>
      <c r="AC352" s="377" t="n">
        <f aca="false">XNPV(0.1,B352:AA352,$B$1:$AA$1)</f>
        <v>42011.8241872626</v>
      </c>
      <c r="AD352" s="377" t="n">
        <f aca="false">SUMPRODUCT(B352:AA352,$B$1010:$AA$1010)</f>
        <v>78120.8980713004</v>
      </c>
      <c r="AE352" s="378" t="n">
        <f aca="false">SUMPRODUCT(B352:AA352,$B$1012:$AA$1012)</f>
        <v>57349.441775918</v>
      </c>
      <c r="AF352" s="379" t="n">
        <f aca="false">XIRR(B352:AA352,$B$1:$AA$1)</f>
        <v>0.156919309586448</v>
      </c>
      <c r="AG352" s="380" t="n">
        <f aca="false">1-EXP(-(1/0.25)*(AD352/ABS($AD$1010)))</f>
        <v>0.984470348118803</v>
      </c>
    </row>
    <row r="353" customFormat="false" ht="12.75" hidden="false" customHeight="false" outlineLevel="0" collapsed="false">
      <c r="A353" s="371"/>
      <c r="B353" s="376" t="n">
        <f aca="false">+[2]data1cf!A353</f>
        <v>-114608.511796449</v>
      </c>
      <c r="C353" s="376" t="n">
        <f aca="false">+[2]data1cf!B353</f>
        <v>15882.7138944679</v>
      </c>
      <c r="D353" s="376" t="n">
        <f aca="false">+[2]data1cf!C353</f>
        <v>24799.7089124309</v>
      </c>
      <c r="E353" s="376" t="n">
        <f aca="false">+[2]data1cf!D353</f>
        <v>23332.0576349413</v>
      </c>
      <c r="F353" s="376" t="n">
        <f aca="false">+[2]data1cf!E353</f>
        <v>21668.8108286023</v>
      </c>
      <c r="G353" s="376" t="n">
        <f aca="false">+[2]data1cf!F353</f>
        <v>20520.1489853391</v>
      </c>
      <c r="H353" s="376" t="n">
        <f aca="false">+[2]data1cf!G353</f>
        <v>19076.7799392624</v>
      </c>
      <c r="I353" s="376" t="n">
        <f aca="false">+[2]data1cf!H353</f>
        <v>17934.7056524189</v>
      </c>
      <c r="J353" s="376" t="n">
        <f aca="false">+[2]data1cf!I353</f>
        <v>17153.6676532858</v>
      </c>
      <c r="K353" s="376" t="n">
        <f aca="false">+[2]data1cf!J353</f>
        <v>16471.4835729873</v>
      </c>
      <c r="L353" s="376" t="n">
        <f aca="false">+[2]data1cf!K353</f>
        <v>15604.2346410675</v>
      </c>
      <c r="M353" s="376" t="n">
        <f aca="false">+[2]data1cf!L353</f>
        <v>14846.9809048076</v>
      </c>
      <c r="N353" s="376" t="n">
        <f aca="false">+[2]data1cf!M353</f>
        <v>14054.8942890795</v>
      </c>
      <c r="O353" s="376" t="n">
        <f aca="false">+[2]data1cf!N353</f>
        <v>13361.9691694246</v>
      </c>
      <c r="P353" s="376" t="n">
        <f aca="false">+[2]data1cf!O353</f>
        <v>14460.1903848467</v>
      </c>
      <c r="Q353" s="376" t="n">
        <f aca="false">+[2]data1cf!P353</f>
        <v>15830.7000292095</v>
      </c>
      <c r="R353" s="376" t="n">
        <f aca="false">+[2]data1cf!Q353</f>
        <v>14199.3992182366</v>
      </c>
      <c r="S353" s="376" t="n">
        <f aca="false">+[2]data1cf!R353</f>
        <v>10316.1627154315</v>
      </c>
      <c r="T353" s="376" t="n">
        <f aca="false">+[2]data1cf!S353</f>
        <v>9719.2391637545</v>
      </c>
      <c r="U353" s="376" t="n">
        <f aca="false">+[2]data1cf!T353</f>
        <v>9122.34495047044</v>
      </c>
      <c r="V353" s="376" t="n">
        <f aca="false">+[2]data1cf!U353</f>
        <v>8525.48095573115</v>
      </c>
      <c r="W353" s="376" t="n">
        <f aca="false">+[2]data1cf!V353</f>
        <v>12163.8910310189</v>
      </c>
      <c r="X353" s="376" t="n">
        <f aca="false">+[2]data1cf!W353</f>
        <v>11567.0902202349</v>
      </c>
      <c r="Y353" s="376" t="n">
        <f aca="false">+[2]data1cf!X353</f>
        <v>10970.3224300706</v>
      </c>
      <c r="Z353" s="376" t="n">
        <f aca="false">+[2]data1cf!Y353</f>
        <v>10373.5886511446</v>
      </c>
      <c r="AA353" s="376" t="n">
        <f aca="false">+[2]data1cf!Z353</f>
        <v>9776.88990379419</v>
      </c>
      <c r="AB353" s="376"/>
      <c r="AC353" s="377" t="n">
        <f aca="false">XNPV(0.1,B353:AA353,$B$1:$AA$1)</f>
        <v>43327.2207134512</v>
      </c>
      <c r="AD353" s="377" t="n">
        <f aca="false">SUMPRODUCT(B353:AA353,$B$1010:$AA$1010)</f>
        <v>80973.3248636424</v>
      </c>
      <c r="AE353" s="378" t="n">
        <f aca="false">SUMPRODUCT(B353:AA353,$B$1012:$AA$1012)</f>
        <v>59329.708951345</v>
      </c>
      <c r="AF353" s="379" t="n">
        <f aca="false">XIRR(B353:AA353,$B$1:$AA$1)</f>
        <v>0.156129890587174</v>
      </c>
      <c r="AG353" s="380" t="n">
        <f aca="false">1-EXP(-(1/0.25)*(AD353/ABS($AD$1010)))</f>
        <v>0.986661234286748</v>
      </c>
    </row>
    <row r="354" customFormat="false" ht="12.75" hidden="false" customHeight="false" outlineLevel="0" collapsed="false">
      <c r="A354" s="371"/>
      <c r="B354" s="376" t="n">
        <f aca="false">+[2]data1cf!A354</f>
        <v>-96276.9986879277</v>
      </c>
      <c r="C354" s="376" t="n">
        <f aca="false">+[2]data1cf!B354</f>
        <v>13664.2962342547</v>
      </c>
      <c r="D354" s="376" t="n">
        <f aca="false">+[2]data1cf!C354</f>
        <v>21121.495127752</v>
      </c>
      <c r="E354" s="376" t="n">
        <f aca="false">+[2]data1cf!D354</f>
        <v>19940.4030856032</v>
      </c>
      <c r="F354" s="376" t="n">
        <f aca="false">+[2]data1cf!E354</f>
        <v>18481.2319361386</v>
      </c>
      <c r="G354" s="376" t="n">
        <f aca="false">+[2]data1cf!F354</f>
        <v>17517.3035323875</v>
      </c>
      <c r="H354" s="376" t="n">
        <f aca="false">+[2]data1cf!G354</f>
        <v>16303.7937108237</v>
      </c>
      <c r="I354" s="376" t="n">
        <f aca="false">+[2]data1cf!H354</f>
        <v>15344.3930267694</v>
      </c>
      <c r="J354" s="376" t="n">
        <f aca="false">+[2]data1cf!I354</f>
        <v>14688.2812490395</v>
      </c>
      <c r="K354" s="376" t="n">
        <f aca="false">+[2]data1cf!J354</f>
        <v>14116.2485494437</v>
      </c>
      <c r="L354" s="376" t="n">
        <f aca="false">+[2]data1cf!K354</f>
        <v>13386.6784470651</v>
      </c>
      <c r="M354" s="376" t="n">
        <f aca="false">+[2]data1cf!L354</f>
        <v>12750.5466639231</v>
      </c>
      <c r="N354" s="376" t="n">
        <f aca="false">+[2]data1cf!M354</f>
        <v>12085.1534844128</v>
      </c>
      <c r="O354" s="376" t="n">
        <f aca="false">+[2]data1cf!N354</f>
        <v>11504.1321790361</v>
      </c>
      <c r="P354" s="376" t="n">
        <f aca="false">+[2]data1cf!O354</f>
        <v>12425.6228882011</v>
      </c>
      <c r="Q354" s="376" t="n">
        <f aca="false">+[2]data1cf!P354</f>
        <v>13576.9209302388</v>
      </c>
      <c r="R354" s="376" t="n">
        <f aca="false">+[2]data1cf!Q354</f>
        <v>12206.5449993779</v>
      </c>
      <c r="S354" s="376" t="n">
        <f aca="false">+[2]data1cf!R354</f>
        <v>8944.428165076</v>
      </c>
      <c r="T354" s="376" t="n">
        <f aca="false">+[2]data1cf!S354</f>
        <v>8442.98191906181</v>
      </c>
      <c r="U354" s="376" t="n">
        <f aca="false">+[2]data1cf!T354</f>
        <v>7941.56031879494</v>
      </c>
      <c r="V354" s="376" t="n">
        <f aca="false">+[2]data1cf!U354</f>
        <v>7440.16410364779</v>
      </c>
      <c r="W354" s="376" t="n">
        <f aca="false">+[2]data1cf!V354</f>
        <v>10496.6142446877</v>
      </c>
      <c r="X354" s="376" t="n">
        <f aca="false">+[2]data1cf!W354</f>
        <v>9995.27110728735</v>
      </c>
      <c r="Y354" s="376" t="n">
        <f aca="false">+[2]data1cf!X354</f>
        <v>9493.95570889278</v>
      </c>
      <c r="Z354" s="376" t="n">
        <f aca="false">+[2]data1cf!Y354</f>
        <v>8992.66888167411</v>
      </c>
      <c r="AA354" s="376" t="n">
        <f aca="false">+[2]data1cf!Z354</f>
        <v>8491.41148276662</v>
      </c>
      <c r="AB354" s="376"/>
      <c r="AC354" s="377" t="n">
        <f aca="false">XNPV(0.1,B354:AA354,$B$1:$AA$1)</f>
        <v>39017.9823092318</v>
      </c>
      <c r="AD354" s="377" t="n">
        <f aca="false">SUMPRODUCT(B354:AA354,$B$1010:$AA$1010)</f>
        <v>71282.2804787403</v>
      </c>
      <c r="AE354" s="378" t="n">
        <f aca="false">SUMPRODUCT(B354:AA354,$B$1012:$AA$1012)</f>
        <v>52696.5652980784</v>
      </c>
      <c r="AF354" s="379" t="n">
        <f aca="false">XIRR(B354:AA354,$B$1:$AA$1)</f>
        <v>0.159877995425807</v>
      </c>
      <c r="AG354" s="380" t="n">
        <f aca="false">1-EXP(-(1/0.25)*(AD354/ABS($AD$1010)))</f>
        <v>0.977638268100871</v>
      </c>
    </row>
    <row r="355" customFormat="false" ht="12.75" hidden="false" customHeight="false" outlineLevel="0" collapsed="false">
      <c r="A355" s="371"/>
      <c r="B355" s="376" t="n">
        <f aca="false">+[2]data1cf!A355</f>
        <v>-115524.286144927</v>
      </c>
      <c r="C355" s="376" t="n">
        <f aca="false">+[2]data1cf!B355</f>
        <v>15994.8116754145</v>
      </c>
      <c r="D355" s="376" t="n">
        <f aca="false">+[2]data1cf!C355</f>
        <v>25005.5052899567</v>
      </c>
      <c r="E355" s="376" t="n">
        <f aca="false">+[2]data1cf!D355</f>
        <v>23544.7576433778</v>
      </c>
      <c r="F355" s="376" t="n">
        <f aca="false">+[2]data1cf!E355</f>
        <v>21828.0504378036</v>
      </c>
      <c r="G355" s="376" t="n">
        <f aca="false">+[2]data1cf!F355</f>
        <v>20670.1599976313</v>
      </c>
      <c r="H355" s="376" t="n">
        <f aca="false">+[2]data1cf!G355</f>
        <v>19215.3080379335</v>
      </c>
      <c r="I355" s="376" t="n">
        <f aca="false">+[2]data1cf!H355</f>
        <v>18064.1080559775</v>
      </c>
      <c r="J355" s="376" t="n">
        <f aca="false">+[2]data1cf!I355</f>
        <v>17276.8292065482</v>
      </c>
      <c r="K355" s="376" t="n">
        <f aca="false">+[2]data1cf!J355</f>
        <v>16589.1423721508</v>
      </c>
      <c r="L355" s="376" t="n">
        <f aca="false">+[2]data1cf!K355</f>
        <v>15715.0155169698</v>
      </c>
      <c r="M355" s="376" t="n">
        <f aca="false">+[2]data1cf!L355</f>
        <v>14951.7109775358</v>
      </c>
      <c r="N355" s="376" t="n">
        <f aca="false">+[2]data1cf!M355</f>
        <v>14153.2952280191</v>
      </c>
      <c r="O355" s="376" t="n">
        <f aca="false">+[2]data1cf!N355</f>
        <v>13454.779809189</v>
      </c>
      <c r="P355" s="376" t="n">
        <f aca="false">+[2]data1cf!O355</f>
        <v>14561.8298246815</v>
      </c>
      <c r="Q355" s="376" t="n">
        <f aca="false">+[2]data1cf!P355</f>
        <v>15943.2904669848</v>
      </c>
      <c r="R355" s="376" t="n">
        <f aca="false">+[2]data1cf!Q355</f>
        <v>14298.9548175525</v>
      </c>
      <c r="S355" s="376" t="n">
        <f aca="false">+[2]data1cf!R355</f>
        <v>10384.6894817</v>
      </c>
      <c r="T355" s="376" t="n">
        <f aca="false">+[2]data1cf!S355</f>
        <v>9782.99623824308</v>
      </c>
      <c r="U355" s="376" t="n">
        <f aca="false">+[2]data1cf!T355</f>
        <v>9181.33256760622</v>
      </c>
      <c r="V355" s="376" t="n">
        <f aca="false">+[2]data1cf!U355</f>
        <v>8579.6993569741</v>
      </c>
      <c r="W355" s="376" t="n">
        <f aca="false">+[2]data1cf!V355</f>
        <v>12247.1819903465</v>
      </c>
      <c r="X355" s="376" t="n">
        <f aca="false">+[2]data1cf!W355</f>
        <v>11645.6124685383</v>
      </c>
      <c r="Y355" s="376" t="n">
        <f aca="false">+[2]data1cf!X355</f>
        <v>11044.0762311996</v>
      </c>
      <c r="Z355" s="376" t="n">
        <f aca="false">+[2]data1cf!Y355</f>
        <v>10442.5742768647</v>
      </c>
      <c r="AA355" s="376" t="n">
        <f aca="false">+[2]data1cf!Z355</f>
        <v>9841.10763402352</v>
      </c>
      <c r="AB355" s="376"/>
      <c r="AC355" s="377" t="n">
        <f aca="false">XNPV(0.1,B355:AA355,$B$1:$AA$1)</f>
        <v>43594.3653489459</v>
      </c>
      <c r="AD355" s="377" t="n">
        <f aca="false">SUMPRODUCT(B355:AA355,$B$1010:$AA$1010)</f>
        <v>81515.3502859607</v>
      </c>
      <c r="AE355" s="378" t="n">
        <f aca="false">SUMPRODUCT(B355:AA355,$B$1012:$AA$1012)</f>
        <v>59716.4979356676</v>
      </c>
      <c r="AF355" s="379" t="n">
        <f aca="false">XIRR(B355:AA355,$B$1:$AA$1)</f>
        <v>0.156051735307466</v>
      </c>
      <c r="AG355" s="380" t="n">
        <f aca="false">1-EXP(-(1/0.25)*(AD355/ABS($AD$1010)))</f>
        <v>0.987041181699965</v>
      </c>
    </row>
    <row r="356" customFormat="false" ht="12.75" hidden="false" customHeight="false" outlineLevel="0" collapsed="false">
      <c r="A356" s="371"/>
      <c r="B356" s="376" t="n">
        <f aca="false">+[2]data1cf!A356</f>
        <v>-90401.7632673032</v>
      </c>
      <c r="C356" s="376" t="n">
        <f aca="false">+[2]data1cf!B356</f>
        <v>12900.694154647</v>
      </c>
      <c r="D356" s="376" t="n">
        <f aca="false">+[2]data1cf!C356</f>
        <v>20028.7784963621</v>
      </c>
      <c r="E356" s="376" t="n">
        <f aca="false">+[2]data1cf!D356</f>
        <v>18816.2251768671</v>
      </c>
      <c r="F356" s="376" t="n">
        <f aca="false">+[2]data1cf!E356</f>
        <v>17459.6154277702</v>
      </c>
      <c r="G356" s="376" t="n">
        <f aca="false">+[2]data1cf!F356</f>
        <v>16554.8939449518</v>
      </c>
      <c r="H356" s="376" t="n">
        <f aca="false">+[2]data1cf!G356</f>
        <v>15415.0538226443</v>
      </c>
      <c r="I356" s="376" t="n">
        <f aca="false">+[2]data1cf!H356</f>
        <v>14514.199883486</v>
      </c>
      <c r="J356" s="376" t="n">
        <f aca="false">+[2]data1cf!I356</f>
        <v>13898.1268606916</v>
      </c>
      <c r="K356" s="376" t="n">
        <f aca="false">+[2]data1cf!J356</f>
        <v>13361.3975912985</v>
      </c>
      <c r="L356" s="376" t="n">
        <f aca="false">+[2]data1cf!K356</f>
        <v>12675.9534446553</v>
      </c>
      <c r="M356" s="376" t="n">
        <f aca="false">+[2]data1cf!L356</f>
        <v>12078.6411514791</v>
      </c>
      <c r="N356" s="376" t="n">
        <f aca="false">+[2]data1cf!M356</f>
        <v>11453.8531178518</v>
      </c>
      <c r="O356" s="376" t="n">
        <f aca="false">+[2]data1cf!N356</f>
        <v>10908.6968962497</v>
      </c>
      <c r="P356" s="376" t="n">
        <f aca="false">+[2]data1cf!O356</f>
        <v>11773.5456182465</v>
      </c>
      <c r="Q356" s="376" t="n">
        <f aca="false">+[2]data1cf!P356</f>
        <v>12854.5865154992</v>
      </c>
      <c r="R356" s="376" t="n">
        <f aca="false">+[2]data1cf!Q356</f>
        <v>11567.8368018894</v>
      </c>
      <c r="S356" s="376" t="n">
        <f aca="false">+[2]data1cf!R356</f>
        <v>8504.78832900615</v>
      </c>
      <c r="T356" s="376" t="n">
        <f aca="false">+[2]data1cf!S356</f>
        <v>8033.94248377585</v>
      </c>
      <c r="U356" s="376" t="n">
        <f aca="false">+[2]data1cf!T356</f>
        <v>7563.11978030367</v>
      </c>
      <c r="V356" s="376" t="n">
        <f aca="false">+[2]data1cf!U356</f>
        <v>7092.32091284232</v>
      </c>
      <c r="W356" s="376" t="n">
        <f aca="false">+[2]data1cf!V356</f>
        <v>9962.25335625207</v>
      </c>
      <c r="X356" s="376" t="n">
        <f aca="false">+[2]data1cf!W356</f>
        <v>9491.50432750579</v>
      </c>
      <c r="Y356" s="376" t="n">
        <f aca="false">+[2]data1cf!X356</f>
        <v>9020.78134501212</v>
      </c>
      <c r="Z356" s="376" t="n">
        <f aca="false">+[2]data1cf!Y356</f>
        <v>8550.08519015865</v>
      </c>
      <c r="AA356" s="376" t="n">
        <f aca="false">+[2]data1cf!Z356</f>
        <v>8079.41666777459</v>
      </c>
      <c r="AB356" s="376"/>
      <c r="AC356" s="377" t="n">
        <f aca="false">XNPV(0.1,B356:AA356,$B$1:$AA$1)</f>
        <v>37632.3257781107</v>
      </c>
      <c r="AD356" s="377" t="n">
        <f aca="false">SUMPRODUCT(B356:AA356,$B$1010:$AA$1010)</f>
        <v>68172.2450950129</v>
      </c>
      <c r="AE356" s="378" t="n">
        <f aca="false">SUMPRODUCT(B356:AA356,$B$1012:$AA$1012)</f>
        <v>50566.410637362</v>
      </c>
      <c r="AF356" s="379" t="n">
        <f aca="false">XIRR(B356:AA356,$B$1:$AA$1)</f>
        <v>0.161381670150692</v>
      </c>
      <c r="AG356" s="380" t="n">
        <f aca="false">1-EXP(-(1/0.25)*(AD356/ABS($AD$1010)))</f>
        <v>0.973605327928722</v>
      </c>
    </row>
    <row r="357" customFormat="false" ht="12.75" hidden="false" customHeight="false" outlineLevel="0" collapsed="false">
      <c r="A357" s="371"/>
      <c r="B357" s="376" t="n">
        <f aca="false">+[2]data1cf!A357</f>
        <v>-95476.9167684469</v>
      </c>
      <c r="C357" s="376" t="n">
        <f aca="false">+[2]data1cf!B357</f>
        <v>13512.8088230606</v>
      </c>
      <c r="D357" s="376" t="n">
        <f aca="false">+[2]data1cf!C357</f>
        <v>20950.4547119718</v>
      </c>
      <c r="E357" s="376" t="n">
        <f aca="false">+[2]data1cf!D357</f>
        <v>19755.5159226264</v>
      </c>
      <c r="F357" s="376" t="n">
        <f aca="false">+[2]data1cf!E357</f>
        <v>18342.1095285294</v>
      </c>
      <c r="G357" s="376" t="n">
        <f aca="false">+[2]data1cf!F357</f>
        <v>17386.2438462787</v>
      </c>
      <c r="H357" s="376" t="n">
        <f aca="false">+[2]data1cf!G357</f>
        <v>16182.7662685603</v>
      </c>
      <c r="I357" s="376" t="n">
        <f aca="false">+[2]data1cf!H357</f>
        <v>15231.3384040923</v>
      </c>
      <c r="J357" s="376" t="n">
        <f aca="false">+[2]data1cf!I357</f>
        <v>14580.6790519435</v>
      </c>
      <c r="K357" s="376" t="n">
        <f aca="false">+[2]data1cf!J357</f>
        <v>14013.4539275645</v>
      </c>
      <c r="L357" s="376" t="n">
        <f aca="false">+[2]data1cf!K357</f>
        <v>13289.8928404569</v>
      </c>
      <c r="M357" s="376" t="n">
        <f aca="false">+[2]data1cf!L357</f>
        <v>12659.047444978</v>
      </c>
      <c r="N357" s="376" t="n">
        <f aca="false">+[2]data1cf!M357</f>
        <v>11999.1838214315</v>
      </c>
      <c r="O357" s="376" t="n">
        <f aca="false">+[2]data1cf!N357</f>
        <v>11423.0465765246</v>
      </c>
      <c r="P357" s="376" t="n">
        <f aca="false">+[2]data1cf!O357</f>
        <v>12336.8238535338</v>
      </c>
      <c r="Q357" s="376" t="n">
        <f aca="false">+[2]data1cf!P357</f>
        <v>13478.5543689564</v>
      </c>
      <c r="R357" s="376" t="n">
        <f aca="false">+[2]data1cf!Q357</f>
        <v>12119.5665476139</v>
      </c>
      <c r="S357" s="376" t="n">
        <f aca="false">+[2]data1cf!R357</f>
        <v>8884.55858390348</v>
      </c>
      <c r="T357" s="376" t="n">
        <f aca="false">+[2]data1cf!S357</f>
        <v>8387.27946067558</v>
      </c>
      <c r="U357" s="376" t="n">
        <f aca="false">+[2]data1cf!T357</f>
        <v>7890.02477838368</v>
      </c>
      <c r="V357" s="376" t="n">
        <f aca="false">+[2]data1cf!U357</f>
        <v>7392.79527025589</v>
      </c>
      <c r="W357" s="376" t="n">
        <f aca="false">+[2]data1cf!V357</f>
        <v>10423.8456737783</v>
      </c>
      <c r="X357" s="376" t="n">
        <f aca="false">+[2]data1cf!W357</f>
        <v>9926.66880231023</v>
      </c>
      <c r="Y357" s="376" t="n">
        <f aca="false">+[2]data1cf!X357</f>
        <v>9429.51943933096</v>
      </c>
      <c r="Z357" s="376" t="n">
        <f aca="false">+[2]data1cf!Y357</f>
        <v>8932.39841009516</v>
      </c>
      <c r="AA357" s="376" t="n">
        <f aca="false">+[2]data1cf!Z357</f>
        <v>8435.30656461515</v>
      </c>
      <c r="AB357" s="376"/>
      <c r="AC357" s="377" t="n">
        <f aca="false">XNPV(0.1,B357:AA357,$B$1:$AA$1)</f>
        <v>38743.8466806103</v>
      </c>
      <c r="AD357" s="377" t="n">
        <f aca="false">SUMPRODUCT(B357:AA357,$B$1010:$AA$1010)</f>
        <v>70766.5581620908</v>
      </c>
      <c r="AE357" s="378" t="n">
        <f aca="false">SUMPRODUCT(B357:AA357,$B$1012:$AA$1012)</f>
        <v>52317.0139641097</v>
      </c>
      <c r="AF357" s="379" t="n">
        <f aca="false">XIRR(B357:AA357,$B$1:$AA$1)</f>
        <v>0.15990771189343</v>
      </c>
      <c r="AG357" s="380" t="n">
        <f aca="false">1-EXP(-(1/0.25)*(AD357/ABS($AD$1010)))</f>
        <v>0.977014886687088</v>
      </c>
    </row>
    <row r="358" customFormat="false" ht="12.75" hidden="false" customHeight="false" outlineLevel="0" collapsed="false">
      <c r="A358" s="371"/>
      <c r="B358" s="376" t="n">
        <f aca="false">+[2]data1cf!A358</f>
        <v>-89888.3029606412</v>
      </c>
      <c r="C358" s="376" t="n">
        <f aca="false">+[2]data1cf!B358</f>
        <v>12890.9242758922</v>
      </c>
      <c r="D358" s="376" t="n">
        <f aca="false">+[2]data1cf!C358</f>
        <v>19881.3205020588</v>
      </c>
      <c r="E358" s="376" t="n">
        <f aca="false">+[2]data1cf!D358</f>
        <v>18750.5967683514</v>
      </c>
      <c r="F358" s="376" t="n">
        <f aca="false">+[2]data1cf!E358</f>
        <v>17370.3322777136</v>
      </c>
      <c r="G358" s="376" t="n">
        <f aca="false">+[2]data1cf!F358</f>
        <v>16470.785124365</v>
      </c>
      <c r="H358" s="376" t="n">
        <f aca="false">+[2]data1cf!G358</f>
        <v>15337.3832915324</v>
      </c>
      <c r="I358" s="376" t="n">
        <f aca="false">+[2]data1cf!H358</f>
        <v>14441.6459864212</v>
      </c>
      <c r="J358" s="376" t="n">
        <f aca="false">+[2]data1cf!I358</f>
        <v>13829.0721104552</v>
      </c>
      <c r="K358" s="376" t="n">
        <f aca="false">+[2]data1cf!J358</f>
        <v>13295.428148935</v>
      </c>
      <c r="L358" s="376" t="n">
        <f aca="false">+[2]data1cf!K358</f>
        <v>12613.8403459344</v>
      </c>
      <c r="M358" s="376" t="n">
        <f aca="false">+[2]data1cf!L358</f>
        <v>12019.9206431475</v>
      </c>
      <c r="N358" s="376" t="n">
        <f aca="false">+[2]data1cf!M358</f>
        <v>11398.6812555172</v>
      </c>
      <c r="O358" s="376" t="n">
        <f aca="false">+[2]data1cf!N358</f>
        <v>10856.6594269385</v>
      </c>
      <c r="P358" s="376" t="n">
        <f aca="false">+[2]data1cf!O358</f>
        <v>11716.5579792792</v>
      </c>
      <c r="Q358" s="376" t="n">
        <f aca="false">+[2]data1cf!P358</f>
        <v>12791.4588238322</v>
      </c>
      <c r="R358" s="376" t="n">
        <f aca="false">+[2]data1cf!Q358</f>
        <v>11512.017539601</v>
      </c>
      <c r="S358" s="376" t="n">
        <f aca="false">+[2]data1cf!R358</f>
        <v>8466.36644649626</v>
      </c>
      <c r="T358" s="376" t="n">
        <f aca="false">+[2]data1cf!S358</f>
        <v>7998.19489259994</v>
      </c>
      <c r="U358" s="376" t="n">
        <f aca="false">+[2]data1cf!T358</f>
        <v>7530.04634902211</v>
      </c>
      <c r="V358" s="376" t="n">
        <f aca="false">+[2]data1cf!U358</f>
        <v>7061.92150607229</v>
      </c>
      <c r="W358" s="376" t="n">
        <f aca="false">+[2]data1cf!V358</f>
        <v>9915.55342237689</v>
      </c>
      <c r="X358" s="376" t="n">
        <f aca="false">+[2]data1cf!W358</f>
        <v>9447.47813507021</v>
      </c>
      <c r="Y358" s="376" t="n">
        <f aca="false">+[2]data1cf!X358</f>
        <v>8979.42874607969</v>
      </c>
      <c r="Z358" s="376" t="n">
        <f aca="false">+[2]data1cf!Y358</f>
        <v>8511.40603235481</v>
      </c>
      <c r="AA358" s="376" t="n">
        <f aca="false">+[2]data1cf!Z358</f>
        <v>8043.41079415354</v>
      </c>
      <c r="AB358" s="376"/>
      <c r="AC358" s="377" t="n">
        <f aca="false">XNPV(0.1,B358:AA358,$B$1:$AA$1)</f>
        <v>37544.5816157464</v>
      </c>
      <c r="AD358" s="377" t="n">
        <f aca="false">SUMPRODUCT(B358:AA358,$B$1010:$AA$1010)</f>
        <v>67935.5574595235</v>
      </c>
      <c r="AE358" s="378" t="n">
        <f aca="false">SUMPRODUCT(B358:AA358,$B$1012:$AA$1012)</f>
        <v>50414.6404827685</v>
      </c>
      <c r="AF358" s="379" t="n">
        <f aca="false">XIRR(B358:AA358,$B$1:$AA$1)</f>
        <v>0.161592965883111</v>
      </c>
      <c r="AG358" s="380" t="n">
        <f aca="false">1-EXP(-(1/0.25)*(AD358/ABS($AD$1010)))</f>
        <v>0.97327014406832</v>
      </c>
    </row>
    <row r="359" customFormat="false" ht="12.75" hidden="false" customHeight="false" outlineLevel="0" collapsed="false">
      <c r="A359" s="371"/>
      <c r="B359" s="376" t="n">
        <f aca="false">+[2]data1cf!A359</f>
        <v>-92770.4607872397</v>
      </c>
      <c r="C359" s="376" t="n">
        <f aca="false">+[2]data1cf!B359</f>
        <v>13309.5864407291</v>
      </c>
      <c r="D359" s="376" t="n">
        <f aca="false">+[2]data1cf!C359</f>
        <v>20408.8896325214</v>
      </c>
      <c r="E359" s="376" t="n">
        <f aca="false">+[2]data1cf!D359</f>
        <v>19287.8395568965</v>
      </c>
      <c r="F359" s="376" t="n">
        <f aca="false">+[2]data1cf!E359</f>
        <v>17871.4968787166</v>
      </c>
      <c r="G359" s="376" t="n">
        <f aca="false">+[2]data1cf!F359</f>
        <v>16942.9051546677</v>
      </c>
      <c r="H359" s="376" t="n">
        <f aca="false">+[2]data1cf!G359</f>
        <v>15773.3638848435</v>
      </c>
      <c r="I359" s="376" t="n">
        <f aca="false">+[2]data1cf!H359</f>
        <v>14848.9058652515</v>
      </c>
      <c r="J359" s="376" t="n">
        <f aca="false">+[2]data1cf!I359</f>
        <v>14216.6905617267</v>
      </c>
      <c r="K359" s="376" t="n">
        <f aca="false">+[2]data1cf!J359</f>
        <v>13665.7281354336</v>
      </c>
      <c r="L359" s="376" t="n">
        <f aca="false">+[2]data1cf!K359</f>
        <v>12962.493886023</v>
      </c>
      <c r="M359" s="376" t="n">
        <f aca="false">+[2]data1cf!L359</f>
        <v>12349.5308787862</v>
      </c>
      <c r="N359" s="376" t="n">
        <f aca="false">+[2]data1cf!M359</f>
        <v>11708.3722146285</v>
      </c>
      <c r="O359" s="376" t="n">
        <f aca="false">+[2]data1cf!N359</f>
        <v>11148.7563962772</v>
      </c>
      <c r="P359" s="376" t="n">
        <f aca="false">+[2]data1cf!O359</f>
        <v>12036.4412643897</v>
      </c>
      <c r="Q359" s="376" t="n">
        <f aca="false">+[2]data1cf!P359</f>
        <v>13145.8074818544</v>
      </c>
      <c r="R359" s="376" t="n">
        <f aca="false">+[2]data1cf!Q359</f>
        <v>11825.3424872009</v>
      </c>
      <c r="S359" s="376" t="n">
        <f aca="false">+[2]data1cf!R359</f>
        <v>8682.03633947878</v>
      </c>
      <c r="T359" s="376" t="n">
        <f aca="false">+[2]data1cf!S359</f>
        <v>8198.85344079334</v>
      </c>
      <c r="U359" s="376" t="n">
        <f aca="false">+[2]data1cf!T359</f>
        <v>7715.69429022391</v>
      </c>
      <c r="V359" s="376" t="n">
        <f aca="false">+[2]data1cf!U359</f>
        <v>7232.55960021397</v>
      </c>
      <c r="W359" s="376" t="n">
        <f aca="false">+[2]data1cf!V359</f>
        <v>10177.689712512</v>
      </c>
      <c r="X359" s="376" t="n">
        <f aca="false">+[2]data1cf!W359</f>
        <v>9694.6061670859</v>
      </c>
      <c r="Y359" s="376" t="n">
        <f aca="false">+[2]data1cf!X359</f>
        <v>9211.54935037362</v>
      </c>
      <c r="Z359" s="376" t="n">
        <f aca="false">+[2]data1cf!Y359</f>
        <v>8728.52006423655</v>
      </c>
      <c r="AA359" s="376" t="n">
        <f aca="false">+[2]data1cf!Z359</f>
        <v>8245.51913459195</v>
      </c>
      <c r="AB359" s="376"/>
      <c r="AC359" s="377" t="n">
        <f aca="false">XNPV(0.1,B359:AA359,$B$1:$AA$1)</f>
        <v>38246.6992759538</v>
      </c>
      <c r="AD359" s="377" t="n">
        <f aca="false">SUMPRODUCT(B359:AA359,$B$1010:$AA$1010)</f>
        <v>69483.3197537266</v>
      </c>
      <c r="AE359" s="378" t="n">
        <f aca="false">SUMPRODUCT(B359:AA359,$B$1012:$AA$1012)</f>
        <v>51481.8609153789</v>
      </c>
      <c r="AF359" s="379" t="n">
        <f aca="false">XIRR(B359:AA359,$B$1:$AA$1)</f>
        <v>0.160870794614657</v>
      </c>
      <c r="AG359" s="380" t="n">
        <f aca="false">1-EXP(-(1/0.25)*(AD359/ABS($AD$1010)))</f>
        <v>0.975387303592254</v>
      </c>
    </row>
    <row r="360" customFormat="false" ht="12.75" hidden="false" customHeight="false" outlineLevel="0" collapsed="false">
      <c r="A360" s="371"/>
      <c r="B360" s="376" t="n">
        <f aca="false">+[2]data1cf!A360</f>
        <v>-92759.153551153</v>
      </c>
      <c r="C360" s="376" t="n">
        <f aca="false">+[2]data1cf!B360</f>
        <v>13225.6035062713</v>
      </c>
      <c r="D360" s="376" t="n">
        <f aca="false">+[2]data1cf!C360</f>
        <v>20453.8435568924</v>
      </c>
      <c r="E360" s="376" t="n">
        <f aca="false">+[2]data1cf!D360</f>
        <v>19308.0053609088</v>
      </c>
      <c r="F360" s="376" t="n">
        <f aca="false">+[2]data1cf!E360</f>
        <v>17869.5307176655</v>
      </c>
      <c r="G360" s="376" t="n">
        <f aca="false">+[2]data1cf!F360</f>
        <v>16941.0529408178</v>
      </c>
      <c r="H360" s="376" t="n">
        <f aca="false">+[2]data1cf!G360</f>
        <v>15771.6534526624</v>
      </c>
      <c r="I360" s="376" t="n">
        <f aca="false">+[2]data1cf!H360</f>
        <v>14847.308109724</v>
      </c>
      <c r="J360" s="376" t="n">
        <f aca="false">+[2]data1cf!I360</f>
        <v>14215.1698631377</v>
      </c>
      <c r="K360" s="376" t="n">
        <f aca="false">+[2]data1cf!J360</f>
        <v>13664.2753803722</v>
      </c>
      <c r="L360" s="376" t="n">
        <f aca="false">+[2]data1cf!K360</f>
        <v>12961.1260539585</v>
      </c>
      <c r="M360" s="376" t="n">
        <f aca="false">+[2]data1cf!L360</f>
        <v>12348.237757113</v>
      </c>
      <c r="N360" s="376" t="n">
        <f aca="false">+[2]data1cf!M360</f>
        <v>11707.1572399466</v>
      </c>
      <c r="O360" s="376" t="n">
        <f aca="false">+[2]data1cf!N360</f>
        <v>11147.6104460582</v>
      </c>
      <c r="P360" s="376" t="n">
        <f aca="false">+[2]data1cf!O360</f>
        <v>12035.1863033353</v>
      </c>
      <c r="Q360" s="376" t="n">
        <f aca="false">+[2]data1cf!P360</f>
        <v>13144.4173067931</v>
      </c>
      <c r="R360" s="376" t="n">
        <f aca="false">+[2]data1cf!Q360</f>
        <v>11824.1132557127</v>
      </c>
      <c r="S360" s="376" t="n">
        <f aca="false">+[2]data1cf!R360</f>
        <v>8681.19022675925</v>
      </c>
      <c r="T360" s="376" t="n">
        <f aca="false">+[2]data1cf!S360</f>
        <v>8198.0662203447</v>
      </c>
      <c r="U360" s="376" t="n">
        <f aca="false">+[2]data1cf!T360</f>
        <v>7714.96595915167</v>
      </c>
      <c r="V360" s="376" t="n">
        <f aca="false">+[2]data1cf!U360</f>
        <v>7231.89015553676</v>
      </c>
      <c r="W360" s="376" t="n">
        <f aca="false">+[2]data1cf!V360</f>
        <v>10176.6613035567</v>
      </c>
      <c r="X360" s="376" t="n">
        <f aca="false">+[2]data1cf!W360</f>
        <v>9693.63663829192</v>
      </c>
      <c r="Y360" s="376" t="n">
        <f aca="false">+[2]data1cf!X360</f>
        <v>9210.63869848317</v>
      </c>
      <c r="Z360" s="376" t="n">
        <f aca="false">+[2]data1cf!Y360</f>
        <v>8727.66828589408</v>
      </c>
      <c r="AA360" s="376" t="n">
        <f aca="false">+[2]data1cf!Z360</f>
        <v>8244.72622634127</v>
      </c>
      <c r="AB360" s="376"/>
      <c r="AC360" s="377" t="n">
        <f aca="false">XNPV(0.1,B360:AA360,$B$1:$AA$1)</f>
        <v>38224.6722292283</v>
      </c>
      <c r="AD360" s="377" t="n">
        <f aca="false">SUMPRODUCT(B360:AA360,$B$1010:$AA$1010)</f>
        <v>69460.3406745811</v>
      </c>
      <c r="AE360" s="378" t="n">
        <f aca="false">SUMPRODUCT(B360:AA360,$B$1012:$AA$1012)</f>
        <v>51459.7454101148</v>
      </c>
      <c r="AF360" s="379" t="n">
        <f aca="false">XIRR(B360:AA360,$B$1:$AA$1)</f>
        <v>0.160825920124973</v>
      </c>
      <c r="AG360" s="380" t="n">
        <f aca="false">1-EXP(-(1/0.25)*(AD360/ABS($AD$1010)))</f>
        <v>0.975357131454817</v>
      </c>
    </row>
    <row r="361" customFormat="false" ht="12.75" hidden="false" customHeight="false" outlineLevel="0" collapsed="false">
      <c r="A361" s="371"/>
      <c r="B361" s="376" t="n">
        <f aca="false">+[2]data1cf!A361</f>
        <v>-109471.842147545</v>
      </c>
      <c r="C361" s="376" t="n">
        <f aca="false">+[2]data1cf!B361</f>
        <v>15217.8984803453</v>
      </c>
      <c r="D361" s="376" t="n">
        <f aca="false">+[2]data1cf!C361</f>
        <v>23744.3271644193</v>
      </c>
      <c r="E361" s="376" t="n">
        <f aca="false">+[2]data1cf!D361</f>
        <v>22347.3713387666</v>
      </c>
      <c r="F361" s="376" t="n">
        <f aca="false">+[2]data1cf!E361</f>
        <v>20775.6199799541</v>
      </c>
      <c r="G361" s="376" t="n">
        <f aca="false">+[2]data1cf!F361</f>
        <v>19678.7222571026</v>
      </c>
      <c r="H361" s="376" t="n">
        <f aca="false">+[2]data1cf!G361</f>
        <v>18299.7620186943</v>
      </c>
      <c r="I361" s="376" t="n">
        <f aca="false">+[2]data1cf!H361</f>
        <v>17208.8746658233</v>
      </c>
      <c r="J361" s="376" t="n">
        <f aca="false">+[2]data1cf!I361</f>
        <v>16462.8422183888</v>
      </c>
      <c r="K361" s="376" t="n">
        <f aca="false">+[2]data1cf!J361</f>
        <v>15811.5236346094</v>
      </c>
      <c r="L361" s="376" t="n">
        <f aca="false">+[2]data1cf!K361</f>
        <v>14982.8536601829</v>
      </c>
      <c r="M361" s="376" t="n">
        <f aca="false">+[2]data1cf!L361</f>
        <v>14259.5394823606</v>
      </c>
      <c r="N361" s="376" t="n">
        <f aca="false">+[2]data1cf!M361</f>
        <v>13502.9536092434</v>
      </c>
      <c r="O361" s="376" t="n">
        <f aca="false">+[2]data1cf!N361</f>
        <v>12841.3850351719</v>
      </c>
      <c r="P361" s="376" t="n">
        <f aca="false">+[2]data1cf!O361</f>
        <v>13890.0846305209</v>
      </c>
      <c r="Q361" s="376" t="n">
        <f aca="false">+[2]data1cf!P361</f>
        <v>15199.1690353148</v>
      </c>
      <c r="R361" s="376" t="n">
        <f aca="false">+[2]data1cf!Q361</f>
        <v>13640.9819331984</v>
      </c>
      <c r="S361" s="376" t="n">
        <f aca="false">+[2]data1cf!R361</f>
        <v>9931.78924939779</v>
      </c>
      <c r="T361" s="376" t="n">
        <f aca="false">+[2]data1cf!S361</f>
        <v>9361.61937458607</v>
      </c>
      <c r="U361" s="376" t="n">
        <f aca="false">+[2]data1cf!T361</f>
        <v>8791.47752324201</v>
      </c>
      <c r="V361" s="376" t="n">
        <f aca="false">+[2]data1cf!U361</f>
        <v>8221.36453606964</v>
      </c>
      <c r="W361" s="376" t="n">
        <f aca="false">+[2]data1cf!V361</f>
        <v>11696.7037337145</v>
      </c>
      <c r="X361" s="376" t="n">
        <f aca="false">+[2]data1cf!W361</f>
        <v>11126.6510986387</v>
      </c>
      <c r="Y361" s="376" t="n">
        <f aca="false">+[2]data1cf!X361</f>
        <v>10556.6300042227</v>
      </c>
      <c r="Z361" s="376" t="n">
        <f aca="false">+[2]data1cf!Y361</f>
        <v>9986.64139668616</v>
      </c>
      <c r="AA361" s="376" t="n">
        <f aca="false">+[2]data1cf!Z361</f>
        <v>9416.68625063558</v>
      </c>
      <c r="AB361" s="376"/>
      <c r="AC361" s="377" t="n">
        <f aca="false">XNPV(0.1,B361:AA361,$B$1:$AA$1)</f>
        <v>42034.2751898279</v>
      </c>
      <c r="AD361" s="377" t="n">
        <f aca="false">SUMPRODUCT(B361:AA361,$B$1010:$AA$1010)</f>
        <v>78165.3212490536</v>
      </c>
      <c r="AE361" s="378" t="n">
        <f aca="false">SUMPRODUCT(B361:AA361,$B$1012:$AA$1012)</f>
        <v>57381.4012172546</v>
      </c>
      <c r="AF361" s="379" t="n">
        <f aca="false">XIRR(B361:AA361,$B$1:$AA$1)</f>
        <v>0.156914080304673</v>
      </c>
      <c r="AG361" s="380" t="n">
        <f aca="false">1-EXP(-(1/0.25)*(AD361/ABS($AD$1010)))</f>
        <v>0.984507085259441</v>
      </c>
    </row>
    <row r="362" customFormat="false" ht="12.75" hidden="false" customHeight="false" outlineLevel="0" collapsed="false">
      <c r="A362" s="371"/>
      <c r="B362" s="376" t="n">
        <f aca="false">+[2]data1cf!A362</f>
        <v>-94701.1282539197</v>
      </c>
      <c r="C362" s="376" t="n">
        <f aca="false">+[2]data1cf!B362</f>
        <v>13487.3540425823</v>
      </c>
      <c r="D362" s="376" t="n">
        <f aca="false">+[2]data1cf!C362</f>
        <v>20820.6207932748</v>
      </c>
      <c r="E362" s="376" t="n">
        <f aca="false">+[2]data1cf!D362</f>
        <v>19663.9359493007</v>
      </c>
      <c r="F362" s="376" t="n">
        <f aca="false">+[2]data1cf!E362</f>
        <v>18207.2113845909</v>
      </c>
      <c r="G362" s="376" t="n">
        <f aca="false">+[2]data1cf!F362</f>
        <v>17259.1636102115</v>
      </c>
      <c r="H362" s="376" t="n">
        <f aca="false">+[2]data1cf!G362</f>
        <v>16065.4136608279</v>
      </c>
      <c r="I362" s="376" t="n">
        <f aca="false">+[2]data1cf!H362</f>
        <v>15121.716532067</v>
      </c>
      <c r="J362" s="376" t="n">
        <f aca="false">+[2]data1cf!I362</f>
        <v>14476.3440499737</v>
      </c>
      <c r="K362" s="376" t="n">
        <f aca="false">+[2]data1cf!J362</f>
        <v>13913.7805252948</v>
      </c>
      <c r="L362" s="376" t="n">
        <f aca="false">+[2]data1cf!K362</f>
        <v>13196.0459978399</v>
      </c>
      <c r="M362" s="376" t="n">
        <f aca="false">+[2]data1cf!L362</f>
        <v>12570.3264760153</v>
      </c>
      <c r="N362" s="376" t="n">
        <f aca="false">+[2]data1cf!M362</f>
        <v>11915.8245109474</v>
      </c>
      <c r="O362" s="376" t="n">
        <f aca="false">+[2]data1cf!N362</f>
        <v>11344.4230286224</v>
      </c>
      <c r="P362" s="376" t="n">
        <f aca="false">+[2]data1cf!O362</f>
        <v>12250.7210814066</v>
      </c>
      <c r="Q362" s="376" t="n">
        <f aca="false">+[2]data1cf!P362</f>
        <v>13383.1745752147</v>
      </c>
      <c r="R362" s="376" t="n">
        <f aca="false">+[2]data1cf!Q362</f>
        <v>12035.2290788537</v>
      </c>
      <c r="S362" s="376" t="n">
        <f aca="false">+[2]data1cf!R362</f>
        <v>8826.50686155811</v>
      </c>
      <c r="T362" s="376" t="n">
        <f aca="false">+[2]data1cf!S362</f>
        <v>8333.2683320713</v>
      </c>
      <c r="U362" s="376" t="n">
        <f aca="false">+[2]data1cf!T362</f>
        <v>7840.05404492804</v>
      </c>
      <c r="V362" s="376" t="n">
        <f aca="false">+[2]data1cf!U362</f>
        <v>7346.86472739862</v>
      </c>
      <c r="W362" s="376" t="n">
        <f aca="false">+[2]data1cf!V362</f>
        <v>10353.2866220668</v>
      </c>
      <c r="X362" s="376" t="n">
        <f aca="false">+[2]data1cf!W362</f>
        <v>9860.14951350299</v>
      </c>
      <c r="Y362" s="376" t="n">
        <f aca="false">+[2]data1cf!X362</f>
        <v>9367.03968991039</v>
      </c>
      <c r="Z362" s="376" t="n">
        <f aca="false">+[2]data1cf!Y362</f>
        <v>8873.95796983815</v>
      </c>
      <c r="AA362" s="376" t="n">
        <f aca="false">+[2]data1cf!Z362</f>
        <v>8380.90519639189</v>
      </c>
      <c r="AB362" s="376"/>
      <c r="AC362" s="377" t="n">
        <f aca="false">XNPV(0.1,B362:AA362,$B$1:$AA$1)</f>
        <v>38684.0515870566</v>
      </c>
      <c r="AD362" s="377" t="n">
        <f aca="false">SUMPRODUCT(B362:AA362,$B$1010:$AA$1010)</f>
        <v>70488.9081351555</v>
      </c>
      <c r="AE362" s="378" t="n">
        <f aca="false">SUMPRODUCT(B362:AA362,$B$1012:$AA$1012)</f>
        <v>52164.7660173695</v>
      </c>
      <c r="AF362" s="379" t="n">
        <f aca="false">XIRR(B362:AA362,$B$1:$AA$1)</f>
        <v>0.160336564798196</v>
      </c>
      <c r="AG362" s="380" t="n">
        <f aca="false">1-EXP(-(1/0.25)*(AD362/ABS($AD$1010)))</f>
        <v>0.97667211026744</v>
      </c>
    </row>
    <row r="363" customFormat="false" ht="12.75" hidden="false" customHeight="false" outlineLevel="0" collapsed="false">
      <c r="A363" s="371"/>
      <c r="B363" s="376" t="n">
        <f aca="false">+[2]data1cf!A363</f>
        <v>-88967.6211543198</v>
      </c>
      <c r="C363" s="376" t="n">
        <f aca="false">+[2]data1cf!B363</f>
        <v>12746.8210263551</v>
      </c>
      <c r="D363" s="376" t="n">
        <f aca="false">+[2]data1cf!C363</f>
        <v>19657.7768006681</v>
      </c>
      <c r="E363" s="376" t="n">
        <f aca="false">+[2]data1cf!D363</f>
        <v>18556.8776283257</v>
      </c>
      <c r="F363" s="376" t="n">
        <f aca="false">+[2]data1cf!E363</f>
        <v>17210.2393342052</v>
      </c>
      <c r="G363" s="376" t="n">
        <f aca="false">+[2]data1cf!F363</f>
        <v>16319.9702320339</v>
      </c>
      <c r="H363" s="376" t="n">
        <f aca="false">+[2]data1cf!G363</f>
        <v>15198.1128475385</v>
      </c>
      <c r="I363" s="376" t="n">
        <f aca="false">+[2]data1cf!H363</f>
        <v>14311.5501403772</v>
      </c>
      <c r="J363" s="376" t="n">
        <f aca="false">+[2]data1cf!I363</f>
        <v>13705.2505582186</v>
      </c>
      <c r="K363" s="376" t="n">
        <f aca="false">+[2]data1cf!J363</f>
        <v>13177.1388389936</v>
      </c>
      <c r="L363" s="376" t="n">
        <f aca="false">+[2]data1cf!K363</f>
        <v>12502.4658167166</v>
      </c>
      <c r="M363" s="376" t="n">
        <f aca="false">+[2]data1cf!L363</f>
        <v>11914.6293421891</v>
      </c>
      <c r="N363" s="376" t="n">
        <f aca="false">+[2]data1cf!M363</f>
        <v>11299.7530049527</v>
      </c>
      <c r="O363" s="376" t="n">
        <f aca="false">+[2]data1cf!N363</f>
        <v>10763.3514328828</v>
      </c>
      <c r="P363" s="376" t="n">
        <f aca="false">+[2]data1cf!O363</f>
        <v>11614.3738733189</v>
      </c>
      <c r="Q363" s="376" t="n">
        <f aca="false">+[2]data1cf!P363</f>
        <v>12678.2650356486</v>
      </c>
      <c r="R363" s="376" t="n">
        <f aca="false">+[2]data1cf!Q363</f>
        <v>11411.9284410584</v>
      </c>
      <c r="S363" s="376" t="n">
        <f aca="false">+[2]data1cf!R363</f>
        <v>8397.47245852384</v>
      </c>
      <c r="T363" s="376" t="n">
        <f aca="false">+[2]data1cf!S363</f>
        <v>7934.09615626443</v>
      </c>
      <c r="U363" s="376" t="n">
        <f aca="false">+[2]data1cf!T363</f>
        <v>7470.74262864009</v>
      </c>
      <c r="V363" s="376" t="n">
        <f aca="false">+[2]data1cf!U363</f>
        <v>7007.41255888985</v>
      </c>
      <c r="W363" s="376" t="n">
        <f aca="false">+[2]data1cf!V363</f>
        <v>9831.81612288667</v>
      </c>
      <c r="X363" s="376" t="n">
        <f aca="false">+[2]data1cf!W363</f>
        <v>9368.53510120542</v>
      </c>
      <c r="Y363" s="376" t="n">
        <f aca="false">+[2]data1cf!X363</f>
        <v>8905.27971257657</v>
      </c>
      <c r="Z363" s="376" t="n">
        <f aca="false">+[2]data1cf!Y363</f>
        <v>8442.0507259917</v>
      </c>
      <c r="AA363" s="376" t="n">
        <f aca="false">+[2]data1cf!Z363</f>
        <v>7978.84893351213</v>
      </c>
      <c r="AB363" s="376"/>
      <c r="AC363" s="377" t="n">
        <f aca="false">XNPV(0.1,B363:AA363,$B$1:$AA$1)</f>
        <v>37248.8164520376</v>
      </c>
      <c r="AD363" s="377" t="n">
        <f aca="false">SUMPRODUCT(B363:AA363,$B$1010:$AA$1010)</f>
        <v>67362.958558375</v>
      </c>
      <c r="AE363" s="378" t="n">
        <f aca="false">SUMPRODUCT(B363:AA363,$B$1012:$AA$1012)</f>
        <v>49998.2600524375</v>
      </c>
      <c r="AF363" s="379" t="n">
        <f aca="false">XIRR(B363:AA363,$B$1:$AA$1)</f>
        <v>0.161687703350962</v>
      </c>
      <c r="AG363" s="380" t="n">
        <f aca="false">1-EXP(-(1/0.25)*(AD363/ABS($AD$1010)))</f>
        <v>0.972441551048204</v>
      </c>
    </row>
    <row r="364" customFormat="false" ht="12.75" hidden="false" customHeight="false" outlineLevel="0" collapsed="false">
      <c r="A364" s="371"/>
      <c r="B364" s="376" t="n">
        <f aca="false">+[2]data1cf!A364</f>
        <v>-92854.032713542</v>
      </c>
      <c r="C364" s="376" t="n">
        <f aca="false">+[2]data1cf!B364</f>
        <v>13253.5455581766</v>
      </c>
      <c r="D364" s="376" t="n">
        <f aca="false">+[2]data1cf!C364</f>
        <v>20486.4614013384</v>
      </c>
      <c r="E364" s="376" t="n">
        <f aca="false">+[2]data1cf!D364</f>
        <v>19331.3250538912</v>
      </c>
      <c r="F364" s="376" t="n">
        <f aca="false">+[2]data1cf!E364</f>
        <v>17886.0288001519</v>
      </c>
      <c r="G364" s="376" t="n">
        <f aca="false">+[2]data1cf!F364</f>
        <v>16956.5948908834</v>
      </c>
      <c r="H364" s="376" t="n">
        <f aca="false">+[2]data1cf!G364</f>
        <v>15786.0057109355</v>
      </c>
      <c r="I364" s="376" t="n">
        <f aca="false">+[2]data1cf!H364</f>
        <v>14860.7148967575</v>
      </c>
      <c r="J364" s="376" t="n">
        <f aca="false">+[2]data1cf!I364</f>
        <v>14227.930064416</v>
      </c>
      <c r="K364" s="376" t="n">
        <f aca="false">+[2]data1cf!J364</f>
        <v>13676.4654666428</v>
      </c>
      <c r="L364" s="376" t="n">
        <f aca="false">+[2]data1cf!K364</f>
        <v>12972.6035502782</v>
      </c>
      <c r="M364" s="376" t="n">
        <f aca="false">+[2]data1cf!L364</f>
        <v>12359.0883575845</v>
      </c>
      <c r="N364" s="376" t="n">
        <f aca="false">+[2]data1cf!M364</f>
        <v>11717.3521080169</v>
      </c>
      <c r="O364" s="376" t="n">
        <f aca="false">+[2]data1cf!N364</f>
        <v>11157.2261289786</v>
      </c>
      <c r="P364" s="376" t="n">
        <f aca="false">+[2]data1cf!O364</f>
        <v>12045.7166975675</v>
      </c>
      <c r="Q364" s="376" t="n">
        <f aca="false">+[2]data1cf!P364</f>
        <v>13156.082283484</v>
      </c>
      <c r="R364" s="376" t="n">
        <f aca="false">+[2]data1cf!Q364</f>
        <v>11834.4277528264</v>
      </c>
      <c r="S364" s="376" t="n">
        <f aca="false">+[2]data1cf!R364</f>
        <v>8688.289969393</v>
      </c>
      <c r="T364" s="376" t="n">
        <f aca="false">+[2]data1cf!S364</f>
        <v>8204.67179718129</v>
      </c>
      <c r="U364" s="376" t="n">
        <f aca="false">+[2]data1cf!T364</f>
        <v>7721.07739447901</v>
      </c>
      <c r="V364" s="376" t="n">
        <f aca="false">+[2]data1cf!U364</f>
        <v>7237.50747437143</v>
      </c>
      <c r="W364" s="376" t="n">
        <f aca="false">+[2]data1cf!V364</f>
        <v>10185.2906962326</v>
      </c>
      <c r="X364" s="376" t="n">
        <f aca="false">+[2]data1cf!W364</f>
        <v>9701.7719667823</v>
      </c>
      <c r="Y364" s="376" t="n">
        <f aca="false">+[2]data1cf!X364</f>
        <v>9218.27999012424</v>
      </c>
      <c r="Z364" s="376" t="n">
        <f aca="false">+[2]data1cf!Y364</f>
        <v>8734.8155688422</v>
      </c>
      <c r="AA364" s="376" t="n">
        <f aca="false">+[2]data1cf!Z364</f>
        <v>8251.37952959748</v>
      </c>
      <c r="AB364" s="376"/>
      <c r="AC364" s="377" t="n">
        <f aca="false">XNPV(0.1,B364:AA364,$B$1:$AA$1)</f>
        <v>38277.4904404256</v>
      </c>
      <c r="AD364" s="377" t="n">
        <f aca="false">SUMPRODUCT(B364:AA364,$B$1010:$AA$1010)</f>
        <v>69543.2626503129</v>
      </c>
      <c r="AE364" s="378" t="n">
        <f aca="false">SUMPRODUCT(B364:AA364,$B$1012:$AA$1012)</f>
        <v>51525.9385739093</v>
      </c>
      <c r="AF364" s="379" t="n">
        <f aca="false">XIRR(B364:AA364,$B$1:$AA$1)</f>
        <v>0.160862043845907</v>
      </c>
      <c r="AG364" s="380" t="n">
        <f aca="false">1-EXP(-(1/0.25)*(AD364/ABS($AD$1010)))</f>
        <v>0.975465836438407</v>
      </c>
    </row>
    <row r="365" customFormat="false" ht="12.75" hidden="false" customHeight="false" outlineLevel="0" collapsed="false">
      <c r="A365" s="371"/>
      <c r="B365" s="376" t="n">
        <f aca="false">+[2]data1cf!A365</f>
        <v>-113801.622375818</v>
      </c>
      <c r="C365" s="376" t="n">
        <f aca="false">+[2]data1cf!B365</f>
        <v>15802.9543089827</v>
      </c>
      <c r="D365" s="376" t="n">
        <f aca="false">+[2]data1cf!C365</f>
        <v>24622.6321011379</v>
      </c>
      <c r="E365" s="376" t="n">
        <f aca="false">+[2]data1cf!D365</f>
        <v>23222.4842669534</v>
      </c>
      <c r="F365" s="376" t="n">
        <f aca="false">+[2]data1cf!E365</f>
        <v>21528.5046972682</v>
      </c>
      <c r="G365" s="376" t="n">
        <f aca="false">+[2]data1cf!F365</f>
        <v>20387.9741772131</v>
      </c>
      <c r="H365" s="376" t="n">
        <f aca="false">+[2]data1cf!G365</f>
        <v>18954.7227343804</v>
      </c>
      <c r="I365" s="376" t="n">
        <f aca="false">+[2]data1cf!H365</f>
        <v>17820.6891038999</v>
      </c>
      <c r="J365" s="376" t="n">
        <f aca="false">+[2]data1cf!I365</f>
        <v>17045.1499223392</v>
      </c>
      <c r="K365" s="376" t="n">
        <f aca="false">+[2]data1cf!J365</f>
        <v>16367.814322536</v>
      </c>
      <c r="L365" s="376" t="n">
        <f aca="false">+[2]data1cf!K365</f>
        <v>15506.6255336248</v>
      </c>
      <c r="M365" s="376" t="n">
        <f aca="false">+[2]data1cf!L365</f>
        <v>14754.7031642847</v>
      </c>
      <c r="N365" s="376" t="n">
        <f aca="false">+[2]data1cf!M365</f>
        <v>13968.1931527759</v>
      </c>
      <c r="O365" s="376" t="n">
        <f aca="false">+[2]data1cf!N365</f>
        <v>13280.1936496446</v>
      </c>
      <c r="P365" s="376" t="n">
        <f aca="false">+[2]data1cf!O365</f>
        <v>14370.6358031335</v>
      </c>
      <c r="Q365" s="376" t="n">
        <f aca="false">+[2]data1cf!P365</f>
        <v>15731.4965155315</v>
      </c>
      <c r="R365" s="376" t="n">
        <f aca="false">+[2]data1cf!Q365</f>
        <v>14111.6807098659</v>
      </c>
      <c r="S365" s="376" t="n">
        <f aca="false">+[2]data1cf!R365</f>
        <v>10255.7837336178</v>
      </c>
      <c r="T365" s="376" t="n">
        <f aca="false">+[2]data1cf!S365</f>
        <v>9663.06276071288</v>
      </c>
      <c r="U365" s="376" t="n">
        <f aca="false">+[2]data1cf!T365</f>
        <v>9070.37091964694</v>
      </c>
      <c r="V365" s="376" t="n">
        <f aca="false">+[2]data1cf!U365</f>
        <v>8477.70908437523</v>
      </c>
      <c r="W365" s="376" t="n">
        <f aca="false">+[2]data1cf!V365</f>
        <v>12090.5033083475</v>
      </c>
      <c r="X365" s="376" t="n">
        <f aca="false">+[2]data1cf!W365</f>
        <v>11497.9042121909</v>
      </c>
      <c r="Y365" s="376" t="n">
        <f aca="false">+[2]data1cf!X365</f>
        <v>10905.3379041758</v>
      </c>
      <c r="Z365" s="376" t="n">
        <f aca="false">+[2]data1cf!Y365</f>
        <v>10312.8053679464</v>
      </c>
      <c r="AA365" s="376" t="n">
        <f aca="false">+[2]data1cf!Z365</f>
        <v>9720.30761665634</v>
      </c>
      <c r="AB365" s="376"/>
      <c r="AC365" s="377" t="n">
        <f aca="false">XNPV(0.1,B365:AA365,$B$1:$AA$1)</f>
        <v>43171.0976183192</v>
      </c>
      <c r="AD365" s="377" t="n">
        <f aca="false">SUMPRODUCT(B365:AA365,$B$1010:$AA$1010)</f>
        <v>80583.911183184</v>
      </c>
      <c r="AE365" s="378" t="n">
        <f aca="false">SUMPRODUCT(B365:AA365,$B$1012:$AA$1012)</f>
        <v>59073.4064778531</v>
      </c>
      <c r="AF365" s="379" t="n">
        <f aca="false">XIRR(B365:AA365,$B$1:$AA$1)</f>
        <v>0.15632210296105</v>
      </c>
      <c r="AG365" s="380" t="n">
        <f aca="false">1-EXP(-(1/0.25)*(AD365/ABS($AD$1010)))</f>
        <v>0.986381406292103</v>
      </c>
    </row>
    <row r="366" customFormat="false" ht="12.75" hidden="false" customHeight="false" outlineLevel="0" collapsed="false">
      <c r="A366" s="371"/>
      <c r="B366" s="376" t="n">
        <f aca="false">+[2]data1cf!A366</f>
        <v>-97500.7308851458</v>
      </c>
      <c r="C366" s="376" t="n">
        <f aca="false">+[2]data1cf!B366</f>
        <v>13800.4830227558</v>
      </c>
      <c r="D366" s="376" t="n">
        <f aca="false">+[2]data1cf!C366</f>
        <v>21351.5438596026</v>
      </c>
      <c r="E366" s="376" t="n">
        <f aca="false">+[2]data1cf!D366</f>
        <v>20091.3232648841</v>
      </c>
      <c r="F366" s="376" t="n">
        <f aca="false">+[2]data1cf!E366</f>
        <v>18694.0208586236</v>
      </c>
      <c r="G366" s="376" t="n">
        <f aca="false">+[2]data1cf!F366</f>
        <v>17717.7604527896</v>
      </c>
      <c r="H366" s="376" t="n">
        <f aca="false">+[2]data1cf!G366</f>
        <v>16488.906227728</v>
      </c>
      <c r="I366" s="376" t="n">
        <f aca="false">+[2]data1cf!H366</f>
        <v>15517.3110473443</v>
      </c>
      <c r="J366" s="376" t="n">
        <f aca="false">+[2]data1cf!I366</f>
        <v>14852.8597376563</v>
      </c>
      <c r="K366" s="376" t="n">
        <f aca="false">+[2]data1cf!J366</f>
        <v>14273.4738102972</v>
      </c>
      <c r="L366" s="376" t="n">
        <f aca="false">+[2]data1cf!K366</f>
        <v>13534.7128672286</v>
      </c>
      <c r="M366" s="376" t="n">
        <f aca="false">+[2]data1cf!L366</f>
        <v>12890.4955085566</v>
      </c>
      <c r="N366" s="376" t="n">
        <f aca="false">+[2]data1cf!M366</f>
        <v>12216.6448255026</v>
      </c>
      <c r="O366" s="376" t="n">
        <f aca="false">+[2]data1cf!N366</f>
        <v>11628.1533075083</v>
      </c>
      <c r="P366" s="376" t="n">
        <f aca="false">+[2]data1cf!O366</f>
        <v>12561.4417776905</v>
      </c>
      <c r="Q366" s="376" t="n">
        <f aca="false">+[2]data1cf!P366</f>
        <v>13727.3734342138</v>
      </c>
      <c r="R366" s="376" t="n">
        <f aca="false">+[2]data1cf!Q366</f>
        <v>12339.5792916124</v>
      </c>
      <c r="S366" s="376" t="n">
        <f aca="false">+[2]data1cf!R366</f>
        <v>9035.99920590441</v>
      </c>
      <c r="T366" s="376" t="n">
        <f aca="false">+[2]data1cf!S366</f>
        <v>8528.17930964371</v>
      </c>
      <c r="U366" s="376" t="n">
        <f aca="false">+[2]data1cf!T366</f>
        <v>8020.38437239096</v>
      </c>
      <c r="V366" s="376" t="n">
        <f aca="false">+[2]data1cf!U366</f>
        <v>7512.61514291639</v>
      </c>
      <c r="W366" s="376" t="n">
        <f aca="false">+[2]data1cf!V366</f>
        <v>10607.914401583</v>
      </c>
      <c r="X366" s="376" t="n">
        <f aca="false">+[2]data1cf!W366</f>
        <v>10100.1989245019</v>
      </c>
      <c r="Y366" s="376" t="n">
        <f aca="false">+[2]data1cf!X366</f>
        <v>9592.51153900411</v>
      </c>
      <c r="Z366" s="376" t="n">
        <f aca="false">+[2]data1cf!Y366</f>
        <v>9084.85308783716</v>
      </c>
      <c r="AA366" s="376" t="n">
        <f aca="false">+[2]data1cf!Z366</f>
        <v>8577.22443903097</v>
      </c>
      <c r="AB366" s="376"/>
      <c r="AC366" s="377" t="n">
        <f aca="false">XNPV(0.1,B366:AA366,$B$1:$AA$1)</f>
        <v>39225.3214247527</v>
      </c>
      <c r="AD366" s="377" t="n">
        <f aca="false">SUMPRODUCT(B366:AA366,$B$1010:$AA$1010)</f>
        <v>71839.6732483278</v>
      </c>
      <c r="AE366" s="378" t="n">
        <f aca="false">SUMPRODUCT(B366:AA366,$B$1012:$AA$1012)</f>
        <v>53053.6168404019</v>
      </c>
      <c r="AF366" s="379" t="n">
        <f aca="false">XIRR(B366:AA366,$B$1:$AA$1)</f>
        <v>0.159439900089761</v>
      </c>
      <c r="AG366" s="380" t="n">
        <f aca="false">1-EXP(-(1/0.25)*(AD366/ABS($AD$1010)))</f>
        <v>0.978293021733698</v>
      </c>
    </row>
    <row r="367" customFormat="false" ht="12.75" hidden="false" customHeight="false" outlineLevel="0" collapsed="false">
      <c r="A367" s="371"/>
      <c r="B367" s="376" t="n">
        <f aca="false">+[2]data1cf!A367</f>
        <v>-104632.646313681</v>
      </c>
      <c r="C367" s="376" t="n">
        <f aca="false">+[2]data1cf!B367</f>
        <v>14622.6065470098</v>
      </c>
      <c r="D367" s="376" t="n">
        <f aca="false">+[2]data1cf!C367</f>
        <v>22749.7922175998</v>
      </c>
      <c r="E367" s="376" t="n">
        <f aca="false">+[2]data1cf!D367</f>
        <v>21451.3155362725</v>
      </c>
      <c r="F367" s="376" t="n">
        <f aca="false">+[2]data1cf!E367</f>
        <v>19934.1554262533</v>
      </c>
      <c r="G367" s="376" t="n">
        <f aca="false">+[2]data1cf!F367</f>
        <v>18886.0240701261</v>
      </c>
      <c r="H367" s="376" t="n">
        <f aca="false">+[2]data1cf!G367</f>
        <v>17567.7426090262</v>
      </c>
      <c r="I367" s="376" t="n">
        <f aca="false">+[2]data1cf!H367</f>
        <v>16525.0778623494</v>
      </c>
      <c r="J367" s="376" t="n">
        <f aca="false">+[2]data1cf!I367</f>
        <v>15812.0237319024</v>
      </c>
      <c r="K367" s="376" t="n">
        <f aca="false">+[2]data1cf!J367</f>
        <v>15189.7831680025</v>
      </c>
      <c r="L367" s="376" t="n">
        <f aca="false">+[2]data1cf!K367</f>
        <v>14397.4579739759</v>
      </c>
      <c r="M367" s="376" t="n">
        <f aca="false">+[2]data1cf!L367</f>
        <v>13706.1178534748</v>
      </c>
      <c r="N367" s="376" t="n">
        <f aca="false">+[2]data1cf!M367</f>
        <v>12982.9768108578</v>
      </c>
      <c r="O367" s="376" t="n">
        <f aca="false">+[2]data1cf!N367</f>
        <v>12350.948868192</v>
      </c>
      <c r="P367" s="376" t="n">
        <f aca="false">+[2]data1cf!O367</f>
        <v>13352.9947299111</v>
      </c>
      <c r="Q367" s="376" t="n">
        <f aca="false">+[2]data1cf!P367</f>
        <v>14604.2111416798</v>
      </c>
      <c r="R367" s="376" t="n">
        <f aca="false">+[2]data1cf!Q367</f>
        <v>13114.903601513</v>
      </c>
      <c r="S367" s="376" t="n">
        <f aca="false">+[2]data1cf!R367</f>
        <v>9569.67554487431</v>
      </c>
      <c r="T367" s="376" t="n">
        <f aca="false">+[2]data1cf!S367</f>
        <v>9024.7099931895</v>
      </c>
      <c r="U367" s="376" t="n">
        <f aca="false">+[2]data1cf!T367</f>
        <v>8479.77122619672</v>
      </c>
      <c r="V367" s="376" t="n">
        <f aca="false">+[2]data1cf!U367</f>
        <v>7934.86004743677</v>
      </c>
      <c r="W367" s="376" t="n">
        <f aca="false">+[2]data1cf!V367</f>
        <v>11256.5720964324</v>
      </c>
      <c r="X367" s="376" t="n">
        <f aca="false">+[2]data1cf!W367</f>
        <v>10711.7186019084</v>
      </c>
      <c r="Y367" s="376" t="n">
        <f aca="false">+[2]data1cf!X367</f>
        <v>10166.8952537913</v>
      </c>
      <c r="Z367" s="376" t="n">
        <f aca="false">+[2]data1cf!Y367</f>
        <v>9622.10295647332</v>
      </c>
      <c r="AA367" s="376" t="n">
        <f aca="false">+[2]data1cf!Z367</f>
        <v>9077.34264147838</v>
      </c>
      <c r="AB367" s="376"/>
      <c r="AC367" s="377" t="n">
        <f aca="false">XNPV(0.1,B367:AA367,$B$1:$AA$1)</f>
        <v>40867.9235930431</v>
      </c>
      <c r="AD367" s="377" t="n">
        <f aca="false">SUMPRODUCT(B367:AA367,$B$1010:$AA$1010)</f>
        <v>75576.0662326429</v>
      </c>
      <c r="AE367" s="378" t="n">
        <f aca="false">SUMPRODUCT(B367:AA367,$B$1012:$AA$1012)</f>
        <v>55600.2579032457</v>
      </c>
      <c r="AF367" s="379" t="n">
        <f aca="false">XIRR(B367:AA367,$B$1:$AA$1)</f>
        <v>0.157810799252617</v>
      </c>
      <c r="AG367" s="380" t="n">
        <f aca="false">1-EXP(-(1/0.25)*(AD367/ABS($AD$1010)))</f>
        <v>0.982213699042295</v>
      </c>
    </row>
    <row r="368" customFormat="false" ht="12.75" hidden="false" customHeight="false" outlineLevel="0" collapsed="false">
      <c r="A368" s="371"/>
      <c r="B368" s="376" t="n">
        <f aca="false">+[2]data1cf!A368</f>
        <v>-103796.948184907</v>
      </c>
      <c r="C368" s="376" t="n">
        <f aca="false">+[2]data1cf!B368</f>
        <v>14571.5313881094</v>
      </c>
      <c r="D368" s="376" t="n">
        <f aca="false">+[2]data1cf!C368</f>
        <v>22612.9166689996</v>
      </c>
      <c r="E368" s="376" t="n">
        <f aca="false">+[2]data1cf!D368</f>
        <v>21312.5255400182</v>
      </c>
      <c r="F368" s="376" t="n">
        <f aca="false">+[2]data1cf!E368</f>
        <v>19788.8398868331</v>
      </c>
      <c r="G368" s="376" t="n">
        <f aca="false">+[2]data1cf!F368</f>
        <v>18749.1301699241</v>
      </c>
      <c r="H368" s="376" t="n">
        <f aca="false">+[2]data1cf!G368</f>
        <v>17441.3275450593</v>
      </c>
      <c r="I368" s="376" t="n">
        <f aca="false">+[2]data1cf!H368</f>
        <v>16406.9905336395</v>
      </c>
      <c r="J368" s="376" t="n">
        <f aca="false">+[2]data1cf!I368</f>
        <v>15699.6315473328</v>
      </c>
      <c r="K368" s="376" t="n">
        <f aca="false">+[2]data1cf!J368</f>
        <v>15082.4125712412</v>
      </c>
      <c r="L368" s="376" t="n">
        <f aca="false">+[2]data1cf!K368</f>
        <v>14296.3638880263</v>
      </c>
      <c r="M368" s="376" t="n">
        <f aca="false">+[2]data1cf!L368</f>
        <v>13610.5454824527</v>
      </c>
      <c r="N368" s="376" t="n">
        <f aca="false">+[2]data1cf!M368</f>
        <v>12893.1801478717</v>
      </c>
      <c r="O368" s="376" t="n">
        <f aca="false">+[2]data1cf!N368</f>
        <v>12266.2536830622</v>
      </c>
      <c r="P368" s="376" t="n">
        <f aca="false">+[2]data1cf!O368</f>
        <v>13260.2427437687</v>
      </c>
      <c r="Q368" s="376" t="n">
        <f aca="false">+[2]data1cf!P368</f>
        <v>14501.4657237468</v>
      </c>
      <c r="R368" s="376" t="n">
        <f aca="false">+[2]data1cf!Q368</f>
        <v>13024.0532428023</v>
      </c>
      <c r="S368" s="376" t="n">
        <f aca="false">+[2]data1cf!R368</f>
        <v>9507.14082719333</v>
      </c>
      <c r="T368" s="376" t="n">
        <f aca="false">+[2]data1cf!S368</f>
        <v>8966.5279006961</v>
      </c>
      <c r="U368" s="376" t="n">
        <f aca="false">+[2]data1cf!T368</f>
        <v>8425.94154496231</v>
      </c>
      <c r="V368" s="376" t="n">
        <f aca="false">+[2]data1cf!U368</f>
        <v>7885.38255711486</v>
      </c>
      <c r="W368" s="376" t="n">
        <f aca="false">+[2]data1cf!V368</f>
        <v>11180.5641814154</v>
      </c>
      <c r="X368" s="376" t="n">
        <f aca="false">+[2]data1cf!W368</f>
        <v>10640.0624170815</v>
      </c>
      <c r="Y368" s="376" t="n">
        <f aca="false">+[2]data1cf!X368</f>
        <v>10099.5905583759</v>
      </c>
      <c r="Z368" s="376" t="n">
        <f aca="false">+[2]data1cf!Y368</f>
        <v>9559.14950246755</v>
      </c>
      <c r="AA368" s="376" t="n">
        <f aca="false">+[2]data1cf!Z368</f>
        <v>9018.74017344028</v>
      </c>
      <c r="AB368" s="376"/>
      <c r="AC368" s="377" t="n">
        <f aca="false">XNPV(0.1,B368:AA368,$B$1:$AA$1)</f>
        <v>40754.3244029946</v>
      </c>
      <c r="AD368" s="377" t="n">
        <f aca="false">SUMPRODUCT(B368:AA368,$B$1010:$AA$1010)</f>
        <v>75223.0151054941</v>
      </c>
      <c r="AE368" s="378" t="n">
        <f aca="false">SUMPRODUCT(B368:AA368,$B$1012:$AA$1012)</f>
        <v>55384.2494161501</v>
      </c>
      <c r="AF368" s="379" t="n">
        <f aca="false">XIRR(B368:AA368,$B$1:$AA$1)</f>
        <v>0.15813004385935</v>
      </c>
      <c r="AG368" s="380" t="n">
        <f aca="false">1-EXP(-(1/0.25)*(AD368/ABS($AD$1010)))</f>
        <v>0.981875739132288</v>
      </c>
    </row>
    <row r="369" customFormat="false" ht="12.75" hidden="false" customHeight="false" outlineLevel="0" collapsed="false">
      <c r="A369" s="371"/>
      <c r="B369" s="376" t="n">
        <f aca="false">+[2]data1cf!A369</f>
        <v>-108806.697484155</v>
      </c>
      <c r="C369" s="376" t="n">
        <f aca="false">+[2]data1cf!B369</f>
        <v>15124.9005855908</v>
      </c>
      <c r="D369" s="376" t="n">
        <f aca="false">+[2]data1cf!C369</f>
        <v>23612.4134657379</v>
      </c>
      <c r="E369" s="376" t="n">
        <f aca="false">+[2]data1cf!D369</f>
        <v>22272.9185001085</v>
      </c>
      <c r="F369" s="376" t="n">
        <f aca="false">+[2]data1cf!E369</f>
        <v>20659.9611646177</v>
      </c>
      <c r="G369" s="376" t="n">
        <f aca="false">+[2]data1cf!F369</f>
        <v>19569.7663506158</v>
      </c>
      <c r="H369" s="376" t="n">
        <f aca="false">+[2]data1cf!G369</f>
        <v>18199.1463749894</v>
      </c>
      <c r="I369" s="376" t="n">
        <f aca="false">+[2]data1cf!H369</f>
        <v>17114.8871913982</v>
      </c>
      <c r="J369" s="376" t="n">
        <f aca="false">+[2]data1cf!I369</f>
        <v>16373.387594525</v>
      </c>
      <c r="K369" s="376" t="n">
        <f aca="false">+[2]data1cf!J369</f>
        <v>15726.0657677294</v>
      </c>
      <c r="L369" s="376" t="n">
        <f aca="false">+[2]data1cf!K369</f>
        <v>14902.3913623096</v>
      </c>
      <c r="M369" s="376" t="n">
        <f aca="false">+[2]data1cf!L369</f>
        <v>14183.4720001393</v>
      </c>
      <c r="N369" s="376" t="n">
        <f aca="false">+[2]data1cf!M369</f>
        <v>13431.4830995955</v>
      </c>
      <c r="O369" s="376" t="n">
        <f aca="false">+[2]data1cf!N369</f>
        <v>12773.974868194</v>
      </c>
      <c r="P369" s="376" t="n">
        <f aca="false">+[2]data1cf!O369</f>
        <v>13816.2619348881</v>
      </c>
      <c r="Q369" s="376" t="n">
        <f aca="false">+[2]data1cf!P369</f>
        <v>15117.3924175711</v>
      </c>
      <c r="R369" s="376" t="n">
        <f aca="false">+[2]data1cf!Q369</f>
        <v>13568.6727713338</v>
      </c>
      <c r="S369" s="376" t="n">
        <f aca="false">+[2]data1cf!R369</f>
        <v>9882.0169305306</v>
      </c>
      <c r="T369" s="376" t="n">
        <f aca="false">+[2]data1cf!S369</f>
        <v>9315.31137532854</v>
      </c>
      <c r="U369" s="376" t="n">
        <f aca="false">+[2]data1cf!T369</f>
        <v>8748.63367332514</v>
      </c>
      <c r="V369" s="376" t="n">
        <f aca="false">+[2]data1cf!U369</f>
        <v>8181.98466011637</v>
      </c>
      <c r="W369" s="376" t="n">
        <f aca="false">+[2]data1cf!V369</f>
        <v>11636.2078951956</v>
      </c>
      <c r="X369" s="376" t="n">
        <f aca="false">+[2]data1cf!W369</f>
        <v>11069.6188673875</v>
      </c>
      <c r="Y369" s="376" t="n">
        <f aca="false">+[2]data1cf!X369</f>
        <v>10503.0611885999</v>
      </c>
      <c r="Z369" s="376" t="n">
        <f aca="false">+[2]data1cf!Y369</f>
        <v>9936.53579930344</v>
      </c>
      <c r="AA369" s="376" t="n">
        <f aca="false">+[2]data1cf!Z369</f>
        <v>9370.04366818281</v>
      </c>
      <c r="AB369" s="376"/>
      <c r="AC369" s="377" t="n">
        <f aca="false">XNPV(0.1,B369:AA369,$B$1:$AA$1)</f>
        <v>41904.3411839717</v>
      </c>
      <c r="AD369" s="377" t="n">
        <f aca="false">SUMPRODUCT(B369:AA369,$B$1010:$AA$1010)</f>
        <v>77844.6044900385</v>
      </c>
      <c r="AE369" s="378" t="n">
        <f aca="false">SUMPRODUCT(B369:AA369,$B$1012:$AA$1012)</f>
        <v>57169.7646658998</v>
      </c>
      <c r="AF369" s="379" t="n">
        <f aca="false">XIRR(B369:AA369,$B$1:$AA$1)</f>
        <v>0.157079199074969</v>
      </c>
      <c r="AG369" s="380" t="n">
        <f aca="false">1-EXP(-(1/0.25)*(AD369/ABS($AD$1010)))</f>
        <v>0.984239894600455</v>
      </c>
    </row>
    <row r="370" customFormat="false" ht="12.75" hidden="false" customHeight="false" outlineLevel="0" collapsed="false">
      <c r="A370" s="371"/>
      <c r="B370" s="376" t="n">
        <f aca="false">+[2]data1cf!A370</f>
        <v>-95786.2503961231</v>
      </c>
      <c r="C370" s="376" t="n">
        <f aca="false">+[2]data1cf!B370</f>
        <v>13598.6438496392</v>
      </c>
      <c r="D370" s="376" t="n">
        <f aca="false">+[2]data1cf!C370</f>
        <v>21045.7016905422</v>
      </c>
      <c r="E370" s="376" t="n">
        <f aca="false">+[2]data1cf!D370</f>
        <v>19871.5792603149</v>
      </c>
      <c r="F370" s="376" t="n">
        <f aca="false">+[2]data1cf!E370</f>
        <v>18395.8980694137</v>
      </c>
      <c r="G370" s="376" t="n">
        <f aca="false">+[2]data1cf!F370</f>
        <v>17436.915117756</v>
      </c>
      <c r="H370" s="376" t="n">
        <f aca="false">+[2]data1cf!G370</f>
        <v>16229.5587992401</v>
      </c>
      <c r="I370" s="376" t="n">
        <f aca="false">+[2]data1cf!H370</f>
        <v>15275.0484239125</v>
      </c>
      <c r="J370" s="376" t="n">
        <f aca="false">+[2]data1cf!I370</f>
        <v>14622.2810143965</v>
      </c>
      <c r="K370" s="376" t="n">
        <f aca="false">+[2]data1cf!J370</f>
        <v>14053.1971494987</v>
      </c>
      <c r="L370" s="376" t="n">
        <f aca="false">+[2]data1cf!K370</f>
        <v>13327.3128121748</v>
      </c>
      <c r="M370" s="376" t="n">
        <f aca="false">+[2]data1cf!L370</f>
        <v>12694.4235541446</v>
      </c>
      <c r="N370" s="376" t="n">
        <f aca="false">+[2]data1cf!M370</f>
        <v>12032.4220525083</v>
      </c>
      <c r="O370" s="376" t="n">
        <f aca="false">+[2]data1cf!N370</f>
        <v>11454.3964957847</v>
      </c>
      <c r="P370" s="376" t="n">
        <f aca="false">+[2]data1cf!O370</f>
        <v>12371.1559973543</v>
      </c>
      <c r="Q370" s="376" t="n">
        <f aca="false">+[2]data1cf!P370</f>
        <v>13516.5855811394</v>
      </c>
      <c r="R370" s="376" t="n">
        <f aca="false">+[2]data1cf!Q370</f>
        <v>12153.1948041195</v>
      </c>
      <c r="S370" s="376" t="n">
        <f aca="false">+[2]data1cf!R370</f>
        <v>8907.70580705729</v>
      </c>
      <c r="T370" s="376" t="n">
        <f aca="false">+[2]data1cf!S370</f>
        <v>8408.81555979688</v>
      </c>
      <c r="U370" s="376" t="n">
        <f aca="false">+[2]data1cf!T370</f>
        <v>7909.94983265814</v>
      </c>
      <c r="V370" s="376" t="n">
        <f aca="false">+[2]data1cf!U370</f>
        <v>7411.10936124475</v>
      </c>
      <c r="W370" s="376" t="n">
        <f aca="false">+[2]data1cf!V370</f>
        <v>10451.9800003668</v>
      </c>
      <c r="X370" s="376" t="n">
        <f aca="false">+[2]data1cf!W370</f>
        <v>9953.19233614948</v>
      </c>
      <c r="Y370" s="376" t="n">
        <f aca="false">+[2]data1cf!X370</f>
        <v>9454.43226954517</v>
      </c>
      <c r="Z370" s="376" t="n">
        <f aca="false">+[2]data1cf!Y370</f>
        <v>8955.70062848222</v>
      </c>
      <c r="AA370" s="376" t="n">
        <f aca="false">+[2]data1cf!Z370</f>
        <v>8456.99826572688</v>
      </c>
      <c r="AB370" s="376"/>
      <c r="AC370" s="377" t="n">
        <f aca="false">XNPV(0.1,B370:AA370,$B$1:$AA$1)</f>
        <v>38932.1659256529</v>
      </c>
      <c r="AD370" s="377" t="n">
        <f aca="false">SUMPRODUCT(B370:AA370,$B$1010:$AA$1010)</f>
        <v>71056.0156202814</v>
      </c>
      <c r="AE370" s="378" t="n">
        <f aca="false">SUMPRODUCT(B370:AA370,$B$1012:$AA$1012)</f>
        <v>52550.6747779757</v>
      </c>
      <c r="AF370" s="379" t="n">
        <f aca="false">XIRR(B370:AA370,$B$1:$AA$1)</f>
        <v>0.160051360464412</v>
      </c>
      <c r="AG370" s="380" t="n">
        <f aca="false">1-EXP(-(1/0.25)*(AD370/ABS($AD$1010)))</f>
        <v>0.977366878697126</v>
      </c>
    </row>
    <row r="371" customFormat="false" ht="12.75" hidden="false" customHeight="false" outlineLevel="0" collapsed="false">
      <c r="A371" s="371"/>
      <c r="B371" s="376" t="n">
        <f aca="false">+[2]data1cf!A371</f>
        <v>-115562.857098463</v>
      </c>
      <c r="C371" s="376" t="n">
        <f aca="false">+[2]data1cf!B371</f>
        <v>15957.1396424796</v>
      </c>
      <c r="D371" s="376" t="n">
        <f aca="false">+[2]data1cf!C371</f>
        <v>24985.5135273915</v>
      </c>
      <c r="E371" s="376" t="n">
        <f aca="false">+[2]data1cf!D371</f>
        <v>23497.3235201063</v>
      </c>
      <c r="F371" s="376" t="n">
        <f aca="false">+[2]data1cf!E371</f>
        <v>21834.7573559191</v>
      </c>
      <c r="G371" s="376" t="n">
        <f aca="false">+[2]data1cf!F371</f>
        <v>20676.4782219784</v>
      </c>
      <c r="H371" s="376" t="n">
        <f aca="false">+[2]data1cf!G371</f>
        <v>19221.1426202912</v>
      </c>
      <c r="I371" s="376" t="n">
        <f aca="false">+[2]data1cf!H371</f>
        <v>18069.5582786261</v>
      </c>
      <c r="J371" s="376" t="n">
        <f aca="false">+[2]data1cf!I371</f>
        <v>17282.0165745457</v>
      </c>
      <c r="K371" s="376" t="n">
        <f aca="false">+[2]data1cf!J371</f>
        <v>16594.0979729308</v>
      </c>
      <c r="L371" s="376" t="n">
        <f aca="false">+[2]data1cf!K371</f>
        <v>15719.6814306025</v>
      </c>
      <c r="M371" s="376" t="n">
        <f aca="false">+[2]data1cf!L371</f>
        <v>14956.1220409989</v>
      </c>
      <c r="N371" s="376" t="n">
        <f aca="false">+[2]data1cf!M371</f>
        <v>14157.4397184714</v>
      </c>
      <c r="O371" s="376" t="n">
        <f aca="false">+[2]data1cf!N371</f>
        <v>13458.6888451649</v>
      </c>
      <c r="P371" s="376" t="n">
        <f aca="false">+[2]data1cf!O371</f>
        <v>14566.1107156213</v>
      </c>
      <c r="Q371" s="376" t="n">
        <f aca="false">+[2]data1cf!P371</f>
        <v>15948.0325964748</v>
      </c>
      <c r="R371" s="376" t="n">
        <f aca="false">+[2]data1cf!Q371</f>
        <v>14303.1479404565</v>
      </c>
      <c r="S371" s="376" t="n">
        <f aca="false">+[2]data1cf!R371</f>
        <v>10387.5757196932</v>
      </c>
      <c r="T371" s="376" t="n">
        <f aca="false">+[2]data1cf!S371</f>
        <v>9785.68158443321</v>
      </c>
      <c r="U371" s="376" t="n">
        <f aca="false">+[2]data1cf!T371</f>
        <v>9183.81703186703</v>
      </c>
      <c r="V371" s="376" t="n">
        <f aca="false">+[2]data1cf!U371</f>
        <v>8581.9829494755</v>
      </c>
      <c r="W371" s="376" t="n">
        <f aca="false">+[2]data1cf!V371</f>
        <v>12250.6900725804</v>
      </c>
      <c r="X371" s="376" t="n">
        <f aca="false">+[2]data1cf!W371</f>
        <v>11648.9197002771</v>
      </c>
      <c r="Y371" s="376" t="n">
        <f aca="false">+[2]data1cf!X371</f>
        <v>11047.1826235562</v>
      </c>
      <c r="Z371" s="376" t="n">
        <f aca="false">+[2]data1cf!Y371</f>
        <v>10445.4798412854</v>
      </c>
      <c r="AA371" s="376" t="n">
        <f aca="false">+[2]data1cf!Z371</f>
        <v>9843.81238229802</v>
      </c>
      <c r="AB371" s="376"/>
      <c r="AC371" s="377" t="n">
        <f aca="false">XNPV(0.1,B371:AA371,$B$1:$AA$1)</f>
        <v>43501.0405572664</v>
      </c>
      <c r="AD371" s="377" t="n">
        <f aca="false">SUMPRODUCT(B371:AA371,$B$1010:$AA$1010)</f>
        <v>81424.1018244116</v>
      </c>
      <c r="AE371" s="378" t="n">
        <f aca="false">SUMPRODUCT(B371:AA371,$B$1012:$AA$1012)</f>
        <v>59622.5773573954</v>
      </c>
      <c r="AF371" s="379" t="n">
        <f aca="false">XIRR(B371:AA371,$B$1:$AA$1)</f>
        <v>0.1558856897759</v>
      </c>
      <c r="AG371" s="380" t="n">
        <f aca="false">1-EXP(-(1/0.25)*(AD371/ABS($AD$1010)))</f>
        <v>0.986977984770097</v>
      </c>
    </row>
    <row r="372" customFormat="false" ht="12.75" hidden="false" customHeight="false" outlineLevel="0" collapsed="false">
      <c r="A372" s="371"/>
      <c r="B372" s="376" t="n">
        <f aca="false">+[2]data1cf!A372</f>
        <v>-92830.2407027825</v>
      </c>
      <c r="C372" s="376" t="n">
        <f aca="false">+[2]data1cf!B372</f>
        <v>13204.3129107363</v>
      </c>
      <c r="D372" s="376" t="n">
        <f aca="false">+[2]data1cf!C372</f>
        <v>20461.5361237461</v>
      </c>
      <c r="E372" s="376" t="n">
        <f aca="false">+[2]data1cf!D372</f>
        <v>19284.493607348</v>
      </c>
      <c r="F372" s="376" t="n">
        <f aca="false">+[2]data1cf!E372</f>
        <v>17881.8917215127</v>
      </c>
      <c r="G372" s="376" t="n">
        <f aca="false">+[2]data1cf!F372</f>
        <v>16952.6975731387</v>
      </c>
      <c r="H372" s="376" t="n">
        <f aca="false">+[2]data1cf!G372</f>
        <v>15782.406721709</v>
      </c>
      <c r="I372" s="376" t="n">
        <f aca="false">+[2]data1cf!H372</f>
        <v>14857.3529950151</v>
      </c>
      <c r="J372" s="376" t="n">
        <f aca="false">+[2]data1cf!I372</f>
        <v>14224.7303012809</v>
      </c>
      <c r="K372" s="376" t="n">
        <f aca="false">+[2]data1cf!J372</f>
        <v>13673.4086662199</v>
      </c>
      <c r="L372" s="376" t="n">
        <f aca="false">+[2]data1cf!K372</f>
        <v>12969.7254397526</v>
      </c>
      <c r="M372" s="376" t="n">
        <f aca="false">+[2]data1cf!L372</f>
        <v>12356.3674482019</v>
      </c>
      <c r="N372" s="376" t="n">
        <f aca="false">+[2]data1cf!M372</f>
        <v>11714.7956308652</v>
      </c>
      <c r="O372" s="376" t="n">
        <f aca="false">+[2]data1cf!N372</f>
        <v>11154.8148889788</v>
      </c>
      <c r="P372" s="376" t="n">
        <f aca="false">+[2]data1cf!O372</f>
        <v>12043.0760834794</v>
      </c>
      <c r="Q372" s="376" t="n">
        <f aca="false">+[2]data1cf!P372</f>
        <v>13153.1571601592</v>
      </c>
      <c r="R372" s="376" t="n">
        <f aca="false">+[2]data1cf!Q372</f>
        <v>11831.8412773546</v>
      </c>
      <c r="S372" s="376" t="n">
        <f aca="false">+[2]data1cf!R372</f>
        <v>8686.50962954936</v>
      </c>
      <c r="T372" s="376" t="n">
        <f aca="false">+[2]data1cf!S372</f>
        <v>8203.01537493628</v>
      </c>
      <c r="U372" s="376" t="n">
        <f aca="false">+[2]data1cf!T372</f>
        <v>7719.54488374216</v>
      </c>
      <c r="V372" s="376" t="n">
        <f aca="false">+[2]data1cf!U372</f>
        <v>7236.09886886955</v>
      </c>
      <c r="W372" s="376" t="n">
        <f aca="false">+[2]data1cf!V372</f>
        <v>10183.1267795388</v>
      </c>
      <c r="X372" s="376" t="n">
        <f aca="false">+[2]data1cf!W372</f>
        <v>9699.73194220681</v>
      </c>
      <c r="Y372" s="376" t="n">
        <f aca="false">+[2]data1cf!X372</f>
        <v>9216.36385081226</v>
      </c>
      <c r="Z372" s="376" t="n">
        <f aca="false">+[2]data1cf!Y372</f>
        <v>8733.02330773321</v>
      </c>
      <c r="AA372" s="376" t="n">
        <f aca="false">+[2]data1cf!Z372</f>
        <v>8249.71113941915</v>
      </c>
      <c r="AB372" s="376"/>
      <c r="AC372" s="377" t="n">
        <f aca="false">XNPV(0.1,B372:AA372,$B$1:$AA$1)</f>
        <v>38181.2388108041</v>
      </c>
      <c r="AD372" s="377" t="n">
        <f aca="false">SUMPRODUCT(B372:AA372,$B$1010:$AA$1010)</f>
        <v>69432.394983175</v>
      </c>
      <c r="AE372" s="378" t="n">
        <f aca="false">SUMPRODUCT(B372:AA372,$B$1012:$AA$1012)</f>
        <v>51422.1347728047</v>
      </c>
      <c r="AF372" s="379" t="n">
        <f aca="false">XIRR(B372:AA372,$B$1:$AA$1)</f>
        <v>0.160689518114675</v>
      </c>
      <c r="AG372" s="380" t="n">
        <f aca="false">1-EXP(-(1/0.25)*(AD372/ABS($AD$1010)))</f>
        <v>0.975320388177278</v>
      </c>
    </row>
    <row r="373" customFormat="false" ht="12.75" hidden="false" customHeight="false" outlineLevel="0" collapsed="false">
      <c r="A373" s="371"/>
      <c r="B373" s="376" t="n">
        <f aca="false">+[2]data1cf!A373</f>
        <v>-106607.426053859</v>
      </c>
      <c r="C373" s="376" t="n">
        <f aca="false">+[2]data1cf!B373</f>
        <v>14828.4135784313</v>
      </c>
      <c r="D373" s="376" t="n">
        <f aca="false">+[2]data1cf!C373</f>
        <v>23140.7293454709</v>
      </c>
      <c r="E373" s="376" t="n">
        <f aca="false">+[2]data1cf!D373</f>
        <v>21831.7885889203</v>
      </c>
      <c r="F373" s="376" t="n">
        <f aca="false">+[2]data1cf!E373</f>
        <v>20277.5404037939</v>
      </c>
      <c r="G373" s="376" t="n">
        <f aca="false">+[2]data1cf!F373</f>
        <v>19209.5084616365</v>
      </c>
      <c r="H373" s="376" t="n">
        <f aca="false">+[2]data1cf!G373</f>
        <v>17866.4651962613</v>
      </c>
      <c r="I373" s="376" t="n">
        <f aca="false">+[2]data1cf!H373</f>
        <v>16804.1217614305</v>
      </c>
      <c r="J373" s="376" t="n">
        <f aca="false">+[2]data1cf!I373</f>
        <v>16077.6098345876</v>
      </c>
      <c r="K373" s="376" t="n">
        <f aca="false">+[2]data1cf!J373</f>
        <v>15443.5031081033</v>
      </c>
      <c r="L373" s="376" t="n">
        <f aca="false">+[2]data1cf!K373</f>
        <v>14636.3463308014</v>
      </c>
      <c r="M373" s="376" t="n">
        <f aca="false">+[2]data1cf!L373</f>
        <v>13931.9582323353</v>
      </c>
      <c r="N373" s="376" t="n">
        <f aca="false">+[2]data1cf!M373</f>
        <v>13195.1690184202</v>
      </c>
      <c r="O373" s="376" t="n">
        <f aca="false">+[2]data1cf!N373</f>
        <v>12551.086130591</v>
      </c>
      <c r="P373" s="376" t="n">
        <f aca="false">+[2]data1cf!O373</f>
        <v>13572.1704547198</v>
      </c>
      <c r="Q373" s="376" t="n">
        <f aca="false">+[2]data1cf!P373</f>
        <v>14847.0016455043</v>
      </c>
      <c r="R373" s="376" t="n">
        <f aca="false">+[2]data1cf!Q373</f>
        <v>13329.5857236724</v>
      </c>
      <c r="S373" s="376" t="n">
        <f aca="false">+[2]data1cf!R373</f>
        <v>9717.44695811816</v>
      </c>
      <c r="T373" s="376" t="n">
        <f aca="false">+[2]data1cf!S373</f>
        <v>9162.19602258348</v>
      </c>
      <c r="U373" s="376" t="n">
        <f aca="false">+[2]data1cf!T373</f>
        <v>8606.97237726059</v>
      </c>
      <c r="V373" s="376" t="n">
        <f aca="false">+[2]data1cf!U373</f>
        <v>8051.77684085583</v>
      </c>
      <c r="W373" s="376" t="n">
        <f aca="false">+[2]data1cf!V373</f>
        <v>11436.181079031</v>
      </c>
      <c r="X373" s="376" t="n">
        <f aca="false">+[2]data1cf!W373</f>
        <v>10881.0443155632</v>
      </c>
      <c r="Y373" s="376" t="n">
        <f aca="false">+[2]data1cf!X373</f>
        <v>10325.9382674692</v>
      </c>
      <c r="Z373" s="376" t="n">
        <f aca="false">+[2]data1cf!Y373</f>
        <v>9770.86385621017</v>
      </c>
      <c r="AA373" s="376" t="n">
        <f aca="false">+[2]data1cf!Z373</f>
        <v>9215.8220308912</v>
      </c>
      <c r="AB373" s="376"/>
      <c r="AC373" s="377" t="n">
        <f aca="false">XNPV(0.1,B373:AA373,$B$1:$AA$1)</f>
        <v>41308.9462398784</v>
      </c>
      <c r="AD373" s="377" t="n">
        <f aca="false">SUMPRODUCT(B373:AA373,$B$1010:$AA$1010)</f>
        <v>76596.6297709692</v>
      </c>
      <c r="AE373" s="378" t="n">
        <f aca="false">SUMPRODUCT(B373:AA373,$B$1012:$AA$1012)</f>
        <v>56291.4572831511</v>
      </c>
      <c r="AF373" s="379" t="n">
        <f aca="false">XIRR(B373:AA373,$B$1:$AA$1)</f>
        <v>0.157372237484038</v>
      </c>
      <c r="AG373" s="380" t="n">
        <f aca="false">1-EXP(-(1/0.25)*(AD373/ABS($AD$1010)))</f>
        <v>0.983155615137633</v>
      </c>
    </row>
    <row r="374" customFormat="false" ht="12.75" hidden="false" customHeight="false" outlineLevel="0" collapsed="false">
      <c r="A374" s="371"/>
      <c r="B374" s="376" t="n">
        <f aca="false">+[2]data1cf!A374</f>
        <v>-105979.366292238</v>
      </c>
      <c r="C374" s="376" t="n">
        <f aca="false">+[2]data1cf!B374</f>
        <v>14819.6731970253</v>
      </c>
      <c r="D374" s="376" t="n">
        <f aca="false">+[2]data1cf!C374</f>
        <v>23055.0601385325</v>
      </c>
      <c r="E374" s="376" t="n">
        <f aca="false">+[2]data1cf!D374</f>
        <v>21746.9783708481</v>
      </c>
      <c r="F374" s="376" t="n">
        <f aca="false">+[2]data1cf!E374</f>
        <v>20168.3301041588</v>
      </c>
      <c r="G374" s="376" t="n">
        <f aca="false">+[2]data1cf!F374</f>
        <v>19106.6273525759</v>
      </c>
      <c r="H374" s="376" t="n">
        <f aca="false">+[2]data1cf!G374</f>
        <v>17771.4593416273</v>
      </c>
      <c r="I374" s="376" t="n">
        <f aca="false">+[2]data1cf!H374</f>
        <v>16715.3745248791</v>
      </c>
      <c r="J374" s="376" t="n">
        <f aca="false">+[2]data1cf!I374</f>
        <v>15993.1427211428</v>
      </c>
      <c r="K374" s="376" t="n">
        <f aca="false">+[2]data1cf!J374</f>
        <v>15362.8099138924</v>
      </c>
      <c r="L374" s="376" t="n">
        <f aca="false">+[2]data1cf!K374</f>
        <v>14560.3701794418</v>
      </c>
      <c r="M374" s="376" t="n">
        <f aca="false">+[2]data1cf!L374</f>
        <v>13860.1318652598</v>
      </c>
      <c r="N374" s="376" t="n">
        <f aca="false">+[2]data1cf!M374</f>
        <v>13127.6833213635</v>
      </c>
      <c r="O374" s="376" t="n">
        <f aca="false">+[2]data1cf!N374</f>
        <v>12487.4343932574</v>
      </c>
      <c r="P374" s="376" t="n">
        <f aca="false">+[2]data1cf!O374</f>
        <v>13502.4637169629</v>
      </c>
      <c r="Q374" s="376" t="n">
        <f aca="false">+[2]data1cf!P374</f>
        <v>14769.7844537065</v>
      </c>
      <c r="R374" s="376" t="n">
        <f aca="false">+[2]data1cf!Q374</f>
        <v>13261.3081331522</v>
      </c>
      <c r="S374" s="376" t="n">
        <f aca="false">+[2]data1cf!R374</f>
        <v>9670.44967700981</v>
      </c>
      <c r="T374" s="376" t="n">
        <f aca="false">+[2]data1cf!S374</f>
        <v>9118.46990918943</v>
      </c>
      <c r="U374" s="376" t="n">
        <f aca="false">+[2]data1cf!T374</f>
        <v>8566.51727080513</v>
      </c>
      <c r="V374" s="376" t="n">
        <f aca="false">+[2]data1cf!U374</f>
        <v>8014.59257573999</v>
      </c>
      <c r="W374" s="376" t="n">
        <f aca="false">+[2]data1cf!V374</f>
        <v>11379.058164257</v>
      </c>
      <c r="X374" s="376" t="n">
        <f aca="false">+[2]data1cf!W374</f>
        <v>10827.1918958779</v>
      </c>
      <c r="Y374" s="376" t="n">
        <f aca="false">+[2]data1cf!X374</f>
        <v>10275.3561619181</v>
      </c>
      <c r="Z374" s="376" t="n">
        <f aca="false">+[2]data1cf!Y374</f>
        <v>9723.5518784102</v>
      </c>
      <c r="AA374" s="376" t="n">
        <f aca="false">+[2]data1cf!Z374</f>
        <v>9171.77998886777</v>
      </c>
      <c r="AB374" s="376"/>
      <c r="AC374" s="377" t="n">
        <f aca="false">XNPV(0.1,B374:AA374,$B$1:$AA$1)</f>
        <v>41279.374968628</v>
      </c>
      <c r="AD374" s="377" t="n">
        <f aca="false">SUMPRODUCT(B374:AA374,$B$1010:$AA$1010)</f>
        <v>76391.5316193009</v>
      </c>
      <c r="AE374" s="378" t="n">
        <f aca="false">SUMPRODUCT(B374:AA374,$B$1012:$AA$1012)</f>
        <v>56187.5631388439</v>
      </c>
      <c r="AF374" s="379" t="n">
        <f aca="false">XIRR(B374:AA374,$B$1:$AA$1)</f>
        <v>0.157700789720192</v>
      </c>
      <c r="AG374" s="380" t="n">
        <f aca="false">1-EXP(-(1/0.25)*(AD374/ABS($AD$1010)))</f>
        <v>0.982970414821248</v>
      </c>
    </row>
    <row r="375" customFormat="false" ht="12.75" hidden="false" customHeight="false" outlineLevel="0" collapsed="false">
      <c r="A375" s="371"/>
      <c r="B375" s="376" t="n">
        <f aca="false">+[2]data1cf!A375</f>
        <v>-95128.0402460319</v>
      </c>
      <c r="C375" s="376" t="n">
        <f aca="false">+[2]data1cf!B375</f>
        <v>13488.460909487</v>
      </c>
      <c r="D375" s="376" t="n">
        <f aca="false">+[2]data1cf!C375</f>
        <v>20906.2412982118</v>
      </c>
      <c r="E375" s="376" t="n">
        <f aca="false">+[2]data1cf!D375</f>
        <v>19756.0457310087</v>
      </c>
      <c r="F375" s="376" t="n">
        <f aca="false">+[2]data1cf!E375</f>
        <v>18281.4450633353</v>
      </c>
      <c r="G375" s="376" t="n">
        <f aca="false">+[2]data1cf!F375</f>
        <v>17329.0951388712</v>
      </c>
      <c r="H375" s="376" t="n">
        <f aca="false">+[2]data1cf!G375</f>
        <v>16129.9921311306</v>
      </c>
      <c r="I375" s="376" t="n">
        <f aca="false">+[2]data1cf!H375</f>
        <v>15182.0408226295</v>
      </c>
      <c r="J375" s="376" t="n">
        <f aca="false">+[2]data1cf!I375</f>
        <v>14533.7590061168</v>
      </c>
      <c r="K375" s="376" t="n">
        <f aca="false">+[2]data1cf!J375</f>
        <v>13968.6302297267</v>
      </c>
      <c r="L375" s="376" t="n">
        <f aca="false">+[2]data1cf!K375</f>
        <v>13247.6893797473</v>
      </c>
      <c r="M375" s="376" t="n">
        <f aca="false">+[2]data1cf!L375</f>
        <v>12619.1491189041</v>
      </c>
      <c r="N375" s="376" t="n">
        <f aca="false">+[2]data1cf!M375</f>
        <v>11961.6966637744</v>
      </c>
      <c r="O375" s="376" t="n">
        <f aca="false">+[2]data1cf!N375</f>
        <v>11387.6891183277</v>
      </c>
      <c r="P375" s="376" t="n">
        <f aca="false">+[2]data1cf!O375</f>
        <v>12298.1029455189</v>
      </c>
      <c r="Q375" s="376" t="n">
        <f aca="false">+[2]data1cf!P375</f>
        <v>13435.6615313774</v>
      </c>
      <c r="R375" s="376" t="n">
        <f aca="false">+[2]data1cf!Q375</f>
        <v>12081.6395065977</v>
      </c>
      <c r="S375" s="376" t="n">
        <f aca="false">+[2]data1cf!R375</f>
        <v>8858.45239306304</v>
      </c>
      <c r="T375" s="376" t="n">
        <f aca="false">+[2]data1cf!S375</f>
        <v>8362.99034790021</v>
      </c>
      <c r="U375" s="376" t="n">
        <f aca="false">+[2]data1cf!T375</f>
        <v>7867.55265436523</v>
      </c>
      <c r="V375" s="376" t="n">
        <f aca="false">+[2]data1cf!U375</f>
        <v>7372.14004300693</v>
      </c>
      <c r="W375" s="376" t="n">
        <f aca="false">+[2]data1cf!V375</f>
        <v>10392.1148655425</v>
      </c>
      <c r="X375" s="376" t="n">
        <f aca="false">+[2]data1cf!W375</f>
        <v>9896.75469850741</v>
      </c>
      <c r="Y375" s="376" t="n">
        <f aca="false">+[2]data1cf!X375</f>
        <v>9401.42193944401</v>
      </c>
      <c r="Z375" s="376" t="n">
        <f aca="false">+[2]data1cf!Y375</f>
        <v>8906.11741059144</v>
      </c>
      <c r="AA375" s="376" t="n">
        <f aca="false">+[2]data1cf!Z375</f>
        <v>8410.84195885602</v>
      </c>
      <c r="AB375" s="376"/>
      <c r="AC375" s="377" t="n">
        <f aca="false">XNPV(0.1,B375:AA375,$B$1:$AA$1)</f>
        <v>38748.2712686981</v>
      </c>
      <c r="AD375" s="377" t="n">
        <f aca="false">SUMPRODUCT(B375:AA375,$B$1010:$AA$1010)</f>
        <v>70677.7261091642</v>
      </c>
      <c r="AE375" s="378" t="n">
        <f aca="false">SUMPRODUCT(B375:AA375,$B$1012:$AA$1012)</f>
        <v>52282.6222070355</v>
      </c>
      <c r="AF375" s="379" t="n">
        <f aca="false">XIRR(B375:AA375,$B$1:$AA$1)</f>
        <v>0.160155046683452</v>
      </c>
      <c r="AG375" s="380" t="n">
        <f aca="false">1-EXP(-(1/0.25)*(AD375/ABS($AD$1010)))</f>
        <v>0.976905769445319</v>
      </c>
    </row>
    <row r="376" customFormat="false" ht="12.75" hidden="false" customHeight="false" outlineLevel="0" collapsed="false">
      <c r="A376" s="371"/>
      <c r="B376" s="376" t="n">
        <f aca="false">+[2]data1cf!A376</f>
        <v>-92519.4413998409</v>
      </c>
      <c r="C376" s="376" t="n">
        <f aca="false">+[2]data1cf!B376</f>
        <v>13193.6821192268</v>
      </c>
      <c r="D376" s="376" t="n">
        <f aca="false">+[2]data1cf!C376</f>
        <v>20386.2110524344</v>
      </c>
      <c r="E376" s="376" t="n">
        <f aca="false">+[2]data1cf!D376</f>
        <v>19199.9772802129</v>
      </c>
      <c r="F376" s="376" t="n">
        <f aca="false">+[2]data1cf!E376</f>
        <v>17827.8483213861</v>
      </c>
      <c r="G376" s="376" t="n">
        <f aca="false">+[2]data1cf!F376</f>
        <v>16901.786212571</v>
      </c>
      <c r="H376" s="376" t="n">
        <f aca="false">+[2]data1cf!G376</f>
        <v>15735.3924800715</v>
      </c>
      <c r="I376" s="376" t="n">
        <f aca="false">+[2]data1cf!H376</f>
        <v>14813.4358696973</v>
      </c>
      <c r="J376" s="376" t="n">
        <f aca="false">+[2]data1cf!I376</f>
        <v>14182.9312216639</v>
      </c>
      <c r="K376" s="376" t="n">
        <f aca="false">+[2]data1cf!J376</f>
        <v>13633.4771341502</v>
      </c>
      <c r="L376" s="376" t="n">
        <f aca="false">+[2]data1cf!K376</f>
        <v>12932.1281658533</v>
      </c>
      <c r="M376" s="376" t="n">
        <f aca="false">+[2]data1cf!L376</f>
        <v>12320.8237210217</v>
      </c>
      <c r="N376" s="376" t="n">
        <f aca="false">+[2]data1cf!M376</f>
        <v>11681.3999114043</v>
      </c>
      <c r="O376" s="376" t="n">
        <f aca="false">+[2]data1cf!N376</f>
        <v>11123.3164284767</v>
      </c>
      <c r="P376" s="376" t="n">
        <f aca="false">+[2]data1cf!O376</f>
        <v>12008.5812681305</v>
      </c>
      <c r="Q376" s="376" t="n">
        <f aca="false">+[2]data1cf!P376</f>
        <v>13114.9457496337</v>
      </c>
      <c r="R376" s="376" t="n">
        <f aca="false">+[2]data1cf!Q376</f>
        <v>11798.0536844582</v>
      </c>
      <c r="S376" s="376" t="n">
        <f aca="false">+[2]data1cf!R376</f>
        <v>8663.2527309209</v>
      </c>
      <c r="T376" s="376" t="n">
        <f aca="false">+[2]data1cf!S376</f>
        <v>8181.37723411965</v>
      </c>
      <c r="U376" s="376" t="n">
        <f aca="false">+[2]data1cf!T376</f>
        <v>7699.52542117647</v>
      </c>
      <c r="V376" s="376" t="n">
        <f aca="false">+[2]data1cf!U376</f>
        <v>7217.69800260713</v>
      </c>
      <c r="W376" s="376" t="n">
        <f aca="false">+[2]data1cf!V376</f>
        <v>10154.8591477325</v>
      </c>
      <c r="X376" s="376" t="n">
        <f aca="false">+[2]data1cf!W376</f>
        <v>9673.08273535945</v>
      </c>
      <c r="Y376" s="376" t="n">
        <f aca="false">+[2]data1cf!X376</f>
        <v>9191.33297937729</v>
      </c>
      <c r="Z376" s="376" t="n">
        <f aca="false">+[2]data1cf!Y376</f>
        <v>8709.61067947778</v>
      </c>
      <c r="AA376" s="376" t="n">
        <f aca="false">+[2]data1cf!Z376</f>
        <v>8227.91665934343</v>
      </c>
      <c r="AB376" s="376"/>
      <c r="AC376" s="377" t="n">
        <f aca="false">XNPV(0.1,B376:AA376,$B$1:$AA$1)</f>
        <v>38101.7060627457</v>
      </c>
      <c r="AD376" s="377" t="n">
        <f aca="false">SUMPRODUCT(B376:AA376,$B$1010:$AA$1010)</f>
        <v>69259.0410992283</v>
      </c>
      <c r="AE376" s="378" t="n">
        <f aca="false">SUMPRODUCT(B376:AA376,$B$1012:$AA$1012)</f>
        <v>51301.7091829601</v>
      </c>
      <c r="AF376" s="379" t="n">
        <f aca="false">XIRR(B376:AA376,$B$1:$AA$1)</f>
        <v>0.160762575093761</v>
      </c>
      <c r="AG376" s="380" t="n">
        <f aca="false">1-EXP(-(1/0.25)*(AD376/ABS($AD$1010)))</f>
        <v>0.975091233568556</v>
      </c>
    </row>
    <row r="377" customFormat="false" ht="12.75" hidden="false" customHeight="false" outlineLevel="0" collapsed="false">
      <c r="A377" s="371"/>
      <c r="B377" s="376" t="n">
        <f aca="false">+[2]data1cf!A377</f>
        <v>-100212.519158405</v>
      </c>
      <c r="C377" s="376" t="n">
        <f aca="false">+[2]data1cf!B377</f>
        <v>14129.5446246793</v>
      </c>
      <c r="D377" s="376" t="n">
        <f aca="false">+[2]data1cf!C377</f>
        <v>21936.0729830141</v>
      </c>
      <c r="E377" s="376" t="n">
        <f aca="false">+[2]data1cf!D377</f>
        <v>20630.1300007612</v>
      </c>
      <c r="F377" s="376" t="n">
        <f aca="false">+[2]data1cf!E377</f>
        <v>19165.5607151264</v>
      </c>
      <c r="G377" s="376" t="n">
        <f aca="false">+[2]data1cf!F377</f>
        <v>18161.9726156111</v>
      </c>
      <c r="H377" s="376" t="n">
        <f aca="false">+[2]data1cf!G377</f>
        <v>16899.1152209341</v>
      </c>
      <c r="I377" s="376" t="n">
        <f aca="false">+[2]data1cf!H377</f>
        <v>15900.4970593624</v>
      </c>
      <c r="J377" s="376" t="n">
        <f aca="false">+[2]data1cf!I377</f>
        <v>15217.5653623644</v>
      </c>
      <c r="K377" s="376" t="n">
        <f aca="false">+[2]data1cf!J377</f>
        <v>14621.8846959565</v>
      </c>
      <c r="L377" s="376" t="n">
        <f aca="false">+[2]data1cf!K377</f>
        <v>13862.7568670114</v>
      </c>
      <c r="M377" s="376" t="n">
        <f aca="false">+[2]data1cf!L377</f>
        <v>13200.6218880014</v>
      </c>
      <c r="N377" s="376" t="n">
        <f aca="false">+[2]data1cf!M377</f>
        <v>12508.029392823</v>
      </c>
      <c r="O377" s="376" t="n">
        <f aca="false">+[2]data1cf!N377</f>
        <v>11902.9838975604</v>
      </c>
      <c r="P377" s="376" t="n">
        <f aca="false">+[2]data1cf!O377</f>
        <v>12862.4161842164</v>
      </c>
      <c r="Q377" s="376" t="n">
        <f aca="false">+[2]data1cf!P377</f>
        <v>14060.7759032258</v>
      </c>
      <c r="R377" s="376" t="n">
        <f aca="false">+[2]data1cf!Q377</f>
        <v>12634.3830358</v>
      </c>
      <c r="S377" s="376" t="n">
        <f aca="false">+[2]data1cf!R377</f>
        <v>9238.92046208537</v>
      </c>
      <c r="T377" s="376" t="n">
        <f aca="false">+[2]data1cf!S377</f>
        <v>8716.97656873145</v>
      </c>
      <c r="U377" s="376" t="n">
        <f aca="false">+[2]data1cf!T377</f>
        <v>8195.05832857049</v>
      </c>
      <c r="V377" s="376" t="n">
        <f aca="false">+[2]data1cf!U377</f>
        <v>7673.16651119827</v>
      </c>
      <c r="W377" s="376" t="n">
        <f aca="false">+[2]data1cf!V377</f>
        <v>10854.5553422782</v>
      </c>
      <c r="X377" s="376" t="n">
        <f aca="false">+[2]data1cf!W377</f>
        <v>10332.7187723149</v>
      </c>
      <c r="Y377" s="376" t="n">
        <f aca="false">+[2]data1cf!X377</f>
        <v>9810.91107524639</v>
      </c>
      <c r="Z377" s="376" t="n">
        <f aca="false">+[2]data1cf!Y377</f>
        <v>9289.13311725936</v>
      </c>
      <c r="AA377" s="376" t="n">
        <f aca="false">+[2]data1cf!Z377</f>
        <v>8767.38579052629</v>
      </c>
      <c r="AB377" s="376"/>
      <c r="AC377" s="377" t="n">
        <f aca="false">XNPV(0.1,B377:AA377,$B$1:$AA$1)</f>
        <v>39924.8354811351</v>
      </c>
      <c r="AD377" s="377" t="n">
        <f aca="false">SUMPRODUCT(B377:AA377,$B$1010:$AA$1010)</f>
        <v>73342.0628101103</v>
      </c>
      <c r="AE377" s="378" t="n">
        <f aca="false">SUMPRODUCT(B377:AA377,$B$1012:$AA$1012)</f>
        <v>54100.8947921894</v>
      </c>
      <c r="AF377" s="379" t="n">
        <f aca="false">XIRR(B377:AA377,$B$1:$AA$1)</f>
        <v>0.15892891456125</v>
      </c>
      <c r="AG377" s="380" t="n">
        <f aca="false">1-EXP(-(1/0.25)*(AD377/ABS($AD$1010)))</f>
        <v>0.979963930745755</v>
      </c>
    </row>
    <row r="378" customFormat="false" ht="12.75" hidden="false" customHeight="false" outlineLevel="0" collapsed="false">
      <c r="A378" s="371"/>
      <c r="B378" s="376" t="n">
        <f aca="false">+[2]data1cf!A378</f>
        <v>-90462.5582605099</v>
      </c>
      <c r="C378" s="376" t="n">
        <f aca="false">+[2]data1cf!B378</f>
        <v>12970.7337283735</v>
      </c>
      <c r="D378" s="376" t="n">
        <f aca="false">+[2]data1cf!C378</f>
        <v>20037.3069965636</v>
      </c>
      <c r="E378" s="376" t="n">
        <f aca="false">+[2]data1cf!D378</f>
        <v>18860.68040176</v>
      </c>
      <c r="F378" s="376" t="n">
        <f aca="false">+[2]data1cf!E378</f>
        <v>17470.1867775528</v>
      </c>
      <c r="G378" s="376" t="n">
        <f aca="false">+[2]data1cf!F378</f>
        <v>16564.8526410961</v>
      </c>
      <c r="H378" s="376" t="n">
        <f aca="false">+[2]data1cf!G378</f>
        <v>15424.2502091031</v>
      </c>
      <c r="I378" s="376" t="n">
        <f aca="false">+[2]data1cf!H378</f>
        <v>14522.7904475898</v>
      </c>
      <c r="J378" s="376" t="n">
        <f aca="false">+[2]data1cf!I378</f>
        <v>13906.3031170001</v>
      </c>
      <c r="K378" s="376" t="n">
        <f aca="false">+[2]data1cf!J378</f>
        <v>13369.208539386</v>
      </c>
      <c r="L378" s="376" t="n">
        <f aca="false">+[2]data1cf!K378</f>
        <v>12683.3077919453</v>
      </c>
      <c r="M378" s="376" t="n">
        <f aca="false">+[2]data1cf!L378</f>
        <v>12085.5938075244</v>
      </c>
      <c r="N378" s="376" t="n">
        <f aca="false">+[2]data1cf!M378</f>
        <v>11460.3856052755</v>
      </c>
      <c r="O378" s="376" t="n">
        <f aca="false">+[2]data1cf!N378</f>
        <v>10914.858263647</v>
      </c>
      <c r="P378" s="376" t="n">
        <f aca="false">+[2]data1cf!O378</f>
        <v>11780.2930981956</v>
      </c>
      <c r="Q378" s="376" t="n">
        <f aca="false">+[2]data1cf!P378</f>
        <v>12862.0609931488</v>
      </c>
      <c r="R378" s="376" t="n">
        <f aca="false">+[2]data1cf!Q378</f>
        <v>11574.4459430978</v>
      </c>
      <c r="S378" s="376" t="n">
        <f aca="false">+[2]data1cf!R378</f>
        <v>8509.337576642</v>
      </c>
      <c r="T378" s="376" t="n">
        <f aca="false">+[2]data1cf!S378</f>
        <v>8038.17508858387</v>
      </c>
      <c r="U378" s="376" t="n">
        <f aca="false">+[2]data1cf!T378</f>
        <v>7567.03575784664</v>
      </c>
      <c r="V378" s="376" t="n">
        <f aca="false">+[2]data1cf!U378</f>
        <v>7095.9202791499</v>
      </c>
      <c r="W378" s="376" t="n">
        <f aca="false">+[2]data1cf!V378</f>
        <v>9967.78274601377</v>
      </c>
      <c r="X378" s="376" t="n">
        <f aca="false">+[2]data1cf!W378</f>
        <v>9496.71713954854</v>
      </c>
      <c r="Y378" s="376" t="n">
        <f aca="false">+[2]data1cf!X378</f>
        <v>9025.67759685197</v>
      </c>
      <c r="Z378" s="376" t="n">
        <f aca="false">+[2]data1cf!Y378</f>
        <v>8554.66489983713</v>
      </c>
      <c r="AA378" s="376" t="n">
        <f aca="false">+[2]data1cf!Z378</f>
        <v>8083.67985387446</v>
      </c>
      <c r="AB378" s="376"/>
      <c r="AC378" s="377" t="n">
        <f aca="false">XNPV(0.1,B378:AA378,$B$1:$AA$1)</f>
        <v>37725.5111799814</v>
      </c>
      <c r="AD378" s="377" t="n">
        <f aca="false">SUMPRODUCT(B378:AA378,$B$1010:$AA$1010)</f>
        <v>68288.8887273067</v>
      </c>
      <c r="AE378" s="378" t="n">
        <f aca="false">SUMPRODUCT(B378:AA378,$B$1012:$AA$1012)</f>
        <v>50670.6499487478</v>
      </c>
      <c r="AF378" s="379" t="n">
        <f aca="false">XIRR(B378:AA378,$B$1:$AA$1)</f>
        <v>0.161527471187724</v>
      </c>
      <c r="AG378" s="380" t="n">
        <f aca="false">1-EXP(-(1/0.25)*(AD378/ABS($AD$1010)))</f>
        <v>0.97376896277913</v>
      </c>
    </row>
    <row r="379" customFormat="false" ht="12.75" hidden="false" customHeight="false" outlineLevel="0" collapsed="false">
      <c r="A379" s="371"/>
      <c r="B379" s="376" t="n">
        <f aca="false">+[2]data1cf!A379</f>
        <v>-109827.026802167</v>
      </c>
      <c r="C379" s="376" t="n">
        <f aca="false">+[2]data1cf!B379</f>
        <v>15278.5837719636</v>
      </c>
      <c r="D379" s="376" t="n">
        <f aca="false">+[2]data1cf!C379</f>
        <v>23852.255748008</v>
      </c>
      <c r="E379" s="376" t="n">
        <f aca="false">+[2]data1cf!D379</f>
        <v>22434.5038058672</v>
      </c>
      <c r="F379" s="376" t="n">
        <f aca="false">+[2]data1cf!E379</f>
        <v>20837.3813360025</v>
      </c>
      <c r="G379" s="376" t="n">
        <f aca="false">+[2]data1cf!F379</f>
        <v>19736.9042859824</v>
      </c>
      <c r="H379" s="376" t="n">
        <f aca="false">+[2]data1cf!G379</f>
        <v>18353.4903797952</v>
      </c>
      <c r="I379" s="376" t="n">
        <f aca="false">+[2]data1cf!H379</f>
        <v>17259.0636103943</v>
      </c>
      <c r="J379" s="376" t="n">
        <f aca="false">+[2]data1cf!I379</f>
        <v>16510.6106384488</v>
      </c>
      <c r="K379" s="376" t="n">
        <f aca="false">+[2]data1cf!J379</f>
        <v>15857.1578020368</v>
      </c>
      <c r="L379" s="376" t="n">
        <f aca="false">+[2]data1cf!K379</f>
        <v>15025.8202132551</v>
      </c>
      <c r="M379" s="376" t="n">
        <f aca="false">+[2]data1cf!L379</f>
        <v>14300.1592210248</v>
      </c>
      <c r="N379" s="376" t="n">
        <f aca="false">+[2]data1cf!M379</f>
        <v>13541.1185824925</v>
      </c>
      <c r="O379" s="376" t="n">
        <f aca="false">+[2]data1cf!N379</f>
        <v>12877.3818012801</v>
      </c>
      <c r="P379" s="376" t="n">
        <f aca="false">+[2]data1cf!O379</f>
        <v>13929.5056619068</v>
      </c>
      <c r="Q379" s="376" t="n">
        <f aca="false">+[2]data1cf!P379</f>
        <v>15242.8374300689</v>
      </c>
      <c r="R379" s="376" t="n">
        <f aca="false">+[2]data1cf!Q379</f>
        <v>13679.5947434584</v>
      </c>
      <c r="S379" s="376" t="n">
        <f aca="false">+[2]data1cf!R379</f>
        <v>9958.36747344389</v>
      </c>
      <c r="T379" s="376" t="n">
        <f aca="false">+[2]data1cf!S379</f>
        <v>9386.3476654796</v>
      </c>
      <c r="U379" s="376" t="n">
        <f aca="false">+[2]data1cf!T379</f>
        <v>8814.35597190595</v>
      </c>
      <c r="V379" s="376" t="n">
        <f aca="false">+[2]data1cf!U379</f>
        <v>8242.39323615467</v>
      </c>
      <c r="W379" s="376" t="n">
        <f aca="false">+[2]data1cf!V379</f>
        <v>11729.0082754077</v>
      </c>
      <c r="X379" s="376" t="n">
        <f aca="false">+[2]data1cf!W379</f>
        <v>11157.1060875672</v>
      </c>
      <c r="Y379" s="376" t="n">
        <f aca="false">+[2]data1cf!X379</f>
        <v>10585.235542721</v>
      </c>
      <c r="Z379" s="376" t="n">
        <f aca="false">+[2]data1cf!Y379</f>
        <v>10013.397590159</v>
      </c>
      <c r="AA379" s="376" t="n">
        <f aca="false">+[2]data1cf!Z379</f>
        <v>9441.5932076497</v>
      </c>
      <c r="AB379" s="376"/>
      <c r="AC379" s="377" t="n">
        <f aca="false">XNPV(0.1,B379:AA379,$B$1:$AA$1)</f>
        <v>42180.2392242336</v>
      </c>
      <c r="AD379" s="377" t="n">
        <f aca="false">SUMPRODUCT(B379:AA379,$B$1010:$AA$1010)</f>
        <v>78421.1357581864</v>
      </c>
      <c r="AE379" s="378" t="n">
        <f aca="false">SUMPRODUCT(B379:AA379,$B$1012:$AA$1012)</f>
        <v>57575.7100369438</v>
      </c>
      <c r="AF379" s="379" t="n">
        <f aca="false">XIRR(B379:AA379,$B$1:$AA$1)</f>
        <v>0.156950399521558</v>
      </c>
      <c r="AG379" s="380" t="n">
        <f aca="false">1-EXP(-(1/0.25)*(AD379/ABS($AD$1010)))</f>
        <v>0.984716954244705</v>
      </c>
    </row>
    <row r="380" customFormat="false" ht="12.75" hidden="false" customHeight="false" outlineLevel="0" collapsed="false">
      <c r="A380" s="371"/>
      <c r="B380" s="376" t="n">
        <f aca="false">+[2]data1cf!A380</f>
        <v>-111286.073766693</v>
      </c>
      <c r="C380" s="376" t="n">
        <f aca="false">+[2]data1cf!B380</f>
        <v>15477.35577239</v>
      </c>
      <c r="D380" s="376" t="n">
        <f aca="false">+[2]data1cf!C380</f>
        <v>24094.7403332921</v>
      </c>
      <c r="E380" s="376" t="n">
        <f aca="false">+[2]data1cf!D380</f>
        <v>22720.4402144615</v>
      </c>
      <c r="F380" s="376" t="n">
        <f aca="false">+[2]data1cf!E380</f>
        <v>21091.0880147531</v>
      </c>
      <c r="G380" s="376" t="n">
        <f aca="false">+[2]data1cf!F380</f>
        <v>19975.9076086833</v>
      </c>
      <c r="H380" s="376" t="n">
        <f aca="false">+[2]data1cf!G380</f>
        <v>18574.1986822318</v>
      </c>
      <c r="I380" s="376" t="n">
        <f aca="false">+[2]data1cf!H380</f>
        <v>17465.2325038868</v>
      </c>
      <c r="J380" s="376" t="n">
        <f aca="false">+[2]data1cf!I380</f>
        <v>16706.836368873</v>
      </c>
      <c r="K380" s="376" t="n">
        <f aca="false">+[2]data1cf!J380</f>
        <v>16044.6163326831</v>
      </c>
      <c r="L380" s="376" t="n">
        <f aca="false">+[2]data1cf!K380</f>
        <v>15202.3205716473</v>
      </c>
      <c r="M380" s="376" t="n">
        <f aca="false">+[2]data1cf!L380</f>
        <v>14467.0192067435</v>
      </c>
      <c r="N380" s="376" t="n">
        <f aca="false">+[2]data1cf!M380</f>
        <v>13697.8947484826</v>
      </c>
      <c r="O380" s="376" t="n">
        <f aca="false">+[2]data1cf!N380</f>
        <v>13025.2512873047</v>
      </c>
      <c r="P380" s="376" t="n">
        <f aca="false">+[2]data1cf!O380</f>
        <v>14091.4415322592</v>
      </c>
      <c r="Q380" s="376" t="n">
        <f aca="false">+[2]data1cf!P380</f>
        <v>15422.2208521356</v>
      </c>
      <c r="R380" s="376" t="n">
        <f aca="false">+[2]data1cf!Q380</f>
        <v>13838.2105588336</v>
      </c>
      <c r="S380" s="376" t="n">
        <f aca="false">+[2]data1cf!R380</f>
        <v>10067.5469568822</v>
      </c>
      <c r="T380" s="376" t="n">
        <f aca="false">+[2]data1cf!S380</f>
        <v>9487.92789226171</v>
      </c>
      <c r="U380" s="376" t="n">
        <f aca="false">+[2]data1cf!T380</f>
        <v>8908.33731553023</v>
      </c>
      <c r="V380" s="376" t="n">
        <f aca="false">+[2]data1cf!U380</f>
        <v>8328.77608132441</v>
      </c>
      <c r="W380" s="376" t="n">
        <f aca="false">+[2]data1cf!V380</f>
        <v>11861.7106398945</v>
      </c>
      <c r="X380" s="376" t="n">
        <f aca="false">+[2]data1cf!W380</f>
        <v>11282.2107579756</v>
      </c>
      <c r="Y380" s="376" t="n">
        <f aca="false">+[2]data1cf!X380</f>
        <v>10702.7429394268</v>
      </c>
      <c r="Z380" s="376" t="n">
        <f aca="false">+[2]data1cf!Y380</f>
        <v>10123.3081461492</v>
      </c>
      <c r="AA380" s="376" t="n">
        <f aca="false">+[2]data1cf!Z380</f>
        <v>9543.9073689009</v>
      </c>
      <c r="AB380" s="376"/>
      <c r="AC380" s="377" t="n">
        <f aca="false">XNPV(0.1,B380:AA380,$B$1:$AA$1)</f>
        <v>42513.8770459244</v>
      </c>
      <c r="AD380" s="377" t="n">
        <f aca="false">SUMPRODUCT(B380:AA380,$B$1010:$AA$1010)</f>
        <v>79181.9233670086</v>
      </c>
      <c r="AE380" s="378" t="n">
        <f aca="false">SUMPRODUCT(B380:AA380,$B$1012:$AA$1012)</f>
        <v>58093.5850882613</v>
      </c>
      <c r="AF380" s="379" t="n">
        <f aca="false">XIRR(B380:AA380,$B$1:$AA$1)</f>
        <v>0.15666660935699</v>
      </c>
      <c r="AG380" s="380" t="n">
        <f aca="false">1-EXP(-(1/0.25)*(AD380/ABS($AD$1010)))</f>
        <v>0.985324450418</v>
      </c>
    </row>
    <row r="381" customFormat="false" ht="12.75" hidden="false" customHeight="false" outlineLevel="0" collapsed="false">
      <c r="A381" s="371"/>
      <c r="B381" s="376" t="n">
        <f aca="false">+[2]data1cf!A381</f>
        <v>-89624.6747347465</v>
      </c>
      <c r="C381" s="376" t="n">
        <f aca="false">+[2]data1cf!B381</f>
        <v>12889.1618009101</v>
      </c>
      <c r="D381" s="376" t="n">
        <f aca="false">+[2]data1cf!C381</f>
        <v>19821.9136070168</v>
      </c>
      <c r="E381" s="376" t="n">
        <f aca="false">+[2]data1cf!D381</f>
        <v>18672.0512881981</v>
      </c>
      <c r="F381" s="376" t="n">
        <f aca="false">+[2]data1cf!E381</f>
        <v>17324.4912299318</v>
      </c>
      <c r="G381" s="376" t="n">
        <f aca="false">+[2]data1cf!F381</f>
        <v>16427.6007557473</v>
      </c>
      <c r="H381" s="376" t="n">
        <f aca="false">+[2]data1cf!G381</f>
        <v>15297.5045627277</v>
      </c>
      <c r="I381" s="376" t="n">
        <f aca="false">+[2]data1cf!H381</f>
        <v>14404.3943139614</v>
      </c>
      <c r="J381" s="376" t="n">
        <f aca="false">+[2]data1cf!I381</f>
        <v>13793.6170206299</v>
      </c>
      <c r="K381" s="376" t="n">
        <f aca="false">+[2]data1cf!J381</f>
        <v>13261.557162555</v>
      </c>
      <c r="L381" s="376" t="n">
        <f aca="false">+[2]data1cf!K381</f>
        <v>12581.94933935</v>
      </c>
      <c r="M381" s="376" t="n">
        <f aca="false">+[2]data1cf!L381</f>
        <v>11989.7715094476</v>
      </c>
      <c r="N381" s="376" t="n">
        <f aca="false">+[2]data1cf!M381</f>
        <v>11370.3541190319</v>
      </c>
      <c r="O381" s="376" t="n">
        <f aca="false">+[2]data1cf!N381</f>
        <v>10829.9415959073</v>
      </c>
      <c r="P381" s="376" t="n">
        <f aca="false">+[2]data1cf!O381</f>
        <v>11687.2985604615</v>
      </c>
      <c r="Q381" s="376" t="n">
        <f aca="false">+[2]data1cf!P381</f>
        <v>12759.0468902453</v>
      </c>
      <c r="R381" s="376" t="n">
        <f aca="false">+[2]data1cf!Q381</f>
        <v>11483.3580056567</v>
      </c>
      <c r="S381" s="376" t="n">
        <f aca="false">+[2]data1cf!R381</f>
        <v>8446.63932720349</v>
      </c>
      <c r="T381" s="376" t="n">
        <f aca="false">+[2]data1cf!S381</f>
        <v>7979.84084668941</v>
      </c>
      <c r="U381" s="376" t="n">
        <f aca="false">+[2]data1cf!T381</f>
        <v>7513.06530900815</v>
      </c>
      <c r="V381" s="376" t="n">
        <f aca="false">+[2]data1cf!U381</f>
        <v>7046.31340244472</v>
      </c>
      <c r="W381" s="376" t="n">
        <f aca="false">+[2]data1cf!V381</f>
        <v>9891.57606608045</v>
      </c>
      <c r="X381" s="376" t="n">
        <f aca="false">+[2]data1cf!W381</f>
        <v>9424.87356982126</v>
      </c>
      <c r="Y381" s="376" t="n">
        <f aca="false">+[2]data1cf!X381</f>
        <v>8958.19689592253</v>
      </c>
      <c r="Z381" s="376" t="n">
        <f aca="false">+[2]data1cf!Y381</f>
        <v>8491.54681905512</v>
      </c>
      <c r="AA381" s="376" t="n">
        <f aca="false">+[2]data1cf!Z381</f>
        <v>8024.92413712992</v>
      </c>
      <c r="AB381" s="376"/>
      <c r="AC381" s="377" t="n">
        <f aca="false">XNPV(0.1,B381:AA381,$B$1:$AA$1)</f>
        <v>37482.2714357487</v>
      </c>
      <c r="AD381" s="377" t="n">
        <f aca="false">SUMPRODUCT(B381:AA381,$B$1010:$AA$1010)</f>
        <v>67793.6018949549</v>
      </c>
      <c r="AE381" s="378" t="n">
        <f aca="false">SUMPRODUCT(B381:AA381,$B$1012:$AA$1012)</f>
        <v>50317.6184242122</v>
      </c>
      <c r="AF381" s="379" t="n">
        <f aca="false">XIRR(B381:AA381,$B$1:$AA$1)</f>
        <v>0.161671323947743</v>
      </c>
      <c r="AG381" s="380" t="n">
        <f aca="false">1-EXP(-(1/0.25)*(AD381/ABS($AD$1010)))</f>
        <v>0.973067075960775</v>
      </c>
    </row>
    <row r="382" customFormat="false" ht="12.75" hidden="false" customHeight="false" outlineLevel="0" collapsed="false">
      <c r="A382" s="371"/>
      <c r="B382" s="376" t="n">
        <f aca="false">+[2]data1cf!A382</f>
        <v>-97738.0118126172</v>
      </c>
      <c r="C382" s="376" t="n">
        <f aca="false">+[2]data1cf!B382</f>
        <v>13848.4770110656</v>
      </c>
      <c r="D382" s="376" t="n">
        <f aca="false">+[2]data1cf!C382</f>
        <v>21432.1133617477</v>
      </c>
      <c r="E382" s="376" t="n">
        <f aca="false">+[2]data1cf!D382</f>
        <v>20232.6503662325</v>
      </c>
      <c r="F382" s="376" t="n">
        <f aca="false">+[2]data1cf!E382</f>
        <v>18735.2805010499</v>
      </c>
      <c r="G382" s="376" t="n">
        <f aca="false">+[2]data1cf!F382</f>
        <v>17756.6289275256</v>
      </c>
      <c r="H382" s="376" t="n">
        <f aca="false">+[2]data1cf!G382</f>
        <v>16524.7994319744</v>
      </c>
      <c r="I382" s="376" t="n">
        <f aca="false">+[2]data1cf!H382</f>
        <v>15550.839746182</v>
      </c>
      <c r="J382" s="376" t="n">
        <f aca="false">+[2]data1cf!I382</f>
        <v>14884.7714063282</v>
      </c>
      <c r="K382" s="376" t="n">
        <f aca="false">+[2]data1cf!J382</f>
        <v>14303.9596925858</v>
      </c>
      <c r="L382" s="376" t="n">
        <f aca="false">+[2]data1cf!K382</f>
        <v>13563.4166511072</v>
      </c>
      <c r="M382" s="376" t="n">
        <f aca="false">+[2]data1cf!L382</f>
        <v>12917.631504266</v>
      </c>
      <c r="N382" s="376" t="n">
        <f aca="false">+[2]data1cf!M382</f>
        <v>12242.1409164277</v>
      </c>
      <c r="O382" s="376" t="n">
        <f aca="false">+[2]data1cf!N382</f>
        <v>11652.2009287581</v>
      </c>
      <c r="P382" s="376" t="n">
        <f aca="false">+[2]data1cf!O382</f>
        <v>12587.7769776137</v>
      </c>
      <c r="Q382" s="376" t="n">
        <f aca="false">+[2]data1cf!P382</f>
        <v>13756.5460830701</v>
      </c>
      <c r="R382" s="376" t="n">
        <f aca="false">+[2]data1cf!Q382</f>
        <v>12365.3745598243</v>
      </c>
      <c r="S382" s="376" t="n">
        <f aca="false">+[2]data1cf!R382</f>
        <v>9053.7547749306</v>
      </c>
      <c r="T382" s="376" t="n">
        <f aca="false">+[2]data1cf!S382</f>
        <v>8544.69903177029</v>
      </c>
      <c r="U382" s="376" t="n">
        <f aca="false">+[2]data1cf!T382</f>
        <v>8035.66830835899</v>
      </c>
      <c r="V382" s="376" t="n">
        <f aca="false">+[2]data1cf!U382</f>
        <v>7526.66335528915</v>
      </c>
      <c r="W382" s="376" t="n">
        <f aca="false">+[2]data1cf!V382</f>
        <v>10629.4954341945</v>
      </c>
      <c r="X382" s="376" t="n">
        <f aca="false">+[2]data1cf!W382</f>
        <v>10120.5443643316</v>
      </c>
      <c r="Y382" s="376" t="n">
        <f aca="false">+[2]data1cf!X382</f>
        <v>9611.62145441671</v>
      </c>
      <c r="Z382" s="376" t="n">
        <f aca="false">+[2]data1cf!Y382</f>
        <v>9102.72754924815</v>
      </c>
      <c r="AA382" s="376" t="n">
        <f aca="false">+[2]data1cf!Z382</f>
        <v>8593.86351896835</v>
      </c>
      <c r="AB382" s="376"/>
      <c r="AC382" s="377" t="n">
        <f aca="false">XNPV(0.1,B382:AA382,$B$1:$AA$1)</f>
        <v>39399.0363844077</v>
      </c>
      <c r="AD382" s="377" t="n">
        <f aca="false">SUMPRODUCT(B382:AA382,$B$1010:$AA$1010)</f>
        <v>72096.0537266017</v>
      </c>
      <c r="AE382" s="378" t="n">
        <f aca="false">SUMPRODUCT(B382:AA382,$B$1012:$AA$1012)</f>
        <v>53265.0781318204</v>
      </c>
      <c r="AF382" s="379" t="n">
        <f aca="false">XIRR(B382:AA382,$B$1:$AA$1)</f>
        <v>0.159597726931685</v>
      </c>
      <c r="AG382" s="380" t="n">
        <f aca="false">1-EXP(-(1/0.25)*(AD382/ABS($AD$1010)))</f>
        <v>0.978587713326586</v>
      </c>
    </row>
    <row r="383" customFormat="false" ht="12.75" hidden="false" customHeight="false" outlineLevel="0" collapsed="false">
      <c r="A383" s="371"/>
      <c r="B383" s="376" t="n">
        <f aca="false">+[2]data1cf!A383</f>
        <v>-110647.26263829</v>
      </c>
      <c r="C383" s="376" t="n">
        <f aca="false">+[2]data1cf!B383</f>
        <v>15382.0155449766</v>
      </c>
      <c r="D383" s="376" t="n">
        <f aca="false">+[2]data1cf!C383</f>
        <v>23949.831952102</v>
      </c>
      <c r="E383" s="376" t="n">
        <f aca="false">+[2]data1cf!D383</f>
        <v>22638.1525567575</v>
      </c>
      <c r="F383" s="376" t="n">
        <f aca="false">+[2]data1cf!E383</f>
        <v>20980.0082115139</v>
      </c>
      <c r="G383" s="376" t="n">
        <f aca="false">+[2]data1cf!F383</f>
        <v>19871.2653415193</v>
      </c>
      <c r="H383" s="376" t="n">
        <f aca="false">+[2]data1cf!G383</f>
        <v>18477.5664811063</v>
      </c>
      <c r="I383" s="376" t="n">
        <f aca="false">+[2]data1cf!H383</f>
        <v>17374.9660582577</v>
      </c>
      <c r="J383" s="376" t="n">
        <f aca="false">+[2]data1cf!I383</f>
        <v>16620.9233151319</v>
      </c>
      <c r="K383" s="376" t="n">
        <f aca="false">+[2]data1cf!J383</f>
        <v>15962.5418015662</v>
      </c>
      <c r="L383" s="376" t="n">
        <f aca="false">+[2]data1cf!K383</f>
        <v>15125.0438315221</v>
      </c>
      <c r="M383" s="376" t="n">
        <f aca="false">+[2]data1cf!L383</f>
        <v>14393.9632884941</v>
      </c>
      <c r="N383" s="376" t="n">
        <f aca="false">+[2]data1cf!M383</f>
        <v>13629.2538054987</v>
      </c>
      <c r="O383" s="376" t="n">
        <f aca="false">+[2]data1cf!N383</f>
        <v>12960.50993523</v>
      </c>
      <c r="P383" s="376" t="n">
        <f aca="false">+[2]data1cf!O383</f>
        <v>14020.5415279523</v>
      </c>
      <c r="Q383" s="376" t="n">
        <f aca="false">+[2]data1cf!P383</f>
        <v>15343.6818269682</v>
      </c>
      <c r="R383" s="376" t="n">
        <f aca="false">+[2]data1cf!Q383</f>
        <v>13768.7641664514</v>
      </c>
      <c r="S383" s="376" t="n">
        <f aca="false">+[2]data1cf!R383</f>
        <v>10019.745158373</v>
      </c>
      <c r="T383" s="376" t="n">
        <f aca="false">+[2]data1cf!S383</f>
        <v>9443.45325856461</v>
      </c>
      <c r="U383" s="376" t="n">
        <f aca="false">+[2]data1cf!T383</f>
        <v>8867.18968311731</v>
      </c>
      <c r="V383" s="376" t="n">
        <f aca="false">+[2]data1cf!U383</f>
        <v>8290.95528176193</v>
      </c>
      <c r="W383" s="376" t="n">
        <f aca="false">+[2]data1cf!V383</f>
        <v>11803.6098732566</v>
      </c>
      <c r="X383" s="376" t="n">
        <f aca="false">+[2]data1cf!W383</f>
        <v>11227.43647201</v>
      </c>
      <c r="Y383" s="376" t="n">
        <f aca="false">+[2]data1cf!X383</f>
        <v>10651.2949500814</v>
      </c>
      <c r="Z383" s="376" t="n">
        <f aca="false">+[2]data1cf!Y383</f>
        <v>10075.1862638502</v>
      </c>
      <c r="AA383" s="376" t="n">
        <f aca="false">+[2]data1cf!Z383</f>
        <v>9499.11139838752</v>
      </c>
      <c r="AB383" s="376"/>
      <c r="AC383" s="377" t="n">
        <f aca="false">XNPV(0.1,B383:AA383,$B$1:$AA$1)</f>
        <v>42360.4601445729</v>
      </c>
      <c r="AD383" s="377" t="n">
        <f aca="false">SUMPRODUCT(B383:AA383,$B$1010:$AA$1010)</f>
        <v>78842.6052633737</v>
      </c>
      <c r="AE383" s="378" t="n">
        <f aca="false">SUMPRODUCT(B383:AA383,$B$1012:$AA$1012)</f>
        <v>57860.1122413154</v>
      </c>
      <c r="AF383" s="379" t="n">
        <f aca="false">XIRR(B383:AA383,$B$1:$AA$1)</f>
        <v>0.156774781900885</v>
      </c>
      <c r="AG383" s="380" t="n">
        <f aca="false">1-EXP(-(1/0.25)*(AD383/ABS($AD$1010)))</f>
        <v>0.985056543533882</v>
      </c>
    </row>
    <row r="384" customFormat="false" ht="12.75" hidden="false" customHeight="false" outlineLevel="0" collapsed="false">
      <c r="A384" s="371"/>
      <c r="B384" s="376" t="n">
        <f aca="false">+[2]data1cf!A384</f>
        <v>-102191.878169383</v>
      </c>
      <c r="C384" s="376" t="n">
        <f aca="false">+[2]data1cf!B384</f>
        <v>14283.3987596298</v>
      </c>
      <c r="D384" s="376" t="n">
        <f aca="false">+[2]data1cf!C384</f>
        <v>22257.9978721329</v>
      </c>
      <c r="E384" s="376" t="n">
        <f aca="false">+[2]data1cf!D384</f>
        <v>21028.6039147091</v>
      </c>
      <c r="F384" s="376" t="n">
        <f aca="false">+[2]data1cf!E384</f>
        <v>19509.7419601032</v>
      </c>
      <c r="G384" s="376" t="n">
        <f aca="false">+[2]data1cf!F384</f>
        <v>18486.2071275515</v>
      </c>
      <c r="H384" s="376" t="n">
        <f aca="false">+[2]data1cf!G384</f>
        <v>17198.5305090275</v>
      </c>
      <c r="I384" s="376" t="n">
        <f aca="false">+[2]data1cf!H384</f>
        <v>16180.1880268497</v>
      </c>
      <c r="J384" s="376" t="n">
        <f aca="false">+[2]data1cf!I384</f>
        <v>15483.7673264847</v>
      </c>
      <c r="K384" s="376" t="n">
        <f aca="false">+[2]data1cf!J384</f>
        <v>14876.192981324</v>
      </c>
      <c r="L384" s="376" t="n">
        <f aca="false">+[2]data1cf!K384</f>
        <v>14102.1991764903</v>
      </c>
      <c r="M384" s="376" t="n">
        <f aca="false">+[2]data1cf!L384</f>
        <v>13426.9859628625</v>
      </c>
      <c r="N384" s="376" t="n">
        <f aca="false">+[2]data1cf!M384</f>
        <v>12720.7136479593</v>
      </c>
      <c r="O384" s="376" t="n">
        <f aca="false">+[2]data1cf!N384</f>
        <v>12103.5852536014</v>
      </c>
      <c r="P384" s="376" t="n">
        <f aca="false">+[2]data1cf!O384</f>
        <v>13082.1001505145</v>
      </c>
      <c r="Q384" s="376" t="n">
        <f aca="false">+[2]data1cf!P384</f>
        <v>14304.1294083015</v>
      </c>
      <c r="R384" s="376" t="n">
        <f aca="false">+[2]data1cf!Q384</f>
        <v>12849.5629793382</v>
      </c>
      <c r="S384" s="376" t="n">
        <f aca="false">+[2]data1cf!R384</f>
        <v>9387.03453902168</v>
      </c>
      <c r="T384" s="376" t="n">
        <f aca="false">+[2]data1cf!S384</f>
        <v>8854.78141128058</v>
      </c>
      <c r="U384" s="376" t="n">
        <f aca="false">+[2]data1cf!T384</f>
        <v>8322.5544434244</v>
      </c>
      <c r="V384" s="376" t="n">
        <f aca="false">+[2]data1cf!U384</f>
        <v>7790.35442024968</v>
      </c>
      <c r="W384" s="376" t="n">
        <f aca="false">+[2]data1cf!V384</f>
        <v>11034.5808159683</v>
      </c>
      <c r="X384" s="376" t="n">
        <f aca="false">+[2]data1cf!W384</f>
        <v>10502.437131428</v>
      </c>
      <c r="Y384" s="376" t="n">
        <f aca="false">+[2]data1cf!X384</f>
        <v>9970.32289006878</v>
      </c>
      <c r="Z384" s="376" t="n">
        <f aca="false">+[2]data1cf!Y384</f>
        <v>9438.23897518589</v>
      </c>
      <c r="AA384" s="376" t="n">
        <f aca="false">+[2]data1cf!Z384</f>
        <v>8906.18629657369</v>
      </c>
      <c r="AB384" s="376"/>
      <c r="AC384" s="377" t="n">
        <f aca="false">XNPV(0.1,B384:AA384,$B$1:$AA$1)</f>
        <v>40274.3061128902</v>
      </c>
      <c r="AD384" s="377" t="n">
        <f aca="false">SUMPRODUCT(B384:AA384,$B$1010:$AA$1010)</f>
        <v>74266.8541245397</v>
      </c>
      <c r="AE384" s="378" t="n">
        <f aca="false">SUMPRODUCT(B384:AA384,$B$1012:$AA$1012)</f>
        <v>54697.7426681457</v>
      </c>
      <c r="AF384" s="379" t="n">
        <f aca="false">XIRR(B384:AA384,$B$1:$AA$1)</f>
        <v>0.158279755244072</v>
      </c>
      <c r="AG384" s="380" t="n">
        <f aca="false">1-EXP(-(1/0.25)*(AD384/ABS($AD$1010)))</f>
        <v>0.980927852958943</v>
      </c>
    </row>
    <row r="385" customFormat="false" ht="12.75" hidden="false" customHeight="false" outlineLevel="0" collapsed="false">
      <c r="A385" s="371"/>
      <c r="B385" s="376" t="n">
        <f aca="false">+[2]data1cf!A385</f>
        <v>-90166.4350258785</v>
      </c>
      <c r="C385" s="376" t="n">
        <f aca="false">+[2]data1cf!B385</f>
        <v>12897.5764802747</v>
      </c>
      <c r="D385" s="376" t="n">
        <f aca="false">+[2]data1cf!C385</f>
        <v>19906.4394667278</v>
      </c>
      <c r="E385" s="376" t="n">
        <f aca="false">+[2]data1cf!D385</f>
        <v>18761.6604852345</v>
      </c>
      <c r="F385" s="376" t="n">
        <f aca="false">+[2]data1cf!E385</f>
        <v>17418.695328555</v>
      </c>
      <c r="G385" s="376" t="n">
        <f aca="false">+[2]data1cf!F385</f>
        <v>16516.3453354874</v>
      </c>
      <c r="H385" s="376" t="n">
        <f aca="false">+[2]data1cf!G385</f>
        <v>15379.4559988983</v>
      </c>
      <c r="I385" s="376" t="n">
        <f aca="false">+[2]data1cf!H385</f>
        <v>14480.9471066243</v>
      </c>
      <c r="J385" s="376" t="n">
        <f aca="false">+[2]data1cf!I385</f>
        <v>13866.4778067641</v>
      </c>
      <c r="K385" s="376" t="n">
        <f aca="false">+[2]data1cf!J385</f>
        <v>13331.1625903495</v>
      </c>
      <c r="L385" s="376" t="n">
        <f aca="false">+[2]data1cf!K385</f>
        <v>12647.4858764679</v>
      </c>
      <c r="M385" s="376" t="n">
        <f aca="false">+[2]data1cf!L385</f>
        <v>12051.7284694627</v>
      </c>
      <c r="N385" s="376" t="n">
        <f aca="false">+[2]data1cf!M385</f>
        <v>11428.5668451431</v>
      </c>
      <c r="O385" s="376" t="n">
        <f aca="false">+[2]data1cf!N385</f>
        <v>10884.847173141</v>
      </c>
      <c r="P385" s="376" t="n">
        <f aca="false">+[2]data1cf!O385</f>
        <v>11747.4271419259</v>
      </c>
      <c r="Q385" s="376" t="n">
        <f aca="false">+[2]data1cf!P385</f>
        <v>12825.6539408241</v>
      </c>
      <c r="R385" s="376" t="n">
        <f aca="false">+[2]data1cf!Q385</f>
        <v>11542.2538139514</v>
      </c>
      <c r="S385" s="376" t="n">
        <f aca="false">+[2]data1cf!R385</f>
        <v>8487.17887813728</v>
      </c>
      <c r="T385" s="376" t="n">
        <f aca="false">+[2]data1cf!S385</f>
        <v>8017.55870949488</v>
      </c>
      <c r="U385" s="376" t="n">
        <f aca="false">+[2]data1cf!T385</f>
        <v>7547.96162236939</v>
      </c>
      <c r="V385" s="376" t="n">
        <f aca="false">+[2]data1cf!U385</f>
        <v>7078.38830920632</v>
      </c>
      <c r="W385" s="376" t="n">
        <f aca="false">+[2]data1cf!V385</f>
        <v>9940.84992317087</v>
      </c>
      <c r="X385" s="376" t="n">
        <f aca="false">+[2]data1cf!W385</f>
        <v>9471.32631898583</v>
      </c>
      <c r="Y385" s="376" t="n">
        <f aca="false">+[2]data1cf!X385</f>
        <v>9001.82869325142</v>
      </c>
      <c r="Z385" s="376" t="n">
        <f aca="false">+[2]data1cf!Y385</f>
        <v>8532.35782532117</v>
      </c>
      <c r="AA385" s="376" t="n">
        <f aca="false">+[2]data1cf!Z385</f>
        <v>8062.9145179292</v>
      </c>
      <c r="AB385" s="376"/>
      <c r="AC385" s="377" t="n">
        <f aca="false">XNPV(0.1,B385:AA385,$B$1:$AA$1)</f>
        <v>37529.7141838465</v>
      </c>
      <c r="AD385" s="377" t="n">
        <f aca="false">SUMPRODUCT(B385:AA385,$B$1010:$AA$1010)</f>
        <v>67994.9257997273</v>
      </c>
      <c r="AE385" s="378" t="n">
        <f aca="false">SUMPRODUCT(B385:AA385,$B$1012:$AA$1012)</f>
        <v>50430.6305824916</v>
      </c>
      <c r="AF385" s="379" t="n">
        <f aca="false">XIRR(B385:AA385,$B$1:$AA$1)</f>
        <v>0.161354447793238</v>
      </c>
      <c r="AG385" s="380" t="n">
        <f aca="false">1-EXP(-(1/0.25)*(AD385/ABS($AD$1010)))</f>
        <v>0.973354616032099</v>
      </c>
    </row>
    <row r="386" customFormat="false" ht="12.75" hidden="false" customHeight="false" outlineLevel="0" collapsed="false">
      <c r="A386" s="371"/>
      <c r="B386" s="376" t="n">
        <f aca="false">+[2]data1cf!A386</f>
        <v>-103983.231620458</v>
      </c>
      <c r="C386" s="376" t="n">
        <f aca="false">+[2]data1cf!B386</f>
        <v>14649.5250002928</v>
      </c>
      <c r="D386" s="376" t="n">
        <f aca="false">+[2]data1cf!C386</f>
        <v>22689.9032181796</v>
      </c>
      <c r="E386" s="376" t="n">
        <f aca="false">+[2]data1cf!D386</f>
        <v>21366.0870307894</v>
      </c>
      <c r="F386" s="376" t="n">
        <f aca="false">+[2]data1cf!E386</f>
        <v>19821.2318199848</v>
      </c>
      <c r="G386" s="376" t="n">
        <f aca="false">+[2]data1cf!F386</f>
        <v>18779.6448559784</v>
      </c>
      <c r="H386" s="376" t="n">
        <f aca="false">+[2]data1cf!G386</f>
        <v>17469.506419237</v>
      </c>
      <c r="I386" s="376" t="n">
        <f aca="false">+[2]data1cf!H386</f>
        <v>16433.3130926232</v>
      </c>
      <c r="J386" s="376" t="n">
        <f aca="false">+[2]data1cf!I386</f>
        <v>15724.6846155997</v>
      </c>
      <c r="K386" s="376" t="n">
        <f aca="false">+[2]data1cf!J386</f>
        <v>15106.3462895939</v>
      </c>
      <c r="L386" s="376" t="n">
        <f aca="false">+[2]data1cf!K386</f>
        <v>14318.8985246327</v>
      </c>
      <c r="M386" s="376" t="n">
        <f aca="false">+[2]data1cf!L386</f>
        <v>13631.8492870262</v>
      </c>
      <c r="N386" s="376" t="n">
        <f aca="false">+[2]data1cf!M386</f>
        <v>12913.1965034266</v>
      </c>
      <c r="O386" s="376" t="n">
        <f aca="false">+[2]data1cf!N386</f>
        <v>12285.1328806067</v>
      </c>
      <c r="P386" s="376" t="n">
        <f aca="false">+[2]data1cf!O386</f>
        <v>13280.9178632143</v>
      </c>
      <c r="Q386" s="376" t="n">
        <f aca="false">+[2]data1cf!P386</f>
        <v>14524.3684547459</v>
      </c>
      <c r="R386" s="376" t="n">
        <f aca="false">+[2]data1cf!Q386</f>
        <v>13044.3044751062</v>
      </c>
      <c r="S386" s="376" t="n">
        <f aca="false">+[2]data1cf!R386</f>
        <v>9521.08028888381</v>
      </c>
      <c r="T386" s="376" t="n">
        <f aca="false">+[2]data1cf!S386</f>
        <v>8979.49712930156</v>
      </c>
      <c r="U386" s="376" t="n">
        <f aca="false">+[2]data1cf!T386</f>
        <v>8437.94058816908</v>
      </c>
      <c r="V386" s="376" t="n">
        <f aca="false">+[2]data1cf!U386</f>
        <v>7896.41146403982</v>
      </c>
      <c r="W386" s="376" t="n">
        <f aca="false">+[2]data1cf!V386</f>
        <v>11197.5069207263</v>
      </c>
      <c r="X386" s="376" t="n">
        <f aca="false">+[2]data1cf!W386</f>
        <v>10656.0351228091</v>
      </c>
      <c r="Y386" s="376" t="n">
        <f aca="false">+[2]data1cf!X386</f>
        <v>10114.5932841917</v>
      </c>
      <c r="Z386" s="376" t="n">
        <f aca="false">+[2]data1cf!Y386</f>
        <v>9573.18230365285</v>
      </c>
      <c r="AA386" s="376" t="n">
        <f aca="false">+[2]data1cf!Z386</f>
        <v>9031.8031069351</v>
      </c>
      <c r="AB386" s="376"/>
      <c r="AC386" s="377" t="n">
        <f aca="false">XNPV(0.1,B386:AA386,$B$1:$AA$1)</f>
        <v>40895.5930419445</v>
      </c>
      <c r="AD386" s="377" t="n">
        <f aca="false">SUMPRODUCT(B386:AA386,$B$1010:$AA$1010)</f>
        <v>75426.0636806452</v>
      </c>
      <c r="AE386" s="378" t="n">
        <f aca="false">SUMPRODUCT(B386:AA386,$B$1012:$AA$1012)</f>
        <v>55553.380948874</v>
      </c>
      <c r="AF386" s="379" t="n">
        <f aca="false">XIRR(B386:AA386,$B$1:$AA$1)</f>
        <v>0.158264122312521</v>
      </c>
      <c r="AG386" s="380" t="n">
        <f aca="false">1-EXP(-(1/0.25)*(AD386/ABS($AD$1010)))</f>
        <v>0.982070885218021</v>
      </c>
    </row>
    <row r="387" customFormat="false" ht="12.75" hidden="false" customHeight="false" outlineLevel="0" collapsed="false">
      <c r="A387" s="371"/>
      <c r="B387" s="376" t="n">
        <f aca="false">+[2]data1cf!A387</f>
        <v>-111246.811389834</v>
      </c>
      <c r="C387" s="376" t="n">
        <f aca="false">+[2]data1cf!B387</f>
        <v>15427.270037963</v>
      </c>
      <c r="D387" s="376" t="n">
        <f aca="false">+[2]data1cf!C387</f>
        <v>24087.7511390042</v>
      </c>
      <c r="E387" s="376" t="n">
        <f aca="false">+[2]data1cf!D387</f>
        <v>22679.4736542096</v>
      </c>
      <c r="F387" s="376" t="n">
        <f aca="false">+[2]data1cf!E387</f>
        <v>21084.2608683521</v>
      </c>
      <c r="G387" s="376" t="n">
        <f aca="false">+[2]data1cf!F387</f>
        <v>19969.4761237793</v>
      </c>
      <c r="H387" s="376" t="n">
        <f aca="false">+[2]data1cf!G387</f>
        <v>18568.2595090886</v>
      </c>
      <c r="I387" s="376" t="n">
        <f aca="false">+[2]data1cf!H387</f>
        <v>17459.684580489</v>
      </c>
      <c r="J387" s="376" t="n">
        <f aca="false">+[2]data1cf!I387</f>
        <v>16701.5560120614</v>
      </c>
      <c r="K387" s="376" t="n">
        <f aca="false">+[2]data1cf!J387</f>
        <v>16039.5718977508</v>
      </c>
      <c r="L387" s="376" t="n">
        <f aca="false">+[2]data1cf!K387</f>
        <v>15197.5710167972</v>
      </c>
      <c r="M387" s="376" t="n">
        <f aca="false">+[2]data1cf!L387</f>
        <v>14462.5290705098</v>
      </c>
      <c r="N387" s="376" t="n">
        <f aca="false">+[2]data1cf!M387</f>
        <v>13693.6759638504</v>
      </c>
      <c r="O387" s="376" t="n">
        <f aca="false">+[2]data1cf!N387</f>
        <v>13021.2721779083</v>
      </c>
      <c r="P387" s="376" t="n">
        <f aca="false">+[2]data1cf!O387</f>
        <v>14087.0839020229</v>
      </c>
      <c r="Q387" s="376" t="n">
        <f aca="false">+[2]data1cf!P387</f>
        <v>15417.3937151819</v>
      </c>
      <c r="R387" s="376" t="n">
        <f aca="false">+[2]data1cf!Q387</f>
        <v>13833.9422699638</v>
      </c>
      <c r="S387" s="376" t="n">
        <f aca="false">+[2]data1cf!R387</f>
        <v>10064.6089801561</v>
      </c>
      <c r="T387" s="376" t="n">
        <f aca="false">+[2]data1cf!S387</f>
        <v>9485.19440852723</v>
      </c>
      <c r="U387" s="376" t="n">
        <f aca="false">+[2]data1cf!T387</f>
        <v>8905.80831473666</v>
      </c>
      <c r="V387" s="376" t="n">
        <f aca="false">+[2]data1cf!U387</f>
        <v>8326.45155311956</v>
      </c>
      <c r="W387" s="376" t="n">
        <f aca="false">+[2]data1cf!V387</f>
        <v>11858.1396717411</v>
      </c>
      <c r="X387" s="376" t="n">
        <f aca="false">+[2]data1cf!W387</f>
        <v>11278.8442407655</v>
      </c>
      <c r="Y387" s="376" t="n">
        <f aca="false">+[2]data1cf!X387</f>
        <v>10699.5808618478</v>
      </c>
      <c r="Z387" s="376" t="n">
        <f aca="false">+[2]data1cf!Y387</f>
        <v>10120.3504965498</v>
      </c>
      <c r="AA387" s="376" t="n">
        <f aca="false">+[2]data1cf!Z387</f>
        <v>9541.15413528007</v>
      </c>
      <c r="AB387" s="376"/>
      <c r="AC387" s="377" t="n">
        <f aca="false">XNPV(0.1,B387:AA387,$B$1:$AA$1)</f>
        <v>42438.8544040204</v>
      </c>
      <c r="AD387" s="377" t="n">
        <f aca="false">SUMPRODUCT(B387:AA387,$B$1010:$AA$1010)</f>
        <v>79090.2131105236</v>
      </c>
      <c r="AE387" s="378" t="n">
        <f aca="false">SUMPRODUCT(B387:AA387,$B$1012:$AA$1012)</f>
        <v>58010.516660935</v>
      </c>
      <c r="AF387" s="379" t="n">
        <f aca="false">XIRR(B387:AA387,$B$1:$AA$1)</f>
        <v>0.156565764618184</v>
      </c>
      <c r="AG387" s="380" t="n">
        <f aca="false">1-EXP(-(1/0.25)*(AD387/ABS($AD$1010)))</f>
        <v>0.985252518330847</v>
      </c>
    </row>
    <row r="388" customFormat="false" ht="12.75" hidden="false" customHeight="false" outlineLevel="0" collapsed="false">
      <c r="A388" s="371"/>
      <c r="B388" s="376" t="n">
        <f aca="false">+[2]data1cf!A388</f>
        <v>-107604.725530435</v>
      </c>
      <c r="C388" s="376" t="n">
        <f aca="false">+[2]data1cf!B388</f>
        <v>14952.8538790997</v>
      </c>
      <c r="D388" s="376" t="n">
        <f aca="false">+[2]data1cf!C388</f>
        <v>23351.3168302115</v>
      </c>
      <c r="E388" s="376" t="n">
        <f aca="false">+[2]data1cf!D388</f>
        <v>21984.6897463779</v>
      </c>
      <c r="F388" s="376" t="n">
        <f aca="false">+[2]data1cf!E388</f>
        <v>20450.9560265076</v>
      </c>
      <c r="G388" s="376" t="n">
        <f aca="false">+[2]data1cf!F388</f>
        <v>19372.8739285643</v>
      </c>
      <c r="H388" s="376" t="n">
        <f aca="false">+[2]data1cf!G388</f>
        <v>18017.3255042896</v>
      </c>
      <c r="I388" s="376" t="n">
        <f aca="false">+[2]data1cf!H388</f>
        <v>16945.0439761127</v>
      </c>
      <c r="J388" s="376" t="n">
        <f aca="false">+[2]data1cf!I388</f>
        <v>16211.7356187473</v>
      </c>
      <c r="K388" s="376" t="n">
        <f aca="false">+[2]data1cf!J388</f>
        <v>15571.6362655949</v>
      </c>
      <c r="L388" s="376" t="n">
        <f aca="false">+[2]data1cf!K388</f>
        <v>14756.9892705558</v>
      </c>
      <c r="M388" s="376" t="n">
        <f aca="false">+[2]data1cf!L388</f>
        <v>14046.0117072849</v>
      </c>
      <c r="N388" s="376" t="n">
        <f aca="false">+[2]data1cf!M388</f>
        <v>13302.3299200793</v>
      </c>
      <c r="O388" s="376" t="n">
        <f aca="false">+[2]data1cf!N388</f>
        <v>12652.1590669662</v>
      </c>
      <c r="P388" s="376" t="n">
        <f aca="false">+[2]data1cf!O388</f>
        <v>13682.8581588636</v>
      </c>
      <c r="Q388" s="376" t="n">
        <f aca="false">+[2]data1cf!P388</f>
        <v>14969.6152400513</v>
      </c>
      <c r="R388" s="376" t="n">
        <f aca="false">+[2]data1cf!Q388</f>
        <v>13438.0040772254</v>
      </c>
      <c r="S388" s="376" t="n">
        <f aca="false">+[2]data1cf!R388</f>
        <v>9792.07419379544</v>
      </c>
      <c r="T388" s="376" t="n">
        <f aca="false">+[2]data1cf!S388</f>
        <v>9231.62895343722</v>
      </c>
      <c r="U388" s="376" t="n">
        <f aca="false">+[2]data1cf!T388</f>
        <v>8671.21125858741</v>
      </c>
      <c r="V388" s="376" t="n">
        <f aca="false">+[2]data1cf!U388</f>
        <v>8110.82193561121</v>
      </c>
      <c r="W388" s="376" t="n">
        <f aca="false">+[2]data1cf!V388</f>
        <v>11526.8868629166</v>
      </c>
      <c r="X388" s="376" t="n">
        <f aca="false">+[2]data1cf!W388</f>
        <v>10966.556862691</v>
      </c>
      <c r="Y388" s="376" t="n">
        <f aca="false">+[2]data1cf!X388</f>
        <v>10406.2578651777</v>
      </c>
      <c r="Z388" s="376" t="n">
        <f aca="false">+[2]data1cf!Y388</f>
        <v>9845.99080045824</v>
      </c>
      <c r="AA388" s="376" t="n">
        <f aca="false">+[2]data1cf!Z388</f>
        <v>9285.7566265163</v>
      </c>
      <c r="AB388" s="376"/>
      <c r="AC388" s="377" t="n">
        <f aca="false">XNPV(0.1,B388:AA388,$B$1:$AA$1)</f>
        <v>41531.7041680585</v>
      </c>
      <c r="AD388" s="377" t="n">
        <f aca="false">SUMPRODUCT(B388:AA388,$B$1010:$AA$1010)</f>
        <v>77109.9248563304</v>
      </c>
      <c r="AE388" s="378" t="n">
        <f aca="false">SUMPRODUCT(B388:AA388,$B$1012:$AA$1012)</f>
        <v>56639.3391026541</v>
      </c>
      <c r="AF388" s="379" t="n">
        <f aca="false">XIRR(B388:AA388,$B$1:$AA$1)</f>
        <v>0.157160925548442</v>
      </c>
      <c r="AG388" s="380" t="n">
        <f aca="false">1-EXP(-(1/0.25)*(AD388/ABS($AD$1010)))</f>
        <v>0.983610332470946</v>
      </c>
    </row>
    <row r="389" customFormat="false" ht="12.75" hidden="false" customHeight="false" outlineLevel="0" collapsed="false">
      <c r="A389" s="371"/>
      <c r="B389" s="376" t="n">
        <f aca="false">+[2]data1cf!A389</f>
        <v>-102705.264643948</v>
      </c>
      <c r="C389" s="376" t="n">
        <f aca="false">+[2]data1cf!B389</f>
        <v>14403.2863491264</v>
      </c>
      <c r="D389" s="376" t="n">
        <f aca="false">+[2]data1cf!C389</f>
        <v>22367.8692762498</v>
      </c>
      <c r="E389" s="376" t="n">
        <f aca="false">+[2]data1cf!D389</f>
        <v>21133.443208062</v>
      </c>
      <c r="F389" s="376" t="n">
        <f aca="false">+[2]data1cf!E389</f>
        <v>19599.0122718507</v>
      </c>
      <c r="G389" s="376" t="n">
        <f aca="false">+[2]data1cf!F389</f>
        <v>18570.3038538626</v>
      </c>
      <c r="H389" s="376" t="n">
        <f aca="false">+[2]data1cf!G389</f>
        <v>17276.1898716458</v>
      </c>
      <c r="I389" s="376" t="n">
        <f aca="false">+[2]data1cf!H389</f>
        <v>16252.7314911579</v>
      </c>
      <c r="J389" s="376" t="n">
        <f aca="false">+[2]data1cf!I389</f>
        <v>15552.8121471182</v>
      </c>
      <c r="K389" s="376" t="n">
        <f aca="false">+[2]data1cf!J389</f>
        <v>14942.1529377309</v>
      </c>
      <c r="L389" s="376" t="n">
        <f aca="false">+[2]data1cf!K389</f>
        <v>14164.3033437705</v>
      </c>
      <c r="M389" s="376" t="n">
        <f aca="false">+[2]data1cf!L389</f>
        <v>13485.6980275848</v>
      </c>
      <c r="N389" s="376" t="n">
        <f aca="false">+[2]data1cf!M389</f>
        <v>12775.8775769557</v>
      </c>
      <c r="O389" s="376" t="n">
        <f aca="false">+[2]data1cf!N389</f>
        <v>12155.6152402788</v>
      </c>
      <c r="P389" s="376" t="n">
        <f aca="false">+[2]data1cf!O389</f>
        <v>13139.0795950473</v>
      </c>
      <c r="Q389" s="376" t="n">
        <f aca="false">+[2]data1cf!P389</f>
        <v>14367.2480226363</v>
      </c>
      <c r="R389" s="376" t="n">
        <f aca="false">+[2]data1cf!Q389</f>
        <v>12905.3742151967</v>
      </c>
      <c r="S389" s="376" t="n">
        <f aca="false">+[2]data1cf!R389</f>
        <v>9425.45089672648</v>
      </c>
      <c r="T389" s="376" t="n">
        <f aca="false">+[2]data1cf!S389</f>
        <v>8890.52386219627</v>
      </c>
      <c r="U389" s="376" t="n">
        <f aca="false">+[2]data1cf!T389</f>
        <v>8355.62311897171</v>
      </c>
      <c r="V389" s="376" t="n">
        <f aca="false">+[2]data1cf!U389</f>
        <v>7820.74945579199</v>
      </c>
      <c r="W389" s="376" t="n">
        <f aca="false">+[2]data1cf!V389</f>
        <v>11081.2740347109</v>
      </c>
      <c r="X389" s="376" t="n">
        <f aca="false">+[2]data1cf!W389</f>
        <v>10546.4569931969</v>
      </c>
      <c r="Y389" s="376" t="n">
        <f aca="false">+[2]data1cf!X389</f>
        <v>10011.669542779</v>
      </c>
      <c r="Z389" s="376" t="n">
        <f aca="false">+[2]data1cf!Y389</f>
        <v>9476.91257119019</v>
      </c>
      <c r="AA389" s="376" t="n">
        <f aca="false">+[2]data1cf!Z389</f>
        <v>8942.18699279525</v>
      </c>
      <c r="AB389" s="376"/>
      <c r="AC389" s="377" t="n">
        <f aca="false">XNPV(0.1,B389:AA389,$B$1:$AA$1)</f>
        <v>40460.5673914609</v>
      </c>
      <c r="AD389" s="377" t="n">
        <f aca="false">SUMPRODUCT(B389:AA389,$B$1010:$AA$1010)</f>
        <v>74607.6764755095</v>
      </c>
      <c r="AE389" s="378" t="n">
        <f aca="false">SUMPRODUCT(B389:AA389,$B$1012:$AA$1012)</f>
        <v>54951.4018925423</v>
      </c>
      <c r="AF389" s="379" t="n">
        <f aca="false">XIRR(B389:AA389,$B$1:$AA$1)</f>
        <v>0.158290394897154</v>
      </c>
      <c r="AG389" s="380" t="n">
        <f aca="false">1-EXP(-(1/0.25)*(AD389/ABS($AD$1010)))</f>
        <v>0.981271281252077</v>
      </c>
    </row>
    <row r="390" customFormat="false" ht="12.75" hidden="false" customHeight="false" outlineLevel="0" collapsed="false">
      <c r="A390" s="371"/>
      <c r="B390" s="376" t="n">
        <f aca="false">+[2]data1cf!A390</f>
        <v>-91391.165106796</v>
      </c>
      <c r="C390" s="376" t="n">
        <f aca="false">+[2]data1cf!B390</f>
        <v>13090.0308049404</v>
      </c>
      <c r="D390" s="376" t="n">
        <f aca="false">+[2]data1cf!C390</f>
        <v>20183.3030092803</v>
      </c>
      <c r="E390" s="376" t="n">
        <f aca="false">+[2]data1cf!D390</f>
        <v>18967.7910137835</v>
      </c>
      <c r="F390" s="376" t="n">
        <f aca="false">+[2]data1cf!E390</f>
        <v>17631.6577682503</v>
      </c>
      <c r="G390" s="376" t="n">
        <f aca="false">+[2]data1cf!F390</f>
        <v>16716.9657170567</v>
      </c>
      <c r="H390" s="376" t="n">
        <f aca="false">+[2]data1cf!G390</f>
        <v>15564.7194644854</v>
      </c>
      <c r="I390" s="376" t="n">
        <f aca="false">+[2]data1cf!H390</f>
        <v>14654.0061319667</v>
      </c>
      <c r="J390" s="376" t="n">
        <f aca="false">+[2]data1cf!I390</f>
        <v>14031.1904997367</v>
      </c>
      <c r="K390" s="376" t="n">
        <f aca="false">+[2]data1cf!J390</f>
        <v>13488.5160594215</v>
      </c>
      <c r="L390" s="376" t="n">
        <f aca="false">+[2]data1cf!K390</f>
        <v>12795.6410102445</v>
      </c>
      <c r="M390" s="376" t="n">
        <f aca="false">+[2]data1cf!L390</f>
        <v>12191.7914343842</v>
      </c>
      <c r="N390" s="376" t="n">
        <f aca="false">+[2]data1cf!M390</f>
        <v>11560.16540991</v>
      </c>
      <c r="O390" s="376" t="n">
        <f aca="false">+[2]data1cf!N390</f>
        <v>11008.9694337585</v>
      </c>
      <c r="P390" s="376" t="n">
        <f aca="false">+[2]data1cf!O390</f>
        <v>11883.3567839607</v>
      </c>
      <c r="Q390" s="376" t="n">
        <f aca="false">+[2]data1cf!P390</f>
        <v>12976.2291302213</v>
      </c>
      <c r="R390" s="376" t="n">
        <f aca="false">+[2]data1cf!Q390</f>
        <v>11675.3965880515</v>
      </c>
      <c r="S390" s="376" t="n">
        <f aca="false">+[2]data1cf!R390</f>
        <v>8578.82458991834</v>
      </c>
      <c r="T390" s="376" t="n">
        <f aca="false">+[2]data1cf!S390</f>
        <v>8102.82557368174</v>
      </c>
      <c r="U390" s="376" t="n">
        <f aca="false">+[2]data1cf!T390</f>
        <v>7626.84995247815</v>
      </c>
      <c r="V390" s="376" t="n">
        <f aca="false">+[2]data1cf!U390</f>
        <v>7150.89842815854</v>
      </c>
      <c r="W390" s="376" t="n">
        <f aca="false">+[2]data1cf!V390</f>
        <v>10052.240838986</v>
      </c>
      <c r="X390" s="376" t="n">
        <f aca="false">+[2]data1cf!W390</f>
        <v>9576.33969884114</v>
      </c>
      <c r="Y390" s="376" t="n">
        <f aca="false">+[2]data1cf!X390</f>
        <v>9100.46489001204</v>
      </c>
      <c r="Z390" s="376" t="n">
        <f aca="false">+[2]data1cf!Y390</f>
        <v>8624.61720243816</v>
      </c>
      <c r="AA390" s="376" t="n">
        <f aca="false">+[2]data1cf!Z390</f>
        <v>8148.79744975717</v>
      </c>
      <c r="AB390" s="376"/>
      <c r="AC390" s="377" t="n">
        <f aca="false">XNPV(0.1,B390:AA390,$B$1:$AA$1)</f>
        <v>37868.1756367926</v>
      </c>
      <c r="AD390" s="377" t="n">
        <f aca="false">SUMPRODUCT(B390:AA390,$B$1010:$AA$1010)</f>
        <v>68694.9800719862</v>
      </c>
      <c r="AE390" s="378" t="n">
        <f aca="false">SUMPRODUCT(B390:AA390,$B$1012:$AA$1012)</f>
        <v>50925.6192771161</v>
      </c>
      <c r="AF390" s="379" t="n">
        <f aca="false">XIRR(B390:AA390,$B$1:$AA$1)</f>
        <v>0.161129308124483</v>
      </c>
      <c r="AG390" s="380" t="n">
        <f aca="false">1-EXP(-(1/0.25)*(AD390/ABS($AD$1010)))</f>
        <v>0.974330779280747</v>
      </c>
    </row>
    <row r="391" customFormat="false" ht="12.75" hidden="false" customHeight="false" outlineLevel="0" collapsed="false">
      <c r="A391" s="371"/>
      <c r="B391" s="376" t="n">
        <f aca="false">+[2]data1cf!A391</f>
        <v>-113394.022126734</v>
      </c>
      <c r="C391" s="376" t="n">
        <f aca="false">+[2]data1cf!B391</f>
        <v>15694.231390198</v>
      </c>
      <c r="D391" s="376" t="n">
        <f aca="false">+[2]data1cf!C391</f>
        <v>24514.4023607001</v>
      </c>
      <c r="E391" s="376" t="n">
        <f aca="false">+[2]data1cf!D391</f>
        <v>23086.0448699094</v>
      </c>
      <c r="F391" s="376" t="n">
        <f aca="false">+[2]data1cf!E391</f>
        <v>21457.6290448957</v>
      </c>
      <c r="G391" s="376" t="n">
        <f aca="false">+[2]data1cf!F391</f>
        <v>20321.2060633462</v>
      </c>
      <c r="H391" s="376" t="n">
        <f aca="false">+[2]data1cf!G391</f>
        <v>18893.0655285226</v>
      </c>
      <c r="I391" s="376" t="n">
        <f aca="false">+[2]data1cf!H391</f>
        <v>17763.0936361843</v>
      </c>
      <c r="J391" s="376" t="n">
        <f aca="false">+[2]data1cf!I391</f>
        <v>16990.3321827173</v>
      </c>
      <c r="K391" s="376" t="n">
        <f aca="false">+[2]data1cf!J391</f>
        <v>16315.4457931864</v>
      </c>
      <c r="L391" s="376" t="n">
        <f aca="false">+[2]data1cf!K391</f>
        <v>15457.3182859535</v>
      </c>
      <c r="M391" s="376" t="n">
        <f aca="false">+[2]data1cf!L391</f>
        <v>14708.0890569978</v>
      </c>
      <c r="N391" s="376" t="n">
        <f aca="false">+[2]data1cf!M391</f>
        <v>13924.396067513</v>
      </c>
      <c r="O391" s="376" t="n">
        <f aca="false">+[2]data1cf!N391</f>
        <v>13238.8847399242</v>
      </c>
      <c r="P391" s="376" t="n">
        <f aca="false">+[2]data1cf!O391</f>
        <v>14325.3972997159</v>
      </c>
      <c r="Q391" s="376" t="n">
        <f aca="false">+[2]data1cf!P391</f>
        <v>15681.3838534353</v>
      </c>
      <c r="R391" s="376" t="n">
        <f aca="false">+[2]data1cf!Q391</f>
        <v>14067.3696990298</v>
      </c>
      <c r="S391" s="376" t="n">
        <f aca="false">+[2]data1cf!R391</f>
        <v>10225.2832865957</v>
      </c>
      <c r="T391" s="376" t="n">
        <f aca="false">+[2]data1cf!S391</f>
        <v>9634.68524666087</v>
      </c>
      <c r="U391" s="376" t="n">
        <f aca="false">+[2]data1cf!T391</f>
        <v>9044.11623422432</v>
      </c>
      <c r="V391" s="376" t="n">
        <f aca="false">+[2]data1cf!U391</f>
        <v>8453.57712011102</v>
      </c>
      <c r="W391" s="376" t="n">
        <f aca="false">+[2]data1cf!V391</f>
        <v>12053.431494942</v>
      </c>
      <c r="X391" s="376" t="n">
        <f aca="false">+[2]data1cf!W391</f>
        <v>11462.9548952328</v>
      </c>
      <c r="Y391" s="376" t="n">
        <f aca="false">+[2]data1cf!X391</f>
        <v>10872.5109662287</v>
      </c>
      <c r="Z391" s="376" t="n">
        <f aca="false">+[2]data1cf!Y391</f>
        <v>10282.1006880507</v>
      </c>
      <c r="AA391" s="376" t="n">
        <f aca="false">+[2]data1cf!Z391</f>
        <v>9691.72507022383</v>
      </c>
      <c r="AB391" s="376"/>
      <c r="AC391" s="377" t="n">
        <f aca="false">XNPV(0.1,B391:AA391,$B$1:$AA$1)</f>
        <v>42953.5976864769</v>
      </c>
      <c r="AD391" s="377" t="n">
        <f aca="false">SUMPRODUCT(B391:AA391,$B$1010:$AA$1010)</f>
        <v>80236.2536482976</v>
      </c>
      <c r="AE391" s="378" t="n">
        <f aca="false">SUMPRODUCT(B391:AA391,$B$1012:$AA$1012)</f>
        <v>58798.0029678751</v>
      </c>
      <c r="AF391" s="379" t="n">
        <f aca="false">XIRR(B391:AA391,$B$1:$AA$1)</f>
        <v>0.156199660387186</v>
      </c>
      <c r="AG391" s="380" t="n">
        <f aca="false">1-EXP(-(1/0.25)*(AD391/ABS($AD$1010)))</f>
        <v>0.986126627531996</v>
      </c>
    </row>
    <row r="392" customFormat="false" ht="12.75" hidden="false" customHeight="false" outlineLevel="0" collapsed="false">
      <c r="A392" s="371"/>
      <c r="B392" s="376" t="n">
        <f aca="false">+[2]data1cf!A392</f>
        <v>-113597.226338497</v>
      </c>
      <c r="C392" s="376" t="n">
        <f aca="false">+[2]data1cf!B392</f>
        <v>15752.4133948602</v>
      </c>
      <c r="D392" s="376" t="n">
        <f aca="false">+[2]data1cf!C392</f>
        <v>24531.9836178864</v>
      </c>
      <c r="E392" s="376" t="n">
        <f aca="false">+[2]data1cf!D392</f>
        <v>23127.2965979137</v>
      </c>
      <c r="F392" s="376" t="n">
        <f aca="false">+[2]data1cf!E392</f>
        <v>21492.9632506669</v>
      </c>
      <c r="G392" s="376" t="n">
        <f aca="false">+[2]data1cf!F392</f>
        <v>20354.4925050982</v>
      </c>
      <c r="H392" s="376" t="n">
        <f aca="false">+[2]data1cf!G392</f>
        <v>18923.8039884328</v>
      </c>
      <c r="I392" s="376" t="n">
        <f aca="false">+[2]data1cf!H392</f>
        <v>17791.8071652966</v>
      </c>
      <c r="J392" s="376" t="n">
        <f aca="false">+[2]data1cf!I392</f>
        <v>17017.6609088295</v>
      </c>
      <c r="K392" s="376" t="n">
        <f aca="false">+[2]data1cf!J392</f>
        <v>16341.5534949152</v>
      </c>
      <c r="L392" s="376" t="n">
        <f aca="false">+[2]data1cf!K392</f>
        <v>15481.8998224461</v>
      </c>
      <c r="M392" s="376" t="n">
        <f aca="false">+[2]data1cf!L392</f>
        <v>14731.3279606775</v>
      </c>
      <c r="N392" s="376" t="n">
        <f aca="false">+[2]data1cf!M392</f>
        <v>13946.2305786752</v>
      </c>
      <c r="O392" s="376" t="n">
        <f aca="false">+[2]data1cf!N392</f>
        <v>13259.4788010353</v>
      </c>
      <c r="P392" s="376" t="n">
        <f aca="false">+[2]data1cf!O392</f>
        <v>14347.9504125978</v>
      </c>
      <c r="Q392" s="376" t="n">
        <f aca="false">+[2]data1cf!P392</f>
        <v>15706.366919622</v>
      </c>
      <c r="R392" s="376" t="n">
        <f aca="false">+[2]data1cf!Q392</f>
        <v>14089.4604216179</v>
      </c>
      <c r="S392" s="376" t="n">
        <f aca="false">+[2]data1cf!R392</f>
        <v>10240.4889183623</v>
      </c>
      <c r="T392" s="376" t="n">
        <f aca="false">+[2]data1cf!S392</f>
        <v>9648.83251567674</v>
      </c>
      <c r="U392" s="376" t="n">
        <f aca="false">+[2]data1cf!T392</f>
        <v>9057.20519250729</v>
      </c>
      <c r="V392" s="376" t="n">
        <f aca="false">+[2]data1cf!U392</f>
        <v>8465.60782123943</v>
      </c>
      <c r="W392" s="376" t="n">
        <f aca="false">+[2]data1cf!V392</f>
        <v>12071.9132025431</v>
      </c>
      <c r="X392" s="376" t="n">
        <f aca="false">+[2]data1cf!W392</f>
        <v>11480.3784577063</v>
      </c>
      <c r="Y392" s="376" t="n">
        <f aca="false">+[2]data1cf!X392</f>
        <v>10888.8764421211</v>
      </c>
      <c r="Z392" s="376" t="n">
        <f aca="false">+[2]data1cf!Y392</f>
        <v>10297.408137665</v>
      </c>
      <c r="AA392" s="376" t="n">
        <f aca="false">+[2]data1cf!Z392</f>
        <v>9705.974555672</v>
      </c>
      <c r="AB392" s="376"/>
      <c r="AC392" s="377" t="n">
        <f aca="false">XNPV(0.1,B392:AA392,$B$1:$AA$1)</f>
        <v>43015.4866274056</v>
      </c>
      <c r="AD392" s="377" t="n">
        <f aca="false">SUMPRODUCT(B392:AA392,$B$1010:$AA$1010)</f>
        <v>80357.8195433258</v>
      </c>
      <c r="AE392" s="378" t="n">
        <f aca="false">SUMPRODUCT(B392:AA392,$B$1012:$AA$1012)</f>
        <v>58885.6769113609</v>
      </c>
      <c r="AF392" s="379" t="n">
        <f aca="false">XIRR(B392:AA392,$B$1:$AA$1)</f>
        <v>0.156188860961847</v>
      </c>
      <c r="AG392" s="380" t="n">
        <f aca="false">1-EXP(-(1/0.25)*(AD392/ABS($AD$1010)))</f>
        <v>0.986216253811878</v>
      </c>
    </row>
    <row r="393" customFormat="false" ht="12.75" hidden="false" customHeight="false" outlineLevel="0" collapsed="false">
      <c r="A393" s="371"/>
      <c r="B393" s="376" t="n">
        <f aca="false">+[2]data1cf!A393</f>
        <v>-94188.7037734079</v>
      </c>
      <c r="C393" s="376" t="n">
        <f aca="false">+[2]data1cf!B393</f>
        <v>13371.7536638062</v>
      </c>
      <c r="D393" s="376" t="n">
        <f aca="false">+[2]data1cf!C393</f>
        <v>20770.5412971135</v>
      </c>
      <c r="E393" s="376" t="n">
        <f aca="false">+[2]data1cf!D393</f>
        <v>19571.7684929939</v>
      </c>
      <c r="F393" s="376" t="n">
        <f aca="false">+[2]data1cf!E393</f>
        <v>18118.1083493754</v>
      </c>
      <c r="G393" s="376" t="n">
        <f aca="false">+[2]data1cf!F393</f>
        <v>17175.2244660624</v>
      </c>
      <c r="H393" s="376" t="n">
        <f aca="false">+[2]data1cf!G393</f>
        <v>15987.8998179082</v>
      </c>
      <c r="I393" s="376" t="n">
        <f aca="false">+[2]data1cf!H393</f>
        <v>15049.3090011826</v>
      </c>
      <c r="J393" s="376" t="n">
        <f aca="false">+[2]data1cf!I393</f>
        <v>14407.4286069342</v>
      </c>
      <c r="K393" s="376" t="n">
        <f aca="false">+[2]data1cf!J393</f>
        <v>13847.9441660004</v>
      </c>
      <c r="L393" s="376" t="n">
        <f aca="false">+[2]data1cf!K393</f>
        <v>13134.0582026159</v>
      </c>
      <c r="M393" s="376" t="n">
        <f aca="false">+[2]data1cf!L393</f>
        <v>12511.7244271581</v>
      </c>
      <c r="N393" s="376" t="n">
        <f aca="false">+[2]data1cf!M393</f>
        <v>11860.7639492469</v>
      </c>
      <c r="O393" s="376" t="n">
        <f aca="false">+[2]data1cf!N393</f>
        <v>11292.490536796</v>
      </c>
      <c r="P393" s="376" t="n">
        <f aca="false">+[2]data1cf!O393</f>
        <v>12193.8484061199</v>
      </c>
      <c r="Q393" s="376" t="n">
        <f aca="false">+[2]data1cf!P393</f>
        <v>13320.1742338277</v>
      </c>
      <c r="R393" s="376" t="n">
        <f aca="false">+[2]data1cf!Q393</f>
        <v>11979.522423228</v>
      </c>
      <c r="S393" s="376" t="n">
        <f aca="false">+[2]data1cf!R393</f>
        <v>8788.16248920845</v>
      </c>
      <c r="T393" s="376" t="n">
        <f aca="false">+[2]data1cf!S393</f>
        <v>8297.59285608963</v>
      </c>
      <c r="U393" s="376" t="n">
        <f aca="false">+[2]data1cf!T393</f>
        <v>7807.04733413988</v>
      </c>
      <c r="V393" s="376" t="n">
        <f aca="false">+[2]data1cf!U393</f>
        <v>7316.52664669428</v>
      </c>
      <c r="W393" s="376" t="n">
        <f aca="false">+[2]data1cf!V393</f>
        <v>10306.6808980304</v>
      </c>
      <c r="X393" s="376" t="n">
        <f aca="false">+[2]data1cf!W393</f>
        <v>9816.21213704954</v>
      </c>
      <c r="Y393" s="376" t="n">
        <f aca="false">+[2]data1cf!X393</f>
        <v>9325.77051340185</v>
      </c>
      <c r="Z393" s="376" t="n">
        <f aca="false">+[2]data1cf!Y393</f>
        <v>8835.35684120736</v>
      </c>
      <c r="AA393" s="376" t="n">
        <f aca="false">+[2]data1cf!Z393</f>
        <v>8344.97195900966</v>
      </c>
      <c r="AB393" s="376"/>
      <c r="AC393" s="377" t="n">
        <f aca="false">XNPV(0.1,B393:AA393,$B$1:$AA$1)</f>
        <v>38560.4348579568</v>
      </c>
      <c r="AD393" s="377" t="n">
        <f aca="false">SUMPRODUCT(B393:AA393,$B$1010:$AA$1010)</f>
        <v>70216.8333866818</v>
      </c>
      <c r="AE393" s="378" t="n">
        <f aca="false">SUMPRODUCT(B393:AA393,$B$1012:$AA$1012)</f>
        <v>51977.3427731141</v>
      </c>
      <c r="AF393" s="379" t="n">
        <f aca="false">XIRR(B393:AA393,$B$1:$AA$1)</f>
        <v>0.160454522684804</v>
      </c>
      <c r="AG393" s="380" t="n">
        <f aca="false">1-EXP(-(1/0.25)*(AD393/ABS($AD$1010)))</f>
        <v>0.976331258495771</v>
      </c>
    </row>
    <row r="394" customFormat="false" ht="12.75" hidden="false" customHeight="false" outlineLevel="0" collapsed="false">
      <c r="A394" s="371"/>
      <c r="B394" s="376" t="n">
        <f aca="false">+[2]data1cf!A394</f>
        <v>-118201.171854865</v>
      </c>
      <c r="C394" s="376" t="n">
        <f aca="false">+[2]data1cf!B394</f>
        <v>16276.6233741786</v>
      </c>
      <c r="D394" s="376" t="n">
        <f aca="false">+[2]data1cf!C394</f>
        <v>25428.6257074734</v>
      </c>
      <c r="E394" s="376" t="n">
        <f aca="false">+[2]data1cf!D394</f>
        <v>24039.3940727681</v>
      </c>
      <c r="F394" s="376" t="n">
        <f aca="false">+[2]data1cf!E394</f>
        <v>22293.5212549708</v>
      </c>
      <c r="G394" s="376" t="n">
        <f aca="false">+[2]data1cf!F394</f>
        <v>21108.6548471603</v>
      </c>
      <c r="H394" s="376" t="n">
        <f aca="false">+[2]data1cf!G394</f>
        <v>19620.2373618152</v>
      </c>
      <c r="I394" s="376" t="n">
        <f aca="false">+[2]data1cf!H394</f>
        <v>18442.3622028569</v>
      </c>
      <c r="J394" s="376" t="n">
        <f aca="false">+[2]data1cf!I394</f>
        <v>17636.8408212978</v>
      </c>
      <c r="K394" s="376" t="n">
        <f aca="false">+[2]data1cf!J394</f>
        <v>16933.068972249</v>
      </c>
      <c r="L394" s="376" t="n">
        <f aca="false">+[2]data1cf!K394</f>
        <v>16038.8373668939</v>
      </c>
      <c r="M394" s="376" t="n">
        <f aca="false">+[2]data1cf!L394</f>
        <v>15257.8458191076</v>
      </c>
      <c r="N394" s="376" t="n">
        <f aca="false">+[2]data1cf!M394</f>
        <v>14440.9294773623</v>
      </c>
      <c r="O394" s="376" t="n">
        <f aca="false">+[2]data1cf!N394</f>
        <v>13726.0731422338</v>
      </c>
      <c r="P394" s="376" t="n">
        <f aca="false">+[2]data1cf!O394</f>
        <v>14858.9304854635</v>
      </c>
      <c r="Q394" s="376" t="n">
        <f aca="false">+[2]data1cf!P394</f>
        <v>16272.4018189871</v>
      </c>
      <c r="R394" s="376" t="n">
        <f aca="false">+[2]data1cf!Q394</f>
        <v>14589.9642366263</v>
      </c>
      <c r="S394" s="376" t="n">
        <f aca="false">+[2]data1cf!R394</f>
        <v>10584.9990030111</v>
      </c>
      <c r="T394" s="376" t="n">
        <f aca="false">+[2]data1cf!S394</f>
        <v>9969.36354792986</v>
      </c>
      <c r="U394" s="376" t="n">
        <f aca="false">+[2]data1cf!T394</f>
        <v>9353.75835091909</v>
      </c>
      <c r="V394" s="376" t="n">
        <f aca="false">+[2]data1cf!U394</f>
        <v>8738.18431972094</v>
      </c>
      <c r="W394" s="376" t="n">
        <f aca="false">+[2]data1cf!V394</f>
        <v>12490.6484940345</v>
      </c>
      <c r="X394" s="376" t="n">
        <f aca="false">+[2]data1cf!W394</f>
        <v>11875.1396274339</v>
      </c>
      <c r="Y394" s="376" t="n">
        <f aca="false">+[2]data1cf!X394</f>
        <v>11259.6648165583</v>
      </c>
      <c r="Z394" s="376" t="n">
        <f aca="false">+[2]data1cf!Y394</f>
        <v>10644.2250830793</v>
      </c>
      <c r="AA394" s="376" t="n">
        <f aca="false">+[2]data1cf!Z394</f>
        <v>10028.8214793189</v>
      </c>
      <c r="AB394" s="376"/>
      <c r="AC394" s="377" t="n">
        <f aca="false">XNPV(0.1,B394:AA394,$B$1:$AA$1)</f>
        <v>44090.6588480472</v>
      </c>
      <c r="AD394" s="377" t="n">
        <f aca="false">SUMPRODUCT(B394:AA394,$B$1010:$AA$1010)</f>
        <v>82787.348267429</v>
      </c>
      <c r="AE394" s="378" t="n">
        <f aca="false">SUMPRODUCT(B394:AA394,$B$1012:$AA$1012)</f>
        <v>60546.0284426719</v>
      </c>
      <c r="AF394" s="379" t="n">
        <f aca="false">XIRR(B394:AA394,$B$1:$AA$1)</f>
        <v>0.155400438908165</v>
      </c>
      <c r="AG394" s="380" t="n">
        <f aca="false">1-EXP(-(1/0.25)*(AD394/ABS($AD$1010)))</f>
        <v>0.98789086504074</v>
      </c>
    </row>
    <row r="395" customFormat="false" ht="12.75" hidden="false" customHeight="false" outlineLevel="0" collapsed="false">
      <c r="A395" s="371"/>
      <c r="B395" s="376" t="n">
        <f aca="false">+[2]data1cf!A395</f>
        <v>-100396.82813991</v>
      </c>
      <c r="C395" s="376" t="n">
        <f aca="false">+[2]data1cf!B395</f>
        <v>14188.4489275529</v>
      </c>
      <c r="D395" s="376" t="n">
        <f aca="false">+[2]data1cf!C395</f>
        <v>21880.8878268039</v>
      </c>
      <c r="E395" s="376" t="n">
        <f aca="false">+[2]data1cf!D395</f>
        <v>20700.8399539174</v>
      </c>
      <c r="F395" s="376" t="n">
        <f aca="false">+[2]data1cf!E395</f>
        <v>19197.6093199339</v>
      </c>
      <c r="G395" s="376" t="n">
        <f aca="false">+[2]data1cf!F395</f>
        <v>18192.1638706249</v>
      </c>
      <c r="H395" s="376" t="n">
        <f aca="false">+[2]data1cf!G395</f>
        <v>16926.9954217918</v>
      </c>
      <c r="I395" s="376" t="n">
        <f aca="false">+[2]data1cf!H395</f>
        <v>15926.5406204687</v>
      </c>
      <c r="J395" s="376" t="n">
        <f aca="false">+[2]data1cf!I395</f>
        <v>15242.3528883309</v>
      </c>
      <c r="K395" s="376" t="n">
        <f aca="false">+[2]data1cf!J395</f>
        <v>14645.5647362142</v>
      </c>
      <c r="L395" s="376" t="n">
        <f aca="false">+[2]data1cf!K395</f>
        <v>13885.0526546601</v>
      </c>
      <c r="M395" s="376" t="n">
        <f aca="false">+[2]data1cf!L395</f>
        <v>13221.699889443</v>
      </c>
      <c r="N395" s="376" t="n">
        <f aca="false">+[2]data1cf!M395</f>
        <v>12527.8335911665</v>
      </c>
      <c r="O395" s="376" t="n">
        <f aca="false">+[2]data1cf!N395</f>
        <v>11921.6629908504</v>
      </c>
      <c r="P395" s="376" t="n">
        <f aca="false">+[2]data1cf!O395</f>
        <v>12882.872164085</v>
      </c>
      <c r="Q395" s="376" t="n">
        <f aca="false">+[2]data1cf!P395</f>
        <v>14083.4358837636</v>
      </c>
      <c r="R395" s="376" t="n">
        <f aca="false">+[2]data1cf!Q395</f>
        <v>12654.4196213885</v>
      </c>
      <c r="S395" s="376" t="n">
        <f aca="false">+[2]data1cf!R395</f>
        <v>9252.71217673403</v>
      </c>
      <c r="T395" s="376" t="n">
        <f aca="false">+[2]data1cf!S395</f>
        <v>8729.80833398263</v>
      </c>
      <c r="U395" s="376" t="n">
        <f aca="false">+[2]data1cf!T395</f>
        <v>8206.93019160504</v>
      </c>
      <c r="V395" s="376" t="n">
        <f aca="false">+[2]data1cf!U395</f>
        <v>7684.0785206125</v>
      </c>
      <c r="W395" s="376" t="n">
        <f aca="false">+[2]data1cf!V395</f>
        <v>10871.3185022288</v>
      </c>
      <c r="X395" s="376" t="n">
        <f aca="false">+[2]data1cf!W395</f>
        <v>10348.5221802553</v>
      </c>
      <c r="Y395" s="376" t="n">
        <f aca="false">+[2]data1cf!X395</f>
        <v>9825.75478427886</v>
      </c>
      <c r="Z395" s="376" t="n">
        <f aca="false">+[2]data1cf!Y395</f>
        <v>9303.01718207954</v>
      </c>
      <c r="AA395" s="376" t="n">
        <f aca="false">+[2]data1cf!Z395</f>
        <v>8780.31026747062</v>
      </c>
      <c r="AB395" s="376"/>
      <c r="AC395" s="377" t="n">
        <f aca="false">XNPV(0.1,B395:AA395,$B$1:$AA$1)</f>
        <v>39952.7812381823</v>
      </c>
      <c r="AD395" s="377" t="n">
        <f aca="false">SUMPRODUCT(B395:AA395,$B$1010:$AA$1010)</f>
        <v>73422.4846609584</v>
      </c>
      <c r="AE395" s="378" t="n">
        <f aca="false">SUMPRODUCT(B395:AA395,$B$1012:$AA$1012)</f>
        <v>54151.1992221581</v>
      </c>
      <c r="AF395" s="379" t="n">
        <f aca="false">XIRR(B395:AA395,$B$1:$AA$1)</f>
        <v>0.158860692101501</v>
      </c>
      <c r="AG395" s="380" t="n">
        <f aca="false">1-EXP(-(1/0.25)*(AD395/ABS($AD$1010)))</f>
        <v>0.980049655068876</v>
      </c>
    </row>
    <row r="396" customFormat="false" ht="12.75" hidden="false" customHeight="false" outlineLevel="0" collapsed="false">
      <c r="A396" s="371"/>
      <c r="B396" s="376" t="n">
        <f aca="false">+[2]data1cf!A396</f>
        <v>-114355.022292131</v>
      </c>
      <c r="C396" s="376" t="n">
        <f aca="false">+[2]data1cf!B396</f>
        <v>15819.237045121</v>
      </c>
      <c r="D396" s="376" t="n">
        <f aca="false">+[2]data1cf!C396</f>
        <v>24766.532320406</v>
      </c>
      <c r="E396" s="376" t="n">
        <f aca="false">+[2]data1cf!D396</f>
        <v>23280.621460528</v>
      </c>
      <c r="F396" s="376" t="n">
        <f aca="false">+[2]data1cf!E396</f>
        <v>21624.732754488</v>
      </c>
      <c r="G396" s="376" t="n">
        <f aca="false">+[2]data1cf!F396</f>
        <v>20478.6254187407</v>
      </c>
      <c r="H396" s="376" t="n">
        <f aca="false">+[2]data1cf!G396</f>
        <v>19038.434882836</v>
      </c>
      <c r="I396" s="376" t="n">
        <f aca="false">+[2]data1cf!H396</f>
        <v>17898.8866199354</v>
      </c>
      <c r="J396" s="376" t="n">
        <f aca="false">+[2]data1cf!I396</f>
        <v>17119.576109731</v>
      </c>
      <c r="K396" s="376" t="n">
        <f aca="false">+[2]data1cf!J396</f>
        <v>16438.9152107831</v>
      </c>
      <c r="L396" s="376" t="n">
        <f aca="false">+[2]data1cf!K396</f>
        <v>15573.5701117901</v>
      </c>
      <c r="M396" s="376" t="n">
        <f aca="false">+[2]data1cf!L396</f>
        <v>14817.9912587587</v>
      </c>
      <c r="N396" s="376" t="n">
        <f aca="false">+[2]data1cf!M396</f>
        <v>14027.6565691349</v>
      </c>
      <c r="O396" s="376" t="n">
        <f aca="false">+[2]data1cf!N396</f>
        <v>13336.2788636102</v>
      </c>
      <c r="P396" s="376" t="n">
        <f aca="false">+[2]data1cf!O396</f>
        <v>14432.056236663</v>
      </c>
      <c r="Q396" s="376" t="n">
        <f aca="false">+[2]data1cf!P396</f>
        <v>15799.5346069523</v>
      </c>
      <c r="R396" s="376" t="n">
        <f aca="false">+[2]data1cf!Q396</f>
        <v>14171.8418843097</v>
      </c>
      <c r="S396" s="376" t="n">
        <f aca="false">+[2]data1cf!R396</f>
        <v>10297.1942697191</v>
      </c>
      <c r="T396" s="376" t="n">
        <f aca="false">+[2]data1cf!S396</f>
        <v>9701.59098520947</v>
      </c>
      <c r="U396" s="376" t="n">
        <f aca="false">+[2]data1cf!T396</f>
        <v>9106.01697420259</v>
      </c>
      <c r="V396" s="376" t="n">
        <f aca="false">+[2]data1cf!U396</f>
        <v>8510.47311490349</v>
      </c>
      <c r="W396" s="376" t="n">
        <f aca="false">+[2]data1cf!V396</f>
        <v>12140.8358056469</v>
      </c>
      <c r="X396" s="376" t="n">
        <f aca="false">+[2]data1cf!W396</f>
        <v>11545.3549905536</v>
      </c>
      <c r="Y396" s="376" t="n">
        <f aca="false">+[2]data1cf!X396</f>
        <v>10949.9071230456</v>
      </c>
      <c r="Z396" s="376" t="n">
        <f aca="false">+[2]data1cf!Y396</f>
        <v>10354.4931915503</v>
      </c>
      <c r="AA396" s="376" t="n">
        <f aca="false">+[2]data1cf!Z396</f>
        <v>9759.11421414823</v>
      </c>
      <c r="AB396" s="376"/>
      <c r="AC396" s="377" t="n">
        <f aca="false">XNPV(0.1,B396:AA396,$B$1:$AA$1)</f>
        <v>43249.0192544281</v>
      </c>
      <c r="AD396" s="377" t="n">
        <f aca="false">SUMPRODUCT(B396:AA396,$B$1010:$AA$1010)</f>
        <v>80820.22107074</v>
      </c>
      <c r="AE396" s="378" t="n">
        <f aca="false">SUMPRODUCT(B396:AA396,$B$1012:$AA$1012)</f>
        <v>59219.0725204669</v>
      </c>
      <c r="AF396" s="379" t="n">
        <f aca="false">XIRR(B396:AA396,$B$1:$AA$1)</f>
        <v>0.156142230734293</v>
      </c>
      <c r="AG396" s="380" t="n">
        <f aca="false">1-EXP(-(1/0.25)*(AD396/ABS($AD$1010)))</f>
        <v>0.986551908273609</v>
      </c>
    </row>
    <row r="397" customFormat="false" ht="12.75" hidden="false" customHeight="false" outlineLevel="0" collapsed="false">
      <c r="A397" s="371"/>
      <c r="B397" s="376" t="n">
        <f aca="false">+[2]data1cf!A397</f>
        <v>-110923.52656825</v>
      </c>
      <c r="C397" s="376" t="n">
        <f aca="false">+[2]data1cf!B397</f>
        <v>15467.3097734018</v>
      </c>
      <c r="D397" s="376" t="n">
        <f aca="false">+[2]data1cf!C397</f>
        <v>23965.7650531048</v>
      </c>
      <c r="E397" s="376" t="n">
        <f aca="false">+[2]data1cf!D397</f>
        <v>22629.966945452</v>
      </c>
      <c r="F397" s="376" t="n">
        <f aca="false">+[2]data1cf!E397</f>
        <v>21028.0464212721</v>
      </c>
      <c r="G397" s="376" t="n">
        <f aca="false">+[2]data1cf!F397</f>
        <v>19916.5195374487</v>
      </c>
      <c r="H397" s="376" t="n">
        <f aca="false">+[2]data1cf!G397</f>
        <v>18519.3565978664</v>
      </c>
      <c r="I397" s="376" t="n">
        <f aca="false">+[2]data1cf!H397</f>
        <v>17414.0032038305</v>
      </c>
      <c r="J397" s="376" t="n">
        <f aca="false">+[2]data1cf!I397</f>
        <v>16658.0777678426</v>
      </c>
      <c r="K397" s="376" t="n">
        <f aca="false">+[2]data1cf!J397</f>
        <v>15998.0362247342</v>
      </c>
      <c r="L397" s="376" t="n">
        <f aca="false">+[2]data1cf!K397</f>
        <v>15158.4633744391</v>
      </c>
      <c r="M397" s="376" t="n">
        <f aca="false">+[2]data1cf!L397</f>
        <v>14425.557470538</v>
      </c>
      <c r="N397" s="376" t="n">
        <f aca="false">+[2]data1cf!M397</f>
        <v>13658.9386619793</v>
      </c>
      <c r="O397" s="376" t="n">
        <f aca="false">+[2]data1cf!N397</f>
        <v>12988.5083522266</v>
      </c>
      <c r="P397" s="376" t="n">
        <f aca="false">+[2]data1cf!O397</f>
        <v>14051.2033510689</v>
      </c>
      <c r="Q397" s="376" t="n">
        <f aca="false">+[2]data1cf!P397</f>
        <v>15377.6472649251</v>
      </c>
      <c r="R397" s="376" t="n">
        <f aca="false">+[2]data1cf!Q397</f>
        <v>13798.7973522054</v>
      </c>
      <c r="S397" s="376" t="n">
        <f aca="false">+[2]data1cf!R397</f>
        <v>10040.4177987328</v>
      </c>
      <c r="T397" s="376" t="n">
        <f aca="false">+[2]data1cf!S397</f>
        <v>9462.68701411833</v>
      </c>
      <c r="U397" s="376" t="n">
        <f aca="false">+[2]data1cf!T397</f>
        <v>8884.98462458516</v>
      </c>
      <c r="V397" s="376" t="n">
        <f aca="false">+[2]data1cf!U397</f>
        <v>8307.31148198575</v>
      </c>
      <c r="W397" s="376" t="n">
        <f aca="false">+[2]data1cf!V397</f>
        <v>11828.7364645312</v>
      </c>
      <c r="X397" s="376" t="n">
        <f aca="false">+[2]data1cf!W397</f>
        <v>11251.1244743456</v>
      </c>
      <c r="Y397" s="376" t="n">
        <f aca="false">+[2]data1cf!X397</f>
        <v>10673.5444430742</v>
      </c>
      <c r="Z397" s="376" t="n">
        <f aca="false">+[2]data1cf!Y397</f>
        <v>10095.9973294843</v>
      </c>
      <c r="AA397" s="376" t="n">
        <f aca="false">+[2]data1cf!Z397</f>
        <v>9518.48412110658</v>
      </c>
      <c r="AB397" s="376"/>
      <c r="AC397" s="377" t="n">
        <f aca="false">XNPV(0.1,B397:AA397,$B$1:$AA$1)</f>
        <v>42395.3729875114</v>
      </c>
      <c r="AD397" s="377" t="n">
        <f aca="false">SUMPRODUCT(B397:AA397,$B$1010:$AA$1010)</f>
        <v>78951.8560354803</v>
      </c>
      <c r="AE397" s="378" t="n">
        <f aca="false">SUMPRODUCT(B397:AA397,$B$1012:$AA$1012)</f>
        <v>57926.1008421872</v>
      </c>
      <c r="AF397" s="379" t="n">
        <f aca="false">XIRR(B397:AA397,$B$1:$AA$1)</f>
        <v>0.156682761238218</v>
      </c>
      <c r="AG397" s="380" t="n">
        <f aca="false">1-EXP(-(1/0.25)*(AD397/ABS($AD$1010)))</f>
        <v>0.98514333151346</v>
      </c>
    </row>
    <row r="398" customFormat="false" ht="12.75" hidden="false" customHeight="false" outlineLevel="0" collapsed="false">
      <c r="A398" s="371"/>
      <c r="B398" s="376" t="n">
        <f aca="false">+[2]data1cf!A398</f>
        <v>-111302.085563575</v>
      </c>
      <c r="C398" s="376" t="n">
        <f aca="false">+[2]data1cf!B398</f>
        <v>15461.0586023474</v>
      </c>
      <c r="D398" s="376" t="n">
        <f aca="false">+[2]data1cf!C398</f>
        <v>24073.6562720556</v>
      </c>
      <c r="E398" s="376" t="n">
        <f aca="false">+[2]data1cf!D398</f>
        <v>22750.1314497137</v>
      </c>
      <c r="F398" s="376" t="n">
        <f aca="false">+[2]data1cf!E398</f>
        <v>21093.8722293168</v>
      </c>
      <c r="G398" s="376" t="n">
        <f aca="false">+[2]data1cf!F398</f>
        <v>19978.530466446</v>
      </c>
      <c r="H398" s="376" t="n">
        <f aca="false">+[2]data1cf!G398</f>
        <v>18576.6207677401</v>
      </c>
      <c r="I398" s="376" t="n">
        <f aca="false">+[2]data1cf!H398</f>
        <v>17467.495031774</v>
      </c>
      <c r="J398" s="376" t="n">
        <f aca="false">+[2]data1cf!I398</f>
        <v>16708.98977902</v>
      </c>
      <c r="K398" s="376" t="n">
        <f aca="false">+[2]data1cf!J398</f>
        <v>16046.673530285</v>
      </c>
      <c r="L398" s="376" t="n">
        <f aca="false">+[2]data1cf!K398</f>
        <v>15204.2575126485</v>
      </c>
      <c r="M398" s="376" t="n">
        <f aca="false">+[2]data1cf!L398</f>
        <v>14468.8503528711</v>
      </c>
      <c r="N398" s="376" t="n">
        <f aca="false">+[2]data1cf!M398</f>
        <v>13699.6152332832</v>
      </c>
      <c r="O398" s="376" t="n">
        <f aca="false">+[2]data1cf!N398</f>
        <v>13026.8740288838</v>
      </c>
      <c r="P398" s="376" t="n">
        <f aca="false">+[2]data1cf!O398</f>
        <v>14093.2186404174</v>
      </c>
      <c r="Q398" s="376" t="n">
        <f aca="false">+[2]data1cf!P398</f>
        <v>15424.1894323032</v>
      </c>
      <c r="R398" s="376" t="n">
        <f aca="false">+[2]data1cf!Q398</f>
        <v>13839.9512322182</v>
      </c>
      <c r="S398" s="376" t="n">
        <f aca="false">+[2]data1cf!R398</f>
        <v>10068.7451086587</v>
      </c>
      <c r="T398" s="376" t="n">
        <f aca="false">+[2]data1cf!S398</f>
        <v>9489.04264867326</v>
      </c>
      <c r="U398" s="376" t="n">
        <f aca="false">+[2]data1cf!T398</f>
        <v>8909.36868067569</v>
      </c>
      <c r="V398" s="376" t="n">
        <f aca="false">+[2]data1cf!U398</f>
        <v>8329.72405942559</v>
      </c>
      <c r="W398" s="376" t="n">
        <f aca="false">+[2]data1cf!V398</f>
        <v>11863.1669352417</v>
      </c>
      <c r="X398" s="376" t="n">
        <f aca="false">+[2]data1cf!W398</f>
        <v>11283.5836751059</v>
      </c>
      <c r="Y398" s="376" t="n">
        <f aca="false">+[2]data1cf!X398</f>
        <v>10704.0324829535</v>
      </c>
      <c r="Z398" s="376" t="n">
        <f aca="false">+[2]data1cf!Y398</f>
        <v>10124.5143208238</v>
      </c>
      <c r="AA398" s="376" t="n">
        <f aca="false">+[2]data1cf!Z398</f>
        <v>9545.03017961771</v>
      </c>
      <c r="AB398" s="376"/>
      <c r="AC398" s="377" t="n">
        <f aca="false">XNPV(0.1,B398:AA398,$B$1:$AA$1)</f>
        <v>42501.0655329974</v>
      </c>
      <c r="AD398" s="377" t="n">
        <f aca="false">SUMPRODUCT(B398:AA398,$B$1010:$AA$1010)</f>
        <v>79173.9667747208</v>
      </c>
      <c r="AE398" s="378" t="n">
        <f aca="false">SUMPRODUCT(B398:AA398,$B$1012:$AA$1012)</f>
        <v>58082.8513727179</v>
      </c>
      <c r="AF398" s="379" t="n">
        <f aca="false">XIRR(B398:AA398,$B$1:$AA$1)</f>
        <v>0.156633877497577</v>
      </c>
      <c r="AG398" s="380" t="n">
        <f aca="false">1-EXP(-(1/0.25)*(AD398/ABS($AD$1010)))</f>
        <v>0.985318223662712</v>
      </c>
    </row>
    <row r="399" customFormat="false" ht="12.75" hidden="false" customHeight="false" outlineLevel="0" collapsed="false">
      <c r="A399" s="371"/>
      <c r="B399" s="376" t="n">
        <f aca="false">+[2]data1cf!A399</f>
        <v>-111870.008235347</v>
      </c>
      <c r="C399" s="376" t="n">
        <f aca="false">+[2]data1cf!B399</f>
        <v>15493.1297529627</v>
      </c>
      <c r="D399" s="376" t="n">
        <f aca="false">+[2]data1cf!C399</f>
        <v>24207.8533718331</v>
      </c>
      <c r="E399" s="376" t="n">
        <f aca="false">+[2]data1cf!D399</f>
        <v>22798.6925698164</v>
      </c>
      <c r="F399" s="376" t="n">
        <f aca="false">+[2]data1cf!E399</f>
        <v>21192.625578829</v>
      </c>
      <c r="G399" s="376" t="n">
        <f aca="false">+[2]data1cf!F399</f>
        <v>20071.5606490864</v>
      </c>
      <c r="H399" s="376" t="n">
        <f aca="false">+[2]data1cf!G399</f>
        <v>18662.5297561755</v>
      </c>
      <c r="I399" s="376" t="n">
        <f aca="false">+[2]data1cf!H399</f>
        <v>17547.744668472</v>
      </c>
      <c r="J399" s="376" t="n">
        <f aca="false">+[2]data1cf!I399</f>
        <v>16785.3691169046</v>
      </c>
      <c r="K399" s="376" t="n">
        <f aca="false">+[2]data1cf!J399</f>
        <v>16119.6403039116</v>
      </c>
      <c r="L399" s="376" t="n">
        <f aca="false">+[2]data1cf!K399</f>
        <v>15272.9589030382</v>
      </c>
      <c r="M399" s="376" t="n">
        <f aca="false">+[2]data1cf!L399</f>
        <v>14533.7993032512</v>
      </c>
      <c r="N399" s="376" t="n">
        <f aca="false">+[2]data1cf!M399</f>
        <v>13760.6391353399</v>
      </c>
      <c r="O399" s="376" t="n">
        <f aca="false">+[2]data1cf!N399</f>
        <v>13084.4310751055</v>
      </c>
      <c r="P399" s="376" t="n">
        <f aca="false">+[2]data1cf!O399</f>
        <v>14156.2509172271</v>
      </c>
      <c r="Q399" s="376" t="n">
        <f aca="false">+[2]data1cf!P399</f>
        <v>15494.0130327826</v>
      </c>
      <c r="R399" s="376" t="n">
        <f aca="false">+[2]data1cf!Q399</f>
        <v>13901.6912034757</v>
      </c>
      <c r="S399" s="376" t="n">
        <f aca="false">+[2]data1cf!R399</f>
        <v>10111.2423725882</v>
      </c>
      <c r="T399" s="376" t="n">
        <f aca="false">+[2]data1cf!S399</f>
        <v>9528.58196111212</v>
      </c>
      <c r="U399" s="376" t="n">
        <f aca="false">+[2]data1cf!T399</f>
        <v>8945.9501870052</v>
      </c>
      <c r="V399" s="376" t="n">
        <f aca="false">+[2]data1cf!U399</f>
        <v>8363.34790938854</v>
      </c>
      <c r="W399" s="376" t="n">
        <f aca="false">+[2]data1cf!V399</f>
        <v>11914.8202974859</v>
      </c>
      <c r="X399" s="376" t="n">
        <f aca="false">+[2]data1cf!W399</f>
        <v>11332.2796940807</v>
      </c>
      <c r="Y399" s="376" t="n">
        <f aca="false">+[2]data1cf!X399</f>
        <v>10749.7713222868</v>
      </c>
      <c r="Z399" s="376" t="n">
        <f aca="false">+[2]data1cf!Y399</f>
        <v>10167.2961490525</v>
      </c>
      <c r="AA399" s="376" t="n">
        <f aca="false">+[2]data1cf!Z399</f>
        <v>9584.85517033473</v>
      </c>
      <c r="AB399" s="376"/>
      <c r="AC399" s="377" t="n">
        <f aca="false">XNPV(0.1,B399:AA399,$B$1:$AA$1)</f>
        <v>42575.5208172755</v>
      </c>
      <c r="AD399" s="377" t="n">
        <f aca="false">SUMPRODUCT(B399:AA399,$B$1010:$AA$1010)</f>
        <v>79409.4802897782</v>
      </c>
      <c r="AE399" s="378" t="n">
        <f aca="false">SUMPRODUCT(B399:AA399,$B$1012:$AA$1012)</f>
        <v>58225.9616223956</v>
      </c>
      <c r="AF399" s="379" t="n">
        <f aca="false">XIRR(B399:AA399,$B$1:$AA$1)</f>
        <v>0.156436655296092</v>
      </c>
      <c r="AG399" s="380" t="n">
        <f aca="false">1-EXP(-(1/0.25)*(AD399/ABS($AD$1010)))</f>
        <v>0.98550142089665</v>
      </c>
    </row>
    <row r="400" customFormat="false" ht="12.75" hidden="false" customHeight="false" outlineLevel="0" collapsed="false">
      <c r="A400" s="371"/>
      <c r="B400" s="376" t="n">
        <f aca="false">+[2]data1cf!A400</f>
        <v>-112553.491488167</v>
      </c>
      <c r="C400" s="376" t="n">
        <f aca="false">+[2]data1cf!B400</f>
        <v>15612.1405569466</v>
      </c>
      <c r="D400" s="376" t="n">
        <f aca="false">+[2]data1cf!C400</f>
        <v>24312.7771724788</v>
      </c>
      <c r="E400" s="376" t="n">
        <f aca="false">+[2]data1cf!D400</f>
        <v>22936.4541319889</v>
      </c>
      <c r="F400" s="376" t="n">
        <f aca="false">+[2]data1cf!E400</f>
        <v>21311.4732035255</v>
      </c>
      <c r="G400" s="376" t="n">
        <f aca="false">+[2]data1cf!F400</f>
        <v>20183.5205601832</v>
      </c>
      <c r="H400" s="376" t="n">
        <f aca="false">+[2]data1cf!G400</f>
        <v>18765.9194565356</v>
      </c>
      <c r="I400" s="376" t="n">
        <f aca="false">+[2]data1cf!H400</f>
        <v>17644.3234554341</v>
      </c>
      <c r="J400" s="376" t="n">
        <f aca="false">+[2]data1cf!I400</f>
        <v>16877.2900788599</v>
      </c>
      <c r="K400" s="376" t="n">
        <f aca="false">+[2]data1cf!J400</f>
        <v>16207.4543149819</v>
      </c>
      <c r="L400" s="376" t="n">
        <f aca="false">+[2]data1cf!K400</f>
        <v>15355.6396131255</v>
      </c>
      <c r="M400" s="376" t="n">
        <f aca="false">+[2]data1cf!L400</f>
        <v>14611.9640289779</v>
      </c>
      <c r="N400" s="376" t="n">
        <f aca="false">+[2]data1cf!M400</f>
        <v>13834.0801461509</v>
      </c>
      <c r="O400" s="376" t="n">
        <f aca="false">+[2]data1cf!N400</f>
        <v>13153.6997962352</v>
      </c>
      <c r="P400" s="376" t="n">
        <f aca="false">+[2]data1cf!O400</f>
        <v>14232.1089657393</v>
      </c>
      <c r="Q400" s="376" t="n">
        <f aca="false">+[2]data1cf!P400</f>
        <v>15578.044299628</v>
      </c>
      <c r="R400" s="376" t="n">
        <f aca="false">+[2]data1cf!Q400</f>
        <v>13975.9939888398</v>
      </c>
      <c r="S400" s="376" t="n">
        <f aca="false">+[2]data1cf!R400</f>
        <v>10162.3869555221</v>
      </c>
      <c r="T400" s="376" t="n">
        <f aca="false">+[2]data1cf!S400</f>
        <v>9576.16671027458</v>
      </c>
      <c r="U400" s="376" t="n">
        <f aca="false">+[2]data1cf!T400</f>
        <v>8989.9752773597</v>
      </c>
      <c r="V400" s="376" t="n">
        <f aca="false">+[2]data1cf!U400</f>
        <v>8403.81352114742</v>
      </c>
      <c r="W400" s="376" t="n">
        <f aca="false">+[2]data1cf!V400</f>
        <v>11976.9840563925</v>
      </c>
      <c r="X400" s="376" t="n">
        <f aca="false">+[2]data1cf!W400</f>
        <v>11390.8843511977</v>
      </c>
      <c r="Y400" s="376" t="n">
        <f aca="false">+[2]data1cf!X400</f>
        <v>10804.8170745371</v>
      </c>
      <c r="Z400" s="376" t="n">
        <f aca="false">+[2]data1cf!Y400</f>
        <v>10218.7831992668</v>
      </c>
      <c r="AA400" s="376" t="n">
        <f aca="false">+[2]data1cf!Z400</f>
        <v>9632.78372742832</v>
      </c>
      <c r="AB400" s="376"/>
      <c r="AC400" s="377" t="n">
        <f aca="false">XNPV(0.1,B400:AA400,$B$1:$AA$1)</f>
        <v>42751.0600438009</v>
      </c>
      <c r="AD400" s="377" t="n">
        <f aca="false">SUMPRODUCT(B400:AA400,$B$1010:$AA$1010)</f>
        <v>79785.9107701051</v>
      </c>
      <c r="AE400" s="378" t="n">
        <f aca="false">SUMPRODUCT(B400:AA400,$B$1012:$AA$1012)</f>
        <v>58488.2902145747</v>
      </c>
      <c r="AF400" s="379" t="n">
        <f aca="false">XIRR(B400:AA400,$B$1:$AA$1)</f>
        <v>0.156340797329632</v>
      </c>
      <c r="AG400" s="380" t="n">
        <f aca="false">1-EXP(-(1/0.25)*(AD400/ABS($AD$1010)))</f>
        <v>0.985789497318191</v>
      </c>
    </row>
    <row r="401" customFormat="false" ht="12.75" hidden="false" customHeight="false" outlineLevel="0" collapsed="false">
      <c r="A401" s="371"/>
      <c r="B401" s="376" t="n">
        <f aca="false">+[2]data1cf!A401</f>
        <v>-107677.826897154</v>
      </c>
      <c r="C401" s="376" t="n">
        <f aca="false">+[2]data1cf!B401</f>
        <v>15035.4290004947</v>
      </c>
      <c r="D401" s="376" t="n">
        <f aca="false">+[2]data1cf!C401</f>
        <v>23408.5128149873</v>
      </c>
      <c r="E401" s="376" t="n">
        <f aca="false">+[2]data1cf!D401</f>
        <v>22067.2451291868</v>
      </c>
      <c r="F401" s="376" t="n">
        <f aca="false">+[2]data1cf!E401</f>
        <v>20463.6672725562</v>
      </c>
      <c r="G401" s="376" t="n">
        <f aca="false">+[2]data1cf!F401</f>
        <v>19384.8485050959</v>
      </c>
      <c r="H401" s="376" t="n">
        <f aca="false">+[2]data1cf!G401</f>
        <v>18028.383461262</v>
      </c>
      <c r="I401" s="376" t="n">
        <f aca="false">+[2]data1cf!H401</f>
        <v>16955.373477668</v>
      </c>
      <c r="J401" s="376" t="n">
        <f aca="false">+[2]data1cf!I401</f>
        <v>16221.5669466128</v>
      </c>
      <c r="K401" s="376" t="n">
        <f aca="false">+[2]data1cf!J401</f>
        <v>15581.0283380413</v>
      </c>
      <c r="L401" s="376" t="n">
        <f aca="false">+[2]data1cf!K401</f>
        <v>14765.832315186</v>
      </c>
      <c r="M401" s="376" t="n">
        <f aca="false">+[2]data1cf!L401</f>
        <v>14054.3717486704</v>
      </c>
      <c r="N401" s="376" t="n">
        <f aca="false">+[2]data1cf!M401</f>
        <v>13310.1847405762</v>
      </c>
      <c r="O401" s="376" t="n">
        <f aca="false">+[2]data1cf!N401</f>
        <v>12659.5676437888</v>
      </c>
      <c r="P401" s="376" t="n">
        <f aca="false">+[2]data1cf!O401</f>
        <v>13690.9714915605</v>
      </c>
      <c r="Q401" s="376" t="n">
        <f aca="false">+[2]data1cf!P401</f>
        <v>14978.6027323245</v>
      </c>
      <c r="R401" s="376" t="n">
        <f aca="false">+[2]data1cf!Q401</f>
        <v>13445.9510680825</v>
      </c>
      <c r="S401" s="376" t="n">
        <f aca="false">+[2]data1cf!R401</f>
        <v>9797.54431891895</v>
      </c>
      <c r="T401" s="376" t="n">
        <f aca="false">+[2]data1cf!S401</f>
        <v>9236.71833958445</v>
      </c>
      <c r="U401" s="376" t="n">
        <f aca="false">+[2]data1cf!T401</f>
        <v>8675.9199244714</v>
      </c>
      <c r="V401" s="376" t="n">
        <f aca="false">+[2]data1cf!U401</f>
        <v>8115.14990050645</v>
      </c>
      <c r="W401" s="376" t="n">
        <f aca="false">+[2]data1cf!V401</f>
        <v>11533.5355345815</v>
      </c>
      <c r="X401" s="376" t="n">
        <f aca="false">+[2]data1cf!W401</f>
        <v>10972.8248736681</v>
      </c>
      <c r="Y401" s="376" t="n">
        <f aca="false">+[2]data1cf!X401</f>
        <v>10412.1452365288</v>
      </c>
      <c r="Z401" s="376" t="n">
        <f aca="false">+[2]data1cf!Y401</f>
        <v>9851.4975538768</v>
      </c>
      <c r="AA401" s="376" t="n">
        <f aca="false">+[2]data1cf!Z401</f>
        <v>9290.88278434674</v>
      </c>
      <c r="AB401" s="376"/>
      <c r="AC401" s="377" t="n">
        <f aca="false">XNPV(0.1,B401:AA401,$B$1:$AA$1)</f>
        <v>41702.9024202805</v>
      </c>
      <c r="AD401" s="377" t="n">
        <f aca="false">SUMPRODUCT(B401:AA401,$B$1010:$AA$1010)</f>
        <v>77315.6499834742</v>
      </c>
      <c r="AE401" s="378" t="n">
        <f aca="false">SUMPRODUCT(B401:AA401,$B$1012:$AA$1012)</f>
        <v>56827.5726221132</v>
      </c>
      <c r="AF401" s="379" t="n">
        <f aca="false">XIRR(B401:AA401,$B$1:$AA$1)</f>
        <v>0.157406429381051</v>
      </c>
      <c r="AG401" s="380" t="n">
        <f aca="false">1-EXP(-(1/0.25)*(AD401/ABS($AD$1010)))</f>
        <v>0.983789115440442</v>
      </c>
    </row>
    <row r="402" customFormat="false" ht="12.75" hidden="false" customHeight="false" outlineLevel="0" collapsed="false">
      <c r="A402" s="371"/>
      <c r="B402" s="376" t="n">
        <f aca="false">+[2]data1cf!A402</f>
        <v>-112112.928177014</v>
      </c>
      <c r="C402" s="376" t="n">
        <f aca="false">+[2]data1cf!B402</f>
        <v>15547.9471880068</v>
      </c>
      <c r="D402" s="376" t="n">
        <f aca="false">+[2]data1cf!C402</f>
        <v>24258.0397500452</v>
      </c>
      <c r="E402" s="376" t="n">
        <f aca="false">+[2]data1cf!D402</f>
        <v>22886.0906107705</v>
      </c>
      <c r="F402" s="376" t="n">
        <f aca="false">+[2]data1cf!E402</f>
        <v>21234.8657623878</v>
      </c>
      <c r="G402" s="376" t="n">
        <f aca="false">+[2]data1cf!F402</f>
        <v>20111.3528385225</v>
      </c>
      <c r="H402" s="376" t="n">
        <f aca="false">+[2]data1cf!G402</f>
        <v>18699.2759674057</v>
      </c>
      <c r="I402" s="376" t="n">
        <f aca="false">+[2]data1cf!H402</f>
        <v>17582.0701814941</v>
      </c>
      <c r="J402" s="376" t="n">
        <f aca="false">+[2]data1cf!I402</f>
        <v>16818.0391708145</v>
      </c>
      <c r="K402" s="376" t="n">
        <f aca="false">+[2]data1cf!J402</f>
        <v>16150.8506874268</v>
      </c>
      <c r="L402" s="376" t="n">
        <f aca="false">+[2]data1cf!K402</f>
        <v>15302.344836327</v>
      </c>
      <c r="M402" s="376" t="n">
        <f aca="false">+[2]data1cf!L402</f>
        <v>14561.5801896673</v>
      </c>
      <c r="N402" s="376" t="n">
        <f aca="false">+[2]data1cf!M402</f>
        <v>13786.7411444067</v>
      </c>
      <c r="O402" s="376" t="n">
        <f aca="false">+[2]data1cf!N402</f>
        <v>13109.050191414</v>
      </c>
      <c r="P402" s="376" t="n">
        <f aca="false">+[2]data1cf!O402</f>
        <v>14183.2119768339</v>
      </c>
      <c r="Q402" s="376" t="n">
        <f aca="false">+[2]data1cf!P402</f>
        <v>15523.8789736905</v>
      </c>
      <c r="R402" s="376" t="n">
        <f aca="false">+[2]data1cf!Q402</f>
        <v>13928.0994998192</v>
      </c>
      <c r="S402" s="376" t="n">
        <f aca="false">+[2]data1cf!R402</f>
        <v>10129.4199051782</v>
      </c>
      <c r="T402" s="376" t="n">
        <f aca="false">+[2]data1cf!S402</f>
        <v>9545.49427672932</v>
      </c>
      <c r="U402" s="376" t="n">
        <f aca="false">+[2]data1cf!T402</f>
        <v>8961.59734783416</v>
      </c>
      <c r="V402" s="376" t="n">
        <f aca="false">+[2]data1cf!U402</f>
        <v>8377.72997947937</v>
      </c>
      <c r="W402" s="376" t="n">
        <f aca="false">+[2]data1cf!V402</f>
        <v>11936.9142063345</v>
      </c>
      <c r="X402" s="376" t="n">
        <f aca="false">+[2]data1cf!W402</f>
        <v>11353.1086461136</v>
      </c>
      <c r="Y402" s="376" t="n">
        <f aca="false">+[2]data1cf!X402</f>
        <v>10769.3353874932</v>
      </c>
      <c r="Z402" s="376" t="n">
        <f aca="false">+[2]data1cf!Y402</f>
        <v>10185.5953995214</v>
      </c>
      <c r="AA402" s="376" t="n">
        <f aca="false">+[2]data1cf!Z402</f>
        <v>9601.88968031767</v>
      </c>
      <c r="AB402" s="376"/>
      <c r="AC402" s="377" t="n">
        <f aca="false">XNPV(0.1,B402:AA402,$B$1:$AA$1)</f>
        <v>42688.8150179366</v>
      </c>
      <c r="AD402" s="377" t="n">
        <f aca="false">SUMPRODUCT(B402:AA402,$B$1010:$AA$1010)</f>
        <v>79599.4958409765</v>
      </c>
      <c r="AE402" s="378" t="n">
        <f aca="false">SUMPRODUCT(B402:AA402,$B$1012:$AA$1012)</f>
        <v>58373.2434638585</v>
      </c>
      <c r="AF402" s="379" t="n">
        <f aca="false">XIRR(B402:AA402,$B$1:$AA$1)</f>
        <v>0.156482908264499</v>
      </c>
      <c r="AG402" s="380" t="n">
        <f aca="false">1-EXP(-(1/0.25)*(AD402/ABS($AD$1010)))</f>
        <v>0.985647559450072</v>
      </c>
    </row>
    <row r="403" customFormat="false" ht="12.75" hidden="false" customHeight="false" outlineLevel="0" collapsed="false">
      <c r="A403" s="371"/>
      <c r="B403" s="376" t="n">
        <f aca="false">+[2]data1cf!A403</f>
        <v>-105882.924697201</v>
      </c>
      <c r="C403" s="376" t="n">
        <f aca="false">+[2]data1cf!B403</f>
        <v>14771.9506677801</v>
      </c>
      <c r="D403" s="376" t="n">
        <f aca="false">+[2]data1cf!C403</f>
        <v>23040.8061694647</v>
      </c>
      <c r="E403" s="376" t="n">
        <f aca="false">+[2]data1cf!D403</f>
        <v>21717.2942989988</v>
      </c>
      <c r="F403" s="376" t="n">
        <f aca="false">+[2]data1cf!E403</f>
        <v>20151.560337753</v>
      </c>
      <c r="G403" s="376" t="n">
        <f aca="false">+[2]data1cf!F403</f>
        <v>19090.8294638027</v>
      </c>
      <c r="H403" s="376" t="n">
        <f aca="false">+[2]data1cf!G403</f>
        <v>17756.8707360222</v>
      </c>
      <c r="I403" s="376" t="n">
        <f aca="false">+[2]data1cf!H403</f>
        <v>16701.7469601613</v>
      </c>
      <c r="J403" s="376" t="n">
        <f aca="false">+[2]data1cf!I403</f>
        <v>15980.1723898995</v>
      </c>
      <c r="K403" s="376" t="n">
        <f aca="false">+[2]data1cf!J403</f>
        <v>15350.419086086</v>
      </c>
      <c r="L403" s="376" t="n">
        <f aca="false">+[2]data1cf!K403</f>
        <v>14548.7036762368</v>
      </c>
      <c r="M403" s="376" t="n">
        <f aca="false">+[2]data1cf!L403</f>
        <v>13849.1025813767</v>
      </c>
      <c r="N403" s="376" t="n">
        <f aca="false">+[2]data1cf!M403</f>
        <v>13117.3205682243</v>
      </c>
      <c r="O403" s="376" t="n">
        <f aca="false">+[2]data1cf!N403</f>
        <v>12477.6603630608</v>
      </c>
      <c r="P403" s="376" t="n">
        <f aca="false">+[2]data1cf!O403</f>
        <v>13491.7599123492</v>
      </c>
      <c r="Q403" s="376" t="n">
        <f aca="false">+[2]data1cf!P403</f>
        <v>14757.9273827774</v>
      </c>
      <c r="R403" s="376" t="n">
        <f aca="false">+[2]data1cf!Q403</f>
        <v>13250.8237809656</v>
      </c>
      <c r="S403" s="376" t="n">
        <f aca="false">+[2]data1cf!R403</f>
        <v>9663.23301861284</v>
      </c>
      <c r="T403" s="376" t="n">
        <f aca="false">+[2]data1cf!S403</f>
        <v>9111.7555543172</v>
      </c>
      <c r="U403" s="376" t="n">
        <f aca="false">+[2]data1cf!T403</f>
        <v>8560.30519476974</v>
      </c>
      <c r="V403" s="376" t="n">
        <f aca="false">+[2]data1cf!U403</f>
        <v>8008.88275311292</v>
      </c>
      <c r="W403" s="376" t="n">
        <f aca="false">+[2]data1cf!V403</f>
        <v>11370.2866661439</v>
      </c>
      <c r="X403" s="376" t="n">
        <f aca="false">+[2]data1cf!W403</f>
        <v>10818.9225980046</v>
      </c>
      <c r="Y403" s="376" t="n">
        <f aca="false">+[2]data1cf!X403</f>
        <v>10267.5890364982</v>
      </c>
      <c r="Z403" s="376" t="n">
        <f aca="false">+[2]data1cf!Y403</f>
        <v>9716.28689682371</v>
      </c>
      <c r="AA403" s="376" t="n">
        <f aca="false">+[2]data1cf!Z403</f>
        <v>9165.01712163605</v>
      </c>
      <c r="AB403" s="376"/>
      <c r="AC403" s="377" t="n">
        <f aca="false">XNPV(0.1,B403:AA403,$B$1:$AA$1)</f>
        <v>41219.2476579958</v>
      </c>
      <c r="AD403" s="377" t="n">
        <f aca="false">SUMPRODUCT(B403:AA403,$B$1010:$AA$1010)</f>
        <v>76300.8139329904</v>
      </c>
      <c r="AE403" s="378" t="n">
        <f aca="false">SUMPRODUCT(B403:AA403,$B$1012:$AA$1012)</f>
        <v>56113.8438087915</v>
      </c>
      <c r="AF403" s="379" t="n">
        <f aca="false">XIRR(B403:AA403,$B$1:$AA$1)</f>
        <v>0.157654096403882</v>
      </c>
      <c r="AG403" s="380" t="n">
        <f aca="false">1-EXP(-(1/0.25)*(AD403/ABS($AD$1010)))</f>
        <v>0.98288785002495</v>
      </c>
    </row>
    <row r="404" customFormat="false" ht="12.75" hidden="false" customHeight="false" outlineLevel="0" collapsed="false">
      <c r="A404" s="371"/>
      <c r="B404" s="376" t="n">
        <f aca="false">+[2]data1cf!A404</f>
        <v>-95548.5125473084</v>
      </c>
      <c r="C404" s="376" t="n">
        <f aca="false">+[2]data1cf!B404</f>
        <v>13559.4010522301</v>
      </c>
      <c r="D404" s="376" t="n">
        <f aca="false">+[2]data1cf!C404</f>
        <v>20994.3825879692</v>
      </c>
      <c r="E404" s="376" t="n">
        <f aca="false">+[2]data1cf!D404</f>
        <v>19759.905350433</v>
      </c>
      <c r="F404" s="376" t="n">
        <f aca="false">+[2]data1cf!E404</f>
        <v>18354.5589751264</v>
      </c>
      <c r="G404" s="376" t="n">
        <f aca="false">+[2]data1cf!F404</f>
        <v>17397.9717957246</v>
      </c>
      <c r="H404" s="376" t="n">
        <f aca="false">+[2]data1cf!G404</f>
        <v>16193.5964770445</v>
      </c>
      <c r="I404" s="376" t="n">
        <f aca="false">+[2]data1cf!H404</f>
        <v>15241.4551603486</v>
      </c>
      <c r="J404" s="376" t="n">
        <f aca="false">+[2]data1cf!I404</f>
        <v>14590.3078948415</v>
      </c>
      <c r="K404" s="376" t="n">
        <f aca="false">+[2]data1cf!J404</f>
        <v>14022.6525619005</v>
      </c>
      <c r="L404" s="376" t="n">
        <f aca="false">+[2]data1cf!K404</f>
        <v>13298.5537546945</v>
      </c>
      <c r="M404" s="376" t="n">
        <f aca="false">+[2]data1cf!L404</f>
        <v>12667.2353038535</v>
      </c>
      <c r="N404" s="376" t="n">
        <f aca="false">+[2]data1cf!M404</f>
        <v>12006.8768648933</v>
      </c>
      <c r="O404" s="376" t="n">
        <f aca="false">+[2]data1cf!N404</f>
        <v>11430.3025670987</v>
      </c>
      <c r="P404" s="376" t="n">
        <f aca="false">+[2]data1cf!O404</f>
        <v>12344.7700849063</v>
      </c>
      <c r="Q404" s="376" t="n">
        <f aca="false">+[2]data1cf!P404</f>
        <v>13487.3567558088</v>
      </c>
      <c r="R404" s="376" t="n">
        <f aca="false">+[2]data1cf!Q404</f>
        <v>12127.3498631052</v>
      </c>
      <c r="S404" s="376" t="n">
        <f aca="false">+[2]data1cf!R404</f>
        <v>8889.91604692043</v>
      </c>
      <c r="T404" s="376" t="n">
        <f aca="false">+[2]data1cf!S404</f>
        <v>8392.2640263751</v>
      </c>
      <c r="U404" s="376" t="n">
        <f aca="false">+[2]data1cf!T404</f>
        <v>7894.63646509343</v>
      </c>
      <c r="V404" s="376" t="n">
        <f aca="false">+[2]data1cf!U404</f>
        <v>7397.03409685336</v>
      </c>
      <c r="W404" s="376" t="n">
        <f aca="false">+[2]data1cf!V404</f>
        <v>10430.3574101193</v>
      </c>
      <c r="X404" s="376" t="n">
        <f aca="false">+[2]data1cf!W404</f>
        <v>9932.8077180099</v>
      </c>
      <c r="Y404" s="376" t="n">
        <f aca="false">+[2]data1cf!X404</f>
        <v>9435.28555501721</v>
      </c>
      <c r="Z404" s="376" t="n">
        <f aca="false">+[2]data1cf!Y404</f>
        <v>8937.79174701476</v>
      </c>
      <c r="AA404" s="376" t="n">
        <f aca="false">+[2]data1cf!Z404</f>
        <v>8440.32714465227</v>
      </c>
      <c r="AB404" s="376"/>
      <c r="AC404" s="377" t="n">
        <f aca="false">XNPV(0.1,B404:AA404,$B$1:$AA$1)</f>
        <v>38812.9293380943</v>
      </c>
      <c r="AD404" s="377" t="n">
        <f aca="false">SUMPRODUCT(B404:AA404,$B$1010:$AA$1010)</f>
        <v>70859.489379603</v>
      </c>
      <c r="AE404" s="378" t="n">
        <f aca="false">SUMPRODUCT(B404:AA404,$B$1012:$AA$1012)</f>
        <v>52396.8974779535</v>
      </c>
      <c r="AF404" s="379" t="n">
        <f aca="false">XIRR(B404:AA404,$B$1:$AA$1)</f>
        <v>0.159993589710757</v>
      </c>
      <c r="AG404" s="380" t="n">
        <f aca="false">1-EXP(-(1/0.25)*(AD404/ABS($AD$1010)))</f>
        <v>0.977128487395891</v>
      </c>
    </row>
    <row r="405" customFormat="false" ht="12.75" hidden="false" customHeight="false" outlineLevel="0" collapsed="false">
      <c r="A405" s="371"/>
      <c r="B405" s="376" t="n">
        <f aca="false">+[2]data1cf!A405</f>
        <v>-107665.899879263</v>
      </c>
      <c r="C405" s="376" t="n">
        <f aca="false">+[2]data1cf!B405</f>
        <v>14998.5149856087</v>
      </c>
      <c r="D405" s="376" t="n">
        <f aca="false">+[2]data1cf!C405</f>
        <v>23327.60970985</v>
      </c>
      <c r="E405" s="376" t="n">
        <f aca="false">+[2]data1cf!D405</f>
        <v>22069.3291317717</v>
      </c>
      <c r="F405" s="376" t="n">
        <f aca="false">+[2]data1cf!E405</f>
        <v>20461.5933406197</v>
      </c>
      <c r="G405" s="376" t="n">
        <f aca="false">+[2]data1cf!F405</f>
        <v>19382.8947661312</v>
      </c>
      <c r="H405" s="376" t="n">
        <f aca="false">+[2]data1cf!G405</f>
        <v>18026.5792754229</v>
      </c>
      <c r="I405" s="376" t="n">
        <f aca="false">+[2]data1cf!H405</f>
        <v>16953.6881446108</v>
      </c>
      <c r="J405" s="376" t="n">
        <f aca="false">+[2]data1cf!I405</f>
        <v>16219.9628942044</v>
      </c>
      <c r="K405" s="376" t="n">
        <f aca="false">+[2]data1cf!J405</f>
        <v>15579.4959533386</v>
      </c>
      <c r="L405" s="376" t="n">
        <f aca="false">+[2]data1cf!K405</f>
        <v>14764.3895083515</v>
      </c>
      <c r="M405" s="376" t="n">
        <f aca="false">+[2]data1cf!L405</f>
        <v>14053.0077473165</v>
      </c>
      <c r="N405" s="376" t="n">
        <f aca="false">+[2]data1cf!M405</f>
        <v>13308.9031696726</v>
      </c>
      <c r="O405" s="376" t="n">
        <f aca="false">+[2]data1cf!N405</f>
        <v>12658.3588807755</v>
      </c>
      <c r="P405" s="376" t="n">
        <f aca="false">+[2]data1cf!O405</f>
        <v>13689.6477425176</v>
      </c>
      <c r="Q405" s="376" t="n">
        <f aca="false">+[2]data1cf!P405</f>
        <v>14977.1363578099</v>
      </c>
      <c r="R405" s="376" t="n">
        <f aca="false">+[2]data1cf!Q405</f>
        <v>13444.6544589165</v>
      </c>
      <c r="S405" s="376" t="n">
        <f aca="false">+[2]data1cf!R405</f>
        <v>9796.65182835218</v>
      </c>
      <c r="T405" s="376" t="n">
        <f aca="false">+[2]data1cf!S405</f>
        <v>9235.88796934163</v>
      </c>
      <c r="U405" s="376" t="n">
        <f aca="false">+[2]data1cf!T405</f>
        <v>8675.15167149937</v>
      </c>
      <c r="V405" s="376" t="n">
        <f aca="false">+[2]data1cf!U405</f>
        <v>8114.44376166043</v>
      </c>
      <c r="W405" s="376" t="n">
        <f aca="false">+[2]data1cf!V405</f>
        <v>11532.4507556032</v>
      </c>
      <c r="X405" s="376" t="n">
        <f aca="false">+[2]data1cf!W405</f>
        <v>10971.8022022404</v>
      </c>
      <c r="Y405" s="376" t="n">
        <f aca="false">+[2]data1cf!X405</f>
        <v>10411.1846692154</v>
      </c>
      <c r="Z405" s="376" t="n">
        <f aca="false">+[2]data1cf!Y405</f>
        <v>9850.59908713817</v>
      </c>
      <c r="AA405" s="376" t="n">
        <f aca="false">+[2]data1cf!Z405</f>
        <v>9290.04641453724</v>
      </c>
      <c r="AB405" s="376"/>
      <c r="AC405" s="377" t="n">
        <f aca="false">XNPV(0.1,B405:AA405,$B$1:$AA$1)</f>
        <v>41606.208177429</v>
      </c>
      <c r="AD405" s="377" t="n">
        <f aca="false">SUMPRODUCT(B405:AA405,$B$1010:$AA$1010)</f>
        <v>77208.6554523638</v>
      </c>
      <c r="AE405" s="378" t="n">
        <f aca="false">SUMPRODUCT(B405:AA405,$B$1012:$AA$1012)</f>
        <v>56725.2733761156</v>
      </c>
      <c r="AF405" s="379" t="n">
        <f aca="false">XIRR(B405:AA405,$B$1:$AA$1)</f>
        <v>0.15724831154126</v>
      </c>
      <c r="AG405" s="380" t="n">
        <f aca="false">1-EXP(-(1/0.25)*(AD405/ABS($AD$1010)))</f>
        <v>0.983696377856416</v>
      </c>
    </row>
    <row r="406" customFormat="false" ht="12.75" hidden="false" customHeight="false" outlineLevel="0" collapsed="false">
      <c r="A406" s="371"/>
      <c r="B406" s="376" t="n">
        <f aca="false">+[2]data1cf!A406</f>
        <v>-101249.076796013</v>
      </c>
      <c r="C406" s="376" t="n">
        <f aca="false">+[2]data1cf!B406</f>
        <v>14249.6613422204</v>
      </c>
      <c r="D406" s="376" t="n">
        <f aca="false">+[2]data1cf!C406</f>
        <v>22077.8042762437</v>
      </c>
      <c r="E406" s="376" t="n">
        <f aca="false">+[2]data1cf!D406</f>
        <v>20830.4028662822</v>
      </c>
      <c r="F406" s="376" t="n">
        <f aca="false">+[2]data1cf!E406</f>
        <v>19345.8027511712</v>
      </c>
      <c r="G406" s="376" t="n">
        <f aca="false">+[2]data1cf!F406</f>
        <v>18331.7688768573</v>
      </c>
      <c r="H406" s="376" t="n">
        <f aca="false">+[2]data1cf!G406</f>
        <v>17055.9140643822</v>
      </c>
      <c r="I406" s="376" t="n">
        <f aca="false">+[2]data1cf!H406</f>
        <v>16046.9666017299</v>
      </c>
      <c r="J406" s="376" t="n">
        <f aca="false">+[2]data1cf!I406</f>
        <v>15356.9709363532</v>
      </c>
      <c r="K406" s="376" t="n">
        <f aca="false">+[2]data1cf!J406</f>
        <v>14755.0617467304</v>
      </c>
      <c r="L406" s="376" t="n">
        <f aca="false">+[2]data1cf!K406</f>
        <v>13988.1488516289</v>
      </c>
      <c r="M406" s="376" t="n">
        <f aca="false">+[2]data1cf!L406</f>
        <v>13319.1650170528</v>
      </c>
      <c r="N406" s="376" t="n">
        <f aca="false">+[2]data1cf!M406</f>
        <v>12619.4086261192</v>
      </c>
      <c r="O406" s="376" t="n">
        <f aca="false">+[2]data1cf!N406</f>
        <v>12008.0355160721</v>
      </c>
      <c r="P406" s="376" t="n">
        <f aca="false">+[2]data1cf!O406</f>
        <v>12977.4610506925</v>
      </c>
      <c r="Q406" s="376" t="n">
        <f aca="false">+[2]data1cf!P406</f>
        <v>14188.2161164089</v>
      </c>
      <c r="R406" s="376" t="n">
        <f aca="false">+[2]data1cf!Q406</f>
        <v>12747.0692199119</v>
      </c>
      <c r="S406" s="376" t="n">
        <f aca="false">+[2]data1cf!R406</f>
        <v>9316.48535902126</v>
      </c>
      <c r="T406" s="376" t="n">
        <f aca="false">+[2]data1cf!S406</f>
        <v>8789.14268980977</v>
      </c>
      <c r="U406" s="376" t="n">
        <f aca="false">+[2]data1cf!T406</f>
        <v>8261.82593913745</v>
      </c>
      <c r="V406" s="376" t="n">
        <f aca="false">+[2]data1cf!U406</f>
        <v>7734.53588456048</v>
      </c>
      <c r="W406" s="376" t="n">
        <f aca="false">+[2]data1cf!V406</f>
        <v>10948.8317108816</v>
      </c>
      <c r="X406" s="376" t="n">
        <f aca="false">+[2]data1cf!W406</f>
        <v>10421.5974751704</v>
      </c>
      <c r="Y406" s="376" t="n">
        <f aca="false">+[2]data1cf!X406</f>
        <v>9894.39241100341</v>
      </c>
      <c r="Z406" s="376" t="n">
        <f aca="false">+[2]data1cf!Y406</f>
        <v>9367.21739352691</v>
      </c>
      <c r="AA406" s="376" t="n">
        <f aca="false">+[2]data1cf!Z406</f>
        <v>8840.07332414164</v>
      </c>
      <c r="AB406" s="376"/>
      <c r="AC406" s="377" t="n">
        <f aca="false">XNPV(0.1,B406:AA406,$B$1:$AA$1)</f>
        <v>40115.2990473777</v>
      </c>
      <c r="AD406" s="377" t="n">
        <f aca="false">SUMPRODUCT(B406:AA406,$B$1010:$AA$1010)</f>
        <v>73832.5918950236</v>
      </c>
      <c r="AE406" s="378" t="n">
        <f aca="false">SUMPRODUCT(B406:AA406,$B$1012:$AA$1012)</f>
        <v>54420.2068555582</v>
      </c>
      <c r="AF406" s="379" t="n">
        <f aca="false">XIRR(B406:AA406,$B$1:$AA$1)</f>
        <v>0.15860304639676</v>
      </c>
      <c r="AG406" s="380" t="n">
        <f aca="false">1-EXP(-(1/0.25)*(AD406/ABS($AD$1010)))</f>
        <v>0.980481131232949</v>
      </c>
    </row>
    <row r="407" customFormat="false" ht="12.75" hidden="false" customHeight="false" outlineLevel="0" collapsed="false">
      <c r="A407" s="371"/>
      <c r="B407" s="376" t="n">
        <f aca="false">+[2]data1cf!A407</f>
        <v>-104076.429397723</v>
      </c>
      <c r="C407" s="376" t="n">
        <f aca="false">+[2]data1cf!B407</f>
        <v>14551.0912015777</v>
      </c>
      <c r="D407" s="376" t="n">
        <f aca="false">+[2]data1cf!C407</f>
        <v>22688.130755284</v>
      </c>
      <c r="E407" s="376" t="n">
        <f aca="false">+[2]data1cf!D407</f>
        <v>21392.5311820259</v>
      </c>
      <c r="F407" s="376" t="n">
        <f aca="false">+[2]data1cf!E407</f>
        <v>19837.4375344763</v>
      </c>
      <c r="G407" s="376" t="n">
        <f aca="false">+[2]data1cf!F407</f>
        <v>18794.911381989</v>
      </c>
      <c r="H407" s="376" t="n">
        <f aca="false">+[2]data1cf!G407</f>
        <v>17483.6043363781</v>
      </c>
      <c r="I407" s="376" t="n">
        <f aca="false">+[2]data1cf!H407</f>
        <v>16446.4822935343</v>
      </c>
      <c r="J407" s="376" t="n">
        <f aca="false">+[2]data1cf!I407</f>
        <v>15737.2186891164</v>
      </c>
      <c r="K407" s="376" t="n">
        <f aca="false">+[2]data1cf!J407</f>
        <v>15118.3203513001</v>
      </c>
      <c r="L407" s="376" t="n">
        <f aca="false">+[2]data1cf!K407</f>
        <v>14330.1726244311</v>
      </c>
      <c r="M407" s="376" t="n">
        <f aca="false">+[2]data1cf!L407</f>
        <v>13642.5076004057</v>
      </c>
      <c r="N407" s="376" t="n">
        <f aca="false">+[2]data1cf!M407</f>
        <v>12923.2107048564</v>
      </c>
      <c r="O407" s="376" t="n">
        <f aca="false">+[2]data1cf!N407</f>
        <v>12294.5781608189</v>
      </c>
      <c r="P407" s="376" t="n">
        <f aca="false">+[2]data1cf!O407</f>
        <v>13291.2616448356</v>
      </c>
      <c r="Q407" s="376" t="n">
        <f aca="false">+[2]data1cf!P407</f>
        <v>14535.8267125136</v>
      </c>
      <c r="R407" s="376" t="n">
        <f aca="false">+[2]data1cf!Q407</f>
        <v>13054.4361855935</v>
      </c>
      <c r="S407" s="376" t="n">
        <f aca="false">+[2]data1cf!R407</f>
        <v>9528.05421462216</v>
      </c>
      <c r="T407" s="376" t="n">
        <f aca="false">+[2]data1cf!S407</f>
        <v>8985.98564651887</v>
      </c>
      <c r="U407" s="376" t="n">
        <f aca="false">+[2]data1cf!T407</f>
        <v>8443.9437207228</v>
      </c>
      <c r="V407" s="376" t="n">
        <f aca="false">+[2]data1cf!U407</f>
        <v>7901.92923650321</v>
      </c>
      <c r="W407" s="376" t="n">
        <f aca="false">+[2]data1cf!V407</f>
        <v>11205.9833890708</v>
      </c>
      <c r="X407" s="376" t="n">
        <f aca="false">+[2]data1cf!W407</f>
        <v>10664.0262824435</v>
      </c>
      <c r="Y407" s="376" t="n">
        <f aca="false">+[2]data1cf!X407</f>
        <v>10122.0991619676</v>
      </c>
      <c r="Z407" s="376" t="n">
        <f aca="false">+[2]data1cf!Y407</f>
        <v>9580.20292722789</v>
      </c>
      <c r="AA407" s="376" t="n">
        <f aca="false">+[2]data1cf!Z407</f>
        <v>9038.33850479629</v>
      </c>
      <c r="AB407" s="376"/>
      <c r="AC407" s="377" t="n">
        <f aca="false">XNPV(0.1,B407:AA407,$B$1:$AA$1)</f>
        <v>40807.7587715834</v>
      </c>
      <c r="AD407" s="377" t="n">
        <f aca="false">SUMPRODUCT(B407:AA407,$B$1010:$AA$1010)</f>
        <v>75360.5535106175</v>
      </c>
      <c r="AE407" s="378" t="n">
        <f aca="false">SUMPRODUCT(B407:AA407,$B$1012:$AA$1012)</f>
        <v>55474.2777153361</v>
      </c>
      <c r="AF407" s="379" t="n">
        <f aca="false">XIRR(B407:AA407,$B$1:$AA$1)</f>
        <v>0.158044168194546</v>
      </c>
      <c r="AG407" s="380" t="n">
        <f aca="false">1-EXP(-(1/0.25)*(AD407/ABS($AD$1010)))</f>
        <v>0.982008155343457</v>
      </c>
    </row>
    <row r="408" customFormat="false" ht="12.75" hidden="false" customHeight="false" outlineLevel="0" collapsed="false">
      <c r="A408" s="371"/>
      <c r="B408" s="376" t="n">
        <f aca="false">+[2]data1cf!A408</f>
        <v>-109238.711991925</v>
      </c>
      <c r="C408" s="376" t="n">
        <f aca="false">+[2]data1cf!B408</f>
        <v>15239.5827094435</v>
      </c>
      <c r="D408" s="376" t="n">
        <f aca="false">+[2]data1cf!C408</f>
        <v>23697.3305915176</v>
      </c>
      <c r="E408" s="376" t="n">
        <f aca="false">+[2]data1cf!D408</f>
        <v>22330.5893414982</v>
      </c>
      <c r="F408" s="376" t="n">
        <f aca="false">+[2]data1cf!E408</f>
        <v>20735.0820953369</v>
      </c>
      <c r="G408" s="376" t="n">
        <f aca="false">+[2]data1cf!F408</f>
        <v>19640.5337113123</v>
      </c>
      <c r="H408" s="376" t="n">
        <f aca="false">+[2]data1cf!G408</f>
        <v>18264.4966967789</v>
      </c>
      <c r="I408" s="376" t="n">
        <f aca="false">+[2]data1cf!H408</f>
        <v>17175.9324868582</v>
      </c>
      <c r="J408" s="376" t="n">
        <f aca="false">+[2]data1cf!I408</f>
        <v>16431.4887827677</v>
      </c>
      <c r="K408" s="376" t="n">
        <f aca="false">+[2]data1cf!J408</f>
        <v>15781.5710439907</v>
      </c>
      <c r="L408" s="376" t="n">
        <f aca="false">+[2]data1cf!K408</f>
        <v>14954.6519936023</v>
      </c>
      <c r="M408" s="376" t="n">
        <f aca="false">+[2]data1cf!L408</f>
        <v>14232.8781785211</v>
      </c>
      <c r="N408" s="376" t="n">
        <f aca="false">+[2]data1cf!M408</f>
        <v>13477.9035232191</v>
      </c>
      <c r="O408" s="376" t="n">
        <f aca="false">+[2]data1cf!N408</f>
        <v>12817.7580806417</v>
      </c>
      <c r="P408" s="376" t="n">
        <f aca="false">+[2]data1cf!O408</f>
        <v>13864.2101140909</v>
      </c>
      <c r="Q408" s="376" t="n">
        <f aca="false">+[2]data1cf!P408</f>
        <v>15170.5067056442</v>
      </c>
      <c r="R408" s="376" t="n">
        <f aca="false">+[2]data1cf!Q408</f>
        <v>13615.6379034164</v>
      </c>
      <c r="S408" s="376" t="n">
        <f aca="false">+[2]data1cf!R408</f>
        <v>9914.34427978176</v>
      </c>
      <c r="T408" s="376" t="n">
        <f aca="false">+[2]data1cf!S408</f>
        <v>9345.38863311343</v>
      </c>
      <c r="U408" s="376" t="n">
        <f aca="false">+[2]data1cf!T408</f>
        <v>8776.46095023427</v>
      </c>
      <c r="V408" s="376" t="n">
        <f aca="false">+[2]data1cf!U408</f>
        <v>8207.56207005793</v>
      </c>
      <c r="W408" s="376" t="n">
        <f aca="false">+[2]data1cf!V408</f>
        <v>11675.5002196151</v>
      </c>
      <c r="X408" s="376" t="n">
        <f aca="false">+[2]data1cf!W408</f>
        <v>11106.6615630101</v>
      </c>
      <c r="Y408" s="376" t="n">
        <f aca="false">+[2]data1cf!X408</f>
        <v>10537.8543798962</v>
      </c>
      <c r="Z408" s="376" t="n">
        <f aca="false">+[2]data1cf!Y408</f>
        <v>9969.07961447813</v>
      </c>
      <c r="AA408" s="376" t="n">
        <f aca="false">+[2]data1cf!Z408</f>
        <v>9400.33823928668</v>
      </c>
      <c r="AB408" s="376"/>
      <c r="AC408" s="377" t="n">
        <f aca="false">XNPV(0.1,B408:AA408,$B$1:$AA$1)</f>
        <v>42044.4453162298</v>
      </c>
      <c r="AD408" s="377" t="n">
        <f aca="false">SUMPRODUCT(B408:AA408,$B$1010:$AA$1010)</f>
        <v>78111.7051691437</v>
      </c>
      <c r="AE408" s="378" t="n">
        <f aca="false">SUMPRODUCT(B408:AA408,$B$1012:$AA$1012)</f>
        <v>57364.7958150651</v>
      </c>
      <c r="AF408" s="379" t="n">
        <f aca="false">XIRR(B408:AA408,$B$1:$AA$1)</f>
        <v>0.157067362572958</v>
      </c>
      <c r="AG408" s="380" t="n">
        <f aca="false">1-EXP(-(1/0.25)*(AD408/ABS($AD$1010)))</f>
        <v>0.98446273488807</v>
      </c>
    </row>
    <row r="409" customFormat="false" ht="12.75" hidden="false" customHeight="false" outlineLevel="0" collapsed="false">
      <c r="A409" s="371"/>
      <c r="B409" s="376" t="n">
        <f aca="false">+[2]data1cf!A409</f>
        <v>-100928.642328712</v>
      </c>
      <c r="C409" s="376" t="n">
        <f aca="false">+[2]data1cf!B409</f>
        <v>14182.2543603202</v>
      </c>
      <c r="D409" s="376" t="n">
        <f aca="false">+[2]data1cf!C409</f>
        <v>22002.3625987158</v>
      </c>
      <c r="E409" s="376" t="n">
        <f aca="false">+[2]data1cf!D409</f>
        <v>20813.9339649129</v>
      </c>
      <c r="F409" s="376" t="n">
        <f aca="false">+[2]data1cf!E409</f>
        <v>19290.0839385265</v>
      </c>
      <c r="G409" s="376" t="n">
        <f aca="false">+[2]data1cf!F409</f>
        <v>18279.2792008874</v>
      </c>
      <c r="H409" s="376" t="n">
        <f aca="false">+[2]data1cf!G409</f>
        <v>17007.4423228688</v>
      </c>
      <c r="I409" s="376" t="n">
        <f aca="false">+[2]data1cf!H409</f>
        <v>16001.6879909884</v>
      </c>
      <c r="J409" s="376" t="n">
        <f aca="false">+[2]data1cf!I409</f>
        <v>15313.8760333596</v>
      </c>
      <c r="K409" s="376" t="n">
        <f aca="false">+[2]data1cf!J409</f>
        <v>14713.8922875771</v>
      </c>
      <c r="L409" s="376" t="n">
        <f aca="false">+[2]data1cf!K409</f>
        <v>13949.3860155482</v>
      </c>
      <c r="M409" s="376" t="n">
        <f aca="false">+[2]data1cf!L409</f>
        <v>13282.5193901897</v>
      </c>
      <c r="N409" s="376" t="n">
        <f aca="false">+[2]data1cf!M409</f>
        <v>12584.9775978822</v>
      </c>
      <c r="O409" s="376" t="n">
        <f aca="false">+[2]data1cf!N409</f>
        <v>11975.5605641778</v>
      </c>
      <c r="P409" s="376" t="n">
        <f aca="false">+[2]data1cf!O409</f>
        <v>12941.8968532302</v>
      </c>
      <c r="Q409" s="376" t="n">
        <f aca="false">+[2]data1cf!P409</f>
        <v>14148.8201047039</v>
      </c>
      <c r="R409" s="376" t="n">
        <f aca="false">+[2]data1cf!Q409</f>
        <v>12712.2341696764</v>
      </c>
      <c r="S409" s="376" t="n">
        <f aca="false">+[2]data1cf!R409</f>
        <v>9292.50746765356</v>
      </c>
      <c r="T409" s="376" t="n">
        <f aca="false">+[2]data1cf!S409</f>
        <v>8766.83373975632</v>
      </c>
      <c r="U409" s="376" t="n">
        <f aca="false">+[2]data1cf!T409</f>
        <v>8241.18584837091</v>
      </c>
      <c r="V409" s="376" t="n">
        <f aca="false">+[2]data1cf!U409</f>
        <v>7715.56456859266</v>
      </c>
      <c r="W409" s="376" t="n">
        <f aca="false">+[2]data1cf!V409</f>
        <v>10919.687747385</v>
      </c>
      <c r="X409" s="376" t="n">
        <f aca="false">+[2]data1cf!W409</f>
        <v>10394.1221098163</v>
      </c>
      <c r="Y409" s="376" t="n">
        <f aca="false">+[2]data1cf!X409</f>
        <v>9868.58555146917</v>
      </c>
      <c r="Z409" s="376" t="n">
        <f aca="false">+[2]data1cf!Y409</f>
        <v>9343.07894472041</v>
      </c>
      <c r="AA409" s="376" t="n">
        <f aca="false">+[2]data1cf!Z409</f>
        <v>8817.60318811793</v>
      </c>
      <c r="AB409" s="376"/>
      <c r="AC409" s="377" t="n">
        <f aca="false">XNPV(0.1,B409:AA409,$B$1:$AA$1)</f>
        <v>40036.8983237627</v>
      </c>
      <c r="AD409" s="377" t="n">
        <f aca="false">SUMPRODUCT(B409:AA409,$B$1010:$AA$1010)</f>
        <v>73662.4364156901</v>
      </c>
      <c r="AE409" s="378" t="n">
        <f aca="false">SUMPRODUCT(B409:AA409,$B$1012:$AA$1012)</f>
        <v>54302.5016266073</v>
      </c>
      <c r="AF409" s="379" t="n">
        <f aca="false">XIRR(B409:AA409,$B$1:$AA$1)</f>
        <v>0.158662341371216</v>
      </c>
      <c r="AG409" s="380" t="n">
        <f aca="false">1-EXP(-(1/0.25)*(AD409/ABS($AD$1010)))</f>
        <v>0.980303254070366</v>
      </c>
    </row>
    <row r="410" customFormat="false" ht="12.75" hidden="false" customHeight="false" outlineLevel="0" collapsed="false">
      <c r="A410" s="371"/>
      <c r="B410" s="376" t="n">
        <f aca="false">+[2]data1cf!A410</f>
        <v>-108034.889165778</v>
      </c>
      <c r="C410" s="376" t="n">
        <f aca="false">+[2]data1cf!B410</f>
        <v>15058.0470377297</v>
      </c>
      <c r="D410" s="376" t="n">
        <f aca="false">+[2]data1cf!C410</f>
        <v>23489.0369964404</v>
      </c>
      <c r="E410" s="376" t="n">
        <f aca="false">+[2]data1cf!D410</f>
        <v>22139.4852653453</v>
      </c>
      <c r="F410" s="376" t="n">
        <f aca="false">+[2]data1cf!E410</f>
        <v>20525.7551178978</v>
      </c>
      <c r="G410" s="376" t="n">
        <f aca="false">+[2]data1cf!F410</f>
        <v>19443.338101858</v>
      </c>
      <c r="H410" s="376" t="n">
        <f aca="false">+[2]data1cf!G410</f>
        <v>18082.3958468041</v>
      </c>
      <c r="I410" s="376" t="n">
        <f aca="false">+[2]data1cf!H410</f>
        <v>17005.827736249</v>
      </c>
      <c r="J410" s="376" t="n">
        <f aca="false">+[2]data1cf!I410</f>
        <v>16269.5878850548</v>
      </c>
      <c r="K410" s="376" t="n">
        <f aca="false">+[2]data1cf!J410</f>
        <v>15626.9037415429</v>
      </c>
      <c r="L410" s="376" t="n">
        <f aca="false">+[2]data1cf!K410</f>
        <v>14809.0260025125</v>
      </c>
      <c r="M410" s="376" t="n">
        <f aca="false">+[2]data1cf!L410</f>
        <v>14095.2062156147</v>
      </c>
      <c r="N410" s="376" t="n">
        <f aca="false">+[2]data1cf!M410</f>
        <v>13348.5514654696</v>
      </c>
      <c r="O410" s="376" t="n">
        <f aca="false">+[2]data1cf!N410</f>
        <v>12695.7546997396</v>
      </c>
      <c r="P410" s="376" t="n">
        <f aca="false">+[2]data1cf!O410</f>
        <v>13730.6009144957</v>
      </c>
      <c r="Q410" s="376" t="n">
        <f aca="false">+[2]data1cf!P410</f>
        <v>15022.5019714812</v>
      </c>
      <c r="R410" s="376" t="n">
        <f aca="false">+[2]data1cf!Q410</f>
        <v>13484.7679973894</v>
      </c>
      <c r="S410" s="376" t="n">
        <f aca="false">+[2]data1cf!R410</f>
        <v>9824.26304353267</v>
      </c>
      <c r="T410" s="376" t="n">
        <f aca="false">+[2]data1cf!S410</f>
        <v>9261.57735173688</v>
      </c>
      <c r="U410" s="376" t="n">
        <f aca="false">+[2]data1cf!T410</f>
        <v>8698.91931556617</v>
      </c>
      <c r="V410" s="376" t="n">
        <f aca="false">+[2]data1cf!U410</f>
        <v>8136.2897646893</v>
      </c>
      <c r="W410" s="376" t="n">
        <f aca="false">+[2]data1cf!V410</f>
        <v>11566.0108478972</v>
      </c>
      <c r="X410" s="376" t="n">
        <f aca="false">+[2]data1cf!W410</f>
        <v>11003.4408569212</v>
      </c>
      <c r="Y410" s="376" t="n">
        <f aca="false">+[2]data1cf!X410</f>
        <v>10440.9019925949</v>
      </c>
      <c r="Z410" s="376" t="n">
        <f aca="false">+[2]data1cf!Y410</f>
        <v>9878.3951887177</v>
      </c>
      <c r="AA410" s="376" t="n">
        <f aca="false">+[2]data1cf!Z410</f>
        <v>9315.92140710316</v>
      </c>
      <c r="AB410" s="376"/>
      <c r="AC410" s="377" t="n">
        <f aca="false">XNPV(0.1,B410:AA410,$B$1:$AA$1)</f>
        <v>41780.0942004436</v>
      </c>
      <c r="AD410" s="377" t="n">
        <f aca="false">SUMPRODUCT(B410:AA410,$B$1010:$AA$1010)</f>
        <v>77498.1090445486</v>
      </c>
      <c r="AE410" s="378" t="n">
        <f aca="false">SUMPRODUCT(B410:AA410,$B$1012:$AA$1012)</f>
        <v>56950.2742260432</v>
      </c>
      <c r="AF410" s="379" t="n">
        <f aca="false">XIRR(B410:AA410,$B$1:$AA$1)</f>
        <v>0.157323790399359</v>
      </c>
      <c r="AG410" s="380" t="n">
        <f aca="false">1-EXP(-(1/0.25)*(AD410/ABS($AD$1010)))</f>
        <v>0.983946046787523</v>
      </c>
    </row>
    <row r="411" customFormat="false" ht="12.75" hidden="false" customHeight="false" outlineLevel="0" collapsed="false">
      <c r="A411" s="371"/>
      <c r="B411" s="376" t="n">
        <f aca="false">+[2]data1cf!A411</f>
        <v>-99781.1839913424</v>
      </c>
      <c r="C411" s="376" t="n">
        <f aca="false">+[2]data1cf!B411</f>
        <v>14065.1184526759</v>
      </c>
      <c r="D411" s="376" t="n">
        <f aca="false">+[2]data1cf!C411</f>
        <v>21891.8469015967</v>
      </c>
      <c r="E411" s="376" t="n">
        <f aca="false">+[2]data1cf!D411</f>
        <v>20564.8873140481</v>
      </c>
      <c r="F411" s="376" t="n">
        <f aca="false">+[2]data1cf!E411</f>
        <v>19090.5579117044</v>
      </c>
      <c r="G411" s="376" t="n">
        <f aca="false">+[2]data1cf!F411</f>
        <v>18091.316536244</v>
      </c>
      <c r="H411" s="376" t="n">
        <f aca="false">+[2]data1cf!G411</f>
        <v>16833.8676622069</v>
      </c>
      <c r="I411" s="376" t="n">
        <f aca="false">+[2]data1cf!H411</f>
        <v>15839.5477573318</v>
      </c>
      <c r="J411" s="376" t="n">
        <f aca="false">+[2]data1cf!I411</f>
        <v>15159.5555379568</v>
      </c>
      <c r="K411" s="376" t="n">
        <f aca="false">+[2]data1cf!J411</f>
        <v>14566.4667014713</v>
      </c>
      <c r="L411" s="376" t="n">
        <f aca="false">+[2]data1cf!K411</f>
        <v>13810.5784153065</v>
      </c>
      <c r="M411" s="376" t="n">
        <f aca="false">+[2]data1cf!L411</f>
        <v>13151.2934005941</v>
      </c>
      <c r="N411" s="376" t="n">
        <f aca="false">+[2]data1cf!M411</f>
        <v>12461.6819650891</v>
      </c>
      <c r="O411" s="376" t="n">
        <f aca="false">+[2]data1cf!N411</f>
        <v>11859.2695340007</v>
      </c>
      <c r="P411" s="376" t="n">
        <f aca="false">+[2]data1cf!O411</f>
        <v>12814.5434032914</v>
      </c>
      <c r="Q411" s="376" t="n">
        <f aca="false">+[2]data1cf!P411</f>
        <v>14007.7451371116</v>
      </c>
      <c r="R411" s="376" t="n">
        <f aca="false">+[2]data1cf!Q411</f>
        <v>12587.4917561585</v>
      </c>
      <c r="S411" s="376" t="n">
        <f aca="false">+[2]data1cf!R411</f>
        <v>9206.64394743319</v>
      </c>
      <c r="T411" s="376" t="n">
        <f aca="false">+[2]data1cf!S411</f>
        <v>8686.94660728768</v>
      </c>
      <c r="U411" s="376" t="n">
        <f aca="false">+[2]data1cf!T411</f>
        <v>8167.27480991853</v>
      </c>
      <c r="V411" s="376" t="n">
        <f aca="false">+[2]data1cf!U411</f>
        <v>7647.62932160903</v>
      </c>
      <c r="W411" s="376" t="n">
        <f aca="false">+[2]data1cf!V411</f>
        <v>10815.3248048471</v>
      </c>
      <c r="X411" s="376" t="n">
        <f aca="false">+[2]data1cf!W411</f>
        <v>10295.7343261504</v>
      </c>
      <c r="Y411" s="376" t="n">
        <f aca="false">+[2]data1cf!X411</f>
        <v>9776.17259607363</v>
      </c>
      <c r="Z411" s="376" t="n">
        <f aca="false">+[2]data1cf!Y411</f>
        <v>9256.64047707526</v>
      </c>
      <c r="AA411" s="376" t="n">
        <f aca="false">+[2]data1cf!Z411</f>
        <v>8737.13885748767</v>
      </c>
      <c r="AB411" s="376"/>
      <c r="AC411" s="377" t="n">
        <f aca="false">XNPV(0.1,B411:AA411,$B$1:$AA$1)</f>
        <v>39858.2293312361</v>
      </c>
      <c r="AD411" s="377" t="n">
        <f aca="false">SUMPRODUCT(B411:AA411,$B$1010:$AA$1010)</f>
        <v>73152.9130635164</v>
      </c>
      <c r="AE411" s="378" t="n">
        <f aca="false">SUMPRODUCT(B411:AA411,$B$1012:$AA$1012)</f>
        <v>53982.0295581675</v>
      </c>
      <c r="AF411" s="379" t="n">
        <f aca="false">XIRR(B411:AA411,$B$1:$AA$1)</f>
        <v>0.159086944376571</v>
      </c>
      <c r="AG411" s="380" t="n">
        <f aca="false">1-EXP(-(1/0.25)*(AD411/ABS($AD$1010)))</f>
        <v>0.979760854956805</v>
      </c>
    </row>
    <row r="412" customFormat="false" ht="12.75" hidden="false" customHeight="false" outlineLevel="0" collapsed="false">
      <c r="A412" s="371"/>
      <c r="B412" s="376" t="n">
        <f aca="false">+[2]data1cf!A412</f>
        <v>-111375.717242863</v>
      </c>
      <c r="C412" s="376" t="n">
        <f aca="false">+[2]data1cf!B412</f>
        <v>15469.3905857067</v>
      </c>
      <c r="D412" s="376" t="n">
        <f aca="false">+[2]data1cf!C412</f>
        <v>24085.4906565019</v>
      </c>
      <c r="E412" s="376" t="n">
        <f aca="false">+[2]data1cf!D412</f>
        <v>22797.8019701855</v>
      </c>
      <c r="F412" s="376" t="n">
        <f aca="false">+[2]data1cf!E412</f>
        <v>21106.6756888744</v>
      </c>
      <c r="G412" s="376" t="n">
        <f aca="false">+[2]data1cf!F412</f>
        <v>19990.5919123308</v>
      </c>
      <c r="H412" s="376" t="n">
        <f aca="false">+[2]data1cf!G412</f>
        <v>18587.7589444653</v>
      </c>
      <c r="I412" s="376" t="n">
        <f aca="false">+[2]data1cf!H412</f>
        <v>17477.8994685152</v>
      </c>
      <c r="J412" s="376" t="n">
        <f aca="false">+[2]data1cf!I412</f>
        <v>16718.8924280793</v>
      </c>
      <c r="K412" s="376" t="n">
        <f aca="false">+[2]data1cf!J412</f>
        <v>16056.1337373544</v>
      </c>
      <c r="L412" s="376" t="n">
        <f aca="false">+[2]data1cf!K412</f>
        <v>15213.1647089892</v>
      </c>
      <c r="M412" s="376" t="n">
        <f aca="false">+[2]data1cf!L412</f>
        <v>14477.2710420286</v>
      </c>
      <c r="N412" s="376" t="n">
        <f aca="false">+[2]data1cf!M412</f>
        <v>13707.5270364361</v>
      </c>
      <c r="O412" s="376" t="n">
        <f aca="false">+[2]data1cf!N412</f>
        <v>13034.3363510957</v>
      </c>
      <c r="P412" s="376" t="n">
        <f aca="false">+[2]data1cf!O412</f>
        <v>14101.3908311426</v>
      </c>
      <c r="Q412" s="376" t="n">
        <f aca="false">+[2]data1cf!P412</f>
        <v>15433.2421241797</v>
      </c>
      <c r="R412" s="376" t="n">
        <f aca="false">+[2]data1cf!Q412</f>
        <v>13847.9558743796</v>
      </c>
      <c r="S412" s="376" t="n">
        <f aca="false">+[2]data1cf!R412</f>
        <v>10074.2549167079</v>
      </c>
      <c r="T412" s="376" t="n">
        <f aca="false">+[2]data1cf!S412</f>
        <v>9494.16895568208</v>
      </c>
      <c r="U412" s="376" t="n">
        <f aca="false">+[2]data1cf!T412</f>
        <v>8914.11150549288</v>
      </c>
      <c r="V412" s="376" t="n">
        <f aca="false">+[2]data1cf!U412</f>
        <v>8334.08342146546</v>
      </c>
      <c r="W412" s="376" t="n">
        <f aca="false">+[2]data1cf!V412</f>
        <v>11869.8638395774</v>
      </c>
      <c r="X412" s="376" t="n">
        <f aca="false">+[2]data1cf!W412</f>
        <v>11289.8971572576</v>
      </c>
      <c r="Y412" s="376" t="n">
        <f aca="false">+[2]data1cf!X412</f>
        <v>10709.9625641356</v>
      </c>
      <c r="Z412" s="376" t="n">
        <f aca="false">+[2]data1cf!Y412</f>
        <v>10130.0610228875</v>
      </c>
      <c r="AA412" s="376" t="n">
        <f aca="false">+[2]data1cf!Z412</f>
        <v>9550.19352506926</v>
      </c>
      <c r="AB412" s="376"/>
      <c r="AC412" s="377" t="n">
        <f aca="false">XNPV(0.1,B412:AA412,$B$1:$AA$1)</f>
        <v>42540.9929202441</v>
      </c>
      <c r="AD412" s="377" t="n">
        <f aca="false">SUMPRODUCT(B412:AA412,$B$1010:$AA$1010)</f>
        <v>79238.6923918974</v>
      </c>
      <c r="AE412" s="378" t="n">
        <f aca="false">SUMPRODUCT(B412:AA412,$B$1012:$AA$1012)</f>
        <v>58133.9724588022</v>
      </c>
      <c r="AF412" s="379" t="n">
        <f aca="false">XIRR(B412:AA412,$B$1:$AA$1)</f>
        <v>0.156655026534901</v>
      </c>
      <c r="AG412" s="380" t="n">
        <f aca="false">1-EXP(-(1/0.25)*(AD412/ABS($AD$1010)))</f>
        <v>0.985368800757747</v>
      </c>
    </row>
    <row r="413" customFormat="false" ht="12.75" hidden="false" customHeight="false" outlineLevel="0" collapsed="false">
      <c r="A413" s="371"/>
      <c r="B413" s="376" t="n">
        <f aca="false">+[2]data1cf!A413</f>
        <v>-113011.458618475</v>
      </c>
      <c r="C413" s="376" t="n">
        <f aca="false">+[2]data1cf!B413</f>
        <v>15625.8678879222</v>
      </c>
      <c r="D413" s="376" t="n">
        <f aca="false">+[2]data1cf!C413</f>
        <v>24468.0305216363</v>
      </c>
      <c r="E413" s="376" t="n">
        <f aca="false">+[2]data1cf!D413</f>
        <v>23005.5706511561</v>
      </c>
      <c r="F413" s="376" t="n">
        <f aca="false">+[2]data1cf!E413</f>
        <v>21391.1069113034</v>
      </c>
      <c r="G413" s="376" t="n">
        <f aca="false">+[2]data1cf!F413</f>
        <v>20258.5391637596</v>
      </c>
      <c r="H413" s="376" t="n">
        <f aca="false">+[2]data1cf!G413</f>
        <v>18835.1956007308</v>
      </c>
      <c r="I413" s="376" t="n">
        <f aca="false">+[2]data1cf!H413</f>
        <v>17709.0359553104</v>
      </c>
      <c r="J413" s="376" t="n">
        <f aca="false">+[2]data1cf!I413</f>
        <v>16938.8816087008</v>
      </c>
      <c r="K413" s="376" t="n">
        <f aca="false">+[2]data1cf!J413</f>
        <v>16266.293987329</v>
      </c>
      <c r="L413" s="376" t="n">
        <f aca="false">+[2]data1cf!K413</f>
        <v>15411.039723332</v>
      </c>
      <c r="M413" s="376" t="n">
        <f aca="false">+[2]data1cf!L413</f>
        <v>14664.3382093029</v>
      </c>
      <c r="N413" s="376" t="n">
        <f aca="false">+[2]data1cf!M413</f>
        <v>13883.2892069863</v>
      </c>
      <c r="O413" s="376" t="n">
        <f aca="false">+[2]data1cf!N413</f>
        <v>13200.1132193951</v>
      </c>
      <c r="P413" s="376" t="n">
        <f aca="false">+[2]data1cf!O413</f>
        <v>14282.9375597752</v>
      </c>
      <c r="Q413" s="376" t="n">
        <f aca="false">+[2]data1cf!P413</f>
        <v>15634.3493487635</v>
      </c>
      <c r="R413" s="376" t="n">
        <f aca="false">+[2]data1cf!Q413</f>
        <v>14025.7804806765</v>
      </c>
      <c r="S413" s="376" t="n">
        <f aca="false">+[2]data1cf!R413</f>
        <v>10196.6563217141</v>
      </c>
      <c r="T413" s="376" t="n">
        <f aca="false">+[2]data1cf!S413</f>
        <v>9608.05081413583</v>
      </c>
      <c r="U413" s="376" t="n">
        <f aca="false">+[2]data1cf!T413</f>
        <v>9019.47423612421</v>
      </c>
      <c r="V413" s="376" t="n">
        <f aca="false">+[2]data1cf!U413</f>
        <v>8430.92745556626</v>
      </c>
      <c r="W413" s="376" t="n">
        <f aca="false">+[2]data1cf!V413</f>
        <v>12018.6368081727</v>
      </c>
      <c r="X413" s="376" t="n">
        <f aca="false">+[2]data1cf!W413</f>
        <v>11430.1523311107</v>
      </c>
      <c r="Y413" s="376" t="n">
        <f aca="false">+[2]data1cf!X413</f>
        <v>10841.7004145308</v>
      </c>
      <c r="Z413" s="376" t="n">
        <f aca="false">+[2]data1cf!Y413</f>
        <v>10253.2820352475</v>
      </c>
      <c r="AA413" s="376" t="n">
        <f aca="false">+[2]data1cf!Z413</f>
        <v>9664.8981993797</v>
      </c>
      <c r="AB413" s="376"/>
      <c r="AC413" s="377" t="n">
        <f aca="false">XNPV(0.1,B413:AA413,$B$1:$AA$1)</f>
        <v>42861.4345147094</v>
      </c>
      <c r="AD413" s="377" t="n">
        <f aca="false">SUMPRODUCT(B413:AA413,$B$1010:$AA$1010)</f>
        <v>80032.1485440728</v>
      </c>
      <c r="AE413" s="378" t="n">
        <f aca="false">SUMPRODUCT(B413:AA413,$B$1012:$AA$1012)</f>
        <v>58657.565524532</v>
      </c>
      <c r="AF413" s="379" t="n">
        <f aca="false">XIRR(B413:AA413,$B$1:$AA$1)</f>
        <v>0.156262095045469</v>
      </c>
      <c r="AG413" s="380" t="n">
        <f aca="false">1-EXP(-(1/0.25)*(AD413/ABS($AD$1010)))</f>
        <v>0.98597483541558</v>
      </c>
    </row>
    <row r="414" customFormat="false" ht="12.75" hidden="false" customHeight="false" outlineLevel="0" collapsed="false">
      <c r="A414" s="371"/>
      <c r="B414" s="376" t="n">
        <f aca="false">+[2]data1cf!A414</f>
        <v>-105511.184789665</v>
      </c>
      <c r="C414" s="376" t="n">
        <f aca="false">+[2]data1cf!B414</f>
        <v>14834.2336260214</v>
      </c>
      <c r="D414" s="376" t="n">
        <f aca="false">+[2]data1cf!C414</f>
        <v>22972.0491570321</v>
      </c>
      <c r="E414" s="376" t="n">
        <f aca="false">+[2]data1cf!D414</f>
        <v>21728.7477819471</v>
      </c>
      <c r="F414" s="376" t="n">
        <f aca="false">+[2]data1cf!E414</f>
        <v>20086.920268178</v>
      </c>
      <c r="G414" s="376" t="n">
        <f aca="false">+[2]data1cf!F414</f>
        <v>19029.9355548047</v>
      </c>
      <c r="H414" s="376" t="n">
        <f aca="false">+[2]data1cf!G414</f>
        <v>17700.6380814641</v>
      </c>
      <c r="I414" s="376" t="n">
        <f aca="false">+[2]data1cf!H414</f>
        <v>16649.2186952959</v>
      </c>
      <c r="J414" s="376" t="n">
        <f aca="false">+[2]data1cf!I414</f>
        <v>15930.1774708478</v>
      </c>
      <c r="K414" s="376" t="n">
        <f aca="false">+[2]data1cf!J414</f>
        <v>15302.6578977599</v>
      </c>
      <c r="L414" s="376" t="n">
        <f aca="false">+[2]data1cf!K414</f>
        <v>14503.7344404931</v>
      </c>
      <c r="M414" s="376" t="n">
        <f aca="false">+[2]data1cf!L414</f>
        <v>13806.5895456961</v>
      </c>
      <c r="N414" s="376" t="n">
        <f aca="false">+[2]data1cf!M414</f>
        <v>13077.3767152394</v>
      </c>
      <c r="O414" s="376" t="n">
        <f aca="false">+[2]data1cf!N414</f>
        <v>12439.9857779387</v>
      </c>
      <c r="P414" s="376" t="n">
        <f aca="false">+[2]data1cf!O414</f>
        <v>13450.5014560177</v>
      </c>
      <c r="Q414" s="376" t="n">
        <f aca="false">+[2]data1cf!P414</f>
        <v>14712.2235923212</v>
      </c>
      <c r="R414" s="376" t="n">
        <f aca="false">+[2]data1cf!Q414</f>
        <v>13210.4112171654</v>
      </c>
      <c r="S414" s="376" t="n">
        <f aca="false">+[2]data1cf!R414</f>
        <v>9635.41597634827</v>
      </c>
      <c r="T414" s="376" t="n">
        <f aca="false">+[2]data1cf!S414</f>
        <v>9085.87467109026</v>
      </c>
      <c r="U414" s="376" t="n">
        <f aca="false">+[2]data1cf!T414</f>
        <v>8536.36037541954</v>
      </c>
      <c r="V414" s="376" t="n">
        <f aca="false">+[2]data1cf!U414</f>
        <v>7986.87389962371</v>
      </c>
      <c r="W414" s="376" t="n">
        <f aca="false">+[2]data1cf!V414</f>
        <v>11336.4764010163</v>
      </c>
      <c r="X414" s="376" t="n">
        <f aca="false">+[2]data1cf!W414</f>
        <v>10787.0480937969</v>
      </c>
      <c r="Y414" s="376" t="n">
        <f aca="false">+[2]data1cf!X414</f>
        <v>10237.6501861059</v>
      </c>
      <c r="Z414" s="376" t="n">
        <f aca="false">+[2]data1cf!Y414</f>
        <v>9688.28358992924</v>
      </c>
      <c r="AA414" s="376" t="n">
        <f aca="false">+[2]data1cf!Z414</f>
        <v>9138.94924461227</v>
      </c>
      <c r="AB414" s="376"/>
      <c r="AC414" s="377" t="n">
        <f aca="false">XNPV(0.1,B414:AA414,$B$1:$AA$1)</f>
        <v>41294.4623395569</v>
      </c>
      <c r="AD414" s="377" t="n">
        <f aca="false">SUMPRODUCT(B414:AA414,$B$1010:$AA$1010)</f>
        <v>76279.73814267</v>
      </c>
      <c r="AE414" s="378" t="n">
        <f aca="false">SUMPRODUCT(B414:AA414,$B$1012:$AA$1012)</f>
        <v>56149.572056137</v>
      </c>
      <c r="AF414" s="379" t="n">
        <f aca="false">XIRR(B414:AA414,$B$1:$AA$1)</f>
        <v>0.158010948321622</v>
      </c>
      <c r="AG414" s="380" t="n">
        <f aca="false">1-EXP(-(1/0.25)*(AD414/ABS($AD$1010)))</f>
        <v>0.9828686111058</v>
      </c>
    </row>
    <row r="415" customFormat="false" ht="12.75" hidden="false" customHeight="false" outlineLevel="0" collapsed="false">
      <c r="A415" s="371"/>
      <c r="B415" s="376" t="n">
        <f aca="false">+[2]data1cf!A415</f>
        <v>-93633.4706057265</v>
      </c>
      <c r="C415" s="376" t="n">
        <f aca="false">+[2]data1cf!B415</f>
        <v>13321.627889494</v>
      </c>
      <c r="D415" s="376" t="n">
        <f aca="false">+[2]data1cf!C415</f>
        <v>20578.8186671086</v>
      </c>
      <c r="E415" s="376" t="n">
        <f aca="false">+[2]data1cf!D415</f>
        <v>19446.5050730954</v>
      </c>
      <c r="F415" s="376" t="n">
        <f aca="false">+[2]data1cf!E415</f>
        <v>18021.561516868</v>
      </c>
      <c r="G415" s="376" t="n">
        <f aca="false">+[2]data1cf!F415</f>
        <v>17084.2729235995</v>
      </c>
      <c r="H415" s="376" t="n">
        <f aca="false">+[2]data1cf!G415</f>
        <v>15903.9103556943</v>
      </c>
      <c r="I415" s="376" t="n">
        <f aca="false">+[2]data1cf!H415</f>
        <v>14970.852439746</v>
      </c>
      <c r="J415" s="376" t="n">
        <f aca="false">+[2]data1cf!I415</f>
        <v>14332.7558674455</v>
      </c>
      <c r="K415" s="376" t="n">
        <f aca="false">+[2]data1cf!J415</f>
        <v>13776.6077413957</v>
      </c>
      <c r="L415" s="376" t="n">
        <f aca="false">+[2]data1cf!K415</f>
        <v>13066.8918567274</v>
      </c>
      <c r="M415" s="376" t="n">
        <f aca="false">+[2]data1cf!L415</f>
        <v>12448.2266778173</v>
      </c>
      <c r="N415" s="376" t="n">
        <f aca="false">+[2]data1cf!M415</f>
        <v>11801.1035480563</v>
      </c>
      <c r="O415" s="376" t="n">
        <f aca="false">+[2]data1cf!N415</f>
        <v>11236.2195289909</v>
      </c>
      <c r="P415" s="376" t="n">
        <f aca="false">+[2]data1cf!O415</f>
        <v>12132.2245047357</v>
      </c>
      <c r="Q415" s="376" t="n">
        <f aca="false">+[2]data1cf!P415</f>
        <v>13251.9107521954</v>
      </c>
      <c r="R415" s="376" t="n">
        <f aca="false">+[2]data1cf!Q415</f>
        <v>11919.1619524848</v>
      </c>
      <c r="S415" s="376" t="n">
        <f aca="false">+[2]data1cf!R415</f>
        <v>8746.61477216494</v>
      </c>
      <c r="T415" s="376" t="n">
        <f aca="false">+[2]data1cf!S415</f>
        <v>8258.93699890249</v>
      </c>
      <c r="U415" s="376" t="n">
        <f aca="false">+[2]data1cf!T415</f>
        <v>7771.28319467612</v>
      </c>
      <c r="V415" s="376" t="n">
        <f aca="false">+[2]data1cf!U415</f>
        <v>7283.65407855693</v>
      </c>
      <c r="W415" s="376" t="n">
        <f aca="false">+[2]data1cf!V415</f>
        <v>10256.1816639521</v>
      </c>
      <c r="X415" s="376" t="n">
        <f aca="false">+[2]data1cf!W415</f>
        <v>9768.60416819625</v>
      </c>
      <c r="Y415" s="376" t="n">
        <f aca="false">+[2]data1cf!X415</f>
        <v>9281.05364980164</v>
      </c>
      <c r="Z415" s="376" t="n">
        <f aca="false">+[2]data1cf!Y415</f>
        <v>8793.53091808916</v>
      </c>
      <c r="AA415" s="376" t="n">
        <f aca="false">+[2]data1cf!Z415</f>
        <v>8306.03680665928</v>
      </c>
      <c r="AB415" s="376"/>
      <c r="AC415" s="377" t="n">
        <f aca="false">XNPV(0.1,B415:AA415,$B$1:$AA$1)</f>
        <v>38362.144156326</v>
      </c>
      <c r="AD415" s="377" t="n">
        <f aca="false">SUMPRODUCT(B415:AA415,$B$1010:$AA$1010)</f>
        <v>69848.0401250532</v>
      </c>
      <c r="AE415" s="378" t="n">
        <f aca="false">SUMPRODUCT(B415:AA415,$B$1012:$AA$1012)</f>
        <v>51704.2165504172</v>
      </c>
      <c r="AF415" s="379" t="n">
        <f aca="false">XIRR(B415:AA415,$B$1:$AA$1)</f>
        <v>0.160468186510928</v>
      </c>
      <c r="AG415" s="380" t="n">
        <f aca="false">1-EXP(-(1/0.25)*(AD415/ABS($AD$1010)))</f>
        <v>0.975861274656618</v>
      </c>
    </row>
    <row r="416" customFormat="false" ht="12.75" hidden="false" customHeight="false" outlineLevel="0" collapsed="false">
      <c r="A416" s="371"/>
      <c r="B416" s="376" t="n">
        <f aca="false">+[2]data1cf!A416</f>
        <v>-109443.329525535</v>
      </c>
      <c r="C416" s="376" t="n">
        <f aca="false">+[2]data1cf!B416</f>
        <v>15220.7994644416</v>
      </c>
      <c r="D416" s="376" t="n">
        <f aca="false">+[2]data1cf!C416</f>
        <v>23758.9727407885</v>
      </c>
      <c r="E416" s="376" t="n">
        <f aca="false">+[2]data1cf!D416</f>
        <v>22370.8397058842</v>
      </c>
      <c r="F416" s="376" t="n">
        <f aca="false">+[2]data1cf!E416</f>
        <v>20770.6620568656</v>
      </c>
      <c r="G416" s="376" t="n">
        <f aca="false">+[2]data1cf!F416</f>
        <v>19674.0516662546</v>
      </c>
      <c r="H416" s="376" t="n">
        <f aca="false">+[2]data1cf!G416</f>
        <v>18295.4489482072</v>
      </c>
      <c r="I416" s="376" t="n">
        <f aca="false">+[2]data1cf!H416</f>
        <v>17204.8457237308</v>
      </c>
      <c r="J416" s="376" t="n">
        <f aca="false">+[2]data1cf!I416</f>
        <v>16459.0075850862</v>
      </c>
      <c r="K416" s="376" t="n">
        <f aca="false">+[2]data1cf!J416</f>
        <v>15807.8603294816</v>
      </c>
      <c r="L416" s="376" t="n">
        <f aca="false">+[2]data1cf!K416</f>
        <v>14979.4044991032</v>
      </c>
      <c r="M416" s="376" t="n">
        <f aca="false">+[2]data1cf!L416</f>
        <v>14256.2787129563</v>
      </c>
      <c r="N416" s="376" t="n">
        <f aca="false">+[2]data1cf!M416</f>
        <v>13499.8898973344</v>
      </c>
      <c r="O416" s="376" t="n">
        <f aca="false">+[2]data1cf!N416</f>
        <v>12838.4953771525</v>
      </c>
      <c r="P416" s="376" t="n">
        <f aca="false">+[2]data1cf!O416</f>
        <v>13886.9200879301</v>
      </c>
      <c r="Q416" s="376" t="n">
        <f aca="false">+[2]data1cf!P416</f>
        <v>15195.6635335506</v>
      </c>
      <c r="R416" s="376" t="n">
        <f aca="false">+[2]data1cf!Q416</f>
        <v>13637.8822709541</v>
      </c>
      <c r="S416" s="376" t="n">
        <f aca="false">+[2]data1cf!R416</f>
        <v>9929.65566945267</v>
      </c>
      <c r="T416" s="376" t="n">
        <f aca="false">+[2]data1cf!S416</f>
        <v>9359.6342989303</v>
      </c>
      <c r="U416" s="376" t="n">
        <f aca="false">+[2]data1cf!T416</f>
        <v>8789.6409445767</v>
      </c>
      <c r="V416" s="376" t="n">
        <f aca="false">+[2]data1cf!U416</f>
        <v>8219.67644687695</v>
      </c>
      <c r="W416" s="376" t="n">
        <f aca="false">+[2]data1cf!V416</f>
        <v>11694.1104708172</v>
      </c>
      <c r="X416" s="376" t="n">
        <f aca="false">+[2]data1cf!W416</f>
        <v>11124.206309495</v>
      </c>
      <c r="Y416" s="376" t="n">
        <f aca="false">+[2]data1cf!X416</f>
        <v>10554.3336806175</v>
      </c>
      <c r="Z416" s="376" t="n">
        <f aca="false">+[2]data1cf!Y416</f>
        <v>9984.4935301582</v>
      </c>
      <c r="AA416" s="376" t="n">
        <f aca="false">+[2]data1cf!Z416</f>
        <v>9414.68683246952</v>
      </c>
      <c r="AB416" s="376"/>
      <c r="AC416" s="377" t="n">
        <f aca="false">XNPV(0.1,B416:AA416,$B$1:$AA$1)</f>
        <v>42071.7641908623</v>
      </c>
      <c r="AD416" s="377" t="n">
        <f aca="false">SUMPRODUCT(B416:AA416,$B$1010:$AA$1010)</f>
        <v>78199.0879504605</v>
      </c>
      <c r="AE416" s="378" t="n">
        <f aca="false">SUMPRODUCT(B416:AA416,$B$1012:$AA$1012)</f>
        <v>57418.0235997103</v>
      </c>
      <c r="AF416" s="379" t="n">
        <f aca="false">XIRR(B416:AA416,$B$1:$AA$1)</f>
        <v>0.156990962097085</v>
      </c>
      <c r="AG416" s="380" t="n">
        <f aca="false">1-EXP(-(1/0.25)*(AD416/ABS($AD$1010)))</f>
        <v>0.984534951546442</v>
      </c>
    </row>
    <row r="417" customFormat="false" ht="12.75" hidden="false" customHeight="false" outlineLevel="0" collapsed="false">
      <c r="A417" s="371"/>
      <c r="B417" s="376" t="n">
        <f aca="false">+[2]data1cf!A417</f>
        <v>-108685.847141319</v>
      </c>
      <c r="C417" s="376" t="n">
        <f aca="false">+[2]data1cf!B417</f>
        <v>15115.0335907214</v>
      </c>
      <c r="D417" s="376" t="n">
        <f aca="false">+[2]data1cf!C417</f>
        <v>23617.8647511287</v>
      </c>
      <c r="E417" s="376" t="n">
        <f aca="false">+[2]data1cf!D417</f>
        <v>22262.4702894629</v>
      </c>
      <c r="F417" s="376" t="n">
        <f aca="false">+[2]data1cf!E417</f>
        <v>20638.9470781268</v>
      </c>
      <c r="G417" s="376" t="n">
        <f aca="false">+[2]data1cf!F417</f>
        <v>19549.9701177394</v>
      </c>
      <c r="H417" s="376" t="n">
        <f aca="false">+[2]data1cf!G417</f>
        <v>18180.8654870777</v>
      </c>
      <c r="I417" s="376" t="n">
        <f aca="false">+[2]data1cf!H417</f>
        <v>17097.8105776452</v>
      </c>
      <c r="J417" s="376" t="n">
        <f aca="false">+[2]data1cf!I417</f>
        <v>16357.1345558144</v>
      </c>
      <c r="K417" s="376" t="n">
        <f aca="false">+[2]data1cf!J417</f>
        <v>15710.5389010506</v>
      </c>
      <c r="L417" s="376" t="n">
        <f aca="false">+[2]data1cf!K417</f>
        <v>14887.7721421329</v>
      </c>
      <c r="M417" s="376" t="n">
        <f aca="false">+[2]data1cf!L417</f>
        <v>14169.6512753991</v>
      </c>
      <c r="N417" s="376" t="n">
        <f aca="false">+[2]data1cf!M417</f>
        <v>13418.4976002461</v>
      </c>
      <c r="O417" s="376" t="n">
        <f aca="false">+[2]data1cf!N417</f>
        <v>12761.7270937799</v>
      </c>
      <c r="P417" s="376" t="n">
        <f aca="false">+[2]data1cf!O417</f>
        <v>13802.8490661283</v>
      </c>
      <c r="Q417" s="376" t="n">
        <f aca="false">+[2]data1cf!P417</f>
        <v>15102.5343982044</v>
      </c>
      <c r="R417" s="376" t="n">
        <f aca="false">+[2]data1cf!Q417</f>
        <v>13555.5348969998</v>
      </c>
      <c r="S417" s="376" t="n">
        <f aca="false">+[2]data1cf!R417</f>
        <v>9872.9737822804</v>
      </c>
      <c r="T417" s="376" t="n">
        <f aca="false">+[2]data1cf!S417</f>
        <v>9306.89766039647</v>
      </c>
      <c r="U417" s="376" t="n">
        <f aca="false">+[2]data1cf!T417</f>
        <v>8740.84936077499</v>
      </c>
      <c r="V417" s="376" t="n">
        <f aca="false">+[2]data1cf!U417</f>
        <v>8174.82971808382</v>
      </c>
      <c r="W417" s="376" t="n">
        <f aca="false">+[2]data1cf!V417</f>
        <v>11625.2163872912</v>
      </c>
      <c r="X417" s="376" t="n">
        <f aca="false">+[2]data1cf!W417</f>
        <v>11059.2566633756</v>
      </c>
      <c r="Y417" s="376" t="n">
        <f aca="false">+[2]data1cf!X417</f>
        <v>10493.3282536616</v>
      </c>
      <c r="Z417" s="376" t="n">
        <f aca="false">+[2]data1cf!Y417</f>
        <v>9927.43209757505</v>
      </c>
      <c r="AA417" s="376" t="n">
        <f aca="false">+[2]data1cf!Z417</f>
        <v>9361.5691627249</v>
      </c>
      <c r="AB417" s="376"/>
      <c r="AC417" s="377" t="n">
        <f aca="false">XNPV(0.1,B417:AA417,$B$1:$AA$1)</f>
        <v>41913.7436364047</v>
      </c>
      <c r="AD417" s="377" t="n">
        <f aca="false">SUMPRODUCT(B417:AA417,$B$1010:$AA$1010)</f>
        <v>77822.1080808407</v>
      </c>
      <c r="AE417" s="378" t="n">
        <f aca="false">SUMPRODUCT(B417:AA417,$B$1012:$AA$1012)</f>
        <v>57165.9767359593</v>
      </c>
      <c r="AF417" s="379" t="n">
        <f aca="false">XIRR(B417:AA417,$B$1:$AA$1)</f>
        <v>0.157164557823368</v>
      </c>
      <c r="AG417" s="380" t="n">
        <f aca="false">1-EXP(-(1/0.25)*(AD417/ABS($AD$1010)))</f>
        <v>0.984220980704612</v>
      </c>
    </row>
    <row r="418" customFormat="false" ht="12.75" hidden="false" customHeight="false" outlineLevel="0" collapsed="false">
      <c r="A418" s="371"/>
      <c r="B418" s="376" t="n">
        <f aca="false">+[2]data1cf!A418</f>
        <v>-116794.129166039</v>
      </c>
      <c r="C418" s="376" t="n">
        <f aca="false">+[2]data1cf!B418</f>
        <v>16078.4740927033</v>
      </c>
      <c r="D418" s="376" t="n">
        <f aca="false">+[2]data1cf!C418</f>
        <v>25182.5124726497</v>
      </c>
      <c r="E418" s="376" t="n">
        <f aca="false">+[2]data1cf!D418</f>
        <v>23772.8095497474</v>
      </c>
      <c r="F418" s="376" t="n">
        <f aca="false">+[2]data1cf!E418</f>
        <v>22048.8573502977</v>
      </c>
      <c r="G418" s="376" t="n">
        <f aca="false">+[2]data1cf!F418</f>
        <v>20878.1702322112</v>
      </c>
      <c r="H418" s="376" t="n">
        <f aca="false">+[2]data1cf!G418</f>
        <v>19407.3956844347</v>
      </c>
      <c r="I418" s="376" t="n">
        <f aca="false">+[2]data1cf!H418</f>
        <v>18243.5417116014</v>
      </c>
      <c r="J418" s="376" t="n">
        <f aca="false">+[2]data1cf!I418</f>
        <v>17447.609092597</v>
      </c>
      <c r="K418" s="376" t="n">
        <f aca="false">+[2]data1cf!J418</f>
        <v>16752.2919572407</v>
      </c>
      <c r="L418" s="376" t="n">
        <f aca="false">+[2]data1cf!K418</f>
        <v>15868.6279460261</v>
      </c>
      <c r="M418" s="376" t="n">
        <f aca="false">+[2]data1cf!L418</f>
        <v>15096.9331626466</v>
      </c>
      <c r="N418" s="376" t="n">
        <f aca="false">+[2]data1cf!M418</f>
        <v>14289.7412267426</v>
      </c>
      <c r="O418" s="376" t="n">
        <f aca="false">+[2]data1cf!N418</f>
        <v>13583.4741140531</v>
      </c>
      <c r="P418" s="376" t="n">
        <f aca="false">+[2]data1cf!O418</f>
        <v>14702.7664359314</v>
      </c>
      <c r="Q418" s="376" t="n">
        <f aca="false">+[2]data1cf!P418</f>
        <v>16099.4120944257</v>
      </c>
      <c r="R418" s="376" t="n">
        <f aca="false">+[2]data1cf!Q418</f>
        <v>14437.0019065697</v>
      </c>
      <c r="S418" s="376" t="n">
        <f aca="false">+[2]data1cf!R418</f>
        <v>10479.7109638481</v>
      </c>
      <c r="T418" s="376" t="n">
        <f aca="false">+[2]data1cf!S418</f>
        <v>9871.40390790584</v>
      </c>
      <c r="U418" s="376" t="n">
        <f aca="false">+[2]data1cf!T418</f>
        <v>9263.12674984818</v>
      </c>
      <c r="V418" s="376" t="n">
        <f aca="false">+[2]data1cf!U418</f>
        <v>8654.88038661167</v>
      </c>
      <c r="W418" s="376" t="n">
        <f aca="false">+[2]data1cf!V418</f>
        <v>12362.6759912427</v>
      </c>
      <c r="X418" s="376" t="n">
        <f aca="false">+[2]data1cf!W418</f>
        <v>11754.4940168977</v>
      </c>
      <c r="Y418" s="376" t="n">
        <f aca="false">+[2]data1cf!X418</f>
        <v>11146.3456928852</v>
      </c>
      <c r="Z418" s="376" t="n">
        <f aca="false">+[2]data1cf!Y418</f>
        <v>10538.2320287151</v>
      </c>
      <c r="AA418" s="376" t="n">
        <f aca="false">+[2]data1cf!Z418</f>
        <v>9930.1540641828</v>
      </c>
      <c r="AB418" s="376"/>
      <c r="AC418" s="377" t="n">
        <f aca="false">XNPV(0.1,B418:AA418,$B$1:$AA$1)</f>
        <v>43759.7796558383</v>
      </c>
      <c r="AD418" s="377" t="n">
        <f aca="false">SUMPRODUCT(B418:AA418,$B$1010:$AA$1010)</f>
        <v>82044.2972917084</v>
      </c>
      <c r="AE418" s="378" t="n">
        <f aca="false">SUMPRODUCT(B418:AA418,$B$1012:$AA$1012)</f>
        <v>60037.3157619209</v>
      </c>
      <c r="AF418" s="379" t="n">
        <f aca="false">XIRR(B418:AA418,$B$1:$AA$1)</f>
        <v>0.155628010954035</v>
      </c>
      <c r="AG418" s="380" t="n">
        <f aca="false">1-EXP(-(1/0.25)*(AD418/ABS($AD$1010)))</f>
        <v>0.987401524994808</v>
      </c>
    </row>
    <row r="419" customFormat="false" ht="12.75" hidden="false" customHeight="false" outlineLevel="0" collapsed="false">
      <c r="A419" s="371"/>
      <c r="B419" s="376" t="n">
        <f aca="false">+[2]data1cf!A419</f>
        <v>-105198.603941245</v>
      </c>
      <c r="C419" s="376" t="n">
        <f aca="false">+[2]data1cf!B419</f>
        <v>14711.0514707858</v>
      </c>
      <c r="D419" s="376" t="n">
        <f aca="false">+[2]data1cf!C419</f>
        <v>22884.3536214009</v>
      </c>
      <c r="E419" s="376" t="n">
        <f aca="false">+[2]data1cf!D419</f>
        <v>21598.4259728082</v>
      </c>
      <c r="F419" s="376" t="n">
        <f aca="false">+[2]data1cf!E419</f>
        <v>20032.5670836528</v>
      </c>
      <c r="G419" s="376" t="n">
        <f aca="false">+[2]data1cf!F419</f>
        <v>18978.7323631313</v>
      </c>
      <c r="H419" s="376" t="n">
        <f aca="false">+[2]data1cf!G419</f>
        <v>17653.3543475566</v>
      </c>
      <c r="I419" s="376" t="n">
        <f aca="false">+[2]data1cf!H419</f>
        <v>16605.049830816</v>
      </c>
      <c r="J419" s="376" t="n">
        <f aca="false">+[2]data1cf!I419</f>
        <v>15888.1387930059</v>
      </c>
      <c r="K419" s="376" t="n">
        <f aca="false">+[2]data1cf!J419</f>
        <v>15262.4974725113</v>
      </c>
      <c r="L419" s="376" t="n">
        <f aca="false">+[2]data1cf!K419</f>
        <v>14465.9216537123</v>
      </c>
      <c r="M419" s="376" t="n">
        <f aca="false">+[2]data1cf!L419</f>
        <v>13770.8420768541</v>
      </c>
      <c r="N419" s="376" t="n">
        <f aca="false">+[2]data1cf!M419</f>
        <v>13043.7895668002</v>
      </c>
      <c r="O419" s="376" t="n">
        <f aca="false">+[2]data1cf!N419</f>
        <v>12408.3067638145</v>
      </c>
      <c r="P419" s="376" t="n">
        <f aca="false">+[2]data1cf!O419</f>
        <v>13415.8089115176</v>
      </c>
      <c r="Q419" s="376" t="n">
        <f aca="false">+[2]data1cf!P419</f>
        <v>14673.7931485963</v>
      </c>
      <c r="R419" s="376" t="n">
        <f aca="false">+[2]data1cf!Q419</f>
        <v>13176.4299490168</v>
      </c>
      <c r="S419" s="376" t="n">
        <f aca="false">+[2]data1cf!R419</f>
        <v>9612.02576589374</v>
      </c>
      <c r="T419" s="376" t="n">
        <f aca="false">+[2]data1cf!S419</f>
        <v>9064.11249739585</v>
      </c>
      <c r="U419" s="376" t="n">
        <f aca="false">+[2]data1cf!T419</f>
        <v>8516.2261584683</v>
      </c>
      <c r="V419" s="376" t="n">
        <f aca="false">+[2]data1cf!U419</f>
        <v>7968.36755699824</v>
      </c>
      <c r="W419" s="376" t="n">
        <f aca="false">+[2]data1cf!V419</f>
        <v>11308.0467351541</v>
      </c>
      <c r="X419" s="376" t="n">
        <f aca="false">+[2]data1cf!W419</f>
        <v>10760.2461299339</v>
      </c>
      <c r="Y419" s="376" t="n">
        <f aca="false">+[2]data1cf!X419</f>
        <v>10212.4758341823</v>
      </c>
      <c r="Z419" s="376" t="n">
        <f aca="false">+[2]data1cf!Y419</f>
        <v>9664.73675718354</v>
      </c>
      <c r="AA419" s="376" t="n">
        <f aca="false">+[2]data1cf!Z419</f>
        <v>9117.02983550007</v>
      </c>
      <c r="AB419" s="376"/>
      <c r="AC419" s="377" t="n">
        <f aca="false">XNPV(0.1,B419:AA419,$B$1:$AA$1)</f>
        <v>41068.3040994815</v>
      </c>
      <c r="AD419" s="377" t="n">
        <f aca="false">SUMPRODUCT(B419:AA419,$B$1010:$AA$1010)</f>
        <v>75949.2213830154</v>
      </c>
      <c r="AE419" s="378" t="n">
        <f aca="false">SUMPRODUCT(B419:AA419,$B$1012:$AA$1012)</f>
        <v>55876.3023729826</v>
      </c>
      <c r="AF419" s="379" t="n">
        <f aca="false">XIRR(B419:AA419,$B$1:$AA$1)</f>
        <v>0.157810385698735</v>
      </c>
      <c r="AG419" s="380" t="n">
        <f aca="false">1-EXP(-(1/0.25)*(AD419/ABS($AD$1010)))</f>
        <v>0.982564055687384</v>
      </c>
    </row>
    <row r="420" customFormat="false" ht="12.75" hidden="false" customHeight="false" outlineLevel="0" collapsed="false">
      <c r="A420" s="371"/>
      <c r="B420" s="376" t="n">
        <f aca="false">+[2]data1cf!A420</f>
        <v>-110663.189181763</v>
      </c>
      <c r="C420" s="376" t="n">
        <f aca="false">+[2]data1cf!B420</f>
        <v>15399.2657126385</v>
      </c>
      <c r="D420" s="376" t="n">
        <f aca="false">+[2]data1cf!C420</f>
        <v>24027.3606269694</v>
      </c>
      <c r="E420" s="376" t="n">
        <f aca="false">+[2]data1cf!D420</f>
        <v>22653.2163179826</v>
      </c>
      <c r="F420" s="376" t="n">
        <f aca="false">+[2]data1cf!E420</f>
        <v>20982.7776017714</v>
      </c>
      <c r="G420" s="376" t="n">
        <f aca="false">+[2]data1cf!F420</f>
        <v>19873.8742341059</v>
      </c>
      <c r="H420" s="376" t="n">
        <f aca="false">+[2]data1cf!G420</f>
        <v>18479.9756704328</v>
      </c>
      <c r="I420" s="376" t="n">
        <f aca="false">+[2]data1cf!H420</f>
        <v>17377.2165395136</v>
      </c>
      <c r="J420" s="376" t="n">
        <f aca="false">+[2]data1cf!I420</f>
        <v>16623.0652596355</v>
      </c>
      <c r="K420" s="376" t="n">
        <f aca="false">+[2]data1cf!J420</f>
        <v>15964.5880457999</v>
      </c>
      <c r="L420" s="376" t="n">
        <f aca="false">+[2]data1cf!K420</f>
        <v>15126.9704594508</v>
      </c>
      <c r="M420" s="376" t="n">
        <f aca="false">+[2]data1cf!L420</f>
        <v>14395.7846848448</v>
      </c>
      <c r="N420" s="376" t="n">
        <f aca="false">+[2]data1cf!M420</f>
        <v>13630.9651297287</v>
      </c>
      <c r="O420" s="376" t="n">
        <f aca="false">+[2]data1cf!N420</f>
        <v>12962.1240366639</v>
      </c>
      <c r="P420" s="376" t="n">
        <f aca="false">+[2]data1cf!O420</f>
        <v>14022.309174054</v>
      </c>
      <c r="Q420" s="376" t="n">
        <f aca="false">+[2]data1cf!P420</f>
        <v>15345.6399256034</v>
      </c>
      <c r="R420" s="376" t="n">
        <f aca="false">+[2]data1cf!Q420</f>
        <v>13770.4955717732</v>
      </c>
      <c r="S420" s="376" t="n">
        <f aca="false">+[2]data1cf!R420</f>
        <v>10020.9369306954</v>
      </c>
      <c r="T420" s="376" t="n">
        <f aca="false">+[2]data1cf!S420</f>
        <v>9444.56207955337</v>
      </c>
      <c r="U420" s="376" t="n">
        <f aca="false">+[2]data1cf!T420</f>
        <v>8868.21555684946</v>
      </c>
      <c r="V420" s="376" t="n">
        <f aca="false">+[2]data1cf!U420</f>
        <v>8291.89821243679</v>
      </c>
      <c r="W420" s="376" t="n">
        <f aca="false">+[2]data1cf!V420</f>
        <v>11805.058414687</v>
      </c>
      <c r="X420" s="376" t="n">
        <f aca="false">+[2]data1cf!W420</f>
        <v>11228.8020791635</v>
      </c>
      <c r="Y420" s="376" t="n">
        <f aca="false">+[2]data1cf!X420</f>
        <v>10652.5776275466</v>
      </c>
      <c r="Z420" s="376" t="n">
        <f aca="false">+[2]data1cf!Y420</f>
        <v>10076.3860163536</v>
      </c>
      <c r="AA420" s="376" t="n">
        <f aca="false">+[2]data1cf!Z420</f>
        <v>9500.22823079711</v>
      </c>
      <c r="AB420" s="376"/>
      <c r="AC420" s="377" t="n">
        <f aca="false">XNPV(0.1,B420:AA420,$B$1:$AA$1)</f>
        <v>42448.651413327</v>
      </c>
      <c r="AD420" s="377" t="n">
        <f aca="false">SUMPRODUCT(B420:AA420,$B$1010:$AA$1010)</f>
        <v>78942.7942993546</v>
      </c>
      <c r="AE420" s="378" t="n">
        <f aca="false">SUMPRODUCT(B420:AA420,$B$1012:$AA$1012)</f>
        <v>57954.6968707888</v>
      </c>
      <c r="AF420" s="379" t="n">
        <f aca="false">XIRR(B420:AA420,$B$1:$AA$1)</f>
        <v>0.156909904081309</v>
      </c>
      <c r="AG420" s="380" t="n">
        <f aca="false">1-EXP(-(1/0.25)*(AD420/ABS($AD$1010)))</f>
        <v>0.985136152149688</v>
      </c>
    </row>
    <row r="421" customFormat="false" ht="12.75" hidden="false" customHeight="false" outlineLevel="0" collapsed="false">
      <c r="A421" s="371"/>
      <c r="B421" s="376" t="n">
        <f aca="false">+[2]data1cf!A421</f>
        <v>-112899.123793271</v>
      </c>
      <c r="C421" s="376" t="n">
        <f aca="false">+[2]data1cf!B421</f>
        <v>15630.8273773662</v>
      </c>
      <c r="D421" s="376" t="n">
        <f aca="false">+[2]data1cf!C421</f>
        <v>24421.6955907509</v>
      </c>
      <c r="E421" s="376" t="n">
        <f aca="false">+[2]data1cf!D421</f>
        <v>22995.9467171171</v>
      </c>
      <c r="F421" s="376" t="n">
        <f aca="false">+[2]data1cf!E421</f>
        <v>21371.5735473312</v>
      </c>
      <c r="G421" s="376" t="n">
        <f aca="false">+[2]data1cf!F421</f>
        <v>20240.1378393804</v>
      </c>
      <c r="H421" s="376" t="n">
        <f aca="false">+[2]data1cf!G421</f>
        <v>18818.2028450634</v>
      </c>
      <c r="I421" s="376" t="n">
        <f aca="false">+[2]data1cf!H421</f>
        <v>17693.1626166338</v>
      </c>
      <c r="J421" s="376" t="n">
        <f aca="false">+[2]data1cf!I421</f>
        <v>16923.7738132263</v>
      </c>
      <c r="K421" s="376" t="n">
        <f aca="false">+[2]data1cf!J421</f>
        <v>16251.8611953866</v>
      </c>
      <c r="L421" s="376" t="n">
        <f aca="false">+[2]data1cf!K421</f>
        <v>15397.4506220964</v>
      </c>
      <c r="M421" s="376" t="n">
        <f aca="false">+[2]data1cf!L421</f>
        <v>14651.491338856</v>
      </c>
      <c r="N421" s="376" t="n">
        <f aca="false">+[2]data1cf!M421</f>
        <v>13871.2187091676</v>
      </c>
      <c r="O421" s="376" t="n">
        <f aca="false">+[2]data1cf!N421</f>
        <v>13188.7284639558</v>
      </c>
      <c r="P421" s="376" t="n">
        <f aca="false">+[2]data1cf!O421</f>
        <v>14270.469806418</v>
      </c>
      <c r="Q421" s="376" t="n">
        <f aca="false">+[2]data1cf!P421</f>
        <v>15620.538274924</v>
      </c>
      <c r="R421" s="376" t="n">
        <f aca="false">+[2]data1cf!Q421</f>
        <v>14013.568344722</v>
      </c>
      <c r="S421" s="376" t="n">
        <f aca="false">+[2]data1cf!R421</f>
        <v>10188.2503838066</v>
      </c>
      <c r="T421" s="376" t="n">
        <f aca="false">+[2]data1cf!S421</f>
        <v>9600.22995757866</v>
      </c>
      <c r="U421" s="376" t="n">
        <f aca="false">+[2]data1cf!T421</f>
        <v>9012.23843216099</v>
      </c>
      <c r="V421" s="376" t="n">
        <f aca="false">+[2]data1cf!U421</f>
        <v>8424.27667457793</v>
      </c>
      <c r="W421" s="376" t="n">
        <f aca="false">+[2]data1cf!V421</f>
        <v>12008.4197985211</v>
      </c>
      <c r="X421" s="376" t="n">
        <f aca="false">+[2]data1cf!W421</f>
        <v>11420.5202825034</v>
      </c>
      <c r="Y421" s="376" t="n">
        <f aca="false">+[2]data1cf!X421</f>
        <v>10832.6532946024</v>
      </c>
      <c r="Z421" s="376" t="n">
        <f aca="false">+[2]data1cf!Y421</f>
        <v>10244.8198106615</v>
      </c>
      <c r="AA421" s="376" t="n">
        <f aca="false">+[2]data1cf!Z421</f>
        <v>9657.02083579959</v>
      </c>
      <c r="AB421" s="376"/>
      <c r="AC421" s="377" t="n">
        <f aca="false">XNPV(0.1,B421:AA421,$B$1:$AA$1)</f>
        <v>42840.6171660972</v>
      </c>
      <c r="AD421" s="377" t="n">
        <f aca="false">SUMPRODUCT(B421:AA421,$B$1010:$AA$1010)</f>
        <v>79978.4710286284</v>
      </c>
      <c r="AE421" s="378" t="n">
        <f aca="false">SUMPRODUCT(B421:AA421,$B$1012:$AA$1012)</f>
        <v>58622.5739278436</v>
      </c>
      <c r="AF421" s="379" t="n">
        <f aca="false">XIRR(B421:AA421,$B$1:$AA$1)</f>
        <v>0.156291510418332</v>
      </c>
      <c r="AG421" s="380" t="n">
        <f aca="false">1-EXP(-(1/0.25)*(AD421/ABS($AD$1010)))</f>
        <v>0.985934640589335</v>
      </c>
    </row>
    <row r="422" customFormat="false" ht="12.75" hidden="false" customHeight="false" outlineLevel="0" collapsed="false">
      <c r="A422" s="371"/>
      <c r="B422" s="376" t="n">
        <f aca="false">+[2]data1cf!A422</f>
        <v>-117882.598262248</v>
      </c>
      <c r="C422" s="376" t="n">
        <f aca="false">+[2]data1cf!B422</f>
        <v>16285.4543785942</v>
      </c>
      <c r="D422" s="376" t="n">
        <f aca="false">+[2]data1cf!C422</f>
        <v>25388.0406654807</v>
      </c>
      <c r="E422" s="376" t="n">
        <f aca="false">+[2]data1cf!D422</f>
        <v>23972.5035929496</v>
      </c>
      <c r="F422" s="376" t="n">
        <f aca="false">+[2]data1cf!E422</f>
        <v>22238.1260208999</v>
      </c>
      <c r="G422" s="376" t="n">
        <f aca="false">+[2]data1cf!F422</f>
        <v>21056.4699970413</v>
      </c>
      <c r="H422" s="376" t="n">
        <f aca="false">+[2]data1cf!G422</f>
        <v>19572.0471126066</v>
      </c>
      <c r="I422" s="376" t="n">
        <f aca="false">+[2]data1cf!H422</f>
        <v>18397.3465407962</v>
      </c>
      <c r="J422" s="376" t="n">
        <f aca="false">+[2]data1cf!I422</f>
        <v>17593.9961854327</v>
      </c>
      <c r="K422" s="376" t="n">
        <f aca="false">+[2]data1cf!J422</f>
        <v>16892.1385985005</v>
      </c>
      <c r="L422" s="376" t="n">
        <f aca="false">+[2]data1cf!K422</f>
        <v>16000.2996401186</v>
      </c>
      <c r="M422" s="376" t="n">
        <f aca="false">+[2]data1cf!L422</f>
        <v>15221.4130061777</v>
      </c>
      <c r="N422" s="376" t="n">
        <f aca="false">+[2]data1cf!M422</f>
        <v>14406.6984021122</v>
      </c>
      <c r="O422" s="376" t="n">
        <f aca="false">+[2]data1cf!N422</f>
        <v>13693.7867837089</v>
      </c>
      <c r="P422" s="376" t="n">
        <f aca="false">+[2]data1cf!O422</f>
        <v>14823.5728216967</v>
      </c>
      <c r="Q422" s="376" t="n">
        <f aca="false">+[2]data1cf!P422</f>
        <v>16233.2345936591</v>
      </c>
      <c r="R422" s="376" t="n">
        <f aca="false">+[2]data1cf!Q422</f>
        <v>14555.3314856741</v>
      </c>
      <c r="S422" s="376" t="n">
        <f aca="false">+[2]data1cf!R422</f>
        <v>10561.1603596195</v>
      </c>
      <c r="T422" s="376" t="n">
        <f aca="false">+[2]data1cf!S422</f>
        <v>9947.18415372828</v>
      </c>
      <c r="U422" s="376" t="n">
        <f aca="false">+[2]data1cf!T422</f>
        <v>9333.23812435663</v>
      </c>
      <c r="V422" s="376" t="n">
        <f aca="false">+[2]data1cf!U422</f>
        <v>8719.32317680006</v>
      </c>
      <c r="W422" s="376" t="n">
        <f aca="false">+[2]data1cf!V422</f>
        <v>12461.6737796962</v>
      </c>
      <c r="X422" s="376" t="n">
        <f aca="false">+[2]data1cf!W422</f>
        <v>11847.8238211068</v>
      </c>
      <c r="Y422" s="376" t="n">
        <f aca="false">+[2]data1cf!X422</f>
        <v>11234.007826456</v>
      </c>
      <c r="Z422" s="376" t="n">
        <f aca="false">+[2]data1cf!Y422</f>
        <v>10620.2268146619</v>
      </c>
      <c r="AA422" s="376" t="n">
        <f aca="false">+[2]data1cf!Z422</f>
        <v>10006.4818352102</v>
      </c>
      <c r="AB422" s="376"/>
      <c r="AC422" s="377" t="n">
        <f aca="false">XNPV(0.1,B422:AA422,$B$1:$AA$1)</f>
        <v>44072.1580218305</v>
      </c>
      <c r="AD422" s="377" t="n">
        <f aca="false">SUMPRODUCT(B422:AA422,$B$1010:$AA$1010)</f>
        <v>82678.1650098324</v>
      </c>
      <c r="AE422" s="378" t="n">
        <f aca="false">SUMPRODUCT(B422:AA422,$B$1012:$AA$1012)</f>
        <v>60488.87948227</v>
      </c>
      <c r="AF422" s="379" t="n">
        <f aca="false">XIRR(B422:AA422,$B$1:$AA$1)</f>
        <v>0.155541673307428</v>
      </c>
      <c r="AG422" s="380" t="n">
        <f aca="false">1-EXP(-(1/0.25)*(AD422/ABS($AD$1010)))</f>
        <v>0.987820171128639</v>
      </c>
    </row>
    <row r="423" customFormat="false" ht="12.75" hidden="false" customHeight="false" outlineLevel="0" collapsed="false">
      <c r="A423" s="371"/>
      <c r="B423" s="376" t="n">
        <f aca="false">+[2]data1cf!A423</f>
        <v>-115554.076576096</v>
      </c>
      <c r="C423" s="376" t="n">
        <f aca="false">+[2]data1cf!B423</f>
        <v>15942.3255226052</v>
      </c>
      <c r="D423" s="376" t="n">
        <f aca="false">+[2]data1cf!C423</f>
        <v>24948.8431992143</v>
      </c>
      <c r="E423" s="376" t="n">
        <f aca="false">+[2]data1cf!D423</f>
        <v>23424.0271533757</v>
      </c>
      <c r="F423" s="376" t="n">
        <f aca="false">+[2]data1cf!E423</f>
        <v>21833.230552998</v>
      </c>
      <c r="G423" s="376" t="n">
        <f aca="false">+[2]data1cf!F423</f>
        <v>20675.0399036296</v>
      </c>
      <c r="H423" s="376" t="n">
        <f aca="false">+[2]data1cf!G423</f>
        <v>19219.8144010951</v>
      </c>
      <c r="I423" s="376" t="n">
        <f aca="false">+[2]data1cf!H423</f>
        <v>18068.3175573712</v>
      </c>
      <c r="J423" s="376" t="n">
        <f aca="false">+[2]data1cf!I423</f>
        <v>17280.8356910945</v>
      </c>
      <c r="K423" s="376" t="n">
        <f aca="false">+[2]data1cf!J423</f>
        <v>16592.969850354</v>
      </c>
      <c r="L423" s="376" t="n">
        <f aca="false">+[2]data1cf!K423</f>
        <v>15718.6192541391</v>
      </c>
      <c r="M423" s="376" t="n">
        <f aca="false">+[2]data1cf!L423</f>
        <v>14955.1178801511</v>
      </c>
      <c r="N423" s="376" t="n">
        <f aca="false">+[2]data1cf!M423</f>
        <v>14156.4962418969</v>
      </c>
      <c r="O423" s="376" t="n">
        <f aca="false">+[2]data1cf!N423</f>
        <v>13457.7989688545</v>
      </c>
      <c r="P423" s="376" t="n">
        <f aca="false">+[2]data1cf!O423</f>
        <v>14565.1361880247</v>
      </c>
      <c r="Q423" s="376" t="n">
        <f aca="false">+[2]data1cf!P423</f>
        <v>15946.9530697782</v>
      </c>
      <c r="R423" s="376" t="n">
        <f aca="false">+[2]data1cf!Q423</f>
        <v>14302.1933929</v>
      </c>
      <c r="S423" s="376" t="n">
        <f aca="false">+[2]data1cf!R423</f>
        <v>10386.9186792279</v>
      </c>
      <c r="T423" s="376" t="n">
        <f aca="false">+[2]data1cf!S423</f>
        <v>9785.07027617853</v>
      </c>
      <c r="U423" s="376" t="n">
        <f aca="false">+[2]data1cf!T423</f>
        <v>9183.25145357524</v>
      </c>
      <c r="V423" s="376" t="n">
        <f aca="false">+[2]data1cf!U423</f>
        <v>8581.46309883144</v>
      </c>
      <c r="W423" s="376" t="n">
        <f aca="false">+[2]data1cf!V423</f>
        <v>12249.891471776</v>
      </c>
      <c r="X423" s="376" t="n">
        <f aca="false">+[2]data1cf!W423</f>
        <v>11648.1668222796</v>
      </c>
      <c r="Y423" s="376" t="n">
        <f aca="false">+[2]data1cf!X423</f>
        <v>11046.475465836</v>
      </c>
      <c r="Z423" s="376" t="n">
        <f aca="false">+[2]data1cf!Y423</f>
        <v>10444.8184012366</v>
      </c>
      <c r="AA423" s="376" t="n">
        <f aca="false">+[2]data1cf!Z423</f>
        <v>9843.19665723692</v>
      </c>
      <c r="AB423" s="376"/>
      <c r="AC423" s="377" t="n">
        <f aca="false">XNPV(0.1,B423:AA423,$B$1:$AA$1)</f>
        <v>43403.7985857591</v>
      </c>
      <c r="AD423" s="377" t="n">
        <f aca="false">SUMPRODUCT(B423:AA423,$B$1010:$AA$1010)</f>
        <v>81313.9466553561</v>
      </c>
      <c r="AE423" s="378" t="n">
        <f aca="false">SUMPRODUCT(B423:AA423,$B$1012:$AA$1012)</f>
        <v>59518.122808703</v>
      </c>
      <c r="AF423" s="379" t="n">
        <f aca="false">XIRR(B423:AA423,$B$1:$AA$1)</f>
        <v>0.155742075947029</v>
      </c>
      <c r="AG423" s="380" t="n">
        <f aca="false">1-EXP(-(1/0.25)*(AD423/ABS($AD$1010)))</f>
        <v>0.986901282681233</v>
      </c>
    </row>
    <row r="424" customFormat="false" ht="12.75" hidden="false" customHeight="false" outlineLevel="0" collapsed="false">
      <c r="A424" s="371"/>
      <c r="B424" s="376" t="n">
        <f aca="false">+[2]data1cf!A424</f>
        <v>-97578.2688871553</v>
      </c>
      <c r="C424" s="376" t="n">
        <f aca="false">+[2]data1cf!B424</f>
        <v>13842.8547393944</v>
      </c>
      <c r="D424" s="376" t="n">
        <f aca="false">+[2]data1cf!C424</f>
        <v>21415.9847872707</v>
      </c>
      <c r="E424" s="376" t="n">
        <f aca="false">+[2]data1cf!D424</f>
        <v>20122.6827760266</v>
      </c>
      <c r="F424" s="376" t="n">
        <f aca="false">+[2]data1cf!E424</f>
        <v>18707.5035699037</v>
      </c>
      <c r="G424" s="376" t="n">
        <f aca="false">+[2]data1cf!F424</f>
        <v>17730.4617849376</v>
      </c>
      <c r="H424" s="376" t="n">
        <f aca="false">+[2]data1cf!G424</f>
        <v>16500.6353092545</v>
      </c>
      <c r="I424" s="376" t="n">
        <f aca="false">+[2]data1cf!H424</f>
        <v>15528.2674623649</v>
      </c>
      <c r="J424" s="376" t="n">
        <f aca="false">+[2]data1cf!I424</f>
        <v>14863.2877440535</v>
      </c>
      <c r="K424" s="376" t="n">
        <f aca="false">+[2]data1cf!J424</f>
        <v>14283.4359021827</v>
      </c>
      <c r="L424" s="376" t="n">
        <f aca="false">+[2]data1cf!K424</f>
        <v>13544.0926099487</v>
      </c>
      <c r="M424" s="376" t="n">
        <f aca="false">+[2]data1cf!L424</f>
        <v>12899.362933816</v>
      </c>
      <c r="N424" s="376" t="n">
        <f aca="false">+[2]data1cf!M424</f>
        <v>12224.9763672344</v>
      </c>
      <c r="O424" s="376" t="n">
        <f aca="false">+[2]data1cf!N424</f>
        <v>11636.0115223453</v>
      </c>
      <c r="P424" s="376" t="n">
        <f aca="false">+[2]data1cf!O424</f>
        <v>12570.0475211285</v>
      </c>
      <c r="Q424" s="376" t="n">
        <f aca="false">+[2]data1cf!P424</f>
        <v>13736.9063913282</v>
      </c>
      <c r="R424" s="376" t="n">
        <f aca="false">+[2]data1cf!Q424</f>
        <v>12348.0085976664</v>
      </c>
      <c r="S424" s="376" t="n">
        <f aca="false">+[2]data1cf!R424</f>
        <v>9041.80132140312</v>
      </c>
      <c r="T424" s="376" t="n">
        <f aca="false">+[2]data1cf!S424</f>
        <v>8533.57757852732</v>
      </c>
      <c r="U424" s="376" t="n">
        <f aca="false">+[2]data1cf!T424</f>
        <v>8025.37881450826</v>
      </c>
      <c r="V424" s="376" t="n">
        <f aca="false">+[2]data1cf!U424</f>
        <v>7517.20577871165</v>
      </c>
      <c r="W424" s="376" t="n">
        <f aca="false">+[2]data1cf!V424</f>
        <v>10614.9665914401</v>
      </c>
      <c r="X424" s="376" t="n">
        <f aca="false">+[2]data1cf!W424</f>
        <v>10106.8473507838</v>
      </c>
      <c r="Y424" s="376" t="n">
        <f aca="false">+[2]data1cf!X424</f>
        <v>9598.75622405086</v>
      </c>
      <c r="Z424" s="376" t="n">
        <f aca="false">+[2]data1cf!Y424</f>
        <v>9090.69405465893</v>
      </c>
      <c r="AA424" s="376" t="n">
        <f aca="false">+[2]data1cf!Z424</f>
        <v>8582.66171132826</v>
      </c>
      <c r="AB424" s="376"/>
      <c r="AC424" s="377" t="n">
        <f aca="false">XNPV(0.1,B424:AA424,$B$1:$AA$1)</f>
        <v>39326.7057026434</v>
      </c>
      <c r="AD424" s="377" t="n">
        <f aca="false">SUMPRODUCT(B424:AA424,$B$1010:$AA$1010)</f>
        <v>71970.475092962</v>
      </c>
      <c r="AE424" s="378" t="n">
        <f aca="false">SUMPRODUCT(B424:AA424,$B$1012:$AA$1012)</f>
        <v>53168.8079271215</v>
      </c>
      <c r="AF424" s="379" t="n">
        <f aca="false">XIRR(B424:AA424,$B$1:$AA$1)</f>
        <v>0.159577921507804</v>
      </c>
      <c r="AG424" s="380" t="n">
        <f aca="false">1-EXP(-(1/0.25)*(AD424/ABS($AD$1010)))</f>
        <v>0.978443872668639</v>
      </c>
    </row>
    <row r="425" customFormat="false" ht="12.75" hidden="false" customHeight="false" outlineLevel="0" collapsed="false">
      <c r="A425" s="371"/>
      <c r="B425" s="376" t="n">
        <f aca="false">+[2]data1cf!A425</f>
        <v>-112740.513768218</v>
      </c>
      <c r="C425" s="376" t="n">
        <f aca="false">+[2]data1cf!B425</f>
        <v>15592.9360990133</v>
      </c>
      <c r="D425" s="376" t="n">
        <f aca="false">+[2]data1cf!C425</f>
        <v>24400.8149779127</v>
      </c>
      <c r="E425" s="376" t="n">
        <f aca="false">+[2]data1cf!D425</f>
        <v>22976.7964418156</v>
      </c>
      <c r="F425" s="376" t="n">
        <f aca="false">+[2]data1cf!E425</f>
        <v>21343.9936108034</v>
      </c>
      <c r="G425" s="376" t="n">
        <f aca="false">+[2]data1cf!F425</f>
        <v>20214.1562747543</v>
      </c>
      <c r="H425" s="376" t="n">
        <f aca="false">+[2]data1cf!G425</f>
        <v>18794.2100948436</v>
      </c>
      <c r="I425" s="376" t="n">
        <f aca="false">+[2]data1cf!H425</f>
        <v>17670.7504159596</v>
      </c>
      <c r="J425" s="376" t="n">
        <f aca="false">+[2]data1cf!I425</f>
        <v>16902.4425135661</v>
      </c>
      <c r="K425" s="376" t="n">
        <f aca="false">+[2]data1cf!J425</f>
        <v>16231.4829601652</v>
      </c>
      <c r="L425" s="376" t="n">
        <f aca="false">+[2]data1cf!K425</f>
        <v>15378.263627471</v>
      </c>
      <c r="M425" s="376" t="n">
        <f aca="false">+[2]data1cf!L425</f>
        <v>14633.3523295172</v>
      </c>
      <c r="N425" s="376" t="n">
        <f aca="false">+[2]data1cf!M425</f>
        <v>13854.175891342</v>
      </c>
      <c r="O425" s="376" t="n">
        <f aca="false">+[2]data1cf!N425</f>
        <v>13172.6538731762</v>
      </c>
      <c r="P425" s="376" t="n">
        <f aca="false">+[2]data1cf!O425</f>
        <v>14252.8660876357</v>
      </c>
      <c r="Q425" s="376" t="n">
        <f aca="false">+[2]data1cf!P425</f>
        <v>15601.0378683162</v>
      </c>
      <c r="R425" s="376" t="n">
        <f aca="false">+[2]data1cf!Q425</f>
        <v>13996.3255423571</v>
      </c>
      <c r="S425" s="376" t="n">
        <f aca="false">+[2]data1cf!R425</f>
        <v>10176.3817044396</v>
      </c>
      <c r="T425" s="376" t="n">
        <f aca="false">+[2]data1cf!S425</f>
        <v>9589.1873779314</v>
      </c>
      <c r="U425" s="376" t="n">
        <f aca="false">+[2]data1cf!T425</f>
        <v>9002.02191163132</v>
      </c>
      <c r="V425" s="376" t="n">
        <f aca="false">+[2]data1cf!U425</f>
        <v>8414.88617134555</v>
      </c>
      <c r="W425" s="376" t="n">
        <f aca="false">+[2]data1cf!V425</f>
        <v>11993.9939946452</v>
      </c>
      <c r="X425" s="376" t="n">
        <f aca="false">+[2]data1cf!W425</f>
        <v>11406.9204084828</v>
      </c>
      <c r="Y425" s="376" t="n">
        <f aca="false">+[2]data1cf!X425</f>
        <v>10819.8793047388</v>
      </c>
      <c r="Z425" s="376" t="n">
        <f aca="false">+[2]data1cf!Y425</f>
        <v>10232.8716578857</v>
      </c>
      <c r="AA425" s="376" t="n">
        <f aca="false">+[2]data1cf!Z425</f>
        <v>9645.89847163042</v>
      </c>
      <c r="AB425" s="376"/>
      <c r="AC425" s="377" t="n">
        <f aca="false">XNPV(0.1,B425:AA425,$B$1:$AA$1)</f>
        <v>42803.03574553</v>
      </c>
      <c r="AD425" s="377" t="n">
        <f aca="false">SUMPRODUCT(B425:AA425,$B$1010:$AA$1010)</f>
        <v>79895.3976851319</v>
      </c>
      <c r="AE425" s="378" t="n">
        <f aca="false">SUMPRODUCT(B425:AA425,$B$1012:$AA$1012)</f>
        <v>58565.5046114638</v>
      </c>
      <c r="AF425" s="379" t="n">
        <f aca="false">XIRR(B425:AA425,$B$1:$AA$1)</f>
        <v>0.156317045457765</v>
      </c>
      <c r="AG425" s="380" t="n">
        <f aca="false">1-EXP(-(1/0.25)*(AD425/ABS($AD$1010)))</f>
        <v>0.985872206348506</v>
      </c>
    </row>
    <row r="426" customFormat="false" ht="12.75" hidden="false" customHeight="false" outlineLevel="0" collapsed="false">
      <c r="A426" s="371"/>
      <c r="B426" s="376" t="n">
        <f aca="false">+[2]data1cf!A426</f>
        <v>-99914.0801943286</v>
      </c>
      <c r="C426" s="376" t="n">
        <f aca="false">+[2]data1cf!B426</f>
        <v>14056.6105213318</v>
      </c>
      <c r="D426" s="376" t="n">
        <f aca="false">+[2]data1cf!C426</f>
        <v>21829.6574535511</v>
      </c>
      <c r="E426" s="376" t="n">
        <f aca="false">+[2]data1cf!D426</f>
        <v>20556.8097240187</v>
      </c>
      <c r="F426" s="376" t="n">
        <f aca="false">+[2]data1cf!E426</f>
        <v>19113.6665950422</v>
      </c>
      <c r="G426" s="376" t="n">
        <f aca="false">+[2]data1cf!F426</f>
        <v>18113.0859753781</v>
      </c>
      <c r="H426" s="376" t="n">
        <f aca="false">+[2]data1cf!G426</f>
        <v>16853.9707130849</v>
      </c>
      <c r="I426" s="376" t="n">
        <f aca="false">+[2]data1cf!H426</f>
        <v>15858.3264970059</v>
      </c>
      <c r="J426" s="376" t="n">
        <f aca="false">+[2]data1cf!I426</f>
        <v>15177.4286120495</v>
      </c>
      <c r="K426" s="376" t="n">
        <f aca="false">+[2]data1cf!J426</f>
        <v>14583.5412217205</v>
      </c>
      <c r="L426" s="376" t="n">
        <f aca="false">+[2]data1cf!K426</f>
        <v>13826.6548186207</v>
      </c>
      <c r="M426" s="376" t="n">
        <f aca="false">+[2]data1cf!L426</f>
        <v>13166.4917177639</v>
      </c>
      <c r="N426" s="376" t="n">
        <f aca="false">+[2]data1cf!M426</f>
        <v>12475.9618050705</v>
      </c>
      <c r="O426" s="376" t="n">
        <f aca="false">+[2]data1cf!N426</f>
        <v>11872.73811569</v>
      </c>
      <c r="P426" s="376" t="n">
        <f aca="false">+[2]data1cf!O426</f>
        <v>12829.2932110909</v>
      </c>
      <c r="Q426" s="376" t="n">
        <f aca="false">+[2]data1cf!P426</f>
        <v>14024.0841421272</v>
      </c>
      <c r="R426" s="376" t="n">
        <f aca="false">+[2]data1cf!Q426</f>
        <v>12601.9391592301</v>
      </c>
      <c r="S426" s="376" t="n">
        <f aca="false">+[2]data1cf!R426</f>
        <v>9216.58847913488</v>
      </c>
      <c r="T426" s="376" t="n">
        <f aca="false">+[2]data1cf!S426</f>
        <v>8696.19896637279</v>
      </c>
      <c r="U426" s="376" t="n">
        <f aca="false">+[2]data1cf!T426</f>
        <v>8175.8350304069</v>
      </c>
      <c r="V426" s="376" t="n">
        <f aca="false">+[2]data1cf!U426</f>
        <v>7655.49743854108</v>
      </c>
      <c r="W426" s="376" t="n">
        <f aca="false">+[2]data1cf!V426</f>
        <v>10827.4119005996</v>
      </c>
      <c r="X426" s="376" t="n">
        <f aca="false">+[2]data1cf!W426</f>
        <v>10307.1293916126</v>
      </c>
      <c r="Y426" s="376" t="n">
        <f aca="false">+[2]data1cf!X426</f>
        <v>9786.87566953508</v>
      </c>
      <c r="Z426" s="376" t="n">
        <f aca="false">+[2]data1cf!Y426</f>
        <v>9266.65159797429</v>
      </c>
      <c r="AA426" s="376" t="n">
        <f aca="false">+[2]data1cf!Z426</f>
        <v>8746.45806644572</v>
      </c>
      <c r="AB426" s="376"/>
      <c r="AC426" s="377" t="n">
        <f aca="false">XNPV(0.1,B426:AA426,$B$1:$AA$1)</f>
        <v>39769.1639373574</v>
      </c>
      <c r="AD426" s="377" t="n">
        <f aca="false">SUMPRODUCT(B426:AA426,$B$1010:$AA$1010)</f>
        <v>73092.0294187404</v>
      </c>
      <c r="AE426" s="378" t="n">
        <f aca="false">SUMPRODUCT(B426:AA426,$B$1012:$AA$1012)</f>
        <v>53903.3571414387</v>
      </c>
      <c r="AF426" s="379" t="n">
        <f aca="false">XIRR(B426:AA426,$B$1:$AA$1)</f>
        <v>0.158839038957857</v>
      </c>
      <c r="AG426" s="380" t="n">
        <f aca="false">1-EXP(-(1/0.25)*(AD426/ABS($AD$1010)))</f>
        <v>0.979695051901483</v>
      </c>
    </row>
    <row r="427" customFormat="false" ht="12.75" hidden="false" customHeight="false" outlineLevel="0" collapsed="false">
      <c r="A427" s="371"/>
      <c r="B427" s="376" t="n">
        <f aca="false">+[2]data1cf!A427</f>
        <v>-102015.665919499</v>
      </c>
      <c r="C427" s="376" t="n">
        <f aca="false">+[2]data1cf!B427</f>
        <v>14328.9596990641</v>
      </c>
      <c r="D427" s="376" t="n">
        <f aca="false">+[2]data1cf!C427</f>
        <v>22228.7038891251</v>
      </c>
      <c r="E427" s="376" t="n">
        <f aca="false">+[2]data1cf!D427</f>
        <v>20952.3662689277</v>
      </c>
      <c r="F427" s="376" t="n">
        <f aca="false">+[2]data1cf!E427</f>
        <v>19479.1012571236</v>
      </c>
      <c r="G427" s="376" t="n">
        <f aca="false">+[2]data1cf!F427</f>
        <v>18457.3421806054</v>
      </c>
      <c r="H427" s="376" t="n">
        <f aca="false">+[2]data1cf!G427</f>
        <v>17171.8750911513</v>
      </c>
      <c r="I427" s="376" t="n">
        <f aca="false">+[2]data1cf!H427</f>
        <v>16155.2885647613</v>
      </c>
      <c r="J427" s="376" t="n">
        <f aca="false">+[2]data1cf!I427</f>
        <v>15460.068721653</v>
      </c>
      <c r="K427" s="376" t="n">
        <f aca="false">+[2]data1cf!J427</f>
        <v>14853.5532101253</v>
      </c>
      <c r="L427" s="376" t="n">
        <f aca="false">+[2]data1cf!K427</f>
        <v>14080.8828473976</v>
      </c>
      <c r="M427" s="376" t="n">
        <f aca="false">+[2]data1cf!L427</f>
        <v>13406.8339223772</v>
      </c>
      <c r="N427" s="376" t="n">
        <f aca="false">+[2]data1cf!M427</f>
        <v>12701.779452139</v>
      </c>
      <c r="O427" s="376" t="n">
        <f aca="false">+[2]data1cf!N427</f>
        <v>12085.7267367372</v>
      </c>
      <c r="P427" s="376" t="n">
        <f aca="false">+[2]data1cf!O427</f>
        <v>13062.5428060661</v>
      </c>
      <c r="Q427" s="376" t="n">
        <f aca="false">+[2]data1cf!P427</f>
        <v>14282.4648853884</v>
      </c>
      <c r="R427" s="376" t="n">
        <f aca="false">+[2]data1cf!Q427</f>
        <v>12830.4066050926</v>
      </c>
      <c r="S427" s="376" t="n">
        <f aca="false">+[2]data1cf!R427</f>
        <v>9373.84869724581</v>
      </c>
      <c r="T427" s="376" t="n">
        <f aca="false">+[2]data1cf!S427</f>
        <v>8842.5133481269</v>
      </c>
      <c r="U427" s="376" t="n">
        <f aca="false">+[2]data1cf!T427</f>
        <v>8311.20411378473</v>
      </c>
      <c r="V427" s="376" t="n">
        <f aca="false">+[2]data1cf!U427</f>
        <v>7779.92177766257</v>
      </c>
      <c r="W427" s="376" t="n">
        <f aca="false">+[2]data1cf!V427</f>
        <v>11018.5540650962</v>
      </c>
      <c r="X427" s="376" t="n">
        <f aca="false">+[2]data1cf!W427</f>
        <v>10487.3279704623</v>
      </c>
      <c r="Y427" s="376" t="n">
        <f aca="false">+[2]data1cf!X427</f>
        <v>9956.13126823963</v>
      </c>
      <c r="Z427" s="376" t="n">
        <f aca="false">+[2]data1cf!Y427</f>
        <v>9424.9648402006</v>
      </c>
      <c r="AA427" s="376" t="n">
        <f aca="false">+[2]data1cf!Z427</f>
        <v>8893.82959457068</v>
      </c>
      <c r="AB427" s="376"/>
      <c r="AC427" s="377" t="n">
        <f aca="false">XNPV(0.1,B427:AA427,$B$1:$AA$1)</f>
        <v>40265.9226160924</v>
      </c>
      <c r="AD427" s="377" t="n">
        <f aca="false">SUMPRODUCT(B427:AA427,$B$1010:$AA$1010)</f>
        <v>74205.5139010476</v>
      </c>
      <c r="AE427" s="378" t="n">
        <f aca="false">SUMPRODUCT(B427:AA427,$B$1012:$AA$1012)</f>
        <v>54666.3796680282</v>
      </c>
      <c r="AF427" s="379" t="n">
        <f aca="false">XIRR(B427:AA427,$B$1:$AA$1)</f>
        <v>0.158384574537535</v>
      </c>
      <c r="AG427" s="380" t="n">
        <f aca="false">1-EXP(-(1/0.25)*(AD427/ABS($AD$1010)))</f>
        <v>0.980865378359275</v>
      </c>
    </row>
    <row r="428" customFormat="false" ht="12.75" hidden="false" customHeight="false" outlineLevel="0" collapsed="false">
      <c r="A428" s="371"/>
      <c r="B428" s="376" t="n">
        <f aca="false">+[2]data1cf!A428</f>
        <v>-100218.186512332</v>
      </c>
      <c r="C428" s="376" t="n">
        <f aca="false">+[2]data1cf!B428</f>
        <v>14111.3175551964</v>
      </c>
      <c r="D428" s="376" t="n">
        <f aca="false">+[2]data1cf!C428</f>
        <v>21904.8633628039</v>
      </c>
      <c r="E428" s="376" t="n">
        <f aca="false">+[2]data1cf!D428</f>
        <v>20718.5644079864</v>
      </c>
      <c r="F428" s="376" t="n">
        <f aca="false">+[2]data1cf!E428</f>
        <v>19166.5461841189</v>
      </c>
      <c r="G428" s="376" t="n">
        <f aca="false">+[2]data1cf!F428</f>
        <v>18162.9009725813</v>
      </c>
      <c r="H428" s="376" t="n">
        <f aca="false">+[2]data1cf!G428</f>
        <v>16899.9725148355</v>
      </c>
      <c r="I428" s="376" t="n">
        <f aca="false">+[2]data1cf!H428</f>
        <v>15901.2978780589</v>
      </c>
      <c r="J428" s="376" t="n">
        <f aca="false">+[2]data1cf!I428</f>
        <v>15218.3275589838</v>
      </c>
      <c r="K428" s="376" t="n">
        <f aca="false">+[2]data1cf!J428</f>
        <v>14622.6128382752</v>
      </c>
      <c r="L428" s="376" t="n">
        <f aca="false">+[2]data1cf!K428</f>
        <v>13863.4424446683</v>
      </c>
      <c r="M428" s="376" t="n">
        <f aca="false">+[2]data1cf!L428</f>
        <v>13201.2700197054</v>
      </c>
      <c r="N428" s="376" t="n">
        <f aca="false">+[2]data1cf!M428</f>
        <v>12508.6383560995</v>
      </c>
      <c r="O428" s="376" t="n">
        <f aca="false">+[2]data1cf!N428</f>
        <v>11903.5582647554</v>
      </c>
      <c r="P428" s="376" t="n">
        <f aca="false">+[2]data1cf!O428</f>
        <v>12863.0451892539</v>
      </c>
      <c r="Q428" s="376" t="n">
        <f aca="false">+[2]data1cf!P428</f>
        <v>14061.4726795231</v>
      </c>
      <c r="R428" s="376" t="n">
        <f aca="false">+[2]data1cf!Q428</f>
        <v>12634.9991447985</v>
      </c>
      <c r="S428" s="376" t="n">
        <f aca="false">+[2]data1cf!R428</f>
        <v>9239.34454629189</v>
      </c>
      <c r="T428" s="376" t="n">
        <f aca="false">+[2]data1cf!S428</f>
        <v>8717.37113526095</v>
      </c>
      <c r="U428" s="376" t="n">
        <f aca="false">+[2]data1cf!T428</f>
        <v>8195.42337887374</v>
      </c>
      <c r="V428" s="376" t="n">
        <f aca="false">+[2]data1cf!U428</f>
        <v>7673.50204676959</v>
      </c>
      <c r="W428" s="376" t="n">
        <f aca="false">+[2]data1cf!V428</f>
        <v>10855.0707960537</v>
      </c>
      <c r="X428" s="376" t="n">
        <f aca="false">+[2]data1cf!W428</f>
        <v>10333.2047144829</v>
      </c>
      <c r="Y428" s="376" t="n">
        <f aca="false">+[2]data1cf!X428</f>
        <v>9811.36750743971</v>
      </c>
      <c r="Z428" s="376" t="n">
        <f aca="false">+[2]data1cf!Y428</f>
        <v>9289.56004115986</v>
      </c>
      <c r="AA428" s="376" t="n">
        <f aca="false">+[2]data1cf!Z428</f>
        <v>8767.78320786628</v>
      </c>
      <c r="AB428" s="376"/>
      <c r="AC428" s="377" t="n">
        <f aca="false">XNPV(0.1,B428:AA428,$B$1:$AA$1)</f>
        <v>39947.8854108531</v>
      </c>
      <c r="AD428" s="377" t="n">
        <f aca="false">SUMPRODUCT(B428:AA428,$B$1010:$AA$1010)</f>
        <v>73372.4051991924</v>
      </c>
      <c r="AE428" s="378" t="n">
        <f aca="false">SUMPRODUCT(B428:AA428,$B$1012:$AA$1012)</f>
        <v>54127.9082392345</v>
      </c>
      <c r="AF428" s="379" t="n">
        <f aca="false">XIRR(B428:AA428,$B$1:$AA$1)</f>
        <v>0.158959177218039</v>
      </c>
      <c r="AG428" s="380" t="n">
        <f aca="false">1-EXP(-(1/0.25)*(AD428/ABS($AD$1010)))</f>
        <v>0.979996316891582</v>
      </c>
    </row>
    <row r="429" customFormat="false" ht="12.75" hidden="false" customHeight="false" outlineLevel="0" collapsed="false">
      <c r="A429" s="371"/>
      <c r="B429" s="376" t="n">
        <f aca="false">+[2]data1cf!A429</f>
        <v>-101445.442921207</v>
      </c>
      <c r="C429" s="376" t="n">
        <f aca="false">+[2]data1cf!B429</f>
        <v>14249.0705689868</v>
      </c>
      <c r="D429" s="376" t="n">
        <f aca="false">+[2]data1cf!C429</f>
        <v>22206.4818834298</v>
      </c>
      <c r="E429" s="376" t="n">
        <f aca="false">+[2]data1cf!D429</f>
        <v>20944.5709562906</v>
      </c>
      <c r="F429" s="376" t="n">
        <f aca="false">+[2]data1cf!E429</f>
        <v>19379.9479148659</v>
      </c>
      <c r="G429" s="376" t="n">
        <f aca="false">+[2]data1cf!F429</f>
        <v>18363.9351864609</v>
      </c>
      <c r="H429" s="376" t="n">
        <f aca="false">+[2]data1cf!G429</f>
        <v>17085.6181350539</v>
      </c>
      <c r="I429" s="376" t="n">
        <f aca="false">+[2]data1cf!H429</f>
        <v>16074.7138831643</v>
      </c>
      <c r="J429" s="376" t="n">
        <f aca="false">+[2]data1cf!I429</f>
        <v>15383.3800152133</v>
      </c>
      <c r="K429" s="376" t="n">
        <f aca="false">+[2]data1cf!J429</f>
        <v>14780.290890269</v>
      </c>
      <c r="L429" s="376" t="n">
        <f aca="false">+[2]data1cf!K429</f>
        <v>14011.9031873806</v>
      </c>
      <c r="M429" s="376" t="n">
        <f aca="false">+[2]data1cf!L429</f>
        <v>13341.6219013356</v>
      </c>
      <c r="N429" s="376" t="n">
        <f aca="false">+[2]data1cf!M429</f>
        <v>12640.5083775232</v>
      </c>
      <c r="O429" s="376" t="n">
        <f aca="false">+[2]data1cf!N429</f>
        <v>12027.9365601858</v>
      </c>
      <c r="P429" s="376" t="n">
        <f aca="false">+[2]data1cf!O429</f>
        <v>12999.2552219318</v>
      </c>
      <c r="Q429" s="376" t="n">
        <f aca="false">+[2]data1cf!P429</f>
        <v>14212.3584698572</v>
      </c>
      <c r="R429" s="376" t="n">
        <f aca="false">+[2]data1cf!Q429</f>
        <v>12768.4165608934</v>
      </c>
      <c r="S429" s="376" t="n">
        <f aca="false">+[2]data1cf!R429</f>
        <v>9331.1793014609</v>
      </c>
      <c r="T429" s="376" t="n">
        <f aca="false">+[2]data1cf!S429</f>
        <v>8802.81388478464</v>
      </c>
      <c r="U429" s="376" t="n">
        <f aca="false">+[2]data1cf!T429</f>
        <v>8274.47443691493</v>
      </c>
      <c r="V429" s="376" t="n">
        <f aca="false">+[2]data1cf!U429</f>
        <v>7746.16173691593</v>
      </c>
      <c r="W429" s="376" t="n">
        <f aca="false">+[2]data1cf!V429</f>
        <v>10966.6914849341</v>
      </c>
      <c r="X429" s="376" t="n">
        <f aca="false">+[2]data1cf!W429</f>
        <v>10438.434712058</v>
      </c>
      <c r="Y429" s="376" t="n">
        <f aca="false">+[2]data1cf!X429</f>
        <v>9910.20716730241</v>
      </c>
      <c r="Z429" s="376" t="n">
        <f aca="false">+[2]data1cf!Y429</f>
        <v>9382.00972751099</v>
      </c>
      <c r="AA429" s="376" t="n">
        <f aca="false">+[2]data1cf!Z429</f>
        <v>8853.84329583266</v>
      </c>
      <c r="AB429" s="376"/>
      <c r="AC429" s="377" t="n">
        <f aca="false">XNPV(0.1,B429:AA429,$B$1:$AA$1)</f>
        <v>40271.5469962948</v>
      </c>
      <c r="AD429" s="377" t="n">
        <f aca="false">SUMPRODUCT(B429:AA429,$B$1010:$AA$1010)</f>
        <v>74059.9082121565</v>
      </c>
      <c r="AE429" s="378" t="n">
        <f aca="false">SUMPRODUCT(B429:AA429,$B$1012:$AA$1012)</f>
        <v>54609.2653005131</v>
      </c>
      <c r="AF429" s="379" t="n">
        <f aca="false">XIRR(B429:AA429,$B$1:$AA$1)</f>
        <v>0.158749173566927</v>
      </c>
      <c r="AG429" s="380" t="n">
        <f aca="false">1-EXP(-(1/0.25)*(AD429/ABS($AD$1010)))</f>
        <v>0.980716259278841</v>
      </c>
    </row>
    <row r="430" customFormat="false" ht="12.75" hidden="false" customHeight="false" outlineLevel="0" collapsed="false">
      <c r="A430" s="371"/>
      <c r="B430" s="376" t="n">
        <f aca="false">+[2]data1cf!A430</f>
        <v>-92413.3711157352</v>
      </c>
      <c r="C430" s="376" t="n">
        <f aca="false">+[2]data1cf!B430</f>
        <v>13222.4147196933</v>
      </c>
      <c r="D430" s="376" t="n">
        <f aca="false">+[2]data1cf!C430</f>
        <v>20367.3911248189</v>
      </c>
      <c r="E430" s="376" t="n">
        <f aca="false">+[2]data1cf!D430</f>
        <v>19243.0551861652</v>
      </c>
      <c r="F430" s="376" t="n">
        <f aca="false">+[2]data1cf!E430</f>
        <v>17809.4042684194</v>
      </c>
      <c r="G430" s="376" t="n">
        <f aca="false">+[2]data1cf!F430</f>
        <v>16884.411069099</v>
      </c>
      <c r="H430" s="376" t="n">
        <f aca="false">+[2]data1cf!G430</f>
        <v>15719.3473541001</v>
      </c>
      <c r="I430" s="376" t="n">
        <f aca="false">+[2]data1cf!H430</f>
        <v>14798.4477345391</v>
      </c>
      <c r="J430" s="376" t="n">
        <f aca="false">+[2]data1cf!I430</f>
        <v>14168.6659378993</v>
      </c>
      <c r="K430" s="376" t="n">
        <f aca="false">+[2]data1cf!J430</f>
        <v>13619.8492112065</v>
      </c>
      <c r="L430" s="376" t="n">
        <f aca="false">+[2]data1cf!K430</f>
        <v>12919.2968837804</v>
      </c>
      <c r="M430" s="376" t="n">
        <f aca="false">+[2]data1cf!L430</f>
        <v>12308.6932779849</v>
      </c>
      <c r="N430" s="376" t="n">
        <f aca="false">+[2]data1cf!M430</f>
        <v>11670.0025452661</v>
      </c>
      <c r="O430" s="376" t="n">
        <f aca="false">+[2]data1cf!N430</f>
        <v>11112.5665631369</v>
      </c>
      <c r="P430" s="376" t="n">
        <f aca="false">+[2]data1cf!O430</f>
        <v>11996.8088000792</v>
      </c>
      <c r="Q430" s="376" t="n">
        <f aca="false">+[2]data1cf!P430</f>
        <v>13101.9048736338</v>
      </c>
      <c r="R430" s="376" t="n">
        <f aca="false">+[2]data1cf!Q430</f>
        <v>11786.5225788738</v>
      </c>
      <c r="S430" s="376" t="n">
        <f aca="false">+[2]data1cf!R430</f>
        <v>8655.31556432629</v>
      </c>
      <c r="T430" s="376" t="n">
        <f aca="false">+[2]data1cf!S430</f>
        <v>8173.99252082648</v>
      </c>
      <c r="U430" s="376" t="n">
        <f aca="false">+[2]data1cf!T430</f>
        <v>7692.69313403204</v>
      </c>
      <c r="V430" s="376" t="n">
        <f aca="false">+[2]data1cf!U430</f>
        <v>7211.41811364414</v>
      </c>
      <c r="W430" s="376" t="n">
        <f aca="false">+[2]data1cf!V430</f>
        <v>10145.2119068659</v>
      </c>
      <c r="X430" s="376" t="n">
        <f aca="false">+[2]data1cf!W430</f>
        <v>9663.98783419739</v>
      </c>
      <c r="Y430" s="376" t="n">
        <f aca="false">+[2]data1cf!X430</f>
        <v>9182.79038735926</v>
      </c>
      <c r="Z430" s="376" t="n">
        <f aca="false">+[2]data1cf!Y430</f>
        <v>8701.62036512634</v>
      </c>
      <c r="AA430" s="376" t="n">
        <f aca="false">+[2]data1cf!Z430</f>
        <v>8220.47859023681</v>
      </c>
      <c r="AB430" s="376"/>
      <c r="AC430" s="377" t="n">
        <f aca="false">XNPV(0.1,B430:AA430,$B$1:$AA$1)</f>
        <v>38163.6939921808</v>
      </c>
      <c r="AD430" s="377" t="n">
        <f aca="false">SUMPRODUCT(B430:AA430,$B$1010:$AA$1010)</f>
        <v>69298.0583935524</v>
      </c>
      <c r="AE430" s="378" t="n">
        <f aca="false">SUMPRODUCT(B430:AA430,$B$1012:$AA$1012)</f>
        <v>51355.0799595854</v>
      </c>
      <c r="AF430" s="379" t="n">
        <f aca="false">XIRR(B430:AA430,$B$1:$AA$1)</f>
        <v>0.160960541022506</v>
      </c>
      <c r="AG430" s="380" t="n">
        <f aca="false">1-EXP(-(1/0.25)*(AD430/ABS($AD$1010)))</f>
        <v>0.975142994959702</v>
      </c>
    </row>
    <row r="431" customFormat="false" ht="12.75" hidden="false" customHeight="false" outlineLevel="0" collapsed="false">
      <c r="A431" s="371"/>
      <c r="B431" s="376" t="n">
        <f aca="false">+[2]data1cf!A431</f>
        <v>-109835.467895283</v>
      </c>
      <c r="C431" s="376" t="n">
        <f aca="false">+[2]data1cf!B431</f>
        <v>15307.7929364866</v>
      </c>
      <c r="D431" s="376" t="n">
        <f aca="false">+[2]data1cf!C431</f>
        <v>23810.4064219068</v>
      </c>
      <c r="E431" s="376" t="n">
        <f aca="false">+[2]data1cf!D431</f>
        <v>22423.8337495498</v>
      </c>
      <c r="F431" s="376" t="n">
        <f aca="false">+[2]data1cf!E431</f>
        <v>20838.849117199</v>
      </c>
      <c r="G431" s="376" t="n">
        <f aca="false">+[2]data1cf!F431</f>
        <v>19738.2870031608</v>
      </c>
      <c r="H431" s="376" t="n">
        <f aca="false">+[2]data1cf!G431</f>
        <v>18354.7672539312</v>
      </c>
      <c r="I431" s="376" t="n">
        <f aca="false">+[2]data1cf!H431</f>
        <v>17260.256369003</v>
      </c>
      <c r="J431" s="376" t="n">
        <f aca="false">+[2]data1cf!I431</f>
        <v>16511.745872408</v>
      </c>
      <c r="K431" s="376" t="n">
        <f aca="false">+[2]data1cf!J431</f>
        <v>15858.2423147023</v>
      </c>
      <c r="L431" s="376" t="n">
        <f aca="false">+[2]data1cf!K431</f>
        <v>15026.8413290906</v>
      </c>
      <c r="M431" s="376" t="n">
        <f aca="false">+[2]data1cf!L431</f>
        <v>14301.1245639582</v>
      </c>
      <c r="N431" s="376" t="n">
        <f aca="false">+[2]data1cf!M431</f>
        <v>13542.0255870287</v>
      </c>
      <c r="O431" s="376" t="n">
        <f aca="false">+[2]data1cf!N431</f>
        <v>12878.2372775813</v>
      </c>
      <c r="P431" s="376" t="n">
        <f aca="false">+[2]data1cf!O431</f>
        <v>13930.4425171237</v>
      </c>
      <c r="Q431" s="376" t="n">
        <f aca="false">+[2]data1cf!P431</f>
        <v>15243.8752254284</v>
      </c>
      <c r="R431" s="376" t="n">
        <f aca="false">+[2]data1cf!Q431</f>
        <v>13680.5123910049</v>
      </c>
      <c r="S431" s="376" t="n">
        <f aca="false">+[2]data1cf!R431</f>
        <v>9958.99911465106</v>
      </c>
      <c r="T431" s="376" t="n">
        <f aca="false">+[2]data1cf!S431</f>
        <v>9386.93534234937</v>
      </c>
      <c r="U431" s="376" t="n">
        <f aca="false">+[2]data1cf!T431</f>
        <v>8814.89968659913</v>
      </c>
      <c r="V431" s="376" t="n">
        <f aca="false">+[2]data1cf!U431</f>
        <v>8242.89299089688</v>
      </c>
      <c r="W431" s="376" t="n">
        <f aca="false">+[2]data1cf!V431</f>
        <v>11729.7760046464</v>
      </c>
      <c r="X431" s="376" t="n">
        <f aca="false">+[2]data1cf!W431</f>
        <v>11157.8298615085</v>
      </c>
      <c r="Y431" s="376" t="n">
        <f aca="false">+[2]data1cf!X431</f>
        <v>10585.915363797</v>
      </c>
      <c r="Z431" s="376" t="n">
        <f aca="false">+[2]data1cf!Y431</f>
        <v>10014.0334608746</v>
      </c>
      <c r="AA431" s="376" t="n">
        <f aca="false">+[2]data1cf!Z431</f>
        <v>9442.18513058511</v>
      </c>
      <c r="AB431" s="376"/>
      <c r="AC431" s="377" t="n">
        <f aca="false">XNPV(0.1,B431:AA431,$B$1:$AA$1)</f>
        <v>42162.6845148371</v>
      </c>
      <c r="AD431" s="377" t="n">
        <f aca="false">SUMPRODUCT(B431:AA431,$B$1010:$AA$1010)</f>
        <v>78402.7621361271</v>
      </c>
      <c r="AE431" s="378" t="n">
        <f aca="false">SUMPRODUCT(B431:AA431,$B$1012:$AA$1012)</f>
        <v>57557.2827612872</v>
      </c>
      <c r="AF431" s="379" t="n">
        <f aca="false">XIRR(B431:AA431,$B$1:$AA$1)</f>
        <v>0.156919667907211</v>
      </c>
      <c r="AG431" s="380" t="n">
        <f aca="false">1-EXP(-(1/0.25)*(AD431/ABS($AD$1010)))</f>
        <v>0.984701975837758</v>
      </c>
    </row>
    <row r="432" customFormat="false" ht="12.75" hidden="false" customHeight="false" outlineLevel="0" collapsed="false">
      <c r="A432" s="371"/>
      <c r="B432" s="376" t="n">
        <f aca="false">+[2]data1cf!A432</f>
        <v>-112352.318520133</v>
      </c>
      <c r="C432" s="376" t="n">
        <f aca="false">+[2]data1cf!B432</f>
        <v>15623.2657673309</v>
      </c>
      <c r="D432" s="376" t="n">
        <f aca="false">+[2]data1cf!C432</f>
        <v>24293.956120774</v>
      </c>
      <c r="E432" s="376" t="n">
        <f aca="false">+[2]data1cf!D432</f>
        <v>22942.6166061206</v>
      </c>
      <c r="F432" s="376" t="n">
        <f aca="false">+[2]data1cf!E432</f>
        <v>21276.4922009839</v>
      </c>
      <c r="G432" s="376" t="n">
        <f aca="false">+[2]data1cf!F432</f>
        <v>20150.5668520662</v>
      </c>
      <c r="H432" s="376" t="n">
        <f aca="false">+[2]data1cf!G432</f>
        <v>18735.4882604531</v>
      </c>
      <c r="I432" s="376" t="n">
        <f aca="false">+[2]data1cf!H432</f>
        <v>17615.8969487974</v>
      </c>
      <c r="J432" s="376" t="n">
        <f aca="false">+[2]data1cf!I432</f>
        <v>16850.2345326343</v>
      </c>
      <c r="K432" s="376" t="n">
        <f aca="false">+[2]data1cf!J432</f>
        <v>16181.6075876932</v>
      </c>
      <c r="L432" s="376" t="n">
        <f aca="false">+[2]data1cf!K432</f>
        <v>15331.303795417</v>
      </c>
      <c r="M432" s="376" t="n">
        <f aca="false">+[2]data1cf!L432</f>
        <v>14588.9574230294</v>
      </c>
      <c r="N432" s="376" t="n">
        <f aca="false">+[2]data1cf!M432</f>
        <v>13812.4638943124</v>
      </c>
      <c r="O432" s="376" t="n">
        <f aca="false">+[2]data1cf!N432</f>
        <v>13133.3115948211</v>
      </c>
      <c r="P432" s="376" t="n">
        <f aca="false">+[2]data1cf!O432</f>
        <v>14209.781295375</v>
      </c>
      <c r="Q432" s="376" t="n">
        <f aca="false">+[2]data1cf!P432</f>
        <v>15553.3109659446</v>
      </c>
      <c r="R432" s="376" t="n">
        <f aca="false">+[2]data1cf!Q432</f>
        <v>13954.1240866831</v>
      </c>
      <c r="S432" s="376" t="n">
        <f aca="false">+[2]data1cf!R432</f>
        <v>10147.3333203302</v>
      </c>
      <c r="T432" s="376" t="n">
        <f aca="false">+[2]data1cf!S432</f>
        <v>9562.16085836424</v>
      </c>
      <c r="U432" s="376" t="n">
        <f aca="false">+[2]data1cf!T432</f>
        <v>8977.01715723303</v>
      </c>
      <c r="V432" s="376" t="n">
        <f aca="false">+[2]data1cf!U432</f>
        <v>8391.90307976164</v>
      </c>
      <c r="W432" s="376" t="n">
        <f aca="false">+[2]data1cf!V432</f>
        <v>11958.6870932528</v>
      </c>
      <c r="X432" s="376" t="n">
        <f aca="false">+[2]data1cf!W432</f>
        <v>11373.6349558918</v>
      </c>
      <c r="Y432" s="376" t="n">
        <f aca="false">+[2]data1cf!X432</f>
        <v>10788.6151891036</v>
      </c>
      <c r="Z432" s="376" t="n">
        <f aca="false">+[2]data1cf!Y432</f>
        <v>10203.6287640056</v>
      </c>
      <c r="AA432" s="376" t="n">
        <f aca="false">+[2]data1cf!Z432</f>
        <v>9618.67668084838</v>
      </c>
      <c r="AB432" s="376"/>
      <c r="AC432" s="377" t="n">
        <f aca="false">XNPV(0.1,B432:AA432,$B$1:$AA$1)</f>
        <v>42786.4019914297</v>
      </c>
      <c r="AD432" s="377" t="n">
        <f aca="false">SUMPRODUCT(B432:AA432,$B$1010:$AA$1010)</f>
        <v>79769.5800044158</v>
      </c>
      <c r="AE432" s="378" t="n">
        <f aca="false">SUMPRODUCT(B432:AA432,$B$1012:$AA$1012)</f>
        <v>58502.5129239655</v>
      </c>
      <c r="AF432" s="379" t="n">
        <f aca="false">XIRR(B432:AA432,$B$1:$AA$1)</f>
        <v>0.156509109636643</v>
      </c>
      <c r="AG432" s="380" t="n">
        <f aca="false">1-EXP(-(1/0.25)*(AD432/ABS($AD$1010)))</f>
        <v>0.985777119238681</v>
      </c>
    </row>
    <row r="433" customFormat="false" ht="12.75" hidden="false" customHeight="false" outlineLevel="0" collapsed="false">
      <c r="A433" s="371"/>
      <c r="B433" s="376" t="n">
        <f aca="false">+[2]data1cf!A433</f>
        <v>-104101.602147216</v>
      </c>
      <c r="C433" s="376" t="n">
        <f aca="false">+[2]data1cf!B433</f>
        <v>14658.0706053411</v>
      </c>
      <c r="D433" s="376" t="n">
        <f aca="false">+[2]data1cf!C433</f>
        <v>22653.4907824817</v>
      </c>
      <c r="E433" s="376" t="n">
        <f aca="false">+[2]data1cf!D433</f>
        <v>21395.6222449966</v>
      </c>
      <c r="F433" s="376" t="n">
        <f aca="false">+[2]data1cf!E433</f>
        <v>19841.8147031516</v>
      </c>
      <c r="G433" s="376" t="n">
        <f aca="false">+[2]data1cf!F433</f>
        <v>18799.0348755547</v>
      </c>
      <c r="H433" s="376" t="n">
        <f aca="false">+[2]data1cf!G433</f>
        <v>17487.4121883139</v>
      </c>
      <c r="I433" s="376" t="n">
        <f aca="false">+[2]data1cf!H433</f>
        <v>16450.0392989188</v>
      </c>
      <c r="J433" s="376" t="n">
        <f aca="false">+[2]data1cf!I433</f>
        <v>15740.6041463883</v>
      </c>
      <c r="K433" s="376" t="n">
        <f aca="false">+[2]data1cf!J433</f>
        <v>15121.5545492026</v>
      </c>
      <c r="L433" s="376" t="n">
        <f aca="false">+[2]data1cf!K433</f>
        <v>14333.217762398</v>
      </c>
      <c r="M433" s="376" t="n">
        <f aca="false">+[2]data1cf!L433</f>
        <v>13645.3864142637</v>
      </c>
      <c r="N433" s="376" t="n">
        <f aca="false">+[2]data1cf!M433</f>
        <v>12925.9155438704</v>
      </c>
      <c r="O433" s="376" t="n">
        <f aca="false">+[2]data1cf!N433</f>
        <v>12297.1293340298</v>
      </c>
      <c r="P433" s="376" t="n">
        <f aca="false">+[2]data1cf!O433</f>
        <v>13294.0555035649</v>
      </c>
      <c r="Q433" s="376" t="n">
        <f aca="false">+[2]data1cf!P433</f>
        <v>14538.921591607</v>
      </c>
      <c r="R433" s="376" t="n">
        <f aca="false">+[2]data1cf!Q433</f>
        <v>13057.1727638416</v>
      </c>
      <c r="S433" s="376" t="n">
        <f aca="false">+[2]data1cf!R433</f>
        <v>9529.93787419804</v>
      </c>
      <c r="T433" s="376" t="n">
        <f aca="false">+[2]data1cf!S433</f>
        <v>8987.73819709771</v>
      </c>
      <c r="U433" s="376" t="n">
        <f aca="false">+[2]data1cf!T433</f>
        <v>8445.56516874854</v>
      </c>
      <c r="V433" s="376" t="n">
        <f aca="false">+[2]data1cf!U433</f>
        <v>7903.41958861307</v>
      </c>
      <c r="W433" s="376" t="n">
        <f aca="false">+[2]data1cf!V433</f>
        <v>11208.2728858859</v>
      </c>
      <c r="X433" s="376" t="n">
        <f aca="false">+[2]data1cf!W433</f>
        <v>10666.1846972205</v>
      </c>
      <c r="Y433" s="376" t="n">
        <f aca="false">+[2]data1cf!X433</f>
        <v>10124.1265019593</v>
      </c>
      <c r="Z433" s="376" t="n">
        <f aca="false">+[2]data1cf!Y433</f>
        <v>9582.09919990441</v>
      </c>
      <c r="AA433" s="376" t="n">
        <f aca="false">+[2]data1cf!Z433</f>
        <v>9040.10371785207</v>
      </c>
      <c r="AB433" s="376"/>
      <c r="AC433" s="377" t="n">
        <f aca="false">XNPV(0.1,B433:AA433,$B$1:$AA$1)</f>
        <v>40874.1904954132</v>
      </c>
      <c r="AD433" s="377" t="n">
        <f aca="false">SUMPRODUCT(B433:AA433,$B$1010:$AA$1010)</f>
        <v>75435.5078869995</v>
      </c>
      <c r="AE433" s="378" t="n">
        <f aca="false">SUMPRODUCT(B433:AA433,$B$1012:$AA$1012)</f>
        <v>55544.6344845697</v>
      </c>
      <c r="AF433" s="379" t="n">
        <f aca="false">XIRR(B433:AA433,$B$1:$AA$1)</f>
        <v>0.15815280413419</v>
      </c>
      <c r="AG433" s="380" t="n">
        <f aca="false">1-EXP(-(1/0.25)*(AD433/ABS($AD$1010)))</f>
        <v>0.982079910549976</v>
      </c>
    </row>
    <row r="434" customFormat="false" ht="12.75" hidden="false" customHeight="false" outlineLevel="0" collapsed="false">
      <c r="A434" s="371"/>
      <c r="B434" s="376" t="n">
        <f aca="false">+[2]data1cf!A434</f>
        <v>-107843.035850097</v>
      </c>
      <c r="C434" s="376" t="n">
        <f aca="false">+[2]data1cf!B434</f>
        <v>15075.0803011394</v>
      </c>
      <c r="D434" s="376" t="n">
        <f aca="false">+[2]data1cf!C434</f>
        <v>23419.0735859434</v>
      </c>
      <c r="E434" s="376" t="n">
        <f aca="false">+[2]data1cf!D434</f>
        <v>22142.6394762972</v>
      </c>
      <c r="F434" s="376" t="n">
        <f aca="false">+[2]data1cf!E434</f>
        <v>20492.3946650048</v>
      </c>
      <c r="G434" s="376" t="n">
        <f aca="false">+[2]data1cf!F434</f>
        <v>19411.9110258051</v>
      </c>
      <c r="H434" s="376" t="n">
        <f aca="false">+[2]data1cf!G434</f>
        <v>18053.3744234707</v>
      </c>
      <c r="I434" s="376" t="n">
        <f aca="false">+[2]data1cf!H434</f>
        <v>16978.7181319879</v>
      </c>
      <c r="J434" s="376" t="n">
        <f aca="false">+[2]data1cf!I434</f>
        <v>16243.7857293196</v>
      </c>
      <c r="K434" s="376" t="n">
        <f aca="false">+[2]data1cf!J434</f>
        <v>15602.2544043169</v>
      </c>
      <c r="L434" s="376" t="n">
        <f aca="false">+[2]data1cf!K434</f>
        <v>14785.8175796175</v>
      </c>
      <c r="M434" s="376" t="n">
        <f aca="false">+[2]data1cf!L434</f>
        <v>14073.2654266663</v>
      </c>
      <c r="N434" s="376" t="n">
        <f aca="false">+[2]data1cf!M434</f>
        <v>13327.9366203027</v>
      </c>
      <c r="O434" s="376" t="n">
        <f aca="false">+[2]data1cf!N434</f>
        <v>12676.3110136407</v>
      </c>
      <c r="P434" s="376" t="n">
        <f aca="false">+[2]data1cf!O434</f>
        <v>13709.3076083787</v>
      </c>
      <c r="Q434" s="376" t="n">
        <f aca="false">+[2]data1cf!P434</f>
        <v>14998.9144481606</v>
      </c>
      <c r="R434" s="376" t="n">
        <f aca="false">+[2]data1cf!Q434</f>
        <v>13463.9112526519</v>
      </c>
      <c r="S434" s="376" t="n">
        <f aca="false">+[2]data1cf!R434</f>
        <v>9809.9067915331</v>
      </c>
      <c r="T434" s="376" t="n">
        <f aca="false">+[2]data1cf!S434</f>
        <v>9248.22034281972</v>
      </c>
      <c r="U434" s="376" t="n">
        <f aca="false">+[2]data1cf!T434</f>
        <v>8686.5615006193</v>
      </c>
      <c r="V434" s="376" t="n">
        <f aca="false">+[2]data1cf!U434</f>
        <v>8124.9310931272</v>
      </c>
      <c r="W434" s="376" t="n">
        <f aca="false">+[2]data1cf!V434</f>
        <v>11548.5615201892</v>
      </c>
      <c r="X434" s="376" t="n">
        <f aca="false">+[2]data1cf!W434</f>
        <v>10986.9905668287</v>
      </c>
      <c r="Y434" s="376" t="n">
        <f aca="false">+[2]data1cf!X434</f>
        <v>10425.4506848418</v>
      </c>
      <c r="Z434" s="376" t="n">
        <f aca="false">+[2]data1cf!Y434</f>
        <v>9863.9428063697</v>
      </c>
      <c r="AA434" s="376" t="n">
        <f aca="false">+[2]data1cf!Z434</f>
        <v>9302.46789151774</v>
      </c>
      <c r="AB434" s="376"/>
      <c r="AC434" s="377" t="n">
        <f aca="false">XNPV(0.1,B434:AA434,$B$1:$AA$1)</f>
        <v>41774.6174653661</v>
      </c>
      <c r="AD434" s="377" t="n">
        <f aca="false">SUMPRODUCT(B434:AA434,$B$1010:$AA$1010)</f>
        <v>77439.5040268469</v>
      </c>
      <c r="AE434" s="378" t="n">
        <f aca="false">SUMPRODUCT(B434:AA434,$B$1012:$AA$1012)</f>
        <v>56922.3597151479</v>
      </c>
      <c r="AF434" s="379" t="n">
        <f aca="false">XIRR(B434:AA434,$B$1:$AA$1)</f>
        <v>0.157428096563008</v>
      </c>
      <c r="AG434" s="380" t="n">
        <f aca="false">1-EXP(-(1/0.25)*(AD434/ABS($AD$1010)))</f>
        <v>0.983895807479022</v>
      </c>
    </row>
    <row r="435" customFormat="false" ht="12.75" hidden="false" customHeight="false" outlineLevel="0" collapsed="false">
      <c r="A435" s="371"/>
      <c r="B435" s="376" t="n">
        <f aca="false">+[2]data1cf!A435</f>
        <v>-108691.905892154</v>
      </c>
      <c r="C435" s="376" t="n">
        <f aca="false">+[2]data1cf!B435</f>
        <v>15145.0029738136</v>
      </c>
      <c r="D435" s="376" t="n">
        <f aca="false">+[2]data1cf!C435</f>
        <v>23610.6865140599</v>
      </c>
      <c r="E435" s="376" t="n">
        <f aca="false">+[2]data1cf!D435</f>
        <v>22250.819772248</v>
      </c>
      <c r="F435" s="376" t="n">
        <f aca="false">+[2]data1cf!E435</f>
        <v>20640.0006052503</v>
      </c>
      <c r="G435" s="376" t="n">
        <f aca="false">+[2]data1cf!F435</f>
        <v>19550.9625885892</v>
      </c>
      <c r="H435" s="376" t="n">
        <f aca="false">+[2]data1cf!G435</f>
        <v>18181.7819871248</v>
      </c>
      <c r="I435" s="376" t="n">
        <f aca="false">+[2]data1cf!H435</f>
        <v>17098.6667022154</v>
      </c>
      <c r="J435" s="376" t="n">
        <f aca="false">+[2]data1cf!I435</f>
        <v>16357.9493910026</v>
      </c>
      <c r="K435" s="376" t="n">
        <f aca="false">+[2]data1cf!J435</f>
        <v>15711.3173300914</v>
      </c>
      <c r="L435" s="376" t="n">
        <f aca="false">+[2]data1cf!K435</f>
        <v>14888.5050669254</v>
      </c>
      <c r="M435" s="376" t="n">
        <f aca="false">+[2]data1cf!L435</f>
        <v>14170.3441681588</v>
      </c>
      <c r="N435" s="376" t="n">
        <f aca="false">+[2]data1cf!M435</f>
        <v>13419.1486195414</v>
      </c>
      <c r="O435" s="376" t="n">
        <f aca="false">+[2]data1cf!N435</f>
        <v>12762.3411277305</v>
      </c>
      <c r="P435" s="376" t="n">
        <f aca="false">+[2]data1cf!O435</f>
        <v>13803.5215113021</v>
      </c>
      <c r="Q435" s="376" t="n">
        <f aca="false">+[2]data1cf!P435</f>
        <v>15103.279295034</v>
      </c>
      <c r="R435" s="376" t="n">
        <f aca="false">+[2]data1cf!Q435</f>
        <v>13556.1935555126</v>
      </c>
      <c r="S435" s="376" t="n">
        <f aca="false">+[2]data1cf!R435</f>
        <v>9873.42715444899</v>
      </c>
      <c r="T435" s="376" t="n">
        <f aca="false">+[2]data1cf!S435</f>
        <v>9307.31947634807</v>
      </c>
      <c r="U435" s="376" t="n">
        <f aca="false">+[2]data1cf!T435</f>
        <v>8741.23962206056</v>
      </c>
      <c r="V435" s="376" t="n">
        <f aca="false">+[2]data1cf!U435</f>
        <v>8175.18842630087</v>
      </c>
      <c r="W435" s="376" t="n">
        <f aca="false">+[2]data1cf!V435</f>
        <v>11625.7674391635</v>
      </c>
      <c r="X435" s="376" t="n">
        <f aca="false">+[2]data1cf!W435</f>
        <v>11059.7761655196</v>
      </c>
      <c r="Y435" s="376" t="n">
        <f aca="false">+[2]data1cf!X435</f>
        <v>10493.8162078228</v>
      </c>
      <c r="Z435" s="376" t="n">
        <f aca="false">+[2]data1cf!Y435</f>
        <v>9927.88850555163</v>
      </c>
      <c r="AA435" s="376" t="n">
        <f aca="false">+[2]data1cf!Z435</f>
        <v>9361.99402636872</v>
      </c>
      <c r="AB435" s="376"/>
      <c r="AC435" s="377" t="n">
        <f aca="false">XNPV(0.1,B435:AA435,$B$1:$AA$1)</f>
        <v>41925.2180001547</v>
      </c>
      <c r="AD435" s="377" t="n">
        <f aca="false">SUMPRODUCT(B435:AA435,$B$1010:$AA$1010)</f>
        <v>77834.6449133193</v>
      </c>
      <c r="AE435" s="378" t="n">
        <f aca="false">SUMPRODUCT(B435:AA435,$B$1012:$AA$1012)</f>
        <v>57177.8223412709</v>
      </c>
      <c r="AF435" s="379" t="n">
        <f aca="false">XIRR(B435:AA435,$B$1:$AA$1)</f>
        <v>0.157183169049703</v>
      </c>
      <c r="AG435" s="380" t="n">
        <f aca="false">1-EXP(-(1/0.25)*(AD435/ABS($AD$1010)))</f>
        <v>0.984231523867071</v>
      </c>
    </row>
    <row r="436" customFormat="false" ht="12.75" hidden="false" customHeight="false" outlineLevel="0" collapsed="false">
      <c r="A436" s="371"/>
      <c r="B436" s="376" t="n">
        <f aca="false">+[2]data1cf!A436</f>
        <v>-98625.5087850352</v>
      </c>
      <c r="C436" s="376" t="n">
        <f aca="false">+[2]data1cf!B436</f>
        <v>13924.1595812378</v>
      </c>
      <c r="D436" s="376" t="n">
        <f aca="false">+[2]data1cf!C436</f>
        <v>21549.6345245416</v>
      </c>
      <c r="E436" s="376" t="n">
        <f aca="false">+[2]data1cf!D436</f>
        <v>20415.164962365</v>
      </c>
      <c r="F436" s="376" t="n">
        <f aca="false">+[2]data1cf!E436</f>
        <v>18889.6030929526</v>
      </c>
      <c r="G436" s="376" t="n">
        <f aca="false">+[2]data1cf!F436</f>
        <v>17902.0078840993</v>
      </c>
      <c r="H436" s="376" t="n">
        <f aca="false">+[2]data1cf!G436</f>
        <v>16659.0500455341</v>
      </c>
      <c r="I436" s="376" t="n">
        <f aca="false">+[2]data1cf!H436</f>
        <v>15676.2464487968</v>
      </c>
      <c r="J436" s="376" t="n">
        <f aca="false">+[2]data1cf!I436</f>
        <v>15004.1299642746</v>
      </c>
      <c r="K436" s="376" t="n">
        <f aca="false">+[2]data1cf!J436</f>
        <v>14417.9854110496</v>
      </c>
      <c r="L436" s="376" t="n">
        <f aca="false">+[2]data1cf!K436</f>
        <v>13670.7768235432</v>
      </c>
      <c r="M436" s="376" t="n">
        <f aca="false">+[2]data1cf!L436</f>
        <v>13019.1277108608</v>
      </c>
      <c r="N436" s="376" t="n">
        <f aca="false">+[2]data1cf!M436</f>
        <v>12337.5034208888</v>
      </c>
      <c r="O436" s="376" t="n">
        <f aca="false">+[2]data1cf!N436</f>
        <v>11742.1457518862</v>
      </c>
      <c r="P436" s="376" t="n">
        <f aca="false">+[2]data1cf!O436</f>
        <v>12686.2779842007</v>
      </c>
      <c r="Q436" s="376" t="n">
        <f aca="false">+[2]data1cf!P436</f>
        <v>13865.6599415386</v>
      </c>
      <c r="R436" s="376" t="n">
        <f aca="false">+[2]data1cf!Q436</f>
        <v>12461.8560709379</v>
      </c>
      <c r="S436" s="376" t="n">
        <f aca="false">+[2]data1cf!R436</f>
        <v>9120.16556454706</v>
      </c>
      <c r="T436" s="376" t="n">
        <f aca="false">+[2]data1cf!S436</f>
        <v>8606.48740864817</v>
      </c>
      <c r="U436" s="376" t="n">
        <f aca="false">+[2]data1cf!T436</f>
        <v>8092.83449968676</v>
      </c>
      <c r="V436" s="376" t="n">
        <f aca="false">+[2]data1cf!U436</f>
        <v>7579.20759507098</v>
      </c>
      <c r="W436" s="376" t="n">
        <f aca="false">+[2]data1cf!V436</f>
        <v>10710.2145265734</v>
      </c>
      <c r="X436" s="376" t="n">
        <f aca="false">+[2]data1cf!W436</f>
        <v>10196.6419944439</v>
      </c>
      <c r="Y436" s="376" t="n">
        <f aca="false">+[2]data1cf!X436</f>
        <v>9683.0978779649</v>
      </c>
      <c r="Z436" s="376" t="n">
        <f aca="false">+[2]data1cf!Y436</f>
        <v>9169.58302960603</v>
      </c>
      <c r="AA436" s="376" t="n">
        <f aca="false">+[2]data1cf!Z436</f>
        <v>8656.09832741087</v>
      </c>
      <c r="AB436" s="376"/>
      <c r="AC436" s="377" t="n">
        <f aca="false">XNPV(0.1,B436:AA436,$B$1:$AA$1)</f>
        <v>39542.5491019445</v>
      </c>
      <c r="AD436" s="377" t="n">
        <f aca="false">SUMPRODUCT(B436:AA436,$B$1010:$AA$1010)</f>
        <v>72496.2066190248</v>
      </c>
      <c r="AE436" s="378" t="n">
        <f aca="false">SUMPRODUCT(B436:AA436,$B$1012:$AA$1012)</f>
        <v>53518.7174619546</v>
      </c>
      <c r="AF436" s="379" t="n">
        <f aca="false">XIRR(B436:AA436,$B$1:$AA$1)</f>
        <v>0.159266166699341</v>
      </c>
      <c r="AG436" s="380" t="n">
        <f aca="false">1-EXP(-(1/0.25)*(AD436/ABS($AD$1010)))</f>
        <v>0.979039686655935</v>
      </c>
    </row>
    <row r="437" customFormat="false" ht="12.75" hidden="false" customHeight="false" outlineLevel="0" collapsed="false">
      <c r="A437" s="371"/>
      <c r="B437" s="376" t="n">
        <f aca="false">+[2]data1cf!A437</f>
        <v>-92053.069548266</v>
      </c>
      <c r="C437" s="376" t="n">
        <f aca="false">+[2]data1cf!B437</f>
        <v>13095.6152115607</v>
      </c>
      <c r="D437" s="376" t="n">
        <f aca="false">+[2]data1cf!C437</f>
        <v>20269.3527932419</v>
      </c>
      <c r="E437" s="376" t="n">
        <f aca="false">+[2]data1cf!D437</f>
        <v>19091.9189740389</v>
      </c>
      <c r="F437" s="376" t="n">
        <f aca="false">+[2]data1cf!E437</f>
        <v>17746.753156938</v>
      </c>
      <c r="G437" s="376" t="n">
        <f aca="false">+[2]data1cf!F437</f>
        <v>16825.3908498098</v>
      </c>
      <c r="H437" s="376" t="n">
        <f aca="false">+[2]data1cf!G437</f>
        <v>15664.8449636667</v>
      </c>
      <c r="I437" s="376" t="n">
        <f aca="false">+[2]data1cf!H437</f>
        <v>14747.5357506929</v>
      </c>
      <c r="J437" s="376" t="n">
        <f aca="false">+[2]data1cf!I437</f>
        <v>14120.2093494764</v>
      </c>
      <c r="K437" s="376" t="n">
        <f aca="false">+[2]data1cf!J437</f>
        <v>13573.5576221971</v>
      </c>
      <c r="L437" s="376" t="n">
        <f aca="false">+[2]data1cf!K437</f>
        <v>12875.7113397001</v>
      </c>
      <c r="M437" s="376" t="n">
        <f aca="false">+[2]data1cf!L437</f>
        <v>12267.4883573319</v>
      </c>
      <c r="N437" s="376" t="n">
        <f aca="false">+[2]data1cf!M437</f>
        <v>11631.2877542268</v>
      </c>
      <c r="O437" s="376" t="n">
        <f aca="false">+[2]data1cf!N437</f>
        <v>11076.0512151797</v>
      </c>
      <c r="P437" s="376" t="n">
        <f aca="false">+[2]data1cf!O437</f>
        <v>11956.8198556956</v>
      </c>
      <c r="Q437" s="376" t="n">
        <f aca="false">+[2]data1cf!P437</f>
        <v>13057.6073768979</v>
      </c>
      <c r="R437" s="376" t="n">
        <f aca="false">+[2]data1cf!Q437</f>
        <v>11747.3534991289</v>
      </c>
      <c r="S437" s="376" t="n">
        <f aca="false">+[2]data1cf!R437</f>
        <v>8628.35444520214</v>
      </c>
      <c r="T437" s="376" t="n">
        <f aca="false">+[2]data1cf!S437</f>
        <v>8148.90798563101</v>
      </c>
      <c r="U437" s="376" t="n">
        <f aca="false">+[2]data1cf!T437</f>
        <v>7669.48509053243</v>
      </c>
      <c r="V437" s="376" t="n">
        <f aca="false">+[2]data1cf!U437</f>
        <v>7190.08646684055</v>
      </c>
      <c r="W437" s="376" t="n">
        <f aca="false">+[2]data1cf!V437</f>
        <v>10112.4419747842</v>
      </c>
      <c r="X437" s="376" t="n">
        <f aca="false">+[2]data1cf!W437</f>
        <v>9633.09410017661</v>
      </c>
      <c r="Y437" s="376" t="n">
        <f aca="false">+[2]data1cf!X437</f>
        <v>9153.77274759047</v>
      </c>
      <c r="Z437" s="376" t="n">
        <f aca="false">+[2]data1cf!Y437</f>
        <v>8674.4787126864</v>
      </c>
      <c r="AA437" s="376" t="n">
        <f aca="false">+[2]data1cf!Z437</f>
        <v>8195.21281499489</v>
      </c>
      <c r="AB437" s="376"/>
      <c r="AC437" s="377" t="n">
        <f aca="false">XNPV(0.1,B437:AA437,$B$1:$AA$1)</f>
        <v>37918.6428332882</v>
      </c>
      <c r="AD437" s="377" t="n">
        <f aca="false">SUMPRODUCT(B437:AA437,$B$1010:$AA$1010)</f>
        <v>68933.4652370418</v>
      </c>
      <c r="AE437" s="378" t="n">
        <f aca="false">SUMPRODUCT(B437:AA437,$B$1012:$AA$1012)</f>
        <v>51056.1821374746</v>
      </c>
      <c r="AF437" s="379" t="n">
        <f aca="false">XIRR(B437:AA437,$B$1:$AA$1)</f>
        <v>0.160737791400597</v>
      </c>
      <c r="AG437" s="380" t="n">
        <f aca="false">1-EXP(-(1/0.25)*(AD437/ABS($AD$1010)))</f>
        <v>0.974655092160349</v>
      </c>
    </row>
    <row r="438" customFormat="false" ht="12.75" hidden="false" customHeight="false" outlineLevel="0" collapsed="false">
      <c r="A438" s="371"/>
      <c r="B438" s="376" t="n">
        <f aca="false">+[2]data1cf!A438</f>
        <v>-99254.8184431759</v>
      </c>
      <c r="C438" s="376" t="n">
        <f aca="false">+[2]data1cf!B438</f>
        <v>14036.491881705</v>
      </c>
      <c r="D438" s="376" t="n">
        <f aca="false">+[2]data1cf!C438</f>
        <v>21691.4372104206</v>
      </c>
      <c r="E438" s="376" t="n">
        <f aca="false">+[2]data1cf!D438</f>
        <v>20457.190070894</v>
      </c>
      <c r="F438" s="376" t="n">
        <f aca="false">+[2]data1cf!E438</f>
        <v>18999.0307310989</v>
      </c>
      <c r="G438" s="376" t="n">
        <f aca="false">+[2]data1cf!F438</f>
        <v>18005.0937360013</v>
      </c>
      <c r="H438" s="376" t="n">
        <f aca="false">+[2]data1cf!G438</f>
        <v>16754.2449705311</v>
      </c>
      <c r="I438" s="376" t="n">
        <f aca="false">+[2]data1cf!H438</f>
        <v>15765.1703004874</v>
      </c>
      <c r="J438" s="376" t="n">
        <f aca="false">+[2]data1cf!I438</f>
        <v>15088.7651750211</v>
      </c>
      <c r="K438" s="376" t="n">
        <f aca="false">+[2]data1cf!J438</f>
        <v>14498.8391921168</v>
      </c>
      <c r="L438" s="376" t="n">
        <f aca="false">+[2]data1cf!K438</f>
        <v>13746.9041744113</v>
      </c>
      <c r="M438" s="376" t="n">
        <f aca="false">+[2]data1cf!L438</f>
        <v>13091.0970189935</v>
      </c>
      <c r="N438" s="376" t="n">
        <f aca="false">+[2]data1cf!M438</f>
        <v>12405.1234206713</v>
      </c>
      <c r="O438" s="376" t="n">
        <f aca="false">+[2]data1cf!N438</f>
        <v>11805.9241620142</v>
      </c>
      <c r="P438" s="376" t="n">
        <f aca="false">+[2]data1cf!O438</f>
        <v>12756.1234447581</v>
      </c>
      <c r="Q438" s="376" t="n">
        <f aca="false">+[2]data1cf!P438</f>
        <v>13943.0308026291</v>
      </c>
      <c r="R438" s="376" t="n">
        <f aca="false">+[2]data1cf!Q438</f>
        <v>12530.2695401245</v>
      </c>
      <c r="S438" s="376" t="n">
        <f aca="false">+[2]data1cf!R438</f>
        <v>9167.25637455463</v>
      </c>
      <c r="T438" s="376" t="n">
        <f aca="false">+[2]data1cf!S438</f>
        <v>8650.3005410177</v>
      </c>
      <c r="U438" s="376" t="n">
        <f aca="false">+[2]data1cf!T438</f>
        <v>8133.37011551394</v>
      </c>
      <c r="V438" s="376" t="n">
        <f aca="false">+[2]data1cf!U438</f>
        <v>7616.46586028434</v>
      </c>
      <c r="W438" s="376" t="n">
        <f aca="false">+[2]data1cf!V438</f>
        <v>10767.4511211862</v>
      </c>
      <c r="X438" s="376" t="n">
        <f aca="false">+[2]data1cf!W438</f>
        <v>10250.6015853828</v>
      </c>
      <c r="Y438" s="376" t="n">
        <f aca="false">+[2]data1cf!X438</f>
        <v>9733.7806465446</v>
      </c>
      <c r="Z438" s="376" t="n">
        <f aca="false">+[2]data1cf!Y438</f>
        <v>9216.98916258049</v>
      </c>
      <c r="AA438" s="376" t="n">
        <f aca="false">+[2]data1cf!Z438</f>
        <v>8700.22801713672</v>
      </c>
      <c r="AB438" s="376"/>
      <c r="AC438" s="377" t="n">
        <f aca="false">XNPV(0.1,B438:AA438,$B$1:$AA$1)</f>
        <v>39680.3127434703</v>
      </c>
      <c r="AD438" s="377" t="n">
        <f aca="false">SUMPRODUCT(B438:AA438,$B$1010:$AA$1010)</f>
        <v>72813.8601664445</v>
      </c>
      <c r="AE438" s="378" t="n">
        <f aca="false">SUMPRODUCT(B438:AA438,$B$1012:$AA$1012)</f>
        <v>53733.463879863</v>
      </c>
      <c r="AF438" s="379" t="n">
        <f aca="false">XIRR(B438:AA438,$B$1:$AA$1)</f>
        <v>0.159111741362169</v>
      </c>
      <c r="AG438" s="380" t="n">
        <f aca="false">1-EXP(-(1/0.25)*(AD438/ABS($AD$1010)))</f>
        <v>0.979391674238116</v>
      </c>
    </row>
    <row r="439" customFormat="false" ht="12.75" hidden="false" customHeight="false" outlineLevel="0" collapsed="false">
      <c r="A439" s="371"/>
      <c r="B439" s="376" t="n">
        <f aca="false">+[2]data1cf!A439</f>
        <v>-103343.226655023</v>
      </c>
      <c r="C439" s="376" t="n">
        <f aca="false">+[2]data1cf!B439</f>
        <v>14505.6540641623</v>
      </c>
      <c r="D439" s="376" t="n">
        <f aca="false">+[2]data1cf!C439</f>
        <v>22533.731674048</v>
      </c>
      <c r="E439" s="376" t="n">
        <f aca="false">+[2]data1cf!D439</f>
        <v>21212.6916028834</v>
      </c>
      <c r="F439" s="376" t="n">
        <f aca="false">+[2]data1cf!E439</f>
        <v>19709.94442615</v>
      </c>
      <c r="G439" s="376" t="n">
        <f aca="false">+[2]data1cf!F439</f>
        <v>18674.8070289563</v>
      </c>
      <c r="H439" s="376" t="n">
        <f aca="false">+[2]data1cf!G439</f>
        <v>17372.6936278008</v>
      </c>
      <c r="I439" s="376" t="n">
        <f aca="false">+[2]data1cf!H439</f>
        <v>16342.8779532742</v>
      </c>
      <c r="J439" s="376" t="n">
        <f aca="false">+[2]data1cf!I439</f>
        <v>15638.6110039402</v>
      </c>
      <c r="K439" s="376" t="n">
        <f aca="false">+[2]data1cf!J439</f>
        <v>15024.1183741506</v>
      </c>
      <c r="L439" s="376" t="n">
        <f aca="false">+[2]data1cf!K439</f>
        <v>14241.4773664942</v>
      </c>
      <c r="M439" s="376" t="n">
        <f aca="false">+[2]data1cf!L439</f>
        <v>13558.6568388124</v>
      </c>
      <c r="N439" s="376" t="n">
        <f aca="false">+[2]data1cf!M439</f>
        <v>12844.4272813692</v>
      </c>
      <c r="O439" s="376" t="n">
        <f aca="false">+[2]data1cf!N439</f>
        <v>12220.2705371777</v>
      </c>
      <c r="P439" s="376" t="n">
        <f aca="false">+[2]data1cf!O439</f>
        <v>13209.8853580055</v>
      </c>
      <c r="Q439" s="376" t="n">
        <f aca="false">+[2]data1cf!P439</f>
        <v>14445.6826525539</v>
      </c>
      <c r="R439" s="376" t="n">
        <f aca="false">+[2]data1cf!Q439</f>
        <v>12974.728298393</v>
      </c>
      <c r="S439" s="376" t="n">
        <f aca="false">+[2]data1cf!R439</f>
        <v>9473.18915636848</v>
      </c>
      <c r="T439" s="376" t="n">
        <f aca="false">+[2]data1cf!S439</f>
        <v>8934.93937954352</v>
      </c>
      <c r="U439" s="376" t="n">
        <f aca="false">+[2]data1cf!T439</f>
        <v>8396.71605733477</v>
      </c>
      <c r="V439" s="376" t="n">
        <f aca="false">+[2]data1cf!U439</f>
        <v>7858.51998338072</v>
      </c>
      <c r="W439" s="376" t="n">
        <f aca="false">+[2]data1cf!V439</f>
        <v>11139.2975729387</v>
      </c>
      <c r="X439" s="376" t="n">
        <f aca="false">+[2]data1cf!W439</f>
        <v>10601.1584723604</v>
      </c>
      <c r="Y439" s="376" t="n">
        <f aca="false">+[2]data1cf!X439</f>
        <v>10063.0491466857</v>
      </c>
      <c r="Z439" s="376" t="n">
        <f aca="false">+[2]data1cf!Y439</f>
        <v>9524.97048916178</v>
      </c>
      <c r="AA439" s="376" t="n">
        <f aca="false">+[2]data1cf!Z439</f>
        <v>8986.92341983306</v>
      </c>
      <c r="AB439" s="376"/>
      <c r="AC439" s="377" t="n">
        <f aca="false">XNPV(0.1,B439:AA439,$B$1:$AA$1)</f>
        <v>40635.5555012815</v>
      </c>
      <c r="AD439" s="377" t="n">
        <f aca="false">SUMPRODUCT(B439:AA439,$B$1010:$AA$1010)</f>
        <v>74969.8742479992</v>
      </c>
      <c r="AE439" s="378" t="n">
        <f aca="false">SUMPRODUCT(B439:AA439,$B$1012:$AA$1012)</f>
        <v>55207.2780590854</v>
      </c>
      <c r="AF439" s="379" t="n">
        <f aca="false">XIRR(B439:AA439,$B$1:$AA$1)</f>
        <v>0.158204123863371</v>
      </c>
      <c r="AG439" s="380" t="n">
        <f aca="false">1-EXP(-(1/0.25)*(AD439/ABS($AD$1010)))</f>
        <v>0.981629472991581</v>
      </c>
    </row>
    <row r="440" customFormat="false" ht="12.75" hidden="false" customHeight="false" outlineLevel="0" collapsed="false">
      <c r="A440" s="371"/>
      <c r="B440" s="376" t="n">
        <f aca="false">+[2]data1cf!A440</f>
        <v>-105353.855205219</v>
      </c>
      <c r="C440" s="376" t="n">
        <f aca="false">+[2]data1cf!B440</f>
        <v>14751.6680062704</v>
      </c>
      <c r="D440" s="376" t="n">
        <f aca="false">+[2]data1cf!C440</f>
        <v>22883.4440048546</v>
      </c>
      <c r="E440" s="376" t="n">
        <f aca="false">+[2]data1cf!D440</f>
        <v>21604.7917443458</v>
      </c>
      <c r="F440" s="376" t="n">
        <f aca="false">+[2]data1cf!E440</f>
        <v>20059.562981326</v>
      </c>
      <c r="G440" s="376" t="n">
        <f aca="false">+[2]data1cf!F440</f>
        <v>19004.1637363807</v>
      </c>
      <c r="H440" s="376" t="n">
        <f aca="false">+[2]data1cf!G440</f>
        <v>17676.8390219749</v>
      </c>
      <c r="I440" s="376" t="n">
        <f aca="false">+[2]data1cf!H440</f>
        <v>16626.9874257564</v>
      </c>
      <c r="J440" s="376" t="n">
        <f aca="false">+[2]data1cf!I440</f>
        <v>15909.0183763321</v>
      </c>
      <c r="K440" s="376" t="n">
        <f aca="false">+[2]data1cf!J440</f>
        <v>15282.4441737027</v>
      </c>
      <c r="L440" s="376" t="n">
        <f aca="false">+[2]data1cf!K440</f>
        <v>14484.7023402828</v>
      </c>
      <c r="M440" s="376" t="n">
        <f aca="false">+[2]data1cf!L440</f>
        <v>13788.5969705068</v>
      </c>
      <c r="N440" s="376" t="n">
        <f aca="false">+[2]data1cf!M440</f>
        <v>13060.4714821345</v>
      </c>
      <c r="O440" s="376" t="n">
        <f aca="false">+[2]data1cf!N440</f>
        <v>12424.0409554935</v>
      </c>
      <c r="P440" s="376" t="n">
        <f aca="false">+[2]data1cf!O440</f>
        <v>13433.0398500455</v>
      </c>
      <c r="Q440" s="376" t="n">
        <f aca="false">+[2]data1cf!P440</f>
        <v>14692.8806102675</v>
      </c>
      <c r="R440" s="376" t="n">
        <f aca="false">+[2]data1cf!Q440</f>
        <v>13193.3076139735</v>
      </c>
      <c r="S440" s="376" t="n">
        <f aca="false">+[2]data1cf!R440</f>
        <v>9623.64311147342</v>
      </c>
      <c r="T440" s="376" t="n">
        <f aca="false">+[2]data1cf!S440</f>
        <v>9074.92123692662</v>
      </c>
      <c r="U440" s="376" t="n">
        <f aca="false">+[2]data1cf!T440</f>
        <v>8526.22633169263</v>
      </c>
      <c r="V440" s="376" t="n">
        <f aca="false">+[2]data1cf!U440</f>
        <v>7977.55920485083</v>
      </c>
      <c r="W440" s="376" t="n">
        <f aca="false">+[2]data1cf!V440</f>
        <v>11322.1670550066</v>
      </c>
      <c r="X440" s="376" t="n">
        <f aca="false">+[2]data1cf!W440</f>
        <v>10773.5580100051</v>
      </c>
      <c r="Y440" s="376" t="n">
        <f aca="false">+[2]data1cf!X440</f>
        <v>10224.9793192027</v>
      </c>
      <c r="Z440" s="376" t="n">
        <f aca="false">+[2]data1cf!Y440</f>
        <v>9676.4318932254</v>
      </c>
      <c r="AA440" s="376" t="n">
        <f aca="false">+[2]data1cf!Z440</f>
        <v>9127.91667001803</v>
      </c>
      <c r="AB440" s="376"/>
      <c r="AC440" s="377" t="n">
        <f aca="false">XNPV(0.1,B440:AA440,$B$1:$AA$1)</f>
        <v>41081.3601498306</v>
      </c>
      <c r="AD440" s="377" t="n">
        <f aca="false">SUMPRODUCT(B440:AA440,$B$1010:$AA$1010)</f>
        <v>76004.1305605686</v>
      </c>
      <c r="AE440" s="378" t="n">
        <f aca="false">SUMPRODUCT(B440:AA440,$B$1012:$AA$1012)</f>
        <v>55906.8503688876</v>
      </c>
      <c r="AF440" s="379" t="n">
        <f aca="false">XIRR(B440:AA440,$B$1:$AA$1)</f>
        <v>0.157741958976049</v>
      </c>
      <c r="AG440" s="380" t="n">
        <f aca="false">1-EXP(-(1/0.25)*(AD440/ABS($AD$1010)))</f>
        <v>0.982615024330937</v>
      </c>
    </row>
    <row r="441" customFormat="false" ht="12.75" hidden="false" customHeight="false" outlineLevel="0" collapsed="false">
      <c r="A441" s="371"/>
      <c r="B441" s="376" t="n">
        <f aca="false">+[2]data1cf!A441</f>
        <v>-98750.562266918</v>
      </c>
      <c r="C441" s="376" t="n">
        <f aca="false">+[2]data1cf!B441</f>
        <v>13900.908148034</v>
      </c>
      <c r="D441" s="376" t="n">
        <f aca="false">+[2]data1cf!C441</f>
        <v>21587.8975918805</v>
      </c>
      <c r="E441" s="376" t="n">
        <f aca="false">+[2]data1cf!D441</f>
        <v>20396.3125571104</v>
      </c>
      <c r="F441" s="376" t="n">
        <f aca="false">+[2]data1cf!E441</f>
        <v>18911.3480431332</v>
      </c>
      <c r="G441" s="376" t="n">
        <f aca="false">+[2]data1cf!F441</f>
        <v>17922.4926240782</v>
      </c>
      <c r="H441" s="376" t="n">
        <f aca="false">+[2]data1cf!G441</f>
        <v>16677.9667373001</v>
      </c>
      <c r="I441" s="376" t="n">
        <f aca="false">+[2]data1cf!H441</f>
        <v>15693.9169821066</v>
      </c>
      <c r="J441" s="376" t="n">
        <f aca="false">+[2]data1cf!I441</f>
        <v>15020.9482788465</v>
      </c>
      <c r="K441" s="376" t="n">
        <f aca="false">+[2]data1cf!J441</f>
        <v>14434.0522975419</v>
      </c>
      <c r="L441" s="376" t="n">
        <f aca="false">+[2]data1cf!K441</f>
        <v>13685.9044958574</v>
      </c>
      <c r="M441" s="376" t="n">
        <f aca="false">+[2]data1cf!L441</f>
        <v>13033.4291163045</v>
      </c>
      <c r="N441" s="376" t="n">
        <f aca="false">+[2]data1cf!M441</f>
        <v>12350.9405520504</v>
      </c>
      <c r="O441" s="376" t="n">
        <f aca="false">+[2]data1cf!N441</f>
        <v>11754.8195002584</v>
      </c>
      <c r="P441" s="376" t="n">
        <f aca="false">+[2]data1cf!O441</f>
        <v>12700.157348554</v>
      </c>
      <c r="Q441" s="376" t="n">
        <f aca="false">+[2]data1cf!P441</f>
        <v>13881.0347184079</v>
      </c>
      <c r="R441" s="376" t="n">
        <f aca="false">+[2]data1cf!Q441</f>
        <v>12475.4508766409</v>
      </c>
      <c r="S441" s="376" t="n">
        <f aca="false">+[2]data1cf!R441</f>
        <v>9129.52323080873</v>
      </c>
      <c r="T441" s="376" t="n">
        <f aca="false">+[2]data1cf!S441</f>
        <v>8615.19375008774</v>
      </c>
      <c r="U441" s="376" t="n">
        <f aca="false">+[2]data1cf!T441</f>
        <v>8100.88954831644</v>
      </c>
      <c r="V441" s="376" t="n">
        <f aca="false">+[2]data1cf!U441</f>
        <v>7586.61138386329</v>
      </c>
      <c r="W441" s="376" t="n">
        <f aca="false">+[2]data1cf!V441</f>
        <v>10721.5883158596</v>
      </c>
      <c r="X441" s="376" t="n">
        <f aca="false">+[2]data1cf!W441</f>
        <v>10207.364592835</v>
      </c>
      <c r="Y441" s="376" t="n">
        <f aca="false">+[2]data1cf!X441</f>
        <v>9693.16932149093</v>
      </c>
      <c r="Z441" s="376" t="n">
        <f aca="false">+[2]data1cf!Y441</f>
        <v>9179.00335537788</v>
      </c>
      <c r="AA441" s="376" t="n">
        <f aca="false">+[2]data1cf!Z441</f>
        <v>8664.86757365274</v>
      </c>
      <c r="AB441" s="376"/>
      <c r="AC441" s="377" t="n">
        <f aca="false">XNPV(0.1,B441:AA441,$B$1:$AA$1)</f>
        <v>39516.3935949485</v>
      </c>
      <c r="AD441" s="377" t="n">
        <f aca="false">SUMPRODUCT(B441:AA441,$B$1010:$AA$1010)</f>
        <v>72501.9587742705</v>
      </c>
      <c r="AE441" s="378" t="n">
        <f aca="false">SUMPRODUCT(B441:AA441,$B$1012:$AA$1012)</f>
        <v>53505.5735717589</v>
      </c>
      <c r="AF441" s="379" t="n">
        <f aca="false">XIRR(B441:AA441,$B$1:$AA$1)</f>
        <v>0.159135001142681</v>
      </c>
      <c r="AG441" s="380" t="n">
        <f aca="false">1-EXP(-(1/0.25)*(AD441/ABS($AD$1010)))</f>
        <v>0.979046113680786</v>
      </c>
    </row>
    <row r="442" customFormat="false" ht="12.75" hidden="false" customHeight="false" outlineLevel="0" collapsed="false">
      <c r="A442" s="371"/>
      <c r="B442" s="376" t="n">
        <f aca="false">+[2]data1cf!A442</f>
        <v>-104699.241004744</v>
      </c>
      <c r="C442" s="376" t="n">
        <f aca="false">+[2]data1cf!B442</f>
        <v>14674.4072362646</v>
      </c>
      <c r="D442" s="376" t="n">
        <f aca="false">+[2]data1cf!C442</f>
        <v>22812.5307632364</v>
      </c>
      <c r="E442" s="376" t="n">
        <f aca="false">+[2]data1cf!D442</f>
        <v>21520.4604452345</v>
      </c>
      <c r="F442" s="376" t="n">
        <f aca="false">+[2]data1cf!E442</f>
        <v>19945.7352576794</v>
      </c>
      <c r="G442" s="376" t="n">
        <f aca="false">+[2]data1cf!F442</f>
        <v>18896.9328022131</v>
      </c>
      <c r="H442" s="376" t="n">
        <f aca="false">+[2]data1cf!G442</f>
        <v>17577.8163088955</v>
      </c>
      <c r="I442" s="376" t="n">
        <f aca="false">+[2]data1cf!H442</f>
        <v>16534.487945851</v>
      </c>
      <c r="J442" s="376" t="n">
        <f aca="false">+[2]data1cf!I442</f>
        <v>15820.9799836297</v>
      </c>
      <c r="K442" s="376" t="n">
        <f aca="false">+[2]data1cf!J442</f>
        <v>15198.3392619728</v>
      </c>
      <c r="L442" s="376" t="n">
        <f aca="false">+[2]data1cf!K442</f>
        <v>14405.5139085177</v>
      </c>
      <c r="M442" s="376" t="n">
        <f aca="false">+[2]data1cf!L442</f>
        <v>13713.733776382</v>
      </c>
      <c r="N442" s="376" t="n">
        <f aca="false">+[2]data1cf!M442</f>
        <v>12990.1324820555</v>
      </c>
      <c r="O442" s="376" t="n">
        <f aca="false">+[2]data1cf!N442</f>
        <v>12357.6980153949</v>
      </c>
      <c r="P442" s="376" t="n">
        <f aca="false">+[2]data1cf!O442</f>
        <v>13360.3859034103</v>
      </c>
      <c r="Q442" s="376" t="n">
        <f aca="false">+[2]data1cf!P442</f>
        <v>14612.398666732</v>
      </c>
      <c r="R442" s="376" t="n">
        <f aca="false">+[2]data1cf!Q442</f>
        <v>13122.1432390843</v>
      </c>
      <c r="S442" s="376" t="n">
        <f aca="false">+[2]data1cf!R442</f>
        <v>9574.65877992214</v>
      </c>
      <c r="T442" s="376" t="n">
        <f aca="false">+[2]data1cf!S442</f>
        <v>9029.3463784363</v>
      </c>
      <c r="U442" s="376" t="n">
        <f aca="false">+[2]data1cf!T442</f>
        <v>8484.06077868994</v>
      </c>
      <c r="V442" s="376" t="n">
        <f aca="false">+[2]data1cf!U442</f>
        <v>7938.80278473525</v>
      </c>
      <c r="W442" s="376" t="n">
        <f aca="false">+[2]data1cf!V442</f>
        <v>11262.6289768353</v>
      </c>
      <c r="X442" s="376" t="n">
        <f aca="false">+[2]data1cf!W442</f>
        <v>10717.4287038304</v>
      </c>
      <c r="Y442" s="376" t="n">
        <f aca="false">+[2]data1cf!X442</f>
        <v>10172.2585964195</v>
      </c>
      <c r="Z442" s="376" t="n">
        <f aca="false">+[2]data1cf!Y442</f>
        <v>9627.11955957023</v>
      </c>
      <c r="AA442" s="376" t="n">
        <f aca="false">+[2]data1cf!Z442</f>
        <v>9082.01252539959</v>
      </c>
      <c r="AB442" s="376"/>
      <c r="AC442" s="377" t="n">
        <f aca="false">XNPV(0.1,B442:AA442,$B$1:$AA$1)</f>
        <v>41006.8208857549</v>
      </c>
      <c r="AD442" s="377" t="n">
        <f aca="false">SUMPRODUCT(B442:AA442,$B$1010:$AA$1010)</f>
        <v>75745.6417723564</v>
      </c>
      <c r="AE442" s="378" t="n">
        <f aca="false">SUMPRODUCT(B442:AA442,$B$1012:$AA$1012)</f>
        <v>55754.2057838224</v>
      </c>
      <c r="AF442" s="379" t="n">
        <f aca="false">XIRR(B442:AA442,$B$1:$AA$1)</f>
        <v>0.158009770386605</v>
      </c>
      <c r="AG442" s="380" t="n">
        <f aca="false">1-EXP(-(1/0.25)*(AD442/ABS($AD$1010)))</f>
        <v>0.982373778395174</v>
      </c>
    </row>
    <row r="443" customFormat="false" ht="12.75" hidden="false" customHeight="false" outlineLevel="0" collapsed="false">
      <c r="A443" s="371"/>
      <c r="B443" s="376" t="n">
        <f aca="false">+[2]data1cf!A443</f>
        <v>-90373.8856922522</v>
      </c>
      <c r="C443" s="376" t="n">
        <f aca="false">+[2]data1cf!B443</f>
        <v>12904.1389663359</v>
      </c>
      <c r="D443" s="376" t="n">
        <f aca="false">+[2]data1cf!C443</f>
        <v>19942.2580232654</v>
      </c>
      <c r="E443" s="376" t="n">
        <f aca="false">+[2]data1cf!D443</f>
        <v>18852.257572722</v>
      </c>
      <c r="F443" s="376" t="n">
        <f aca="false">+[2]data1cf!E443</f>
        <v>17454.7679299516</v>
      </c>
      <c r="G443" s="376" t="n">
        <f aca="false">+[2]data1cf!F443</f>
        <v>16550.3273797706</v>
      </c>
      <c r="H443" s="376" t="n">
        <f aca="false">+[2]data1cf!G443</f>
        <v>15410.8368149569</v>
      </c>
      <c r="I443" s="376" t="n">
        <f aca="false">+[2]data1cf!H443</f>
        <v>14510.2606759476</v>
      </c>
      <c r="J443" s="376" t="n">
        <f aca="false">+[2]data1cf!I443</f>
        <v>13894.3776342035</v>
      </c>
      <c r="K443" s="376" t="n">
        <f aca="false">+[2]data1cf!J443</f>
        <v>13357.8158770809</v>
      </c>
      <c r="L443" s="376" t="n">
        <f aca="false">+[2]data1cf!K443</f>
        <v>12672.5811049656</v>
      </c>
      <c r="M443" s="376" t="n">
        <f aca="false">+[2]data1cf!L443</f>
        <v>12075.4530075139</v>
      </c>
      <c r="N443" s="376" t="n">
        <f aca="false">+[2]data1cf!M443</f>
        <v>11450.8576424217</v>
      </c>
      <c r="O443" s="376" t="n">
        <f aca="false">+[2]data1cf!N443</f>
        <v>10905.8715980964</v>
      </c>
      <c r="P443" s="376" t="n">
        <f aca="false">+[2]data1cf!O443</f>
        <v>11770.4515578845</v>
      </c>
      <c r="Q443" s="376" t="n">
        <f aca="false">+[2]data1cf!P443</f>
        <v>12851.1590899721</v>
      </c>
      <c r="R443" s="376" t="n">
        <f aca="false">+[2]data1cf!Q443</f>
        <v>11564.8061768274</v>
      </c>
      <c r="S443" s="376" t="n">
        <f aca="false">+[2]data1cf!R443</f>
        <v>8502.70226918932</v>
      </c>
      <c r="T443" s="376" t="n">
        <f aca="false">+[2]data1cf!S443</f>
        <v>8032.00162068876</v>
      </c>
      <c r="U443" s="376" t="n">
        <f aca="false">+[2]data1cf!T443</f>
        <v>7561.32410680997</v>
      </c>
      <c r="V443" s="376" t="n">
        <f aca="false">+[2]data1cf!U443</f>
        <v>7090.67042159162</v>
      </c>
      <c r="W443" s="376" t="n">
        <f aca="false">+[2]data1cf!V443</f>
        <v>9959.71785176499</v>
      </c>
      <c r="X443" s="376" t="n">
        <f aca="false">+[2]data1cf!W443</f>
        <v>9489.11398989273</v>
      </c>
      <c r="Y443" s="376" t="n">
        <f aca="false">+[2]data1cf!X443</f>
        <v>9018.53616624109</v>
      </c>
      <c r="Z443" s="376" t="n">
        <f aca="false">+[2]data1cf!Y443</f>
        <v>8547.98516195669</v>
      </c>
      <c r="AA443" s="376" t="n">
        <f aca="false">+[2]data1cf!Z443</f>
        <v>8077.46178162056</v>
      </c>
      <c r="AB443" s="376"/>
      <c r="AC443" s="377" t="n">
        <f aca="false">XNPV(0.1,B443:AA443,$B$1:$AA$1)</f>
        <v>37596.0456528245</v>
      </c>
      <c r="AD443" s="377" t="n">
        <f aca="false">SUMPRODUCT(B443:AA443,$B$1010:$AA$1010)</f>
        <v>68126.2277913972</v>
      </c>
      <c r="AE443" s="378" t="n">
        <f aca="false">SUMPRODUCT(B443:AA443,$B$1012:$AA$1012)</f>
        <v>50525.6170345232</v>
      </c>
      <c r="AF443" s="379" t="n">
        <f aca="false">XIRR(B443:AA443,$B$1:$AA$1)</f>
        <v>0.161326909679658</v>
      </c>
      <c r="AG443" s="380" t="n">
        <f aca="false">1-EXP(-(1/0.25)*(AD443/ABS($AD$1010)))</f>
        <v>0.973540491587519</v>
      </c>
    </row>
    <row r="444" customFormat="false" ht="12.75" hidden="false" customHeight="false" outlineLevel="0" collapsed="false">
      <c r="A444" s="371"/>
      <c r="B444" s="376" t="n">
        <f aca="false">+[2]data1cf!A444</f>
        <v>-114432.91774399</v>
      </c>
      <c r="C444" s="376" t="n">
        <f aca="false">+[2]data1cf!B444</f>
        <v>15845.8784584182</v>
      </c>
      <c r="D444" s="376" t="n">
        <f aca="false">+[2]data1cf!C444</f>
        <v>24734.4063860256</v>
      </c>
      <c r="E444" s="376" t="n">
        <f aca="false">+[2]data1cf!D444</f>
        <v>23242.3207500817</v>
      </c>
      <c r="F444" s="376" t="n">
        <f aca="false">+[2]data1cf!E444</f>
        <v>21638.277621008</v>
      </c>
      <c r="G444" s="376" t="n">
        <f aca="false">+[2]data1cf!F444</f>
        <v>20491.3853039741</v>
      </c>
      <c r="H444" s="376" t="n">
        <f aca="false">+[2]data1cf!G444</f>
        <v>19050.2180353769</v>
      </c>
      <c r="I444" s="376" t="n">
        <f aca="false">+[2]data1cf!H444</f>
        <v>17909.8935439813</v>
      </c>
      <c r="J444" s="376" t="n">
        <f aca="false">+[2]data1cf!I444</f>
        <v>17130.052189192</v>
      </c>
      <c r="K444" s="376" t="n">
        <f aca="false">+[2]data1cf!J444</f>
        <v>16448.9232278685</v>
      </c>
      <c r="L444" s="376" t="n">
        <f aca="false">+[2]data1cf!K444</f>
        <v>15582.9930950829</v>
      </c>
      <c r="M444" s="376" t="n">
        <f aca="false">+[2]data1cf!L444</f>
        <v>14826.8995628097</v>
      </c>
      <c r="N444" s="376" t="n">
        <f aca="false">+[2]data1cf!M444</f>
        <v>14036.0265192375</v>
      </c>
      <c r="O444" s="376" t="n">
        <f aca="false">+[2]data1cf!N444</f>
        <v>13344.1733047832</v>
      </c>
      <c r="P444" s="376" t="n">
        <f aca="false">+[2]data1cf!O444</f>
        <v>14440.7016525406</v>
      </c>
      <c r="Q444" s="376" t="n">
        <f aca="false">+[2]data1cf!P444</f>
        <v>15809.1115109572</v>
      </c>
      <c r="R444" s="376" t="n">
        <f aca="false">+[2]data1cf!Q444</f>
        <v>14180.3100494278</v>
      </c>
      <c r="S444" s="376" t="n">
        <f aca="false">+[2]data1cf!R444</f>
        <v>10303.0231329448</v>
      </c>
      <c r="T444" s="376" t="n">
        <f aca="false">+[2]data1cf!S444</f>
        <v>9707.01414008901</v>
      </c>
      <c r="U444" s="376" t="n">
        <f aca="false">+[2]data1cf!T444</f>
        <v>9111.03444067618</v>
      </c>
      <c r="V444" s="376" t="n">
        <f aca="false">+[2]data1cf!U444</f>
        <v>8515.08491350967</v>
      </c>
      <c r="W444" s="376" t="n">
        <f aca="false">+[2]data1cf!V444</f>
        <v>12147.9205060683</v>
      </c>
      <c r="X444" s="376" t="n">
        <f aca="false">+[2]data1cf!W444</f>
        <v>11552.0340660516</v>
      </c>
      <c r="Y444" s="376" t="n">
        <f aca="false">+[2]data1cf!X444</f>
        <v>10956.180596063</v>
      </c>
      <c r="Z444" s="376" t="n">
        <f aca="false">+[2]data1cf!Y444</f>
        <v>10360.3610852036</v>
      </c>
      <c r="AA444" s="376" t="n">
        <f aca="false">+[2]data1cf!Z444</f>
        <v>9764.57655224699</v>
      </c>
      <c r="AB444" s="376"/>
      <c r="AC444" s="377" t="n">
        <f aca="false">XNPV(0.1,B444:AA444,$B$1:$AA$1)</f>
        <v>43203.9294463237</v>
      </c>
      <c r="AD444" s="377" t="n">
        <f aca="false">SUMPRODUCT(B444:AA444,$B$1010:$AA$1010)</f>
        <v>80789.8788285456</v>
      </c>
      <c r="AE444" s="378" t="n">
        <f aca="false">SUMPRODUCT(B444:AA444,$B$1012:$AA$1012)</f>
        <v>59179.0747777518</v>
      </c>
      <c r="AF444" s="379" t="n">
        <f aca="false">XIRR(B444:AA444,$B$1:$AA$1)</f>
        <v>0.156033318405651</v>
      </c>
      <c r="AG444" s="380" t="n">
        <f aca="false">1-EXP(-(1/0.25)*(AD444/ABS($AD$1010)))</f>
        <v>0.986530135795647</v>
      </c>
    </row>
    <row r="445" customFormat="false" ht="12.75" hidden="false" customHeight="false" outlineLevel="0" collapsed="false">
      <c r="A445" s="371"/>
      <c r="B445" s="376" t="n">
        <f aca="false">+[2]data1cf!A445</f>
        <v>-111525.010123016</v>
      </c>
      <c r="C445" s="376" t="n">
        <f aca="false">+[2]data1cf!B445</f>
        <v>15492.5093343507</v>
      </c>
      <c r="D445" s="376" t="n">
        <f aca="false">+[2]data1cf!C445</f>
        <v>24164.5249116059</v>
      </c>
      <c r="E445" s="376" t="n">
        <f aca="false">+[2]data1cf!D445</f>
        <v>22760.9605771685</v>
      </c>
      <c r="F445" s="376" t="n">
        <f aca="false">+[2]data1cf!E445</f>
        <v>21132.6355117626</v>
      </c>
      <c r="G445" s="376" t="n">
        <f aca="false">+[2]data1cf!F445</f>
        <v>20015.0472556333</v>
      </c>
      <c r="H445" s="376" t="n">
        <f aca="false">+[2]data1cf!G445</f>
        <v>18610.3423012355</v>
      </c>
      <c r="I445" s="376" t="n">
        <f aca="false">+[2]data1cf!H445</f>
        <v>17498.9951211266</v>
      </c>
      <c r="J445" s="376" t="n">
        <f aca="false">+[2]data1cf!I445</f>
        <v>16738.9706744739</v>
      </c>
      <c r="K445" s="376" t="n">
        <f aca="false">+[2]data1cf!J445</f>
        <v>16075.314904671</v>
      </c>
      <c r="L445" s="376" t="n">
        <f aca="false">+[2]data1cf!K445</f>
        <v>15231.2246121266</v>
      </c>
      <c r="M445" s="376" t="n">
        <f aca="false">+[2]data1cf!L445</f>
        <v>14494.3445211254</v>
      </c>
      <c r="N445" s="376" t="n">
        <f aca="false">+[2]data1cf!M445</f>
        <v>13723.5687170187</v>
      </c>
      <c r="O445" s="376" t="n">
        <f aca="false">+[2]data1cf!N445</f>
        <v>13049.466680682</v>
      </c>
      <c r="P445" s="376" t="n">
        <f aca="false">+[2]data1cf!O445</f>
        <v>14117.9604639732</v>
      </c>
      <c r="Q445" s="376" t="n">
        <f aca="false">+[2]data1cf!P445</f>
        <v>15451.5970287051</v>
      </c>
      <c r="R445" s="376" t="n">
        <f aca="false">+[2]data1cf!Q445</f>
        <v>13864.1857919154</v>
      </c>
      <c r="S445" s="376" t="n">
        <f aca="false">+[2]data1cf!R445</f>
        <v>10085.4264005137</v>
      </c>
      <c r="T445" s="376" t="n">
        <f aca="false">+[2]data1cf!S445</f>
        <v>9504.56286690737</v>
      </c>
      <c r="U445" s="376" t="n">
        <f aca="false">+[2]data1cf!T445</f>
        <v>8923.72788235488</v>
      </c>
      <c r="V445" s="376" t="n">
        <f aca="false">+[2]data1cf!U445</f>
        <v>8342.92230332785</v>
      </c>
      <c r="W445" s="376" t="n">
        <f aca="false">+[2]data1cf!V445</f>
        <v>11883.442236078</v>
      </c>
      <c r="X445" s="376" t="n">
        <f aca="false">+[2]data1cf!W445</f>
        <v>11302.6981410641</v>
      </c>
      <c r="Y445" s="376" t="n">
        <f aca="false">+[2]data1cf!X445</f>
        <v>10721.9861782618</v>
      </c>
      <c r="Z445" s="376" t="n">
        <f aca="false">+[2]data1cf!Y445</f>
        <v>10141.3073116375</v>
      </c>
      <c r="AA445" s="376" t="n">
        <f aca="false">+[2]data1cf!Z445</f>
        <v>9560.66253407646</v>
      </c>
      <c r="AB445" s="376"/>
      <c r="AC445" s="377" t="n">
        <f aca="false">XNPV(0.1,B445:AA445,$B$1:$AA$1)</f>
        <v>42572.8109457252</v>
      </c>
      <c r="AD445" s="377" t="n">
        <f aca="false">SUMPRODUCT(B445:AA445,$B$1010:$AA$1010)</f>
        <v>79311.6867886074</v>
      </c>
      <c r="AE445" s="378" t="n">
        <f aca="false">SUMPRODUCT(B445:AA445,$B$1012:$AA$1012)</f>
        <v>58183.2150400205</v>
      </c>
      <c r="AF445" s="379" t="n">
        <f aca="false">XIRR(B445:AA445,$B$1:$AA$1)</f>
        <v>0.156626828670976</v>
      </c>
      <c r="AG445" s="380" t="n">
        <f aca="false">1-EXP(-(1/0.25)*(AD445/ABS($AD$1010)))</f>
        <v>0.985425630129489</v>
      </c>
    </row>
    <row r="446" customFormat="false" ht="12.75" hidden="false" customHeight="false" outlineLevel="0" collapsed="false">
      <c r="A446" s="371"/>
      <c r="B446" s="376" t="n">
        <f aca="false">+[2]data1cf!A446</f>
        <v>-101428.653552075</v>
      </c>
      <c r="C446" s="376" t="n">
        <f aca="false">+[2]data1cf!B446</f>
        <v>14196.5914946363</v>
      </c>
      <c r="D446" s="376" t="n">
        <f aca="false">+[2]data1cf!C446</f>
        <v>22129.1399388488</v>
      </c>
      <c r="E446" s="376" t="n">
        <f aca="false">+[2]data1cf!D446</f>
        <v>20893.1652331537</v>
      </c>
      <c r="F446" s="376" t="n">
        <f aca="false">+[2]data1cf!E446</f>
        <v>19377.0284919931</v>
      </c>
      <c r="G446" s="376" t="n">
        <f aca="false">+[2]data1cf!F446</f>
        <v>18361.1849562722</v>
      </c>
      <c r="H446" s="376" t="n">
        <f aca="false">+[2]data1cf!G446</f>
        <v>17083.0784271142</v>
      </c>
      <c r="I446" s="376" t="n">
        <f aca="false">+[2]data1cf!H446</f>
        <v>16072.3414813565</v>
      </c>
      <c r="J446" s="376" t="n">
        <f aca="false">+[2]data1cf!I446</f>
        <v>15381.1220301714</v>
      </c>
      <c r="K446" s="376" t="n">
        <f aca="false">+[2]data1cf!J446</f>
        <v>14778.1337900902</v>
      </c>
      <c r="L446" s="376" t="n">
        <f aca="false">+[2]data1cf!K446</f>
        <v>14009.872183759</v>
      </c>
      <c r="M446" s="376" t="n">
        <f aca="false">+[2]data1cf!L446</f>
        <v>13339.7018302469</v>
      </c>
      <c r="N446" s="376" t="n">
        <f aca="false">+[2]data1cf!M446</f>
        <v>12638.7043417478</v>
      </c>
      <c r="O446" s="376" t="n">
        <f aca="false">+[2]data1cf!N446</f>
        <v>12026.2350142832</v>
      </c>
      <c r="P446" s="376" t="n">
        <f aca="false">+[2]data1cf!O446</f>
        <v>12997.3918130292</v>
      </c>
      <c r="Q446" s="376" t="n">
        <f aca="false">+[2]data1cf!P446</f>
        <v>14210.2942905933</v>
      </c>
      <c r="R446" s="376" t="n">
        <f aca="false">+[2]data1cf!Q446</f>
        <v>12766.5913561266</v>
      </c>
      <c r="S446" s="376" t="n">
        <f aca="false">+[2]data1cf!R446</f>
        <v>9329.92296448638</v>
      </c>
      <c r="T446" s="376" t="n">
        <f aca="false">+[2]data1cf!S446</f>
        <v>8801.64499305913</v>
      </c>
      <c r="U446" s="376" t="n">
        <f aca="false">+[2]data1cf!T446</f>
        <v>8273.39298614055</v>
      </c>
      <c r="V446" s="376" t="n">
        <f aca="false">+[2]data1cf!U446</f>
        <v>7745.16772266587</v>
      </c>
      <c r="W446" s="376" t="n">
        <f aca="false">+[2]data1cf!V446</f>
        <v>10965.1644683018</v>
      </c>
      <c r="X446" s="376" t="n">
        <f aca="false">+[2]data1cf!W446</f>
        <v>10436.995122694</v>
      </c>
      <c r="Y446" s="376" t="n">
        <f aca="false">+[2]data1cf!X446</f>
        <v>9908.85500036946</v>
      </c>
      <c r="Z446" s="376" t="n">
        <f aca="false">+[2]data1cf!Y446</f>
        <v>9380.74497802664</v>
      </c>
      <c r="AA446" s="376" t="n">
        <f aca="false">+[2]data1cf!Z446</f>
        <v>8852.665958665</v>
      </c>
      <c r="AB446" s="376"/>
      <c r="AC446" s="377" t="n">
        <f aca="false">XNPV(0.1,B446:AA446,$B$1:$AA$1)</f>
        <v>40124.3416519499</v>
      </c>
      <c r="AD446" s="377" t="n">
        <f aca="false">SUMPRODUCT(B446:AA446,$B$1010:$AA$1010)</f>
        <v>73895.4169524845</v>
      </c>
      <c r="AE446" s="378" t="n">
        <f aca="false">SUMPRODUCT(B446:AA446,$B$1012:$AA$1012)</f>
        <v>54452.5727401013</v>
      </c>
      <c r="AF446" s="379" t="n">
        <f aca="false">XIRR(B446:AA446,$B$1:$AA$1)</f>
        <v>0.158496295389499</v>
      </c>
      <c r="AG446" s="380" t="n">
        <f aca="false">1-EXP(-(1/0.25)*(AD446/ABS($AD$1010)))</f>
        <v>0.980546400480606</v>
      </c>
    </row>
    <row r="447" customFormat="false" ht="12.75" hidden="false" customHeight="false" outlineLevel="0" collapsed="false">
      <c r="A447" s="371"/>
      <c r="B447" s="376" t="n">
        <f aca="false">+[2]data1cf!A447</f>
        <v>-106266.00129651</v>
      </c>
      <c r="C447" s="376" t="n">
        <f aca="false">+[2]data1cf!B447</f>
        <v>14793.0552730426</v>
      </c>
      <c r="D447" s="376" t="n">
        <f aca="false">+[2]data1cf!C447</f>
        <v>23057.4201563342</v>
      </c>
      <c r="E447" s="376" t="n">
        <f aca="false">+[2]data1cf!D447</f>
        <v>21833.1583871417</v>
      </c>
      <c r="F447" s="376" t="n">
        <f aca="false">+[2]data1cf!E447</f>
        <v>20218.171690287</v>
      </c>
      <c r="G447" s="376" t="n">
        <f aca="false">+[2]data1cf!F447</f>
        <v>19153.5804117227</v>
      </c>
      <c r="H447" s="376" t="n">
        <f aca="false">+[2]data1cf!G447</f>
        <v>17814.8182784881</v>
      </c>
      <c r="I447" s="376" t="n">
        <f aca="false">+[2]data1cf!H447</f>
        <v>16755.8771427549</v>
      </c>
      <c r="J447" s="376" t="n">
        <f aca="false">+[2]data1cf!I447</f>
        <v>16031.6919690052</v>
      </c>
      <c r="K447" s="376" t="n">
        <f aca="false">+[2]data1cf!J447</f>
        <v>15399.6368139436</v>
      </c>
      <c r="L447" s="376" t="n">
        <f aca="false">+[2]data1cf!K447</f>
        <v>14595.0443072881</v>
      </c>
      <c r="M447" s="376" t="n">
        <f aca="false">+[2]data1cf!L447</f>
        <v>13892.9121073508</v>
      </c>
      <c r="N447" s="376" t="n">
        <f aca="false">+[2]data1cf!M447</f>
        <v>13158.4825609362</v>
      </c>
      <c r="O447" s="376" t="n">
        <f aca="false">+[2]data1cf!N447</f>
        <v>12516.4838836363</v>
      </c>
      <c r="P447" s="376" t="n">
        <f aca="false">+[2]data1cf!O447</f>
        <v>13534.276598946</v>
      </c>
      <c r="Q447" s="376" t="n">
        <f aca="false">+[2]data1cf!P447</f>
        <v>14805.0249697424</v>
      </c>
      <c r="R447" s="376" t="n">
        <f aca="false">+[2]data1cf!Q447</f>
        <v>13292.4687784385</v>
      </c>
      <c r="S447" s="376" t="n">
        <f aca="false">+[2]data1cf!R447</f>
        <v>9691.89837774573</v>
      </c>
      <c r="T447" s="376" t="n">
        <f aca="false">+[2]data1cf!S447</f>
        <v>9138.4257087254</v>
      </c>
      <c r="U447" s="376" t="n">
        <f aca="false">+[2]data1cf!T447</f>
        <v>8584.98024251625</v>
      </c>
      <c r="V447" s="376" t="n">
        <f aca="false">+[2]data1cf!U447</f>
        <v>8031.5627952026</v>
      </c>
      <c r="W447" s="376" t="n">
        <f aca="false">+[2]data1cf!V447</f>
        <v>11405.1280192626</v>
      </c>
      <c r="X447" s="376" t="n">
        <f aca="false">+[2]data1cf!W447</f>
        <v>10851.7691566576</v>
      </c>
      <c r="Y447" s="376" t="n">
        <f aca="false">+[2]data1cf!X447</f>
        <v>10298.4409110562</v>
      </c>
      <c r="Z447" s="376" t="n">
        <f aca="false">+[2]data1cf!Y447</f>
        <v>9745.14420096853</v>
      </c>
      <c r="AA447" s="376" t="n">
        <f aca="false">+[2]data1cf!Z447</f>
        <v>9191.87997246004</v>
      </c>
      <c r="AB447" s="376"/>
      <c r="AC447" s="377" t="n">
        <f aca="false">XNPV(0.1,B447:AA447,$B$1:$AA$1)</f>
        <v>41270.3511412593</v>
      </c>
      <c r="AD447" s="377" t="n">
        <f aca="false">SUMPRODUCT(B447:AA447,$B$1010:$AA$1010)</f>
        <v>76463.4343821265</v>
      </c>
      <c r="AE447" s="378" t="n">
        <f aca="false">SUMPRODUCT(B447:AA447,$B$1012:$AA$1012)</f>
        <v>56212.8715373015</v>
      </c>
      <c r="AF447" s="379" t="n">
        <f aca="false">XIRR(B447:AA447,$B$1:$AA$1)</f>
        <v>0.157506594271563</v>
      </c>
      <c r="AG447" s="380" t="n">
        <f aca="false">1-EXP(-(1/0.25)*(AD447/ABS($AD$1010)))</f>
        <v>0.983035572512019</v>
      </c>
    </row>
    <row r="448" customFormat="false" ht="12.75" hidden="false" customHeight="false" outlineLevel="0" collapsed="false">
      <c r="A448" s="371"/>
      <c r="B448" s="376" t="n">
        <f aca="false">+[2]data1cf!A448</f>
        <v>-97799.7225222117</v>
      </c>
      <c r="C448" s="376" t="n">
        <f aca="false">+[2]data1cf!B448</f>
        <v>13832.4630746565</v>
      </c>
      <c r="D448" s="376" t="n">
        <f aca="false">+[2]data1cf!C448</f>
        <v>21441.5056773339</v>
      </c>
      <c r="E448" s="376" t="n">
        <f aca="false">+[2]data1cf!D448</f>
        <v>20205.9261993014</v>
      </c>
      <c r="F448" s="376" t="n">
        <f aca="false">+[2]data1cf!E448</f>
        <v>18746.0110803632</v>
      </c>
      <c r="G448" s="376" t="n">
        <f aca="false">+[2]data1cf!F448</f>
        <v>17766.7376251877</v>
      </c>
      <c r="H448" s="376" t="n">
        <f aca="false">+[2]data1cf!G448</f>
        <v>16534.1343377642</v>
      </c>
      <c r="I448" s="376" t="n">
        <f aca="false">+[2]data1cf!H448</f>
        <v>15559.5597044994</v>
      </c>
      <c r="J448" s="376" t="n">
        <f aca="false">+[2]data1cf!I448</f>
        <v>14893.0708163949</v>
      </c>
      <c r="K448" s="376" t="n">
        <f aca="false">+[2]data1cf!J448</f>
        <v>14311.8882920257</v>
      </c>
      <c r="L448" s="376" t="n">
        <f aca="false">+[2]data1cf!K448</f>
        <v>13570.8817722615</v>
      </c>
      <c r="M448" s="376" t="n">
        <f aca="false">+[2]data1cf!L448</f>
        <v>12924.6888837555</v>
      </c>
      <c r="N448" s="376" t="n">
        <f aca="false">+[2]data1cf!M448</f>
        <v>12248.7717985624</v>
      </c>
      <c r="O448" s="376" t="n">
        <f aca="false">+[2]data1cf!N448</f>
        <v>11658.4551009211</v>
      </c>
      <c r="P448" s="376" t="n">
        <f aca="false">+[2]data1cf!O448</f>
        <v>12594.6260905697</v>
      </c>
      <c r="Q448" s="376" t="n">
        <f aca="false">+[2]data1cf!P448</f>
        <v>13764.1331440314</v>
      </c>
      <c r="R448" s="376" t="n">
        <f aca="false">+[2]data1cf!Q448</f>
        <v>12372.083250331</v>
      </c>
      <c r="S448" s="376" t="n">
        <f aca="false">+[2]data1cf!R448</f>
        <v>9058.37254499556</v>
      </c>
      <c r="T448" s="376" t="n">
        <f aca="false">+[2]data1cf!S448</f>
        <v>8548.99538961752</v>
      </c>
      <c r="U448" s="376" t="n">
        <f aca="false">+[2]data1cf!T448</f>
        <v>8039.64326978567</v>
      </c>
      <c r="V448" s="376" t="n">
        <f aca="false">+[2]data1cf!U448</f>
        <v>7530.31693656642</v>
      </c>
      <c r="W448" s="376" t="n">
        <f aca="false">+[2]data1cf!V448</f>
        <v>10635.1081096439</v>
      </c>
      <c r="X448" s="376" t="n">
        <f aca="false">+[2]data1cf!W448</f>
        <v>10125.8356936529</v>
      </c>
      <c r="Y448" s="376" t="n">
        <f aca="false">+[2]data1cf!X448</f>
        <v>9616.59145538971</v>
      </c>
      <c r="Z448" s="376" t="n">
        <f aca="false">+[2]data1cf!Y448</f>
        <v>9107.37624018615</v>
      </c>
      <c r="AA448" s="376" t="n">
        <f aca="false">+[2]data1cf!Z448</f>
        <v>8598.19091873402</v>
      </c>
      <c r="AB448" s="376"/>
      <c r="AC448" s="377" t="n">
        <f aca="false">XNPV(0.1,B448:AA448,$B$1:$AA$1)</f>
        <v>39361.076314923</v>
      </c>
      <c r="AD448" s="377" t="n">
        <f aca="false">SUMPRODUCT(B448:AA448,$B$1010:$AA$1010)</f>
        <v>72071.2044202767</v>
      </c>
      <c r="AE448" s="378" t="n">
        <f aca="false">SUMPRODUCT(B448:AA448,$B$1012:$AA$1012)</f>
        <v>53231.9823505363</v>
      </c>
      <c r="AF448" s="379" t="n">
        <f aca="false">XIRR(B448:AA448,$B$1:$AA$1)</f>
        <v>0.159486494374824</v>
      </c>
      <c r="AG448" s="380" t="n">
        <f aca="false">1-EXP(-(1/0.25)*(AD448/ABS($AD$1010)))</f>
        <v>0.978559326735802</v>
      </c>
    </row>
    <row r="449" customFormat="false" ht="12.75" hidden="false" customHeight="false" outlineLevel="0" collapsed="false">
      <c r="A449" s="371"/>
      <c r="B449" s="376" t="n">
        <f aca="false">+[2]data1cf!A449</f>
        <v>-96828.2970829383</v>
      </c>
      <c r="C449" s="376" t="n">
        <f aca="false">+[2]data1cf!B449</f>
        <v>13774.0851263282</v>
      </c>
      <c r="D449" s="376" t="n">
        <f aca="false">+[2]data1cf!C449</f>
        <v>21238.7534170996</v>
      </c>
      <c r="E449" s="376" t="n">
        <f aca="false">+[2]data1cf!D449</f>
        <v>20056.7724524461</v>
      </c>
      <c r="F449" s="376" t="n">
        <f aca="false">+[2]data1cf!E449</f>
        <v>18577.0945698984</v>
      </c>
      <c r="G449" s="376" t="n">
        <f aca="false">+[2]data1cf!F449</f>
        <v>17607.6105282626</v>
      </c>
      <c r="H449" s="376" t="n">
        <f aca="false">+[2]data1cf!G449</f>
        <v>16387.1879646463</v>
      </c>
      <c r="I449" s="376" t="n">
        <f aca="false">+[2]data1cf!H449</f>
        <v>15422.2935898404</v>
      </c>
      <c r="J449" s="376" t="n">
        <f aca="false">+[2]data1cf!I449</f>
        <v>14762.4248049857</v>
      </c>
      <c r="K449" s="376" t="n">
        <f aca="false">+[2]data1cf!J449</f>
        <v>14187.0794339793</v>
      </c>
      <c r="L449" s="376" t="n">
        <f aca="false">+[2]data1cf!K449</f>
        <v>13453.3688049947</v>
      </c>
      <c r="M449" s="376" t="n">
        <f aca="false">+[2]data1cf!L449</f>
        <v>12813.5944235599</v>
      </c>
      <c r="N449" s="376" t="n">
        <f aca="false">+[2]data1cf!M449</f>
        <v>12144.3910900469</v>
      </c>
      <c r="O449" s="376" t="n">
        <f aca="false">+[2]data1cf!N449</f>
        <v>11560.0044109097</v>
      </c>
      <c r="P449" s="376" t="n">
        <f aca="false">+[2]data1cf!O449</f>
        <v>12486.8100792858</v>
      </c>
      <c r="Q449" s="376" t="n">
        <f aca="false">+[2]data1cf!P449</f>
        <v>13644.7006488368</v>
      </c>
      <c r="R449" s="376" t="n">
        <f aca="false">+[2]data1cf!Q449</f>
        <v>12266.4777133793</v>
      </c>
      <c r="S449" s="376" t="n">
        <f aca="false">+[2]data1cf!R449</f>
        <v>8985.68144577984</v>
      </c>
      <c r="T449" s="376" t="n">
        <f aca="false">+[2]data1cf!S449</f>
        <v>8481.36383366181</v>
      </c>
      <c r="U449" s="376" t="n">
        <f aca="false">+[2]data1cf!T449</f>
        <v>7977.07100841681</v>
      </c>
      <c r="V449" s="376" t="n">
        <f aca="false">+[2]data1cf!U449</f>
        <v>7472.80371365104</v>
      </c>
      <c r="W449" s="376" t="n">
        <f aca="false">+[2]data1cf!V449</f>
        <v>10546.7556056818</v>
      </c>
      <c r="X449" s="376" t="n">
        <f aca="false">+[2]data1cf!W449</f>
        <v>10042.541692595</v>
      </c>
      <c r="Y449" s="376" t="n">
        <f aca="false">+[2]data1cf!X449</f>
        <v>9538.35567735225</v>
      </c>
      <c r="Z449" s="376" t="n">
        <f aca="false">+[2]data1cf!Y449</f>
        <v>9034.19839688875</v>
      </c>
      <c r="AA449" s="376" t="n">
        <f aca="false">+[2]data1cf!Z449</f>
        <v>8530.07071324793</v>
      </c>
      <c r="AB449" s="376"/>
      <c r="AC449" s="377" t="n">
        <f aca="false">XNPV(0.1,B449:AA449,$B$1:$AA$1)</f>
        <v>39203.0140713978</v>
      </c>
      <c r="AD449" s="377" t="n">
        <f aca="false">SUMPRODUCT(B449:AA449,$B$1010:$AA$1010)</f>
        <v>71632.8452104723</v>
      </c>
      <c r="AE449" s="378" t="n">
        <f aca="false">SUMPRODUCT(B449:AA449,$B$1012:$AA$1012)</f>
        <v>52953.6928341046</v>
      </c>
      <c r="AF449" s="379" t="n">
        <f aca="false">XIRR(B449:AA449,$B$1:$AA$1)</f>
        <v>0.159851847586462</v>
      </c>
      <c r="AG449" s="380" t="n">
        <f aca="false">1-EXP(-(1/0.25)*(AD449/ABS($AD$1010)))</f>
        <v>0.978052334159856</v>
      </c>
    </row>
    <row r="450" customFormat="false" ht="12.75" hidden="false" customHeight="false" outlineLevel="0" collapsed="false">
      <c r="A450" s="371"/>
      <c r="B450" s="376" t="n">
        <f aca="false">+[2]data1cf!A450</f>
        <v>-112929.8319523</v>
      </c>
      <c r="C450" s="376" t="n">
        <f aca="false">+[2]data1cf!B450</f>
        <v>15627.4170123535</v>
      </c>
      <c r="D450" s="376" t="n">
        <f aca="false">+[2]data1cf!C450</f>
        <v>24447.7898444797</v>
      </c>
      <c r="E450" s="376" t="n">
        <f aca="false">+[2]data1cf!D450</f>
        <v>23000.2004906154</v>
      </c>
      <c r="F450" s="376" t="n">
        <f aca="false">+[2]data1cf!E450</f>
        <v>21376.9132418218</v>
      </c>
      <c r="G450" s="376" t="n">
        <f aca="false">+[2]data1cf!F450</f>
        <v>20245.1680763916</v>
      </c>
      <c r="H450" s="376" t="n">
        <f aca="false">+[2]data1cf!G450</f>
        <v>18822.8480318293</v>
      </c>
      <c r="I450" s="376" t="n">
        <f aca="false">+[2]data1cf!H450</f>
        <v>17697.5017964698</v>
      </c>
      <c r="J450" s="376" t="n">
        <f aca="false">+[2]data1cf!I450</f>
        <v>16927.9037220518</v>
      </c>
      <c r="K450" s="376" t="n">
        <f aca="false">+[2]data1cf!J450</f>
        <v>16255.8065833766</v>
      </c>
      <c r="L450" s="376" t="n">
        <f aca="false">+[2]data1cf!K450</f>
        <v>15401.1653764573</v>
      </c>
      <c r="M450" s="376" t="n">
        <f aca="false">+[2]data1cf!L450</f>
        <v>14655.0031949523</v>
      </c>
      <c r="N450" s="376" t="n">
        <f aca="false">+[2]data1cf!M450</f>
        <v>13874.5183338914</v>
      </c>
      <c r="O450" s="376" t="n">
        <f aca="false">+[2]data1cf!N450</f>
        <v>13191.8406322429</v>
      </c>
      <c r="P450" s="376" t="n">
        <f aca="false">+[2]data1cf!O450</f>
        <v>14273.8780260163</v>
      </c>
      <c r="Q450" s="376" t="n">
        <f aca="false">+[2]data1cf!P450</f>
        <v>15624.3137083309</v>
      </c>
      <c r="R450" s="376" t="n">
        <f aca="false">+[2]data1cf!Q450</f>
        <v>14016.906688039</v>
      </c>
      <c r="S450" s="376" t="n">
        <f aca="false">+[2]data1cf!R450</f>
        <v>10190.5482542808</v>
      </c>
      <c r="T450" s="376" t="n">
        <f aca="false">+[2]data1cf!S450</f>
        <v>9602.36788859396</v>
      </c>
      <c r="U450" s="376" t="n">
        <f aca="false">+[2]data1cf!T450</f>
        <v>9014.21643157838</v>
      </c>
      <c r="V450" s="376" t="n">
        <f aca="false">+[2]data1cf!U450</f>
        <v>8426.09475049416</v>
      </c>
      <c r="W450" s="376" t="n">
        <f aca="false">+[2]data1cf!V450</f>
        <v>12011.2127485846</v>
      </c>
      <c r="X450" s="376" t="n">
        <f aca="false">+[2]data1cf!W450</f>
        <v>11423.1533259953</v>
      </c>
      <c r="Y450" s="376" t="n">
        <f aca="false">+[2]data1cf!X450</f>
        <v>10835.1264403701</v>
      </c>
      <c r="Z450" s="376" t="n">
        <f aca="false">+[2]data1cf!Y450</f>
        <v>10247.133067818</v>
      </c>
      <c r="AA450" s="376" t="n">
        <f aca="false">+[2]data1cf!Z450</f>
        <v>9659.17421373123</v>
      </c>
      <c r="AB450" s="376"/>
      <c r="AC450" s="377" t="n">
        <f aca="false">XNPV(0.1,B450:AA450,$B$1:$AA$1)</f>
        <v>42856.7536700906</v>
      </c>
      <c r="AD450" s="377" t="n">
        <f aca="false">SUMPRODUCT(B450:AA450,$B$1010:$AA$1010)</f>
        <v>80004.6604138329</v>
      </c>
      <c r="AE450" s="378" t="n">
        <f aca="false">SUMPRODUCT(B450:AA450,$B$1012:$AA$1012)</f>
        <v>58643.222422796</v>
      </c>
      <c r="AF450" s="379" t="n">
        <f aca="false">XIRR(B450:AA450,$B$1:$AA$1)</f>
        <v>0.156299869689513</v>
      </c>
      <c r="AG450" s="380" t="n">
        <f aca="false">1-EXP(-(1/0.25)*(AD450/ABS($AD$1010)))</f>
        <v>0.985954266109461</v>
      </c>
    </row>
    <row r="451" customFormat="false" ht="12.75" hidden="false" customHeight="false" outlineLevel="0" collapsed="false">
      <c r="A451" s="371"/>
      <c r="B451" s="376" t="n">
        <f aca="false">+[2]data1cf!A451</f>
        <v>-92629.6382354535</v>
      </c>
      <c r="C451" s="376" t="n">
        <f aca="false">+[2]data1cf!B451</f>
        <v>13213.0877763975</v>
      </c>
      <c r="D451" s="376" t="n">
        <f aca="false">+[2]data1cf!C451</f>
        <v>20448.4433283108</v>
      </c>
      <c r="E451" s="376" t="n">
        <f aca="false">+[2]data1cf!D451</f>
        <v>19228.9987657589</v>
      </c>
      <c r="F451" s="376" t="n">
        <f aca="false">+[2]data1cf!E451</f>
        <v>17847.0099206025</v>
      </c>
      <c r="G451" s="376" t="n">
        <f aca="false">+[2]data1cf!F451</f>
        <v>16919.8373175066</v>
      </c>
      <c r="H451" s="376" t="n">
        <f aca="false">+[2]data1cf!G451</f>
        <v>15752.0618245911</v>
      </c>
      <c r="I451" s="376" t="n">
        <f aca="false">+[2]data1cf!H451</f>
        <v>14829.0071023011</v>
      </c>
      <c r="J451" s="376" t="n">
        <f aca="false">+[2]data1cf!I451</f>
        <v>14197.7514811102</v>
      </c>
      <c r="K451" s="376" t="n">
        <f aca="false">+[2]data1cf!J451</f>
        <v>13647.635236931</v>
      </c>
      <c r="L451" s="376" t="n">
        <f aca="false">+[2]data1cf!K451</f>
        <v>12945.4586352982</v>
      </c>
      <c r="M451" s="376" t="n">
        <f aca="false">+[2]data1cf!L451</f>
        <v>12333.4260860336</v>
      </c>
      <c r="N451" s="376" t="n">
        <f aca="false">+[2]data1cf!M451</f>
        <v>11693.2406799413</v>
      </c>
      <c r="O451" s="376" t="n">
        <f aca="false">+[2]data1cf!N451</f>
        <v>11134.484505886</v>
      </c>
      <c r="P451" s="376" t="n">
        <f aca="false">+[2]data1cf!O451</f>
        <v>12020.8117315212</v>
      </c>
      <c r="Q451" s="376" t="n">
        <f aca="false">+[2]data1cf!P451</f>
        <v>13128.4939670343</v>
      </c>
      <c r="R451" s="376" t="n">
        <f aca="false">+[2]data1cf!Q451</f>
        <v>11810.0333954322</v>
      </c>
      <c r="S451" s="376" t="n">
        <f aca="false">+[2]data1cf!R451</f>
        <v>8671.49868453396</v>
      </c>
      <c r="T451" s="376" t="n">
        <f aca="false">+[2]data1cf!S451</f>
        <v>8189.04924182355</v>
      </c>
      <c r="U451" s="376" t="n">
        <f aca="false">+[2]data1cf!T451</f>
        <v>7706.6235111803</v>
      </c>
      <c r="V451" s="376" t="n">
        <f aca="false">+[2]data1cf!U451</f>
        <v>7224.22220396621</v>
      </c>
      <c r="W451" s="376" t="n">
        <f aca="false">+[2]data1cf!V451</f>
        <v>10164.8817042371</v>
      </c>
      <c r="X451" s="376" t="n">
        <f aca="false">+[2]data1cf!W451</f>
        <v>9682.53146397104</v>
      </c>
      <c r="Y451" s="376" t="n">
        <f aca="false">+[2]data1cf!X451</f>
        <v>9200.20791184546</v>
      </c>
      <c r="Z451" s="376" t="n">
        <f aca="false">+[2]data1cf!Y451</f>
        <v>8717.91184850457</v>
      </c>
      <c r="AA451" s="376" t="n">
        <f aca="false">+[2]data1cf!Z451</f>
        <v>8235.64409861192</v>
      </c>
      <c r="AB451" s="376"/>
      <c r="AC451" s="377" t="n">
        <f aca="false">XNPV(0.1,B451:AA451,$B$1:$AA$1)</f>
        <v>38172.762465858</v>
      </c>
      <c r="AD451" s="377" t="n">
        <f aca="false">SUMPRODUCT(B451:AA451,$B$1010:$AA$1010)</f>
        <v>69366.5224368944</v>
      </c>
      <c r="AE451" s="378" t="n">
        <f aca="false">SUMPRODUCT(B451:AA451,$B$1012:$AA$1012)</f>
        <v>51389.1649773278</v>
      </c>
      <c r="AF451" s="379" t="n">
        <f aca="false">XIRR(B451:AA451,$B$1:$AA$1)</f>
        <v>0.160822289582956</v>
      </c>
      <c r="AG451" s="380" t="n">
        <f aca="false">1-EXP(-(1/0.25)*(AD451/ABS($AD$1010)))</f>
        <v>0.975233561372664</v>
      </c>
    </row>
    <row r="452" customFormat="false" ht="12.75" hidden="false" customHeight="false" outlineLevel="0" collapsed="false">
      <c r="A452" s="371"/>
      <c r="B452" s="376" t="n">
        <f aca="false">+[2]data1cf!A452</f>
        <v>-101848.747820343</v>
      </c>
      <c r="C452" s="376" t="n">
        <f aca="false">+[2]data1cf!B452</f>
        <v>14342.9825204061</v>
      </c>
      <c r="D452" s="376" t="n">
        <f aca="false">+[2]data1cf!C452</f>
        <v>22259.2501282085</v>
      </c>
      <c r="E452" s="376" t="n">
        <f aca="false">+[2]data1cf!D452</f>
        <v>21038.116766796</v>
      </c>
      <c r="F452" s="376" t="n">
        <f aca="false">+[2]data1cf!E452</f>
        <v>19450.0766694375</v>
      </c>
      <c r="G452" s="376" t="n">
        <f aca="false">+[2]data1cf!F452</f>
        <v>18429.9996883574</v>
      </c>
      <c r="H452" s="376" t="n">
        <f aca="false">+[2]data1cf!G452</f>
        <v>17146.6255884236</v>
      </c>
      <c r="I452" s="376" t="n">
        <f aca="false">+[2]data1cf!H452</f>
        <v>16131.7024015715</v>
      </c>
      <c r="J452" s="376" t="n">
        <f aca="false">+[2]data1cf!I452</f>
        <v>15437.6200776243</v>
      </c>
      <c r="K452" s="376" t="n">
        <f aca="false">+[2]data1cf!J452</f>
        <v>14832.1075525373</v>
      </c>
      <c r="L452" s="376" t="n">
        <f aca="false">+[2]data1cf!K452</f>
        <v>14060.6908281964</v>
      </c>
      <c r="M452" s="376" t="n">
        <f aca="false">+[2]data1cf!L452</f>
        <v>13387.744782467</v>
      </c>
      <c r="N452" s="376" t="n">
        <f aca="false">+[2]data1cf!M452</f>
        <v>12683.8439228132</v>
      </c>
      <c r="O452" s="376" t="n">
        <f aca="false">+[2]data1cf!N452</f>
        <v>12068.8101506845</v>
      </c>
      <c r="P452" s="376" t="n">
        <f aca="false">+[2]data1cf!O452</f>
        <v>13044.0169955051</v>
      </c>
      <c r="Q452" s="376" t="n">
        <f aca="false">+[2]data1cf!P452</f>
        <v>14261.9430375251</v>
      </c>
      <c r="R452" s="376" t="n">
        <f aca="false">+[2]data1cf!Q452</f>
        <v>12812.2606159351</v>
      </c>
      <c r="S452" s="376" t="n">
        <f aca="false">+[2]data1cf!R452</f>
        <v>9361.35833039303</v>
      </c>
      <c r="T452" s="376" t="n">
        <f aca="false">+[2]data1cf!S452</f>
        <v>8830.89235251912</v>
      </c>
      <c r="U452" s="376" t="n">
        <f aca="false">+[2]data1cf!T452</f>
        <v>8300.45244669291</v>
      </c>
      <c r="V452" s="376" t="n">
        <f aca="false">+[2]data1cf!U452</f>
        <v>7770.03939507585</v>
      </c>
      <c r="W452" s="376" t="n">
        <f aca="false">+[2]data1cf!V452</f>
        <v>11003.3726302471</v>
      </c>
      <c r="X452" s="376" t="n">
        <f aca="false">+[2]data1cf!W452</f>
        <v>10473.015728096</v>
      </c>
      <c r="Y452" s="376" t="n">
        <f aca="false">+[2]data1cf!X452</f>
        <v>9942.68817026418</v>
      </c>
      <c r="Z452" s="376" t="n">
        <f aca="false">+[2]data1cf!Y452</f>
        <v>9412.39083708135</v>
      </c>
      <c r="AA452" s="376" t="n">
        <f aca="false">+[2]data1cf!Z452</f>
        <v>8882.12463528697</v>
      </c>
      <c r="AB452" s="376"/>
      <c r="AC452" s="377" t="n">
        <f aca="false">XNPV(0.1,B452:AA452,$B$1:$AA$1)</f>
        <v>40398.3121159174</v>
      </c>
      <c r="AD452" s="377" t="n">
        <f aca="false">SUMPRODUCT(B452:AA452,$B$1010:$AA$1010)</f>
        <v>74306.7321881212</v>
      </c>
      <c r="AE452" s="378" t="n">
        <f aca="false">SUMPRODUCT(B452:AA452,$B$1012:$AA$1012)</f>
        <v>54788.1475794388</v>
      </c>
      <c r="AF452" s="379" t="n">
        <f aca="false">XIRR(B452:AA452,$B$1:$AA$1)</f>
        <v>0.158720392940592</v>
      </c>
      <c r="AG452" s="380" t="n">
        <f aca="false">1-EXP(-(1/0.25)*(AD452/ABS($AD$1010)))</f>
        <v>0.980968359042665</v>
      </c>
    </row>
    <row r="453" customFormat="false" ht="12.75" hidden="false" customHeight="false" outlineLevel="0" collapsed="false">
      <c r="A453" s="371"/>
      <c r="B453" s="376" t="n">
        <f aca="false">+[2]data1cf!A453</f>
        <v>-112936.908660237</v>
      </c>
      <c r="C453" s="376" t="n">
        <f aca="false">+[2]data1cf!B453</f>
        <v>15654.0977270169</v>
      </c>
      <c r="D453" s="376" t="n">
        <f aca="false">+[2]data1cf!C453</f>
        <v>24442.3153468748</v>
      </c>
      <c r="E453" s="376" t="n">
        <f aca="false">+[2]data1cf!D453</f>
        <v>22972.2348171207</v>
      </c>
      <c r="F453" s="376" t="n">
        <f aca="false">+[2]data1cf!E453</f>
        <v>21378.1437766235</v>
      </c>
      <c r="G453" s="376" t="n">
        <f aca="false">+[2]data1cf!F453</f>
        <v>20246.3272965893</v>
      </c>
      <c r="H453" s="376" t="n">
        <f aca="false">+[2]data1cf!G453</f>
        <v>18823.9185170388</v>
      </c>
      <c r="I453" s="376" t="n">
        <f aca="false">+[2]data1cf!H453</f>
        <v>17698.5017622559</v>
      </c>
      <c r="J453" s="376" t="n">
        <f aca="false">+[2]data1cf!I453</f>
        <v>16928.8554612471</v>
      </c>
      <c r="K453" s="376" t="n">
        <f aca="false">+[2]data1cf!J453</f>
        <v>16256.715799669</v>
      </c>
      <c r="L453" s="376" t="n">
        <f aca="false">+[2]data1cf!K453</f>
        <v>15402.0214431347</v>
      </c>
      <c r="M453" s="376" t="n">
        <f aca="false">+[2]data1cf!L453</f>
        <v>14655.8125036407</v>
      </c>
      <c r="N453" s="376" t="n">
        <f aca="false">+[2]data1cf!M453</f>
        <v>13875.2787337724</v>
      </c>
      <c r="O453" s="376" t="n">
        <f aca="false">+[2]data1cf!N453</f>
        <v>13192.5578327106</v>
      </c>
      <c r="P453" s="376" t="n">
        <f aca="false">+[2]data1cf!O453</f>
        <v>14274.663451631</v>
      </c>
      <c r="Q453" s="376" t="n">
        <f aca="false">+[2]data1cf!P453</f>
        <v>15625.1837585194</v>
      </c>
      <c r="R453" s="376" t="n">
        <f aca="false">+[2]data1cf!Q453</f>
        <v>14017.6760106357</v>
      </c>
      <c r="S453" s="376" t="n">
        <f aca="false">+[2]data1cf!R453</f>
        <v>10191.077799481</v>
      </c>
      <c r="T453" s="376" t="n">
        <f aca="false">+[2]data1cf!S453</f>
        <v>9602.86057567982</v>
      </c>
      <c r="U453" s="376" t="n">
        <f aca="false">+[2]data1cf!T453</f>
        <v>9014.67226236142</v>
      </c>
      <c r="V453" s="376" t="n">
        <f aca="false">+[2]data1cf!U453</f>
        <v>8426.51372684028</v>
      </c>
      <c r="W453" s="376" t="n">
        <f aca="false">+[2]data1cf!V453</f>
        <v>12011.8563850807</v>
      </c>
      <c r="X453" s="376" t="n">
        <f aca="false">+[2]data1cf!W453</f>
        <v>11423.7601119559</v>
      </c>
      <c r="Y453" s="376" t="n">
        <f aca="false">+[2]data1cf!X453</f>
        <v>10835.6963778342</v>
      </c>
      <c r="Z453" s="376" t="n">
        <f aca="false">+[2]data1cf!Y453</f>
        <v>10247.6661588856</v>
      </c>
      <c r="AA453" s="376" t="n">
        <f aca="false">+[2]data1cf!Z453</f>
        <v>9659.67046056534</v>
      </c>
      <c r="AB453" s="376"/>
      <c r="AC453" s="377" t="n">
        <f aca="false">XNPV(0.1,B453:AA453,$B$1:$AA$1)</f>
        <v>42854.2084763678</v>
      </c>
      <c r="AD453" s="377" t="n">
        <f aca="false">SUMPRODUCT(B453:AA453,$B$1010:$AA$1010)</f>
        <v>80001.7901789994</v>
      </c>
      <c r="AE453" s="378" t="n">
        <f aca="false">SUMPRODUCT(B453:AA453,$B$1012:$AA$1012)</f>
        <v>58640.1879576162</v>
      </c>
      <c r="AF453" s="379" t="n">
        <f aca="false">XIRR(B453:AA453,$B$1:$AA$1)</f>
        <v>0.156295539890516</v>
      </c>
      <c r="AG453" s="380" t="n">
        <f aca="false">1-EXP(-(1/0.25)*(AD453/ABS($AD$1010)))</f>
        <v>0.985952116580513</v>
      </c>
    </row>
    <row r="454" customFormat="false" ht="12.75" hidden="false" customHeight="false" outlineLevel="0" collapsed="false">
      <c r="A454" s="371"/>
      <c r="B454" s="376" t="n">
        <f aca="false">+[2]data1cf!A454</f>
        <v>-114864.764018184</v>
      </c>
      <c r="C454" s="376" t="n">
        <f aca="false">+[2]data1cf!B454</f>
        <v>15848.4924963376</v>
      </c>
      <c r="D454" s="376" t="n">
        <f aca="false">+[2]data1cf!C454</f>
        <v>24777.0086587634</v>
      </c>
      <c r="E454" s="376" t="n">
        <f aca="false">+[2]data1cf!D454</f>
        <v>23333.6309539953</v>
      </c>
      <c r="F454" s="376" t="n">
        <f aca="false">+[2]data1cf!E454</f>
        <v>21713.3692983976</v>
      </c>
      <c r="G454" s="376" t="n">
        <f aca="false">+[2]data1cf!F454</f>
        <v>20562.1251066931</v>
      </c>
      <c r="H454" s="376" t="n">
        <f aca="false">+[2]data1cf!G454</f>
        <v>19115.5429086731</v>
      </c>
      <c r="I454" s="376" t="n">
        <f aca="false">+[2]data1cf!H454</f>
        <v>17970.9150673963</v>
      </c>
      <c r="J454" s="376" t="n">
        <f aca="false">+[2]data1cf!I454</f>
        <v>17188.1307518736</v>
      </c>
      <c r="K454" s="376" t="n">
        <f aca="false">+[2]data1cf!J454</f>
        <v>16504.4068894597</v>
      </c>
      <c r="L454" s="376" t="n">
        <f aca="false">+[2]data1cf!K454</f>
        <v>15635.2333752238</v>
      </c>
      <c r="M454" s="376" t="n">
        <f aca="false">+[2]data1cf!L454</f>
        <v>14876.2865016106</v>
      </c>
      <c r="N454" s="376" t="n">
        <f aca="false">+[2]data1cf!M454</f>
        <v>14082.4288659825</v>
      </c>
      <c r="O454" s="376" t="n">
        <f aca="false">+[2]data1cf!N454</f>
        <v>13387.9394673257</v>
      </c>
      <c r="P454" s="376" t="n">
        <f aca="false">+[2]data1cf!O454</f>
        <v>14488.6311599316</v>
      </c>
      <c r="Q454" s="376" t="n">
        <f aca="false">+[2]data1cf!P454</f>
        <v>15862.2051154504</v>
      </c>
      <c r="R454" s="376" t="n">
        <f aca="false">+[2]data1cf!Q454</f>
        <v>14227.2568925133</v>
      </c>
      <c r="S454" s="376" t="n">
        <f aca="false">+[2]data1cf!R454</f>
        <v>10335.337893393</v>
      </c>
      <c r="T454" s="376" t="n">
        <f aca="false">+[2]data1cf!S454</f>
        <v>9737.07968529361</v>
      </c>
      <c r="U454" s="376" t="n">
        <f aca="false">+[2]data1cf!T454</f>
        <v>9138.8508811847</v>
      </c>
      <c r="V454" s="376" t="n">
        <f aca="false">+[2]data1cf!U454</f>
        <v>8540.65236318593</v>
      </c>
      <c r="W454" s="376" t="n">
        <f aca="false">+[2]data1cf!V454</f>
        <v>12187.1975294086</v>
      </c>
      <c r="X454" s="376" t="n">
        <f aca="false">+[2]data1cf!W454</f>
        <v>11589.0623366375</v>
      </c>
      <c r="Y454" s="376" t="n">
        <f aca="false">+[2]data1cf!X454</f>
        <v>10990.9602383168</v>
      </c>
      <c r="Z454" s="376" t="n">
        <f aca="false">+[2]data1cf!Y454</f>
        <v>10392.8922272798</v>
      </c>
      <c r="AA454" s="376" t="n">
        <f aca="false">+[2]data1cf!Z454</f>
        <v>9794.85932614519</v>
      </c>
      <c r="AB454" s="376"/>
      <c r="AC454" s="377" t="n">
        <f aca="false">XNPV(0.1,B454:AA454,$B$1:$AA$1)</f>
        <v>43232.4890611639</v>
      </c>
      <c r="AD454" s="377" t="n">
        <f aca="false">SUMPRODUCT(B454:AA454,$B$1010:$AA$1010)</f>
        <v>80941.1042710467</v>
      </c>
      <c r="AE454" s="378" t="n">
        <f aca="false">SUMPRODUCT(B454:AA454,$B$1012:$AA$1012)</f>
        <v>59259.8755949044</v>
      </c>
      <c r="AF454" s="379" t="n">
        <f aca="false">XIRR(B454:AA454,$B$1:$AA$1)</f>
        <v>0.155840913427999</v>
      </c>
      <c r="AG454" s="380" t="n">
        <f aca="false">1-EXP(-(1/0.25)*(AD454/ABS($AD$1010)))</f>
        <v>0.986638300781107</v>
      </c>
    </row>
    <row r="455" customFormat="false" ht="12.75" hidden="false" customHeight="false" outlineLevel="0" collapsed="false">
      <c r="A455" s="371"/>
      <c r="B455" s="376" t="n">
        <f aca="false">+[2]data1cf!A455</f>
        <v>-106406.620854807</v>
      </c>
      <c r="C455" s="376" t="n">
        <f aca="false">+[2]data1cf!B455</f>
        <v>14877.866403662</v>
      </c>
      <c r="D455" s="376" t="n">
        <f aca="false">+[2]data1cf!C455</f>
        <v>23139.8727577291</v>
      </c>
      <c r="E455" s="376" t="n">
        <f aca="false">+[2]data1cf!D455</f>
        <v>21789.1746193521</v>
      </c>
      <c r="F455" s="376" t="n">
        <f aca="false">+[2]data1cf!E455</f>
        <v>20242.6233508369</v>
      </c>
      <c r="G455" s="376" t="n">
        <f aca="false">+[2]data1cf!F455</f>
        <v>19176.6149969601</v>
      </c>
      <c r="H455" s="376" t="n">
        <f aca="false">+[2]data1cf!G455</f>
        <v>17836.0896321564</v>
      </c>
      <c r="I455" s="376" t="n">
        <f aca="false">+[2]data1cf!H455</f>
        <v>16775.747221952</v>
      </c>
      <c r="J455" s="376" t="n">
        <f aca="false">+[2]data1cf!I455</f>
        <v>16050.6037492355</v>
      </c>
      <c r="K455" s="376" t="n">
        <f aca="false">+[2]data1cf!J455</f>
        <v>15417.7036318181</v>
      </c>
      <c r="L455" s="376" t="n">
        <f aca="false">+[2]data1cf!K455</f>
        <v>14612.0550019675</v>
      </c>
      <c r="M455" s="376" t="n">
        <f aca="false">+[2]data1cf!L455</f>
        <v>13908.9936852984</v>
      </c>
      <c r="N455" s="376" t="n">
        <f aca="false">+[2]data1cf!M455</f>
        <v>13173.5922837546</v>
      </c>
      <c r="O455" s="376" t="n">
        <f aca="false">+[2]data1cf!N455</f>
        <v>12530.7352013224</v>
      </c>
      <c r="P455" s="376" t="n">
        <f aca="false">+[2]data1cf!O455</f>
        <v>13549.8836020891</v>
      </c>
      <c r="Q455" s="376" t="n">
        <f aca="false">+[2]data1cf!P455</f>
        <v>14822.3135274037</v>
      </c>
      <c r="R455" s="376" t="n">
        <f aca="false">+[2]data1cf!Q455</f>
        <v>13307.7558023926</v>
      </c>
      <c r="S455" s="376" t="n">
        <f aca="false">+[2]data1cf!R455</f>
        <v>9702.42084282701</v>
      </c>
      <c r="T455" s="376" t="n">
        <f aca="false">+[2]data1cf!S455</f>
        <v>9148.21577509686</v>
      </c>
      <c r="U455" s="376" t="n">
        <f aca="false">+[2]data1cf!T455</f>
        <v>8594.03794617479</v>
      </c>
      <c r="V455" s="376" t="n">
        <f aca="false">+[2]data1cf!U455</f>
        <v>8039.88817322504</v>
      </c>
      <c r="W455" s="376" t="n">
        <f aca="false">+[2]data1cf!V455</f>
        <v>11417.9175649954</v>
      </c>
      <c r="X455" s="376" t="n">
        <f aca="false">+[2]data1cf!W455</f>
        <v>10863.8264542781</v>
      </c>
      <c r="Y455" s="376" t="n">
        <f aca="false">+[2]data1cf!X455</f>
        <v>10309.7660010794</v>
      </c>
      <c r="Z455" s="376" t="n">
        <f aca="false">+[2]data1cf!Y455</f>
        <v>9755.73712512469</v>
      </c>
      <c r="AA455" s="376" t="n">
        <f aca="false">+[2]data1cf!Z455</f>
        <v>9201.74077373132</v>
      </c>
      <c r="AB455" s="376"/>
      <c r="AC455" s="377" t="n">
        <f aca="false">XNPV(0.1,B455:AA455,$B$1:$AA$1)</f>
        <v>41357.2712793099</v>
      </c>
      <c r="AD455" s="377" t="n">
        <f aca="false">SUMPRODUCT(B455:AA455,$B$1010:$AA$1010)</f>
        <v>76591.3544003657</v>
      </c>
      <c r="AE455" s="378" t="n">
        <f aca="false">SUMPRODUCT(B455:AA455,$B$1012:$AA$1012)</f>
        <v>56317.5749003575</v>
      </c>
      <c r="AF455" s="379" t="n">
        <f aca="false">XIRR(B455:AA455,$B$1:$AA$1)</f>
        <v>0.157580029830435</v>
      </c>
      <c r="AG455" s="380" t="n">
        <f aca="false">1-EXP(-(1/0.25)*(AD455/ABS($AD$1010)))</f>
        <v>0.983150876893784</v>
      </c>
    </row>
    <row r="456" customFormat="false" ht="12.75" hidden="false" customHeight="false" outlineLevel="0" collapsed="false">
      <c r="A456" s="371"/>
      <c r="B456" s="376" t="n">
        <f aca="false">+[2]data1cf!A456</f>
        <v>-90670.5919648551</v>
      </c>
      <c r="C456" s="376" t="n">
        <f aca="false">+[2]data1cf!B456</f>
        <v>12951.9211246064</v>
      </c>
      <c r="D456" s="376" t="n">
        <f aca="false">+[2]data1cf!C456</f>
        <v>20023.0458820614</v>
      </c>
      <c r="E456" s="376" t="n">
        <f aca="false">+[2]data1cf!D456</f>
        <v>18831.36971454</v>
      </c>
      <c r="F456" s="376" t="n">
        <f aca="false">+[2]data1cf!E456</f>
        <v>17506.3607606258</v>
      </c>
      <c r="G456" s="376" t="n">
        <f aca="false">+[2]data1cf!F456</f>
        <v>16598.9301915665</v>
      </c>
      <c r="H456" s="376" t="n">
        <f aca="false">+[2]data1cf!G456</f>
        <v>15455.7192206236</v>
      </c>
      <c r="I456" s="376" t="n">
        <f aca="false">+[2]data1cf!H456</f>
        <v>14552.1864023992</v>
      </c>
      <c r="J456" s="376" t="n">
        <f aca="false">+[2]data1cf!I456</f>
        <v>13934.2813566185</v>
      </c>
      <c r="K456" s="376" t="n">
        <f aca="false">+[2]data1cf!J456</f>
        <v>13395.9367349065</v>
      </c>
      <c r="L456" s="376" t="n">
        <f aca="false">+[2]data1cf!K456</f>
        <v>12708.4735503254</v>
      </c>
      <c r="M456" s="376" t="n">
        <f aca="false">+[2]data1cf!L456</f>
        <v>12109.3850231467</v>
      </c>
      <c r="N456" s="376" t="n">
        <f aca="false">+[2]data1cf!M456</f>
        <v>11482.7390506114</v>
      </c>
      <c r="O456" s="376" t="n">
        <f aca="false">+[2]data1cf!N456</f>
        <v>10935.9417775332</v>
      </c>
      <c r="P456" s="376" t="n">
        <f aca="false">+[2]data1cf!O456</f>
        <v>11803.3822240393</v>
      </c>
      <c r="Q456" s="376" t="n">
        <f aca="false">+[2]data1cf!P456</f>
        <v>12887.637824257</v>
      </c>
      <c r="R456" s="376" t="n">
        <f aca="false">+[2]data1cf!Q456</f>
        <v>11597.0616891584</v>
      </c>
      <c r="S456" s="376" t="n">
        <f aca="false">+[2]data1cf!R456</f>
        <v>8524.90459602547</v>
      </c>
      <c r="T456" s="376" t="n">
        <f aca="false">+[2]data1cf!S456</f>
        <v>8052.65859143163</v>
      </c>
      <c r="U456" s="376" t="n">
        <f aca="false">+[2]data1cf!T456</f>
        <v>7580.43579741278</v>
      </c>
      <c r="V456" s="376" t="n">
        <f aca="false">+[2]data1cf!U456</f>
        <v>7108.23691028616</v>
      </c>
      <c r="W456" s="376" t="n">
        <f aca="false">+[2]data1cf!V456</f>
        <v>9986.70370272782</v>
      </c>
      <c r="X456" s="376" t="n">
        <f aca="false">+[2]data1cf!W456</f>
        <v>9514.5548025222</v>
      </c>
      <c r="Y456" s="376" t="n">
        <f aca="false">+[2]data1cf!X456</f>
        <v>9042.43202602323</v>
      </c>
      <c r="Z456" s="376" t="n">
        <f aca="false">+[2]data1cf!Y456</f>
        <v>8570.33615694209</v>
      </c>
      <c r="AA456" s="376" t="n">
        <f aca="false">+[2]data1cf!Z456</f>
        <v>8098.26800250132</v>
      </c>
      <c r="AB456" s="376"/>
      <c r="AC456" s="377" t="n">
        <f aca="false">XNPV(0.1,B456:AA456,$B$1:$AA$1)</f>
        <v>37637.2272995504</v>
      </c>
      <c r="AD456" s="377" t="n">
        <f aca="false">SUMPRODUCT(B456:AA456,$B$1010:$AA$1010)</f>
        <v>68248.9507194481</v>
      </c>
      <c r="AE456" s="378" t="n">
        <f aca="false">SUMPRODUCT(B456:AA456,$B$1012:$AA$1012)</f>
        <v>50601.1858623115</v>
      </c>
      <c r="AF456" s="379" t="n">
        <f aca="false">XIRR(B456:AA456,$B$1:$AA$1)</f>
        <v>0.161195961321502</v>
      </c>
      <c r="AG456" s="380" t="n">
        <f aca="false">1-EXP(-(1/0.25)*(AD456/ABS($AD$1010)))</f>
        <v>0.973713049815203</v>
      </c>
    </row>
    <row r="457" customFormat="false" ht="12.75" hidden="false" customHeight="false" outlineLevel="0" collapsed="false">
      <c r="A457" s="371"/>
      <c r="B457" s="376" t="n">
        <f aca="false">+[2]data1cf!A457</f>
        <v>-92945.0658560807</v>
      </c>
      <c r="C457" s="376" t="n">
        <f aca="false">+[2]data1cf!B457</f>
        <v>13272.7138208601</v>
      </c>
      <c r="D457" s="376" t="n">
        <f aca="false">+[2]data1cf!C457</f>
        <v>20500.4314030069</v>
      </c>
      <c r="E457" s="376" t="n">
        <f aca="false">+[2]data1cf!D457</f>
        <v>19292.6431059392</v>
      </c>
      <c r="F457" s="376" t="n">
        <f aca="false">+[2]data1cf!E457</f>
        <v>17901.858116693</v>
      </c>
      <c r="G457" s="376" t="n">
        <f aca="false">+[2]data1cf!F457</f>
        <v>16971.5068327685</v>
      </c>
      <c r="H457" s="376" t="n">
        <f aca="false">+[2]data1cf!G457</f>
        <v>15799.7761863511</v>
      </c>
      <c r="I457" s="376" t="n">
        <f aca="false">+[2]data1cf!H457</f>
        <v>14873.5782265369</v>
      </c>
      <c r="J457" s="376" t="n">
        <f aca="false">+[2]data1cf!I457</f>
        <v>14240.1730184276</v>
      </c>
      <c r="K457" s="376" t="n">
        <f aca="false">+[2]data1cf!J457</f>
        <v>13688.1614158174</v>
      </c>
      <c r="L457" s="376" t="n">
        <f aca="false">+[2]data1cf!K457</f>
        <v>12983.615795034</v>
      </c>
      <c r="M457" s="376" t="n">
        <f aca="false">+[2]data1cf!L457</f>
        <v>12369.4991183299</v>
      </c>
      <c r="N457" s="376" t="n">
        <f aca="false">+[2]data1cf!M457</f>
        <v>11727.1337171167</v>
      </c>
      <c r="O457" s="376" t="n">
        <f aca="false">+[2]data1cf!N457</f>
        <v>11166.4520307664</v>
      </c>
      <c r="P457" s="376" t="n">
        <f aca="false">+[2]data1cf!O457</f>
        <v>12055.8202319474</v>
      </c>
      <c r="Q457" s="376" t="n">
        <f aca="false">+[2]data1cf!P457</f>
        <v>13167.2744089105</v>
      </c>
      <c r="R457" s="376" t="n">
        <f aca="false">+[2]data1cf!Q457</f>
        <v>11844.3241416892</v>
      </c>
      <c r="S457" s="376" t="n">
        <f aca="false">+[2]data1cf!R457</f>
        <v>8695.10191699977</v>
      </c>
      <c r="T457" s="376" t="n">
        <f aca="false">+[2]data1cf!S457</f>
        <v>8211.00961048589</v>
      </c>
      <c r="U457" s="376" t="n">
        <f aca="false">+[2]data1cf!T457</f>
        <v>7726.94109678481</v>
      </c>
      <c r="V457" s="376" t="n">
        <f aca="false">+[2]data1cf!U457</f>
        <v>7242.89708968091</v>
      </c>
      <c r="W457" s="376" t="n">
        <f aca="false">+[2]data1cf!V457</f>
        <v>10193.5702880177</v>
      </c>
      <c r="X457" s="376" t="n">
        <f aca="false">+[2]data1cf!W457</f>
        <v>9709.57752175789</v>
      </c>
      <c r="Y457" s="376" t="n">
        <f aca="false">+[2]data1cf!X457</f>
        <v>9225.61153451847</v>
      </c>
      <c r="Z457" s="376" t="n">
        <f aca="false">+[2]data1cf!Y457</f>
        <v>8741.67312967009</v>
      </c>
      <c r="AA457" s="376" t="n">
        <f aca="false">+[2]data1cf!Z457</f>
        <v>8257.76313468449</v>
      </c>
      <c r="AB457" s="376"/>
      <c r="AC457" s="377" t="n">
        <f aca="false">XNPV(0.1,B457:AA457,$B$1:$AA$1)</f>
        <v>38261.0455876784</v>
      </c>
      <c r="AD457" s="377" t="n">
        <f aca="false">SUMPRODUCT(B457:AA457,$B$1010:$AA$1010)</f>
        <v>69547.9774808975</v>
      </c>
      <c r="AE457" s="378" t="n">
        <f aca="false">SUMPRODUCT(B457:AA457,$B$1012:$AA$1012)</f>
        <v>51517.7794154596</v>
      </c>
      <c r="AF457" s="379" t="n">
        <f aca="false">XIRR(B457:AA457,$B$1:$AA$1)</f>
        <v>0.160769314571096</v>
      </c>
      <c r="AG457" s="380" t="n">
        <f aca="false">1-EXP(-(1/0.25)*(AD457/ABS($AD$1010)))</f>
        <v>0.975472002828095</v>
      </c>
    </row>
    <row r="458" customFormat="false" ht="12.75" hidden="false" customHeight="false" outlineLevel="0" collapsed="false">
      <c r="A458" s="371"/>
      <c r="B458" s="376" t="n">
        <f aca="false">+[2]data1cf!A458</f>
        <v>-105231.189039192</v>
      </c>
      <c r="C458" s="376" t="n">
        <f aca="false">+[2]data1cf!B458</f>
        <v>14702.2138872377</v>
      </c>
      <c r="D458" s="376" t="n">
        <f aca="false">+[2]data1cf!C458</f>
        <v>22920.4220250891</v>
      </c>
      <c r="E458" s="376" t="n">
        <f aca="false">+[2]data1cf!D458</f>
        <v>21577.221694936</v>
      </c>
      <c r="F458" s="376" t="n">
        <f aca="false">+[2]data1cf!E458</f>
        <v>20038.2331500495</v>
      </c>
      <c r="G458" s="376" t="n">
        <f aca="false">+[2]data1cf!F458</f>
        <v>18984.0700574408</v>
      </c>
      <c r="H458" s="376" t="n">
        <f aca="false">+[2]data1cf!G458</f>
        <v>17658.2834566446</v>
      </c>
      <c r="I458" s="376" t="n">
        <f aca="false">+[2]data1cf!H458</f>
        <v>16609.6542292703</v>
      </c>
      <c r="J458" s="376" t="n">
        <f aca="false">+[2]data1cf!I458</f>
        <v>15892.5211294221</v>
      </c>
      <c r="K458" s="376" t="n">
        <f aca="false">+[2]data1cf!J458</f>
        <v>15266.6840098406</v>
      </c>
      <c r="L458" s="376" t="n">
        <f aca="false">+[2]data1cf!K458</f>
        <v>14469.8634606629</v>
      </c>
      <c r="M458" s="376" t="n">
        <f aca="false">+[2]data1cf!L458</f>
        <v>13774.5685840264</v>
      </c>
      <c r="N458" s="376" t="n">
        <f aca="false">+[2]data1cf!M458</f>
        <v>13047.2908706298</v>
      </c>
      <c r="O458" s="376" t="n">
        <f aca="false">+[2]data1cf!N458</f>
        <v>12411.6091535268</v>
      </c>
      <c r="P458" s="376" t="n">
        <f aca="false">+[2]data1cf!O458</f>
        <v>13419.4254477394</v>
      </c>
      <c r="Q458" s="376" t="n">
        <f aca="false">+[2]data1cf!P458</f>
        <v>14677.7993434071</v>
      </c>
      <c r="R458" s="376" t="n">
        <f aca="false">+[2]data1cf!Q458</f>
        <v>13179.972337991</v>
      </c>
      <c r="S458" s="376" t="n">
        <f aca="false">+[2]data1cf!R458</f>
        <v>9614.4640864195</v>
      </c>
      <c r="T458" s="376" t="n">
        <f aca="false">+[2]data1cf!S458</f>
        <v>9066.38110267014</v>
      </c>
      <c r="U458" s="376" t="n">
        <f aca="false">+[2]data1cf!T458</f>
        <v>8518.32505683254</v>
      </c>
      <c r="V458" s="376" t="n">
        <f aca="false">+[2]data1cf!U458</f>
        <v>7970.29675704405</v>
      </c>
      <c r="W458" s="376" t="n">
        <f aca="false">+[2]data1cf!V458</f>
        <v>11311.0103954404</v>
      </c>
      <c r="X458" s="376" t="n">
        <f aca="false">+[2]data1cf!W458</f>
        <v>10763.040109866</v>
      </c>
      <c r="Y458" s="376" t="n">
        <f aca="false">+[2]data1cf!X458</f>
        <v>10215.1001431486</v>
      </c>
      <c r="Z458" s="376" t="n">
        <f aca="false">+[2]data1cf!Y458</f>
        <v>9667.19140485385</v>
      </c>
      <c r="AA458" s="376" t="n">
        <f aca="false">+[2]data1cf!Z458</f>
        <v>9119.31483183452</v>
      </c>
      <c r="AB458" s="376"/>
      <c r="AC458" s="377" t="n">
        <f aca="false">XNPV(0.1,B458:AA458,$B$1:$AA$1)</f>
        <v>41068.288420792</v>
      </c>
      <c r="AD458" s="377" t="n">
        <f aca="false">SUMPRODUCT(B458:AA458,$B$1010:$AA$1010)</f>
        <v>75957.6947638711</v>
      </c>
      <c r="AE458" s="378" t="n">
        <f aca="false">SUMPRODUCT(B458:AA458,$B$1012:$AA$1012)</f>
        <v>55879.8015589888</v>
      </c>
      <c r="AF458" s="379" t="n">
        <f aca="false">XIRR(B458:AA458,$B$1:$AA$1)</f>
        <v>0.157791300645932</v>
      </c>
      <c r="AG458" s="380" t="n">
        <f aca="false">1-EXP(-(1/0.25)*(AD458/ABS($AD$1010)))</f>
        <v>0.982571930719036</v>
      </c>
    </row>
    <row r="459" customFormat="false" ht="12.75" hidden="false" customHeight="false" outlineLevel="0" collapsed="false">
      <c r="A459" s="371"/>
      <c r="B459" s="376" t="n">
        <f aca="false">+[2]data1cf!A459</f>
        <v>-104329.374963806</v>
      </c>
      <c r="C459" s="376" t="n">
        <f aca="false">+[2]data1cf!B459</f>
        <v>14636.2620589118</v>
      </c>
      <c r="D459" s="376" t="n">
        <f aca="false">+[2]data1cf!C459</f>
        <v>22745.3806810499</v>
      </c>
      <c r="E459" s="376" t="n">
        <f aca="false">+[2]data1cf!D459</f>
        <v>21433.3513016187</v>
      </c>
      <c r="F459" s="376" t="n">
        <f aca="false">+[2]data1cf!E459</f>
        <v>19881.4210257798</v>
      </c>
      <c r="G459" s="376" t="n">
        <f aca="false">+[2]data1cf!F459</f>
        <v>18836.3458472435</v>
      </c>
      <c r="H459" s="376" t="n">
        <f aca="false">+[2]data1cf!G459</f>
        <v>17521.8671119134</v>
      </c>
      <c r="I459" s="376" t="n">
        <f aca="false">+[2]data1cf!H459</f>
        <v>16482.2244654733</v>
      </c>
      <c r="J459" s="376" t="n">
        <f aca="false">+[2]data1cf!I459</f>
        <v>15771.2370789757</v>
      </c>
      <c r="K459" s="376" t="n">
        <f aca="false">+[2]data1cf!J459</f>
        <v>15150.8188282541</v>
      </c>
      <c r="L459" s="376" t="n">
        <f aca="false">+[2]data1cf!K459</f>
        <v>14360.7713537064</v>
      </c>
      <c r="M459" s="376" t="n">
        <f aca="false">+[2]data1cf!L459</f>
        <v>13671.43504042</v>
      </c>
      <c r="N459" s="376" t="n">
        <f aca="false">+[2]data1cf!M459</f>
        <v>12950.3899780525</v>
      </c>
      <c r="O459" s="376" t="n">
        <f aca="false">+[2]data1cf!N459</f>
        <v>12320.2133403288</v>
      </c>
      <c r="P459" s="376" t="n">
        <f aca="false">+[2]data1cf!O459</f>
        <v>13319.3354227135</v>
      </c>
      <c r="Q459" s="376" t="n">
        <f aca="false">+[2]data1cf!P459</f>
        <v>14566.9252599516</v>
      </c>
      <c r="R459" s="376" t="n">
        <f aca="false">+[2]data1cf!Q459</f>
        <v>13081.9343869436</v>
      </c>
      <c r="S459" s="376" t="n">
        <f aca="false">+[2]data1cf!R459</f>
        <v>9546.98195780962</v>
      </c>
      <c r="T459" s="376" t="n">
        <f aca="false">+[2]data1cf!S459</f>
        <v>9003.59595557056</v>
      </c>
      <c r="U459" s="376" t="n">
        <f aca="false">+[2]data1cf!T459</f>
        <v>8460.23666038978</v>
      </c>
      <c r="V459" s="376" t="n">
        <f aca="false">+[2]data1cf!U459</f>
        <v>7916.90487347898</v>
      </c>
      <c r="W459" s="376" t="n">
        <f aca="false">+[2]data1cf!V459</f>
        <v>11228.9891424988</v>
      </c>
      <c r="X459" s="376" t="n">
        <f aca="false">+[2]data1cf!W459</f>
        <v>10685.7148726297</v>
      </c>
      <c r="Y459" s="376" t="n">
        <f aca="false">+[2]data1cf!X459</f>
        <v>10142.4706617901</v>
      </c>
      <c r="Z459" s="376" t="n">
        <f aca="false">+[2]data1cf!Y459</f>
        <v>9599.2574117506</v>
      </c>
      <c r="AA459" s="376" t="n">
        <f aca="false">+[2]data1cf!Z459</f>
        <v>9056.07605133539</v>
      </c>
      <c r="AB459" s="376"/>
      <c r="AC459" s="377" t="n">
        <f aca="false">XNPV(0.1,B459:AA459,$B$1:$AA$1)</f>
        <v>40917.6960053749</v>
      </c>
      <c r="AD459" s="377" t="n">
        <f aca="false">SUMPRODUCT(B459:AA459,$B$1010:$AA$1010)</f>
        <v>75546.8432045237</v>
      </c>
      <c r="AE459" s="378" t="n">
        <f aca="false">SUMPRODUCT(B459:AA459,$B$1012:$AA$1012)</f>
        <v>55617.5694369864</v>
      </c>
      <c r="AF459" s="379" t="n">
        <f aca="false">XIRR(B459:AA459,$B$1:$AA$1)</f>
        <v>0.15808419792107</v>
      </c>
      <c r="AG459" s="380" t="n">
        <f aca="false">1-EXP(-(1/0.25)*(AD459/ABS($AD$1010)))</f>
        <v>0.982185966006118</v>
      </c>
    </row>
    <row r="460" customFormat="false" ht="12.75" hidden="false" customHeight="false" outlineLevel="0" collapsed="false">
      <c r="A460" s="371"/>
      <c r="B460" s="376" t="n">
        <f aca="false">+[2]data1cf!A460</f>
        <v>-93823.3243928288</v>
      </c>
      <c r="C460" s="376" t="n">
        <f aca="false">+[2]data1cf!B460</f>
        <v>13346.363999274</v>
      </c>
      <c r="D460" s="376" t="n">
        <f aca="false">+[2]data1cf!C460</f>
        <v>20662.1976790301</v>
      </c>
      <c r="E460" s="376" t="n">
        <f aca="false">+[2]data1cf!D460</f>
        <v>19486.9816924801</v>
      </c>
      <c r="F460" s="376" t="n">
        <f aca="false">+[2]data1cf!E460</f>
        <v>18054.5742813266</v>
      </c>
      <c r="G460" s="376" t="n">
        <f aca="false">+[2]data1cf!F460</f>
        <v>17115.3724612072</v>
      </c>
      <c r="H460" s="376" t="n">
        <f aca="false">+[2]data1cf!G460</f>
        <v>15932.629312713</v>
      </c>
      <c r="I460" s="376" t="n">
        <f aca="false">+[2]data1cf!H460</f>
        <v>14997.679503003</v>
      </c>
      <c r="J460" s="376" t="n">
        <f aca="false">+[2]data1cf!I460</f>
        <v>14358.2891086322</v>
      </c>
      <c r="K460" s="376" t="n">
        <f aca="false">+[2]data1cf!J460</f>
        <v>13801.0001789478</v>
      </c>
      <c r="L460" s="376" t="n">
        <f aca="false">+[2]data1cf!K460</f>
        <v>13089.858397408</v>
      </c>
      <c r="M460" s="376" t="n">
        <f aca="false">+[2]data1cf!L460</f>
        <v>12469.9387960525</v>
      </c>
      <c r="N460" s="376" t="n">
        <f aca="false">+[2]data1cf!M460</f>
        <v>11821.5035417263</v>
      </c>
      <c r="O460" s="376" t="n">
        <f aca="false">+[2]data1cf!N460</f>
        <v>11255.4605696161</v>
      </c>
      <c r="P460" s="376" t="n">
        <f aca="false">+[2]data1cf!O460</f>
        <v>12153.295888318</v>
      </c>
      <c r="Q460" s="376" t="n">
        <f aca="false">+[2]data1cf!P460</f>
        <v>13275.2524422511</v>
      </c>
      <c r="R460" s="376" t="n">
        <f aca="false">+[2]data1cf!Q460</f>
        <v>11939.8013246061</v>
      </c>
      <c r="S460" s="376" t="n">
        <f aca="false">+[2]data1cf!R460</f>
        <v>8760.82140081271</v>
      </c>
      <c r="T460" s="376" t="n">
        <f aca="false">+[2]data1cf!S460</f>
        <v>8272.15479875281</v>
      </c>
      <c r="U460" s="376" t="n">
        <f aca="false">+[2]data1cf!T460</f>
        <v>7783.51221432926</v>
      </c>
      <c r="V460" s="376" t="n">
        <f aca="false">+[2]data1cf!U460</f>
        <v>7294.89436807119</v>
      </c>
      <c r="W460" s="376" t="n">
        <f aca="false">+[2]data1cf!V460</f>
        <v>10273.4491317361</v>
      </c>
      <c r="X460" s="376" t="n">
        <f aca="false">+[2]data1cf!W460</f>
        <v>9784.88301050819</v>
      </c>
      <c r="Y460" s="376" t="n">
        <f aca="false">+[2]data1cf!X460</f>
        <v>9296.3439213416</v>
      </c>
      <c r="Z460" s="376" t="n">
        <f aca="false">+[2]data1cf!Y460</f>
        <v>8807.83267519817</v>
      </c>
      <c r="AA460" s="376" t="n">
        <f aca="false">+[2]data1cf!Z460</f>
        <v>8319.3501073686</v>
      </c>
      <c r="AB460" s="376"/>
      <c r="AC460" s="377" t="n">
        <f aca="false">XNPV(0.1,B460:AA460,$B$1:$AA$1)</f>
        <v>38449.8086644345</v>
      </c>
      <c r="AD460" s="377" t="n">
        <f aca="false">SUMPRODUCT(B460:AA460,$B$1010:$AA$1010)</f>
        <v>69995.3915144376</v>
      </c>
      <c r="AE460" s="378" t="n">
        <f aca="false">SUMPRODUCT(B460:AA460,$B$1012:$AA$1012)</f>
        <v>51818.3065125799</v>
      </c>
      <c r="AF460" s="379" t="n">
        <f aca="false">XIRR(B460:AA460,$B$1:$AA$1)</f>
        <v>0.16050285021505</v>
      </c>
      <c r="AG460" s="380" t="n">
        <f aca="false">1-EXP(-(1/0.25)*(AD460/ABS($AD$1010)))</f>
        <v>0.9760501659648</v>
      </c>
    </row>
    <row r="461" customFormat="false" ht="12.75" hidden="false" customHeight="false" outlineLevel="0" collapsed="false">
      <c r="A461" s="371"/>
      <c r="B461" s="376" t="n">
        <f aca="false">+[2]data1cf!A461</f>
        <v>-115110.656090939</v>
      </c>
      <c r="C461" s="376" t="n">
        <f aca="false">+[2]data1cf!B461</f>
        <v>15927.956300382</v>
      </c>
      <c r="D461" s="376" t="n">
        <f aca="false">+[2]data1cf!C461</f>
        <v>24842.0907894946</v>
      </c>
      <c r="E461" s="376" t="n">
        <f aca="false">+[2]data1cf!D461</f>
        <v>23450.3906181645</v>
      </c>
      <c r="F461" s="376" t="n">
        <f aca="false">+[2]data1cf!E461</f>
        <v>21756.1262915763</v>
      </c>
      <c r="G461" s="376" t="n">
        <f aca="false">+[2]data1cf!F461</f>
        <v>20602.4041544845</v>
      </c>
      <c r="H461" s="376" t="n">
        <f aca="false">+[2]data1cf!G461</f>
        <v>19152.7387106451</v>
      </c>
      <c r="I461" s="376" t="n">
        <f aca="false">+[2]data1cf!H461</f>
        <v>18005.6605538617</v>
      </c>
      <c r="J461" s="376" t="n">
        <f aca="false">+[2]data1cf!I461</f>
        <v>17221.2005246464</v>
      </c>
      <c r="K461" s="376" t="n">
        <f aca="false">+[2]data1cf!J461</f>
        <v>16535.9991327369</v>
      </c>
      <c r="L461" s="376" t="n">
        <f aca="false">+[2]data1cf!K461</f>
        <v>15664.978846084</v>
      </c>
      <c r="M461" s="376" t="n">
        <f aca="false">+[2]data1cf!L461</f>
        <v>14904.4072878126</v>
      </c>
      <c r="N461" s="376" t="n">
        <f aca="false">+[2]data1cf!M461</f>
        <v>14108.8502337323</v>
      </c>
      <c r="O461" s="376" t="n">
        <f aca="false">+[2]data1cf!N461</f>
        <v>13412.8597990901</v>
      </c>
      <c r="P461" s="376" t="n">
        <f aca="false">+[2]data1cf!O461</f>
        <v>14515.9220887244</v>
      </c>
      <c r="Q461" s="376" t="n">
        <f aca="false">+[2]data1cf!P461</f>
        <v>15892.436466834</v>
      </c>
      <c r="R461" s="376" t="n">
        <f aca="false">+[2]data1cf!Q461</f>
        <v>14253.9882949715</v>
      </c>
      <c r="S461" s="376" t="n">
        <f aca="false">+[2]data1cf!R461</f>
        <v>10353.7378285134</v>
      </c>
      <c r="T461" s="376" t="n">
        <f aca="false">+[2]data1cf!S461</f>
        <v>9754.19892348239</v>
      </c>
      <c r="U461" s="376" t="n">
        <f aca="false">+[2]data1cf!T461</f>
        <v>9154.68948538722</v>
      </c>
      <c r="V461" s="376" t="n">
        <f aca="false">+[2]data1cf!U461</f>
        <v>8555.21039823596</v>
      </c>
      <c r="W461" s="376" t="n">
        <f aca="false">+[2]data1cf!V461</f>
        <v>12209.5617577415</v>
      </c>
      <c r="X461" s="376" t="n">
        <f aca="false">+[2]data1cf!W461</f>
        <v>11610.1461313789</v>
      </c>
      <c r="Y461" s="376" t="n">
        <f aca="false">+[2]data1cf!X461</f>
        <v>11010.7636703121</v>
      </c>
      <c r="Z461" s="376" t="n">
        <f aca="false">+[2]data1cf!Y461</f>
        <v>10411.4153695002</v>
      </c>
      <c r="AA461" s="376" t="n">
        <f aca="false">+[2]data1cf!Z461</f>
        <v>9812.10225375059</v>
      </c>
      <c r="AB461" s="376"/>
      <c r="AC461" s="377" t="n">
        <f aca="false">XNPV(0.1,B461:AA461,$B$1:$AA$1)</f>
        <v>43402.0163605614</v>
      </c>
      <c r="AD461" s="377" t="n">
        <f aca="false">SUMPRODUCT(B461:AA461,$B$1010:$AA$1010)</f>
        <v>81193.1610722113</v>
      </c>
      <c r="AE461" s="378" t="n">
        <f aca="false">SUMPRODUCT(B461:AA461,$B$1012:$AA$1012)</f>
        <v>59466.6963399375</v>
      </c>
      <c r="AF461" s="379" t="n">
        <f aca="false">XIRR(B461:AA461,$B$1:$AA$1)</f>
        <v>0.155973490669791</v>
      </c>
      <c r="AG461" s="380" t="n">
        <f aca="false">1-EXP(-(1/0.25)*(AD461/ABS($AD$1010)))</f>
        <v>0.986816659143401</v>
      </c>
    </row>
    <row r="462" customFormat="false" ht="12.75" hidden="false" customHeight="false" outlineLevel="0" collapsed="false">
      <c r="A462" s="371"/>
      <c r="B462" s="376" t="n">
        <f aca="false">+[2]data1cf!A462</f>
        <v>-116248.772126212</v>
      </c>
      <c r="C462" s="376" t="n">
        <f aca="false">+[2]data1cf!B462</f>
        <v>16028.7199250459</v>
      </c>
      <c r="D462" s="376" t="n">
        <f aca="false">+[2]data1cf!C462</f>
        <v>25046.1574939116</v>
      </c>
      <c r="E462" s="376" t="n">
        <f aca="false">+[2]data1cf!D462</f>
        <v>23594.3960561838</v>
      </c>
      <c r="F462" s="376" t="n">
        <f aca="false">+[2]data1cf!E462</f>
        <v>21954.0278302948</v>
      </c>
      <c r="G462" s="376" t="n">
        <f aca="false">+[2]data1cf!F462</f>
        <v>20788.8364768586</v>
      </c>
      <c r="H462" s="376" t="n">
        <f aca="false">+[2]data1cf!G462</f>
        <v>19324.9001723584</v>
      </c>
      <c r="I462" s="376" t="n">
        <f aca="false">+[2]data1cf!H462</f>
        <v>18166.480684648</v>
      </c>
      <c r="J462" s="376" t="n">
        <f aca="false">+[2]data1cf!I462</f>
        <v>17374.2645834182</v>
      </c>
      <c r="K462" s="376" t="n">
        <f aca="false">+[2]data1cf!J462</f>
        <v>16682.2244187384</v>
      </c>
      <c r="L462" s="376" t="n">
        <f aca="false">+[2]data1cf!K462</f>
        <v>15802.6563115815</v>
      </c>
      <c r="M462" s="376" t="n">
        <f aca="false">+[2]data1cf!L462</f>
        <v>15034.5648701313</v>
      </c>
      <c r="N462" s="376" t="n">
        <f aca="false">+[2]data1cf!M462</f>
        <v>14231.1420261148</v>
      </c>
      <c r="O462" s="376" t="n">
        <f aca="false">+[2]data1cf!N462</f>
        <v>13528.2040184772</v>
      </c>
      <c r="P462" s="376" t="n">
        <f aca="false">+[2]data1cf!O462</f>
        <v>14642.2386605792</v>
      </c>
      <c r="Q462" s="376" t="n">
        <f aca="false">+[2]data1cf!P462</f>
        <v>16032.3628393772</v>
      </c>
      <c r="R462" s="376" t="n">
        <f aca="false">+[2]data1cf!Q462</f>
        <v>14377.715088773</v>
      </c>
      <c r="S462" s="376" t="n">
        <f aca="false">+[2]data1cf!R462</f>
        <v>10438.9022706768</v>
      </c>
      <c r="T462" s="376" t="n">
        <f aca="false">+[2]data1cf!S462</f>
        <v>9833.43563606147</v>
      </c>
      <c r="U462" s="376" t="n">
        <f aca="false">+[2]data1cf!T462</f>
        <v>9227.99875972587</v>
      </c>
      <c r="V462" s="376" t="n">
        <f aca="false">+[2]data1cf!U462</f>
        <v>8622.59253441846</v>
      </c>
      <c r="W462" s="376" t="n">
        <f aca="false">+[2]data1cf!V462</f>
        <v>12313.0750048221</v>
      </c>
      <c r="X462" s="376" t="n">
        <f aca="false">+[2]data1cf!W462</f>
        <v>11707.7328677495</v>
      </c>
      <c r="Y462" s="376" t="n">
        <f aca="false">+[2]data1cf!X462</f>
        <v>11102.4242238829</v>
      </c>
      <c r="Z462" s="376" t="n">
        <f aca="false">+[2]data1cf!Y462</f>
        <v>10497.1500780186</v>
      </c>
      <c r="AA462" s="376" t="n">
        <f aca="false">+[2]data1cf!Z462</f>
        <v>9891.9114650966</v>
      </c>
      <c r="AB462" s="376"/>
      <c r="AC462" s="377" t="n">
        <f aca="false">XNPV(0.1,B462:AA462,$B$1:$AA$1)</f>
        <v>43565.8765130532</v>
      </c>
      <c r="AD462" s="377" t="n">
        <f aca="false">SUMPRODUCT(B462:AA462,$B$1010:$AA$1010)</f>
        <v>81681.1702583318</v>
      </c>
      <c r="AE462" s="378" t="n">
        <f aca="false">SUMPRODUCT(B462:AA462,$B$1012:$AA$1012)</f>
        <v>59768.9302208722</v>
      </c>
      <c r="AF462" s="379" t="n">
        <f aca="false">XIRR(B462:AA462,$B$1:$AA$1)</f>
        <v>0.155622249273882</v>
      </c>
      <c r="AG462" s="380" t="n">
        <f aca="false">1-EXP(-(1/0.25)*(AD462/ABS($AD$1010)))</f>
        <v>0.987155241374605</v>
      </c>
    </row>
    <row r="463" customFormat="false" ht="12.75" hidden="false" customHeight="false" outlineLevel="0" collapsed="false">
      <c r="A463" s="371"/>
      <c r="B463" s="376" t="n">
        <f aca="false">+[2]data1cf!A463</f>
        <v>-113133.718811301</v>
      </c>
      <c r="C463" s="376" t="n">
        <f aca="false">+[2]data1cf!B463</f>
        <v>15695.4850353296</v>
      </c>
      <c r="D463" s="376" t="n">
        <f aca="false">+[2]data1cf!C463</f>
        <v>24432.5068466087</v>
      </c>
      <c r="E463" s="376" t="n">
        <f aca="false">+[2]data1cf!D463</f>
        <v>23068.496128527</v>
      </c>
      <c r="F463" s="376" t="n">
        <f aca="false">+[2]data1cf!E463</f>
        <v>21412.3661498471</v>
      </c>
      <c r="G463" s="376" t="n">
        <f aca="false">+[2]data1cf!F463</f>
        <v>20278.5663411088</v>
      </c>
      <c r="H463" s="376" t="n">
        <f aca="false">+[2]data1cf!G463</f>
        <v>18853.6897549768</v>
      </c>
      <c r="I463" s="376" t="n">
        <f aca="false">+[2]data1cf!H463</f>
        <v>17726.311786237</v>
      </c>
      <c r="J463" s="376" t="n">
        <f aca="false">+[2]data1cf!I463</f>
        <v>16955.3242566911</v>
      </c>
      <c r="K463" s="376" t="n">
        <f aca="false">+[2]data1cf!J463</f>
        <v>16282.0019917051</v>
      </c>
      <c r="L463" s="376" t="n">
        <f aca="false">+[2]data1cf!K463</f>
        <v>15425.8294925276</v>
      </c>
      <c r="M463" s="376" t="n">
        <f aca="false">+[2]data1cf!L463</f>
        <v>14678.320167749</v>
      </c>
      <c r="N463" s="376" t="n">
        <f aca="false">+[2]data1cf!M463</f>
        <v>13896.4261962337</v>
      </c>
      <c r="O463" s="376" t="n">
        <f aca="false">+[2]data1cf!N463</f>
        <v>13212.5038773478</v>
      </c>
      <c r="P463" s="376" t="n">
        <f aca="false">+[2]data1cf!O463</f>
        <v>14296.5069041596</v>
      </c>
      <c r="Q463" s="376" t="n">
        <f aca="false">+[2]data1cf!P463</f>
        <v>15649.3807030001</v>
      </c>
      <c r="R463" s="376" t="n">
        <f aca="false">+[2]data1cf!Q463</f>
        <v>14039.0716225276</v>
      </c>
      <c r="S463" s="376" t="n">
        <f aca="false">+[2]data1cf!R463</f>
        <v>10205.8049680719</v>
      </c>
      <c r="T463" s="376" t="n">
        <f aca="false">+[2]data1cf!S463</f>
        <v>9616.56268415483</v>
      </c>
      <c r="U463" s="376" t="n">
        <f aca="false">+[2]data1cf!T463</f>
        <v>9027.3493611016</v>
      </c>
      <c r="V463" s="376" t="n">
        <f aca="false">+[2]data1cf!U463</f>
        <v>8438.16586773808</v>
      </c>
      <c r="W463" s="376" t="n">
        <f aca="false">+[2]data1cf!V463</f>
        <v>12029.7565439078</v>
      </c>
      <c r="X463" s="376" t="n">
        <f aca="false">+[2]data1cf!W463</f>
        <v>11440.6354214425</v>
      </c>
      <c r="Y463" s="376" t="n">
        <f aca="false">+[2]data1cf!X463</f>
        <v>10851.5468946846</v>
      </c>
      <c r="Z463" s="376" t="n">
        <f aca="false">+[2]data1cf!Y463</f>
        <v>10262.4919415052</v>
      </c>
      <c r="AA463" s="376" t="n">
        <f aca="false">+[2]data1cf!Z463</f>
        <v>9673.4715691118</v>
      </c>
      <c r="AB463" s="376"/>
      <c r="AC463" s="377" t="n">
        <f aca="false">XNPV(0.1,B463:AA463,$B$1:$AA$1)</f>
        <v>42920.6669664954</v>
      </c>
      <c r="AD463" s="377" t="n">
        <f aca="false">SUMPRODUCT(B463:AA463,$B$1010:$AA$1010)</f>
        <v>80129.1198887356</v>
      </c>
      <c r="AE463" s="378" t="n">
        <f aca="false">SUMPRODUCT(B463:AA463,$B$1012:$AA$1012)</f>
        <v>58733.3776024089</v>
      </c>
      <c r="AF463" s="379" t="n">
        <f aca="false">XIRR(B463:AA463,$B$1:$AA$1)</f>
        <v>0.156290869256107</v>
      </c>
      <c r="AG463" s="380" t="n">
        <f aca="false">1-EXP(-(1/0.25)*(AD463/ABS($AD$1010)))</f>
        <v>0.986047158579257</v>
      </c>
    </row>
    <row r="464" customFormat="false" ht="12.75" hidden="false" customHeight="false" outlineLevel="0" collapsed="false">
      <c r="A464" s="371"/>
      <c r="B464" s="376" t="n">
        <f aca="false">+[2]data1cf!A464</f>
        <v>-112537.905131692</v>
      </c>
      <c r="C464" s="376" t="n">
        <f aca="false">+[2]data1cf!B464</f>
        <v>15570.4022766341</v>
      </c>
      <c r="D464" s="376" t="n">
        <f aca="false">+[2]data1cf!C464</f>
        <v>24353.2598323489</v>
      </c>
      <c r="E464" s="376" t="n">
        <f aca="false">+[2]data1cf!D464</f>
        <v>22966.3244384617</v>
      </c>
      <c r="F464" s="376" t="n">
        <f aca="false">+[2]data1cf!E464</f>
        <v>21308.7629667537</v>
      </c>
      <c r="G464" s="376" t="n">
        <f aca="false">+[2]data1cf!F464</f>
        <v>20180.9673928918</v>
      </c>
      <c r="H464" s="376" t="n">
        <f aca="false">+[2]data1cf!G464</f>
        <v>18763.5617268926</v>
      </c>
      <c r="I464" s="376" t="n">
        <f aca="false">+[2]data1cf!H464</f>
        <v>17642.1210438968</v>
      </c>
      <c r="J464" s="376" t="n">
        <f aca="false">+[2]data1cf!I464</f>
        <v>16875.193885757</v>
      </c>
      <c r="K464" s="376" t="n">
        <f aca="false">+[2]data1cf!J464</f>
        <v>16205.451778015</v>
      </c>
      <c r="L464" s="376" t="n">
        <f aca="false">+[2]data1cf!K464</f>
        <v>15353.7541374892</v>
      </c>
      <c r="M464" s="376" t="n">
        <f aca="false">+[2]data1cf!L464</f>
        <v>14610.1815371993</v>
      </c>
      <c r="N464" s="376" t="n">
        <f aca="false">+[2]data1cf!M464</f>
        <v>13832.4053753797</v>
      </c>
      <c r="O464" s="376" t="n">
        <f aca="false">+[2]data1cf!N464</f>
        <v>13152.1201716055</v>
      </c>
      <c r="P464" s="376" t="n">
        <f aca="false">+[2]data1cf!O464</f>
        <v>14230.3790761177</v>
      </c>
      <c r="Q464" s="376" t="n">
        <f aca="false">+[2]data1cf!P464</f>
        <v>15576.1280254915</v>
      </c>
      <c r="R464" s="376" t="n">
        <f aca="false">+[2]data1cf!Q464</f>
        <v>13974.299565904</v>
      </c>
      <c r="S464" s="376" t="n">
        <f aca="false">+[2]data1cf!R464</f>
        <v>10161.2206391594</v>
      </c>
      <c r="T464" s="376" t="n">
        <f aca="false">+[2]data1cf!S464</f>
        <v>9575.0815734257</v>
      </c>
      <c r="U464" s="376" t="n">
        <f aca="false">+[2]data1cf!T464</f>
        <v>8988.97131603468</v>
      </c>
      <c r="V464" s="376" t="n">
        <f aca="false">+[2]data1cf!U464</f>
        <v>8402.89073123666</v>
      </c>
      <c r="W464" s="376" t="n">
        <f aca="false">+[2]data1cf!V464</f>
        <v>11975.566455446</v>
      </c>
      <c r="X464" s="376" t="n">
        <f aca="false">+[2]data1cf!W464</f>
        <v>11389.5479130726</v>
      </c>
      <c r="Y464" s="376" t="n">
        <f aca="false">+[2]data1cf!X464</f>
        <v>10803.5617947428</v>
      </c>
      <c r="Z464" s="376" t="n">
        <f aca="false">+[2]data1cf!Y464</f>
        <v>10217.6090731778</v>
      </c>
      <c r="AA464" s="376" t="n">
        <f aca="false">+[2]data1cf!Z464</f>
        <v>9631.69075028056</v>
      </c>
      <c r="AB464" s="376"/>
      <c r="AC464" s="377" t="n">
        <f aca="false">XNPV(0.1,B464:AA464,$B$1:$AA$1)</f>
        <v>42771.8011048059</v>
      </c>
      <c r="AD464" s="377" t="n">
        <f aca="false">SUMPRODUCT(B464:AA464,$B$1010:$AA$1010)</f>
        <v>79806.9670457598</v>
      </c>
      <c r="AE464" s="378" t="n">
        <f aca="false">SUMPRODUCT(B464:AA464,$B$1012:$AA$1012)</f>
        <v>58509.9192446418</v>
      </c>
      <c r="AF464" s="379" t="n">
        <f aca="false">XIRR(B464:AA464,$B$1:$AA$1)</f>
        <v>0.156377711924633</v>
      </c>
      <c r="AG464" s="380" t="n">
        <f aca="false">1-EXP(-(1/0.25)*(AD464/ABS($AD$1010)))</f>
        <v>0.985805441250823</v>
      </c>
    </row>
    <row r="465" customFormat="false" ht="12.75" hidden="false" customHeight="false" outlineLevel="0" collapsed="false">
      <c r="A465" s="371"/>
      <c r="B465" s="376" t="n">
        <f aca="false">+[2]data1cf!A465</f>
        <v>-95428.1065196633</v>
      </c>
      <c r="C465" s="376" t="n">
        <f aca="false">+[2]data1cf!B465</f>
        <v>13585.5494819563</v>
      </c>
      <c r="D465" s="376" t="n">
        <f aca="false">+[2]data1cf!C465</f>
        <v>20899.8631448464</v>
      </c>
      <c r="E465" s="376" t="n">
        <f aca="false">+[2]data1cf!D465</f>
        <v>19808.3965126032</v>
      </c>
      <c r="F465" s="376" t="n">
        <f aca="false">+[2]data1cf!E465</f>
        <v>18333.6221484731</v>
      </c>
      <c r="G465" s="376" t="n">
        <f aca="false">+[2]data1cf!F465</f>
        <v>17378.2483451572</v>
      </c>
      <c r="H465" s="376" t="n">
        <f aca="false">+[2]data1cf!G465</f>
        <v>16175.3828001645</v>
      </c>
      <c r="I465" s="376" t="n">
        <f aca="false">+[2]data1cf!H465</f>
        <v>15224.4413300244</v>
      </c>
      <c r="J465" s="376" t="n">
        <f aca="false">+[2]data1cf!I465</f>
        <v>14574.1146116255</v>
      </c>
      <c r="K465" s="376" t="n">
        <f aca="false">+[2]data1cf!J465</f>
        <v>14007.1827808914</v>
      </c>
      <c r="L465" s="376" t="n">
        <f aca="false">+[2]data1cf!K465</f>
        <v>13283.9882831582</v>
      </c>
      <c r="M465" s="376" t="n">
        <f aca="false">+[2]data1cf!L465</f>
        <v>12653.4653920263</v>
      </c>
      <c r="N465" s="376" t="n">
        <f aca="false">+[2]data1cf!M465</f>
        <v>11993.9391076893</v>
      </c>
      <c r="O465" s="376" t="n">
        <f aca="false">+[2]data1cf!N465</f>
        <v>11418.0998225298</v>
      </c>
      <c r="P465" s="376" t="n">
        <f aca="false">+[2]data1cf!O465</f>
        <v>12331.4065295469</v>
      </c>
      <c r="Q465" s="376" t="n">
        <f aca="false">+[2]data1cf!P465</f>
        <v>13472.5533630453</v>
      </c>
      <c r="R465" s="376" t="n">
        <f aca="false">+[2]data1cf!Q465</f>
        <v>12114.2602911344</v>
      </c>
      <c r="S465" s="376" t="n">
        <f aca="false">+[2]data1cf!R465</f>
        <v>8880.90614647119</v>
      </c>
      <c r="T465" s="376" t="n">
        <f aca="false">+[2]data1cf!S465</f>
        <v>8383.88124508602</v>
      </c>
      <c r="U465" s="376" t="n">
        <f aca="false">+[2]data1cf!T465</f>
        <v>7886.88077214203</v>
      </c>
      <c r="V465" s="376" t="n">
        <f aca="false">+[2]data1cf!U465</f>
        <v>7389.90546049247</v>
      </c>
      <c r="W465" s="376" t="n">
        <f aca="false">+[2]data1cf!V465</f>
        <v>10419.4063133038</v>
      </c>
      <c r="X465" s="376" t="n">
        <f aca="false">+[2]data1cf!W465</f>
        <v>9922.48361140472</v>
      </c>
      <c r="Y465" s="376" t="n">
        <f aca="false">+[2]data1cf!X465</f>
        <v>9425.58840393142</v>
      </c>
      <c r="Z465" s="376" t="n">
        <f aca="false">+[2]data1cf!Y465</f>
        <v>8928.72151571665</v>
      </c>
      <c r="AA465" s="376" t="n">
        <f aca="false">+[2]data1cf!Z465</f>
        <v>8431.88379633819</v>
      </c>
      <c r="AB465" s="376"/>
      <c r="AC465" s="377" t="n">
        <f aca="false">XNPV(0.1,B465:AA465,$B$1:$AA$1)</f>
        <v>38816.6648402567</v>
      </c>
      <c r="AD465" s="377" t="n">
        <f aca="false">SUMPRODUCT(B465:AA465,$B$1010:$AA$1010)</f>
        <v>70831.4504265368</v>
      </c>
      <c r="AE465" s="378" t="n">
        <f aca="false">SUMPRODUCT(B465:AA465,$B$1012:$AA$1012)</f>
        <v>52387.4374217887</v>
      </c>
      <c r="AF465" s="379" t="n">
        <f aca="false">XIRR(B465:AA465,$B$1:$AA$1)</f>
        <v>0.160082712134171</v>
      </c>
      <c r="AG465" s="380" t="n">
        <f aca="false">1-EXP(-(1/0.25)*(AD465/ABS($AD$1010)))</f>
        <v>0.977094271372426</v>
      </c>
    </row>
    <row r="466" customFormat="false" ht="12.75" hidden="false" customHeight="false" outlineLevel="0" collapsed="false">
      <c r="A466" s="371"/>
      <c r="B466" s="376" t="n">
        <f aca="false">+[2]data1cf!A466</f>
        <v>-113282.285053567</v>
      </c>
      <c r="C466" s="376" t="n">
        <f aca="false">+[2]data1cf!B466</f>
        <v>15716.6653586685</v>
      </c>
      <c r="D466" s="376" t="n">
        <f aca="false">+[2]data1cf!C466</f>
        <v>24454.7846756614</v>
      </c>
      <c r="E466" s="376" t="n">
        <f aca="false">+[2]data1cf!D466</f>
        <v>23106.972213679</v>
      </c>
      <c r="F466" s="376" t="n">
        <f aca="false">+[2]data1cf!E466</f>
        <v>21438.1996211584</v>
      </c>
      <c r="G466" s="376" t="n">
        <f aca="false">+[2]data1cf!F466</f>
        <v>20302.9026554333</v>
      </c>
      <c r="H466" s="376" t="n">
        <f aca="false">+[2]data1cf!G466</f>
        <v>18876.1631940965</v>
      </c>
      <c r="I466" s="376" t="n">
        <f aca="false">+[2]data1cf!H466</f>
        <v>17747.3047621474</v>
      </c>
      <c r="J466" s="376" t="n">
        <f aca="false">+[2]data1cf!I466</f>
        <v>16975.3047783014</v>
      </c>
      <c r="K466" s="376" t="n">
        <f aca="false">+[2]data1cf!J466</f>
        <v>16301.0898004981</v>
      </c>
      <c r="L466" s="376" t="n">
        <f aca="false">+[2]data1cf!K466</f>
        <v>15443.8014945553</v>
      </c>
      <c r="M466" s="376" t="n">
        <f aca="false">+[2]data1cf!L466</f>
        <v>14695.3105468565</v>
      </c>
      <c r="N466" s="376" t="n">
        <f aca="false">+[2]data1cf!M466</f>
        <v>13912.3897987938</v>
      </c>
      <c r="O466" s="376" t="n">
        <f aca="false">+[2]data1cf!N466</f>
        <v>13227.5605646366</v>
      </c>
      <c r="P466" s="376" t="n">
        <f aca="false">+[2]data1cf!O466</f>
        <v>14312.99588932</v>
      </c>
      <c r="Q466" s="376" t="n">
        <f aca="false">+[2]data1cf!P466</f>
        <v>15667.6462705859</v>
      </c>
      <c r="R466" s="376" t="n">
        <f aca="false">+[2]data1cf!Q466</f>
        <v>14055.2225458545</v>
      </c>
      <c r="S466" s="376" t="n">
        <f aca="false">+[2]data1cf!R466</f>
        <v>10216.9220780631</v>
      </c>
      <c r="T466" s="376" t="n">
        <f aca="false">+[2]data1cf!S466</f>
        <v>9626.9060061647</v>
      </c>
      <c r="U466" s="376" t="n">
        <f aca="false">+[2]data1cf!T466</f>
        <v>9036.91893316124</v>
      </c>
      <c r="V466" s="376" t="n">
        <f aca="false">+[2]data1cf!U466</f>
        <v>8446.9617290196</v>
      </c>
      <c r="W466" s="376" t="n">
        <f aca="false">+[2]data1cf!V466</f>
        <v>12043.2688516752</v>
      </c>
      <c r="X466" s="376" t="n">
        <f aca="false">+[2]data1cf!W466</f>
        <v>11453.3741003367</v>
      </c>
      <c r="Y466" s="376" t="n">
        <f aca="false">+[2]data1cf!X466</f>
        <v>10863.51198751</v>
      </c>
      <c r="Z466" s="376" t="n">
        <f aca="false">+[2]data1cf!Y466</f>
        <v>10273.6834923503</v>
      </c>
      <c r="AA466" s="376" t="n">
        <f aca="false">+[2]data1cf!Z466</f>
        <v>9683.88962338787</v>
      </c>
      <c r="AB466" s="376"/>
      <c r="AC466" s="377" t="n">
        <f aca="false">XNPV(0.1,B466:AA466,$B$1:$AA$1)</f>
        <v>42960.5318320605</v>
      </c>
      <c r="AD466" s="377" t="n">
        <f aca="false">SUMPRODUCT(B466:AA466,$B$1010:$AA$1010)</f>
        <v>80213.2798356944</v>
      </c>
      <c r="AE466" s="378" t="n">
        <f aca="false">SUMPRODUCT(B466:AA466,$B$1012:$AA$1012)</f>
        <v>58792.4699092875</v>
      </c>
      <c r="AF466" s="379" t="n">
        <f aca="false">XIRR(B466:AA466,$B$1:$AA$1)</f>
        <v>0.156272217189642</v>
      </c>
      <c r="AG466" s="380" t="n">
        <f aca="false">1-EXP(-(1/0.25)*(AD466/ABS($AD$1010)))</f>
        <v>0.986109624384545</v>
      </c>
    </row>
    <row r="467" customFormat="false" ht="12.75" hidden="false" customHeight="false" outlineLevel="0" collapsed="false">
      <c r="A467" s="371"/>
      <c r="B467" s="376" t="n">
        <f aca="false">+[2]data1cf!A467</f>
        <v>-113269.987649022</v>
      </c>
      <c r="C467" s="376" t="n">
        <f aca="false">+[2]data1cf!B467</f>
        <v>15706.4257578399</v>
      </c>
      <c r="D467" s="376" t="n">
        <f aca="false">+[2]data1cf!C467</f>
        <v>24463.7953051032</v>
      </c>
      <c r="E467" s="376" t="n">
        <f aca="false">+[2]data1cf!D467</f>
        <v>23039.2200679131</v>
      </c>
      <c r="F467" s="376" t="n">
        <f aca="false">+[2]data1cf!E467</f>
        <v>21436.061284463</v>
      </c>
      <c r="G467" s="376" t="n">
        <f aca="false">+[2]data1cf!F467</f>
        <v>20300.8882442331</v>
      </c>
      <c r="H467" s="376" t="n">
        <f aca="false">+[2]data1cf!G467</f>
        <v>18874.3029803079</v>
      </c>
      <c r="I467" s="376" t="n">
        <f aca="false">+[2]data1cf!H467</f>
        <v>17745.5670920451</v>
      </c>
      <c r="J467" s="376" t="n">
        <f aca="false">+[2]data1cf!I467</f>
        <v>16973.6509129716</v>
      </c>
      <c r="K467" s="376" t="n">
        <f aca="false">+[2]data1cf!J467</f>
        <v>16299.5098284733</v>
      </c>
      <c r="L467" s="376" t="n">
        <f aca="false">+[2]data1cf!K467</f>
        <v>15442.3138821875</v>
      </c>
      <c r="M467" s="376" t="n">
        <f aca="false">+[2]data1cf!L467</f>
        <v>14693.9041872281</v>
      </c>
      <c r="N467" s="376" t="n">
        <f aca="false">+[2]data1cf!M467</f>
        <v>13911.0684294457</v>
      </c>
      <c r="O467" s="376" t="n">
        <f aca="false">+[2]data1cf!N467</f>
        <v>13226.3142641859</v>
      </c>
      <c r="P467" s="376" t="n">
        <f aca="false">+[2]data1cf!O467</f>
        <v>14311.6310320148</v>
      </c>
      <c r="Q467" s="376" t="n">
        <f aca="false">+[2]data1cf!P467</f>
        <v>15666.1343586573</v>
      </c>
      <c r="R467" s="376" t="n">
        <f aca="false">+[2]data1cf!Q467</f>
        <v>14053.8856712395</v>
      </c>
      <c r="S467" s="376" t="n">
        <f aca="false">+[2]data1cf!R467</f>
        <v>10216.0018717171</v>
      </c>
      <c r="T467" s="376" t="n">
        <f aca="false">+[2]data1cf!S467</f>
        <v>9626.04984925343</v>
      </c>
      <c r="U467" s="376" t="n">
        <f aca="false">+[2]data1cf!T467</f>
        <v>9036.12682253674</v>
      </c>
      <c r="V467" s="376" t="n">
        <f aca="false">+[2]data1cf!U467</f>
        <v>8446.23366143943</v>
      </c>
      <c r="W467" s="376" t="n">
        <f aca="false">+[2]data1cf!V467</f>
        <v>12042.150385512</v>
      </c>
      <c r="X467" s="376" t="n">
        <f aca="false">+[2]data1cf!W467</f>
        <v>11452.3196704383</v>
      </c>
      <c r="Y467" s="376" t="n">
        <f aca="false">+[2]data1cf!X467</f>
        <v>10862.5215903332</v>
      </c>
      <c r="Z467" s="376" t="n">
        <f aca="false">+[2]data1cf!Y467</f>
        <v>10272.7571242459</v>
      </c>
      <c r="AA467" s="376" t="n">
        <f aca="false">+[2]data1cf!Z467</f>
        <v>9683.02728059684</v>
      </c>
      <c r="AB467" s="376"/>
      <c r="AC467" s="377" t="n">
        <f aca="false">XNPV(0.1,B467:AA467,$B$1:$AA$1)</f>
        <v>42909.9878508633</v>
      </c>
      <c r="AD467" s="377" t="n">
        <f aca="false">SUMPRODUCT(B467:AA467,$B$1010:$AA$1010)</f>
        <v>80153.0369362741</v>
      </c>
      <c r="AE467" s="378" t="n">
        <f aca="false">SUMPRODUCT(B467:AA467,$B$1012:$AA$1012)</f>
        <v>58736.8036892113</v>
      </c>
      <c r="AF467" s="379" t="n">
        <f aca="false">XIRR(B467:AA467,$B$1:$AA$1)</f>
        <v>0.156201787356924</v>
      </c>
      <c r="AG467" s="380" t="n">
        <f aca="false">1-EXP(-(1/0.25)*(AD467/ABS($AD$1010)))</f>
        <v>0.986064938980789</v>
      </c>
    </row>
    <row r="468" customFormat="false" ht="12.75" hidden="false" customHeight="false" outlineLevel="0" collapsed="false">
      <c r="A468" s="371"/>
      <c r="B468" s="376" t="n">
        <f aca="false">+[2]data1cf!A468</f>
        <v>-91312.5618229501</v>
      </c>
      <c r="C468" s="376" t="n">
        <f aca="false">+[2]data1cf!B468</f>
        <v>13026.4050570912</v>
      </c>
      <c r="D468" s="376" t="n">
        <f aca="false">+[2]data1cf!C468</f>
        <v>20153.1935673923</v>
      </c>
      <c r="E468" s="376" t="n">
        <f aca="false">+[2]data1cf!D468</f>
        <v>18981.4392848987</v>
      </c>
      <c r="F468" s="376" t="n">
        <f aca="false">+[2]data1cf!E468</f>
        <v>17617.989820221</v>
      </c>
      <c r="G468" s="376" t="n">
        <f aca="false">+[2]data1cf!F468</f>
        <v>16704.0898833988</v>
      </c>
      <c r="H468" s="376" t="n">
        <f aca="false">+[2]data1cf!G468</f>
        <v>15552.82923904</v>
      </c>
      <c r="I468" s="376" t="n">
        <f aca="false">+[2]data1cf!H468</f>
        <v>14642.8991885651</v>
      </c>
      <c r="J468" s="376" t="n">
        <f aca="false">+[2]data1cf!I468</f>
        <v>14020.6192246774</v>
      </c>
      <c r="K468" s="376" t="n">
        <f aca="false">+[2]data1cf!J468</f>
        <v>13478.4170999966</v>
      </c>
      <c r="L468" s="376" t="n">
        <f aca="false">+[2]data1cf!K468</f>
        <v>12786.1324007844</v>
      </c>
      <c r="M468" s="376" t="n">
        <f aca="false">+[2]data1cf!L468</f>
        <v>12182.8021810298</v>
      </c>
      <c r="N468" s="376" t="n">
        <f aca="false">+[2]data1cf!M468</f>
        <v>11551.7194024988</v>
      </c>
      <c r="O468" s="376" t="n">
        <f aca="false">+[2]data1cf!N468</f>
        <v>11001.0032562024</v>
      </c>
      <c r="P468" s="376" t="n">
        <f aca="false">+[2]data1cf!O468</f>
        <v>11874.6328076313</v>
      </c>
      <c r="Q468" s="376" t="n">
        <f aca="false">+[2]data1cf!P468</f>
        <v>12966.5652013795</v>
      </c>
      <c r="R468" s="376" t="n">
        <f aca="false">+[2]data1cf!Q468</f>
        <v>11666.8514731501</v>
      </c>
      <c r="S468" s="376" t="n">
        <f aca="false">+[2]data1cf!R468</f>
        <v>8572.9427601106</v>
      </c>
      <c r="T468" s="376" t="n">
        <f aca="false">+[2]data1cf!S468</f>
        <v>8097.35313887121</v>
      </c>
      <c r="U468" s="376" t="n">
        <f aca="false">+[2]data1cf!T468</f>
        <v>7621.78689254334</v>
      </c>
      <c r="V468" s="376" t="n">
        <f aca="false">+[2]data1cf!U468</f>
        <v>7146.24472237432</v>
      </c>
      <c r="W468" s="376" t="n">
        <f aca="false">+[2]data1cf!V468</f>
        <v>10045.0917602542</v>
      </c>
      <c r="X468" s="376" t="n">
        <f aca="false">+[2]data1cf!W468</f>
        <v>9569.59993092575</v>
      </c>
      <c r="Y468" s="376" t="n">
        <f aca="false">+[2]data1cf!X468</f>
        <v>9094.13441026614</v>
      </c>
      <c r="Z468" s="376" t="n">
        <f aca="false">+[2]data1cf!Y468</f>
        <v>8618.69598753543</v>
      </c>
      <c r="AA468" s="376" t="n">
        <f aca="false">+[2]data1cf!Z468</f>
        <v>8143.28547567149</v>
      </c>
      <c r="AB468" s="376"/>
      <c r="AC468" s="377" t="n">
        <f aca="false">XNPV(0.1,B468:AA468,$B$1:$AA$1)</f>
        <v>37809.8328438363</v>
      </c>
      <c r="AD468" s="377" t="n">
        <f aca="false">SUMPRODUCT(B468:AA468,$B$1010:$AA$1010)</f>
        <v>68613.1405874724</v>
      </c>
      <c r="AE468" s="378" t="n">
        <f aca="false">SUMPRODUCT(B468:AA468,$B$1012:$AA$1012)</f>
        <v>50856.9955271881</v>
      </c>
      <c r="AF468" s="379" t="n">
        <f aca="false">XIRR(B468:AA468,$B$1:$AA$1)</f>
        <v>0.161063402791202</v>
      </c>
      <c r="AG468" s="380" t="n">
        <f aca="false">1-EXP(-(1/0.25)*(AD468/ABS($AD$1010)))</f>
        <v>0.974218533096708</v>
      </c>
    </row>
    <row r="469" customFormat="false" ht="12.75" hidden="false" customHeight="false" outlineLevel="0" collapsed="false">
      <c r="A469" s="371"/>
      <c r="B469" s="376" t="n">
        <f aca="false">+[2]data1cf!A469</f>
        <v>-115469.980192541</v>
      </c>
      <c r="C469" s="376" t="n">
        <f aca="false">+[2]data1cf!B469</f>
        <v>15963.902210022</v>
      </c>
      <c r="D469" s="376" t="n">
        <f aca="false">+[2]data1cf!C469</f>
        <v>24901.265919025</v>
      </c>
      <c r="E469" s="376" t="n">
        <f aca="false">+[2]data1cf!D469</f>
        <v>23535.7029609985</v>
      </c>
      <c r="F469" s="376" t="n">
        <f aca="false">+[2]data1cf!E469</f>
        <v>21818.6074362065</v>
      </c>
      <c r="G469" s="376" t="n">
        <f aca="false">+[2]data1cf!F469</f>
        <v>20661.2642572074</v>
      </c>
      <c r="H469" s="376" t="n">
        <f aca="false">+[2]data1cf!G469</f>
        <v>19207.0932409772</v>
      </c>
      <c r="I469" s="376" t="n">
        <f aca="false">+[2]data1cf!H469</f>
        <v>18056.4344180579</v>
      </c>
      <c r="J469" s="376" t="n">
        <f aca="false">+[2]data1cf!I469</f>
        <v>17269.525654687</v>
      </c>
      <c r="K469" s="376" t="n">
        <f aca="false">+[2]data1cf!J469</f>
        <v>16582.1651368135</v>
      </c>
      <c r="L469" s="376" t="n">
        <f aca="false">+[2]data1cf!K469</f>
        <v>15708.4461464889</v>
      </c>
      <c r="M469" s="376" t="n">
        <f aca="false">+[2]data1cf!L469</f>
        <v>14945.5004232082</v>
      </c>
      <c r="N469" s="376" t="n">
        <f aca="false">+[2]data1cf!M469</f>
        <v>14147.4599950126</v>
      </c>
      <c r="O469" s="376" t="n">
        <f aca="false">+[2]data1cf!N469</f>
        <v>13449.2760841804</v>
      </c>
      <c r="P469" s="376" t="n">
        <f aca="false">+[2]data1cf!O469</f>
        <v>14555.8025466852</v>
      </c>
      <c r="Q469" s="376" t="n">
        <f aca="false">+[2]data1cf!P469</f>
        <v>15936.6137884307</v>
      </c>
      <c r="R469" s="376" t="n">
        <f aca="false">+[2]data1cf!Q469</f>
        <v>14293.051112513</v>
      </c>
      <c r="S469" s="376" t="n">
        <f aca="false">+[2]data1cf!R469</f>
        <v>10380.6258045373</v>
      </c>
      <c r="T469" s="376" t="n">
        <f aca="false">+[2]data1cf!S469</f>
        <v>9779.21540658166</v>
      </c>
      <c r="U469" s="376" t="n">
        <f aca="false">+[2]data1cf!T469</f>
        <v>9177.83456754448</v>
      </c>
      <c r="V469" s="376" t="n">
        <f aca="false">+[2]data1cf!U469</f>
        <v>8576.4841741933</v>
      </c>
      <c r="W469" s="376" t="n">
        <f aca="false">+[2]data1cf!V469</f>
        <v>12242.2427879339</v>
      </c>
      <c r="X469" s="376" t="n">
        <f aca="false">+[2]data1cf!W469</f>
        <v>11640.9560534676</v>
      </c>
      <c r="Y469" s="376" t="n">
        <f aca="false">+[2]data1cf!X469</f>
        <v>11039.7025878245</v>
      </c>
      <c r="Z469" s="376" t="n">
        <f aca="false">+[2]data1cf!Y469</f>
        <v>10438.4833890691</v>
      </c>
      <c r="AA469" s="376" t="n">
        <f aca="false">+[2]data1cf!Z469</f>
        <v>9837.2994852083</v>
      </c>
      <c r="AB469" s="376"/>
      <c r="AC469" s="377" t="n">
        <f aca="false">XNPV(0.1,B469:AA469,$B$1:$AA$1)</f>
        <v>43483.0974870899</v>
      </c>
      <c r="AD469" s="377" t="n">
        <f aca="false">SUMPRODUCT(B469:AA469,$B$1010:$AA$1010)</f>
        <v>81380.3667339321</v>
      </c>
      <c r="AE469" s="378" t="n">
        <f aca="false">SUMPRODUCT(B469:AA469,$B$1012:$AA$1012)</f>
        <v>59593.6799907639</v>
      </c>
      <c r="AF469" s="379" t="n">
        <f aca="false">XIRR(B469:AA469,$B$1:$AA$1)</f>
        <v>0.155905603160032</v>
      </c>
      <c r="AG469" s="380" t="n">
        <f aca="false">1-EXP(-(1/0.25)*(AD469/ABS($AD$1010)))</f>
        <v>0.986947585520936</v>
      </c>
    </row>
    <row r="470" customFormat="false" ht="12.75" hidden="false" customHeight="false" outlineLevel="0" collapsed="false">
      <c r="A470" s="371"/>
      <c r="B470" s="376" t="n">
        <f aca="false">+[2]data1cf!A470</f>
        <v>-107052.692120991</v>
      </c>
      <c r="C470" s="376" t="n">
        <f aca="false">+[2]data1cf!B470</f>
        <v>14965.0564022811</v>
      </c>
      <c r="D470" s="376" t="n">
        <f aca="false">+[2]data1cf!C470</f>
        <v>23298.8733184474</v>
      </c>
      <c r="E470" s="376" t="n">
        <f aca="false">+[2]data1cf!D470</f>
        <v>21920.390934784</v>
      </c>
      <c r="F470" s="376" t="n">
        <f aca="false">+[2]data1cf!E470</f>
        <v>20354.9655846134</v>
      </c>
      <c r="G470" s="376" t="n">
        <f aca="false">+[2]data1cf!F470</f>
        <v>19282.4465315671</v>
      </c>
      <c r="H470" s="376" t="n">
        <f aca="false">+[2]data1cf!G470</f>
        <v>17933.8200657061</v>
      </c>
      <c r="I470" s="376" t="n">
        <f aca="false">+[2]data1cf!H470</f>
        <v>16867.0395527028</v>
      </c>
      <c r="J470" s="376" t="n">
        <f aca="false">+[2]data1cf!I470</f>
        <v>16137.4932114634</v>
      </c>
      <c r="K470" s="376" t="n">
        <f aca="false">+[2]data1cf!J470</f>
        <v>15500.710946316</v>
      </c>
      <c r="L470" s="376" t="n">
        <f aca="false">+[2]data1cf!K470</f>
        <v>14690.2099982088</v>
      </c>
      <c r="M470" s="376" t="n">
        <f aca="false">+[2]data1cf!L470</f>
        <v>13982.8798896974</v>
      </c>
      <c r="N470" s="376" t="n">
        <f aca="false">+[2]data1cf!M470</f>
        <v>13243.0133363536</v>
      </c>
      <c r="O470" s="376" t="n">
        <f aca="false">+[2]data1cf!N470</f>
        <v>12596.2123438604</v>
      </c>
      <c r="P470" s="376" t="n">
        <f aca="false">+[2]data1cf!O470</f>
        <v>13621.5893904173</v>
      </c>
      <c r="Q470" s="376" t="n">
        <f aca="false">+[2]data1cf!P470</f>
        <v>14901.7451546541</v>
      </c>
      <c r="R470" s="376" t="n">
        <f aca="false">+[2]data1cf!Q470</f>
        <v>13377.9914583844</v>
      </c>
      <c r="S470" s="376" t="n">
        <f aca="false">+[2]data1cf!R470</f>
        <v>9750.76591246584</v>
      </c>
      <c r="T470" s="376" t="n">
        <f aca="false">+[2]data1cf!S470</f>
        <v>9193.1958664387</v>
      </c>
      <c r="U470" s="376" t="n">
        <f aca="false">+[2]data1cf!T470</f>
        <v>8635.65322460604</v>
      </c>
      <c r="V470" s="376" t="n">
        <f aca="false">+[2]data1cf!U470</f>
        <v>8078.13880909376</v>
      </c>
      <c r="W470" s="376" t="n">
        <f aca="false">+[2]data1cf!V470</f>
        <v>11476.6786513305</v>
      </c>
      <c r="X470" s="376" t="n">
        <f aca="false">+[2]data1cf!W470</f>
        <v>10919.2232542315</v>
      </c>
      <c r="Y470" s="376" t="n">
        <f aca="false">+[2]data1cf!X470</f>
        <v>10361.7987007947</v>
      </c>
      <c r="Z470" s="376" t="n">
        <f aca="false">+[2]data1cf!Y470</f>
        <v>9804.40591633024</v>
      </c>
      <c r="AA470" s="376" t="n">
        <f aca="false">+[2]data1cf!Z470</f>
        <v>9247.04585390713</v>
      </c>
      <c r="AB470" s="376"/>
      <c r="AC470" s="377" t="n">
        <f aca="false">XNPV(0.1,B470:AA470,$B$1:$AA$1)</f>
        <v>41550.3688823854</v>
      </c>
      <c r="AD470" s="377" t="n">
        <f aca="false">SUMPRODUCT(B470:AA470,$B$1010:$AA$1010)</f>
        <v>76977.8323381682</v>
      </c>
      <c r="AE470" s="378" t="n">
        <f aca="false">SUMPRODUCT(B470:AA470,$B$1012:$AA$1012)</f>
        <v>56594.7827006187</v>
      </c>
      <c r="AF470" s="379" t="n">
        <f aca="false">XIRR(B470:AA470,$B$1:$AA$1)</f>
        <v>0.157521917210867</v>
      </c>
      <c r="AG470" s="380" t="n">
        <f aca="false">1-EXP(-(1/0.25)*(AD470/ABS($AD$1010)))</f>
        <v>0.983494500960305</v>
      </c>
    </row>
    <row r="471" customFormat="false" ht="12.75" hidden="false" customHeight="false" outlineLevel="0" collapsed="false">
      <c r="A471" s="371"/>
      <c r="B471" s="376" t="n">
        <f aca="false">+[2]data1cf!A471</f>
        <v>-103743.698380063</v>
      </c>
      <c r="C471" s="376" t="n">
        <f aca="false">+[2]data1cf!B471</f>
        <v>14553.4128614614</v>
      </c>
      <c r="D471" s="376" t="n">
        <f aca="false">+[2]data1cf!C471</f>
        <v>22587.383726987</v>
      </c>
      <c r="E471" s="376" t="n">
        <f aca="false">+[2]data1cf!D471</f>
        <v>21318.8984712668</v>
      </c>
      <c r="F471" s="376" t="n">
        <f aca="false">+[2]data1cf!E471</f>
        <v>19779.5805336667</v>
      </c>
      <c r="G471" s="376" t="n">
        <f aca="false">+[2]data1cf!F471</f>
        <v>18740.4074347414</v>
      </c>
      <c r="H471" s="376" t="n">
        <f aca="false">+[2]data1cf!G471</f>
        <v>17433.2725102881</v>
      </c>
      <c r="I471" s="376" t="n">
        <f aca="false">+[2]data1cf!H471</f>
        <v>16399.4661333904</v>
      </c>
      <c r="J471" s="376" t="n">
        <f aca="false">+[2]data1cf!I471</f>
        <v>15692.4700356718</v>
      </c>
      <c r="K471" s="376" t="n">
        <f aca="false">+[2]data1cf!J471</f>
        <v>15075.5710298681</v>
      </c>
      <c r="L471" s="376" t="n">
        <f aca="false">+[2]data1cf!K471</f>
        <v>14289.9222793134</v>
      </c>
      <c r="M471" s="376" t="n">
        <f aca="false">+[2]data1cf!L471</f>
        <v>13604.4557116011</v>
      </c>
      <c r="N471" s="376" t="n">
        <f aca="false">+[2]data1cf!M471</f>
        <v>12887.4583990548</v>
      </c>
      <c r="O471" s="376" t="n">
        <f aca="false">+[2]data1cf!N471</f>
        <v>12260.8569950429</v>
      </c>
      <c r="P471" s="376" t="n">
        <f aca="false">+[2]data1cf!O471</f>
        <v>13254.332684872</v>
      </c>
      <c r="Q471" s="376" t="n">
        <f aca="false">+[2]data1cf!P471</f>
        <v>14494.9188938986</v>
      </c>
      <c r="R471" s="376" t="n">
        <f aca="false">+[2]data1cf!Q471</f>
        <v>13018.2643536032</v>
      </c>
      <c r="S471" s="376" t="n">
        <f aca="false">+[2]data1cf!R471</f>
        <v>9503.15618082665</v>
      </c>
      <c r="T471" s="376" t="n">
        <f aca="false">+[2]data1cf!S471</f>
        <v>8962.82059902342</v>
      </c>
      <c r="U471" s="376" t="n">
        <f aca="false">+[2]data1cf!T471</f>
        <v>8422.5115743523</v>
      </c>
      <c r="V471" s="376" t="n">
        <f aca="false">+[2]data1cf!U471</f>
        <v>7882.2299035273</v>
      </c>
      <c r="W471" s="376" t="n">
        <f aca="false">+[2]data1cf!V471</f>
        <v>11175.7210371006</v>
      </c>
      <c r="X471" s="376" t="n">
        <f aca="false">+[2]data1cf!W471</f>
        <v>10635.4965604324</v>
      </c>
      <c r="Y471" s="376" t="n">
        <f aca="false">+[2]data1cf!X471</f>
        <v>10095.3019740504</v>
      </c>
      <c r="Z471" s="376" t="n">
        <f aca="false">+[2]data1cf!Y471</f>
        <v>9555.13817466315</v>
      </c>
      <c r="AA471" s="376" t="n">
        <f aca="false">+[2]data1cf!Z471</f>
        <v>9015.00608588051</v>
      </c>
      <c r="AB471" s="376"/>
      <c r="AC471" s="377" t="n">
        <f aca="false">XNPV(0.1,B471:AA471,$B$1:$AA$1)</f>
        <v>40731.1125028367</v>
      </c>
      <c r="AD471" s="377" t="n">
        <f aca="false">SUMPRODUCT(B471:AA471,$B$1010:$AA$1010)</f>
        <v>75184.2316728786</v>
      </c>
      <c r="AE471" s="378" t="n">
        <f aca="false">SUMPRODUCT(B471:AA471,$B$1012:$AA$1012)</f>
        <v>55354.296687673</v>
      </c>
      <c r="AF471" s="379" t="n">
        <f aca="false">XIRR(B471:AA471,$B$1:$AA$1)</f>
        <v>0.158120491988488</v>
      </c>
      <c r="AG471" s="380" t="n">
        <f aca="false">1-EXP(-(1/0.25)*(AD471/ABS($AD$1010)))</f>
        <v>0.981838224229049</v>
      </c>
    </row>
    <row r="472" customFormat="false" ht="12.75" hidden="false" customHeight="false" outlineLevel="0" collapsed="false">
      <c r="A472" s="371"/>
      <c r="B472" s="376" t="n">
        <f aca="false">+[2]data1cf!A472</f>
        <v>-97131.0945930493</v>
      </c>
      <c r="C472" s="376" t="n">
        <f aca="false">+[2]data1cf!B472</f>
        <v>13715.267663834</v>
      </c>
      <c r="D472" s="376" t="n">
        <f aca="false">+[2]data1cf!C472</f>
        <v>21278.3327182704</v>
      </c>
      <c r="E472" s="376" t="n">
        <f aca="false">+[2]data1cf!D472</f>
        <v>20115.7598916159</v>
      </c>
      <c r="F472" s="376" t="n">
        <f aca="false">+[2]data1cf!E472</f>
        <v>18629.746576648</v>
      </c>
      <c r="G472" s="376" t="n">
        <f aca="false">+[2]data1cf!F472</f>
        <v>17657.21113248</v>
      </c>
      <c r="H472" s="376" t="n">
        <f aca="false">+[2]data1cf!G472</f>
        <v>16432.9917845805</v>
      </c>
      <c r="I472" s="376" t="n">
        <f aca="false">+[2]data1cf!H472</f>
        <v>15465.080031353</v>
      </c>
      <c r="J472" s="376" t="n">
        <f aca="false">+[2]data1cf!I472</f>
        <v>14803.1477316884</v>
      </c>
      <c r="K472" s="376" t="n">
        <f aca="false">+[2]data1cf!J472</f>
        <v>14225.9828947374</v>
      </c>
      <c r="L472" s="376" t="n">
        <f aca="false">+[2]data1cf!K472</f>
        <v>13489.9981050476</v>
      </c>
      <c r="M472" s="376" t="n">
        <f aca="false">+[2]data1cf!L472</f>
        <v>12848.2230472034</v>
      </c>
      <c r="N472" s="376" t="n">
        <f aca="false">+[2]data1cf!M472</f>
        <v>12176.9270082598</v>
      </c>
      <c r="O472" s="376" t="n">
        <f aca="false">+[2]data1cf!N472</f>
        <v>11590.6919167119</v>
      </c>
      <c r="P472" s="376" t="n">
        <f aca="false">+[2]data1cf!O472</f>
        <v>12520.4167962267</v>
      </c>
      <c r="Q472" s="376" t="n">
        <f aca="false">+[2]data1cf!P472</f>
        <v>13681.9282740453</v>
      </c>
      <c r="R472" s="376" t="n">
        <f aca="false">+[2]data1cf!Q472</f>
        <v>12299.3954159122</v>
      </c>
      <c r="S472" s="376" t="n">
        <f aca="false">+[2]data1cf!R472</f>
        <v>9008.33957574007</v>
      </c>
      <c r="T472" s="376" t="n">
        <f aca="false">+[2]data1cf!S472</f>
        <v>8502.44488210916</v>
      </c>
      <c r="U472" s="376" t="n">
        <f aca="false">+[2]data1cf!T472</f>
        <v>7996.57505286377</v>
      </c>
      <c r="V472" s="376" t="n">
        <f aca="false">+[2]data1cf!U472</f>
        <v>7490.73083393548</v>
      </c>
      <c r="W472" s="376" t="n">
        <f aca="false">+[2]data1cf!V472</f>
        <v>10574.2954632254</v>
      </c>
      <c r="X472" s="376" t="n">
        <f aca="false">+[2]data1cf!W472</f>
        <v>10068.5047929091</v>
      </c>
      <c r="Y472" s="376" t="n">
        <f aca="false">+[2]data1cf!X472</f>
        <v>9562.74210767782</v>
      </c>
      <c r="Z472" s="376" t="n">
        <f aca="false">+[2]data1cf!Y472</f>
        <v>9057.00824708405</v>
      </c>
      <c r="AA472" s="376" t="n">
        <f aca="false">+[2]data1cf!Z472</f>
        <v>8551.30407586694</v>
      </c>
      <c r="AB472" s="376"/>
      <c r="AC472" s="377" t="n">
        <f aca="false">XNPV(0.1,B472:AA472,$B$1:$AA$1)</f>
        <v>39172.140460768</v>
      </c>
      <c r="AD472" s="377" t="n">
        <f aca="false">SUMPRODUCT(B472:AA472,$B$1010:$AA$1010)</f>
        <v>71685.7300446371</v>
      </c>
      <c r="AE472" s="378" t="n">
        <f aca="false">SUMPRODUCT(B472:AA472,$B$1012:$AA$1012)</f>
        <v>52958.0768855504</v>
      </c>
      <c r="AF472" s="379" t="n">
        <f aca="false">XIRR(B472:AA472,$B$1:$AA$1)</f>
        <v>0.15957958260237</v>
      </c>
      <c r="AG472" s="380" t="n">
        <f aca="false">1-EXP(-(1/0.25)*(AD472/ABS($AD$1010)))</f>
        <v>0.978114129478325</v>
      </c>
    </row>
    <row r="473" customFormat="false" ht="12.75" hidden="false" customHeight="false" outlineLevel="0" collapsed="false">
      <c r="A473" s="371"/>
      <c r="B473" s="376" t="n">
        <f aca="false">+[2]data1cf!A473</f>
        <v>-107409.409049938</v>
      </c>
      <c r="C473" s="376" t="n">
        <f aca="false">+[2]data1cf!B473</f>
        <v>14968.5597209778</v>
      </c>
      <c r="D473" s="376" t="n">
        <f aca="false">+[2]data1cf!C473</f>
        <v>23356.7183595995</v>
      </c>
      <c r="E473" s="376" t="n">
        <f aca="false">+[2]data1cf!D473</f>
        <v>22014.061980039</v>
      </c>
      <c r="F473" s="376" t="n">
        <f aca="false">+[2]data1cf!E473</f>
        <v>20416.9933804949</v>
      </c>
      <c r="G473" s="376" t="n">
        <f aca="false">+[2]data1cf!F473</f>
        <v>19340.8795589848</v>
      </c>
      <c r="H473" s="376" t="n">
        <f aca="false">+[2]data1cf!G473</f>
        <v>17987.7802121252</v>
      </c>
      <c r="I473" s="376" t="n">
        <f aca="false">+[2]data1cf!H473</f>
        <v>16917.4450134721</v>
      </c>
      <c r="J473" s="376" t="n">
        <f aca="false">+[2]data1cf!I473</f>
        <v>16185.4677055264</v>
      </c>
      <c r="K473" s="376" t="n">
        <f aca="false">+[2]data1cf!J473</f>
        <v>15546.5419805341</v>
      </c>
      <c r="L473" s="376" t="n">
        <f aca="false">+[2]data1cf!K473</f>
        <v>14733.3619099254</v>
      </c>
      <c r="M473" s="376" t="n">
        <f aca="false">+[2]data1cf!L473</f>
        <v>14023.6748627975</v>
      </c>
      <c r="N473" s="376" t="n">
        <f aca="false">+[2]data1cf!M473</f>
        <v>13281.3429541272</v>
      </c>
      <c r="O473" s="376" t="n">
        <f aca="false">+[2]data1cf!N473</f>
        <v>12632.3644008003</v>
      </c>
      <c r="P473" s="376" t="n">
        <f aca="false">+[2]data1cf!O473</f>
        <v>13661.1804849899</v>
      </c>
      <c r="Q473" s="376" t="n">
        <f aca="false">+[2]data1cf!P473</f>
        <v>14945.6019358128</v>
      </c>
      <c r="R473" s="376" t="n">
        <f aca="false">+[2]data1cf!Q473</f>
        <v>13416.7708451475</v>
      </c>
      <c r="S473" s="376" t="n">
        <f aca="false">+[2]data1cf!R473</f>
        <v>9777.45879554841</v>
      </c>
      <c r="T473" s="376" t="n">
        <f aca="false">+[2]data1cf!S473</f>
        <v>9218.03083571685</v>
      </c>
      <c r="U473" s="376" t="n">
        <f aca="false">+[2]data1cf!T473</f>
        <v>8658.63037139501</v>
      </c>
      <c r="V473" s="376" t="n">
        <f aca="false">+[2]data1cf!U473</f>
        <v>8099.2582274482</v>
      </c>
      <c r="W473" s="376" t="n">
        <f aca="false">+[2]data1cf!V473</f>
        <v>11509.1225555191</v>
      </c>
      <c r="X473" s="376" t="n">
        <f aca="false">+[2]data1cf!W473</f>
        <v>10949.8096266444</v>
      </c>
      <c r="Y473" s="376" t="n">
        <f aca="false">+[2]data1cf!X473</f>
        <v>10390.5276442082</v>
      </c>
      <c r="Z473" s="376" t="n">
        <f aca="false">+[2]data1cf!Y473</f>
        <v>9831.27753660352</v>
      </c>
      <c r="AA473" s="376" t="n">
        <f aca="false">+[2]data1cf!Z473</f>
        <v>9272.06026007541</v>
      </c>
      <c r="AB473" s="376"/>
      <c r="AC473" s="377" t="n">
        <f aca="false">XNPV(0.1,B473:AA473,$B$1:$AA$1)</f>
        <v>41607.6046594894</v>
      </c>
      <c r="AD473" s="377" t="n">
        <f aca="false">SUMPRODUCT(B473:AA473,$B$1010:$AA$1010)</f>
        <v>77139.9525852067</v>
      </c>
      <c r="AE473" s="378" t="n">
        <f aca="false">SUMPRODUCT(B473:AA473,$B$1012:$AA$1012)</f>
        <v>56697.278182712</v>
      </c>
      <c r="AF473" s="379" t="n">
        <f aca="false">XIRR(B473:AA473,$B$1:$AA$1)</f>
        <v>0.157402218434795</v>
      </c>
      <c r="AG473" s="380" t="n">
        <f aca="false">1-EXP(-(1/0.25)*(AD473/ABS($AD$1010)))</f>
        <v>0.983636550089561</v>
      </c>
    </row>
    <row r="474" customFormat="false" ht="12.75" hidden="false" customHeight="false" outlineLevel="0" collapsed="false">
      <c r="A474" s="371"/>
      <c r="B474" s="376" t="n">
        <f aca="false">+[2]data1cf!A474</f>
        <v>-99409.8145944555</v>
      </c>
      <c r="C474" s="376" t="n">
        <f aca="false">+[2]data1cf!B474</f>
        <v>14061.09332324</v>
      </c>
      <c r="D474" s="376" t="n">
        <f aca="false">+[2]data1cf!C474</f>
        <v>21786.1852030534</v>
      </c>
      <c r="E474" s="376" t="n">
        <f aca="false">+[2]data1cf!D474</f>
        <v>20489.1601451262</v>
      </c>
      <c r="F474" s="376" t="n">
        <f aca="false">+[2]data1cf!E474</f>
        <v>19025.9822684492</v>
      </c>
      <c r="G474" s="376" t="n">
        <f aca="false">+[2]data1cf!F474</f>
        <v>18030.4833197929</v>
      </c>
      <c r="H474" s="376" t="n">
        <f aca="false">+[2]data1cf!G474</f>
        <v>16777.6910543549</v>
      </c>
      <c r="I474" s="376" t="n">
        <f aca="false">+[2]data1cf!H474</f>
        <v>15787.0718470324</v>
      </c>
      <c r="J474" s="376" t="n">
        <f aca="false">+[2]data1cf!I474</f>
        <v>15109.6104485025</v>
      </c>
      <c r="K474" s="376" t="n">
        <f aca="false">+[2]data1cf!J474</f>
        <v>14518.7531163983</v>
      </c>
      <c r="L474" s="376" t="n">
        <f aca="false">+[2]data1cf!K474</f>
        <v>13765.6540000957</v>
      </c>
      <c r="M474" s="376" t="n">
        <f aca="false">+[2]data1cf!L474</f>
        <v>13108.8227373684</v>
      </c>
      <c r="N474" s="376" t="n">
        <f aca="false">+[2]data1cf!M474</f>
        <v>12421.7779238721</v>
      </c>
      <c r="O474" s="376" t="n">
        <f aca="false">+[2]data1cf!N474</f>
        <v>11821.6324988826</v>
      </c>
      <c r="P474" s="376" t="n">
        <f aca="false">+[2]data1cf!O474</f>
        <v>12773.326068984</v>
      </c>
      <c r="Q474" s="376" t="n">
        <f aca="false">+[2]data1cf!P474</f>
        <v>13962.0868993139</v>
      </c>
      <c r="R474" s="376" t="n">
        <f aca="false">+[2]data1cf!Q474</f>
        <v>12547.1194712871</v>
      </c>
      <c r="S474" s="376" t="n">
        <f aca="false">+[2]data1cf!R474</f>
        <v>9178.85463022634</v>
      </c>
      <c r="T474" s="376" t="n">
        <f aca="false">+[2]data1cf!S474</f>
        <v>8661.09151936187</v>
      </c>
      <c r="U474" s="376" t="n">
        <f aca="false">+[2]data1cf!T474</f>
        <v>8143.35385620769</v>
      </c>
      <c r="V474" s="376" t="n">
        <f aca="false">+[2]data1cf!U474</f>
        <v>7625.64240419512</v>
      </c>
      <c r="W474" s="376" t="n">
        <f aca="false">+[2]data1cf!V474</f>
        <v>10781.5482381819</v>
      </c>
      <c r="X474" s="376" t="n">
        <f aca="false">+[2]data1cf!W474</f>
        <v>10263.8915910453</v>
      </c>
      <c r="Y474" s="376" t="n">
        <f aca="false">+[2]data1cf!X474</f>
        <v>9746.26358553087</v>
      </c>
      <c r="Z474" s="376" t="n">
        <f aca="false">+[2]data1cf!Y474</f>
        <v>9228.66508088721</v>
      </c>
      <c r="AA474" s="376" t="n">
        <f aca="false">+[2]data1cf!Z474</f>
        <v>8711.09696214047</v>
      </c>
      <c r="AB474" s="376"/>
      <c r="AC474" s="377" t="n">
        <f aca="false">XNPV(0.1,B474:AA474,$B$1:$AA$1)</f>
        <v>39777.1225638387</v>
      </c>
      <c r="AD474" s="377" t="n">
        <f aca="false">SUMPRODUCT(B474:AA474,$B$1010:$AA$1010)</f>
        <v>72961.4366515131</v>
      </c>
      <c r="AE474" s="378" t="n">
        <f aca="false">SUMPRODUCT(B474:AA474,$B$1012:$AA$1012)</f>
        <v>53853.0710507118</v>
      </c>
      <c r="AF474" s="379" t="n">
        <f aca="false">XIRR(B474:AA474,$B$1:$AA$1)</f>
        <v>0.159186776320025</v>
      </c>
      <c r="AG474" s="380" t="n">
        <f aca="false">1-EXP(-(1/0.25)*(AD474/ABS($AD$1010)))</f>
        <v>0.979553184706411</v>
      </c>
    </row>
    <row r="475" customFormat="false" ht="12.75" hidden="false" customHeight="false" outlineLevel="0" collapsed="false">
      <c r="A475" s="371"/>
      <c r="B475" s="376" t="n">
        <f aca="false">+[2]data1cf!A475</f>
        <v>-109956.667035877</v>
      </c>
      <c r="C475" s="376" t="n">
        <f aca="false">+[2]data1cf!B475</f>
        <v>15339.9987024454</v>
      </c>
      <c r="D475" s="376" t="n">
        <f aca="false">+[2]data1cf!C475</f>
        <v>23857.9786335438</v>
      </c>
      <c r="E475" s="376" t="n">
        <f aca="false">+[2]data1cf!D475</f>
        <v>22476.3106988137</v>
      </c>
      <c r="F475" s="376" t="n">
        <f aca="false">+[2]data1cf!E475</f>
        <v>20859.9238544592</v>
      </c>
      <c r="G475" s="376" t="n">
        <f aca="false">+[2]data1cf!F475</f>
        <v>19758.1403718424</v>
      </c>
      <c r="H475" s="376" t="n">
        <f aca="false">+[2]data1cf!G475</f>
        <v>18373.1009040657</v>
      </c>
      <c r="I475" s="376" t="n">
        <f aca="false">+[2]data1cf!H475</f>
        <v>17277.3822692078</v>
      </c>
      <c r="J475" s="376" t="n">
        <f aca="false">+[2]data1cf!I475</f>
        <v>16528.0458205715</v>
      </c>
      <c r="K475" s="376" t="n">
        <f aca="false">+[2]data1cf!J475</f>
        <v>15873.8139949592</v>
      </c>
      <c r="L475" s="376" t="n">
        <f aca="false">+[2]data1cf!K475</f>
        <v>15041.5027431998</v>
      </c>
      <c r="M475" s="376" t="n">
        <f aca="false">+[2]data1cf!L475</f>
        <v>14314.9851780168</v>
      </c>
      <c r="N475" s="376" t="n">
        <f aca="false">+[2]data1cf!M475</f>
        <v>13555.0485650724</v>
      </c>
      <c r="O475" s="376" t="n">
        <f aca="false">+[2]data1cf!N475</f>
        <v>12890.5204014711</v>
      </c>
      <c r="P475" s="376" t="n">
        <f aca="false">+[2]data1cf!O475</f>
        <v>13943.8940980497</v>
      </c>
      <c r="Q475" s="376" t="n">
        <f aca="false">+[2]data1cf!P475</f>
        <v>15258.776127949</v>
      </c>
      <c r="R475" s="376" t="n">
        <f aca="false">+[2]data1cf!Q475</f>
        <v>13693.6881838173</v>
      </c>
      <c r="S475" s="376" t="n">
        <f aca="false">+[2]data1cf!R475</f>
        <v>9968.06836319823</v>
      </c>
      <c r="T475" s="376" t="n">
        <f aca="false">+[2]data1cf!S475</f>
        <v>9395.37334091055</v>
      </c>
      <c r="U475" s="376" t="n">
        <f aca="false">+[2]data1cf!T475</f>
        <v>8822.70646619985</v>
      </c>
      <c r="V475" s="376" t="n">
        <f aca="false">+[2]data1cf!U475</f>
        <v>8250.06858349343</v>
      </c>
      <c r="W475" s="376" t="n">
        <f aca="false">+[2]data1cf!V475</f>
        <v>11740.7992361952</v>
      </c>
      <c r="X475" s="376" t="n">
        <f aca="false">+[2]data1cf!W475</f>
        <v>11168.2219728706</v>
      </c>
      <c r="Y475" s="376" t="n">
        <f aca="false">+[2]data1cf!X475</f>
        <v>10595.6763898917</v>
      </c>
      <c r="Z475" s="376" t="n">
        <f aca="false">+[2]data1cf!Y475</f>
        <v>10023.1634376692</v>
      </c>
      <c r="AA475" s="376" t="n">
        <f aca="false">+[2]data1cf!Z475</f>
        <v>9450.68409512551</v>
      </c>
      <c r="AB475" s="376"/>
      <c r="AC475" s="377" t="n">
        <f aca="false">XNPV(0.1,B475:AA475,$B$1:$AA$1)</f>
        <v>42248.9055583987</v>
      </c>
      <c r="AD475" s="377" t="n">
        <f aca="false">SUMPRODUCT(B475:AA475,$B$1010:$AA$1010)</f>
        <v>78530.0120373522</v>
      </c>
      <c r="AE475" s="378" t="n">
        <f aca="false">SUMPRODUCT(B475:AA475,$B$1012:$AA$1012)</f>
        <v>57662.0982857135</v>
      </c>
      <c r="AF475" s="379" t="n">
        <f aca="false">XIRR(B475:AA475,$B$1:$AA$1)</f>
        <v>0.156991286929864</v>
      </c>
      <c r="AG475" s="380" t="n">
        <f aca="false">1-EXP(-(1/0.25)*(AD475/ABS($AD$1010)))</f>
        <v>0.984805411104039</v>
      </c>
    </row>
    <row r="476" customFormat="false" ht="12.75" hidden="false" customHeight="false" outlineLevel="0" collapsed="false">
      <c r="A476" s="371"/>
      <c r="B476" s="376" t="n">
        <f aca="false">+[2]data1cf!A476</f>
        <v>-103379.446416561</v>
      </c>
      <c r="C476" s="376" t="n">
        <f aca="false">+[2]data1cf!B476</f>
        <v>14483.7057421905</v>
      </c>
      <c r="D476" s="376" t="n">
        <f aca="false">+[2]data1cf!C476</f>
        <v>22522.5488784918</v>
      </c>
      <c r="E476" s="376" t="n">
        <f aca="false">+[2]data1cf!D476</f>
        <v>21294.4210969519</v>
      </c>
      <c r="F476" s="376" t="n">
        <f aca="false">+[2]data1cf!E476</f>
        <v>19716.242506766</v>
      </c>
      <c r="G476" s="376" t="n">
        <f aca="false">+[2]data1cf!F476</f>
        <v>18680.7401096354</v>
      </c>
      <c r="H476" s="376" t="n">
        <f aca="false">+[2]data1cf!G476</f>
        <v>17378.1725481359</v>
      </c>
      <c r="I476" s="376" t="n">
        <f aca="false">+[2]data1cf!H476</f>
        <v>16347.995943538</v>
      </c>
      <c r="J476" s="376" t="n">
        <f aca="false">+[2]data1cf!I476</f>
        <v>15643.4821625365</v>
      </c>
      <c r="K476" s="376" t="n">
        <f aca="false">+[2]data1cf!J476</f>
        <v>15028.7718934981</v>
      </c>
      <c r="L476" s="376" t="n">
        <f aca="false">+[2]data1cf!K476</f>
        <v>14245.858857322</v>
      </c>
      <c r="M476" s="376" t="n">
        <f aca="false">+[2]data1cf!L476</f>
        <v>13562.7990145203</v>
      </c>
      <c r="N476" s="376" t="n">
        <f aca="false">+[2]data1cf!M476</f>
        <v>12848.319133712</v>
      </c>
      <c r="O476" s="376" t="n">
        <f aca="false">+[2]data1cf!N476</f>
        <v>12223.9412877791</v>
      </c>
      <c r="P476" s="376" t="n">
        <f aca="false">+[2]data1cf!O476</f>
        <v>13213.905296192</v>
      </c>
      <c r="Q476" s="376" t="n">
        <f aca="false">+[2]data1cf!P476</f>
        <v>14450.1357133046</v>
      </c>
      <c r="R476" s="376" t="n">
        <f aca="false">+[2]data1cf!Q476</f>
        <v>12978.6658186708</v>
      </c>
      <c r="S476" s="376" t="n">
        <f aca="false">+[2]data1cf!R476</f>
        <v>9475.89945627736</v>
      </c>
      <c r="T476" s="376" t="n">
        <f aca="false">+[2]data1cf!S476</f>
        <v>8937.46103352758</v>
      </c>
      <c r="U476" s="376" t="n">
        <f aca="false">+[2]data1cf!T476</f>
        <v>8399.04907466585</v>
      </c>
      <c r="V476" s="376" t="n">
        <f aca="false">+[2]data1cf!U476</f>
        <v>7860.66437360879</v>
      </c>
      <c r="W476" s="376" t="n">
        <f aca="false">+[2]data1cf!V476</f>
        <v>11142.5918109681</v>
      </c>
      <c r="X476" s="376" t="n">
        <f aca="false">+[2]data1cf!W476</f>
        <v>10604.2641032549</v>
      </c>
      <c r="Y476" s="376" t="n">
        <f aca="false">+[2]data1cf!X476</f>
        <v>10065.9661808808</v>
      </c>
      <c r="Z476" s="376" t="n">
        <f aca="false">+[2]data1cf!Y476</f>
        <v>9527.69893740593</v>
      </c>
      <c r="AA476" s="376" t="n">
        <f aca="false">+[2]data1cf!Z476</f>
        <v>8989.46329319738</v>
      </c>
      <c r="AB476" s="376"/>
      <c r="AC476" s="377" t="n">
        <f aca="false">XNPV(0.1,B476:AA476,$B$1:$AA$1)</f>
        <v>40661.2429290547</v>
      </c>
      <c r="AD476" s="377" t="n">
        <f aca="false">SUMPRODUCT(B476:AA476,$B$1010:$AA$1010)</f>
        <v>75011.3058339684</v>
      </c>
      <c r="AE476" s="378" t="n">
        <f aca="false">SUMPRODUCT(B476:AA476,$B$1012:$AA$1012)</f>
        <v>55240.50440548</v>
      </c>
      <c r="AF476" s="379" t="n">
        <f aca="false">XIRR(B476:AA476,$B$1:$AA$1)</f>
        <v>0.15821935919839</v>
      </c>
      <c r="AG476" s="380" t="n">
        <f aca="false">1-EXP(-(1/0.25)*(AD476/ABS($AD$1010)))</f>
        <v>0.981670007209944</v>
      </c>
    </row>
    <row r="477" customFormat="false" ht="12.75" hidden="false" customHeight="false" outlineLevel="0" collapsed="false">
      <c r="A477" s="371"/>
      <c r="B477" s="376" t="n">
        <f aca="false">+[2]data1cf!A477</f>
        <v>-108694.415839002</v>
      </c>
      <c r="C477" s="376" t="n">
        <f aca="false">+[2]data1cf!B477</f>
        <v>15136.8663923695</v>
      </c>
      <c r="D477" s="376" t="n">
        <f aca="false">+[2]data1cf!C477</f>
        <v>23549.2742645075</v>
      </c>
      <c r="E477" s="376" t="n">
        <f aca="false">+[2]data1cf!D477</f>
        <v>22240.9686887606</v>
      </c>
      <c r="F477" s="376" t="n">
        <f aca="false">+[2]data1cf!E477</f>
        <v>20640.4370478695</v>
      </c>
      <c r="G477" s="376" t="n">
        <f aca="false">+[2]data1cf!F477</f>
        <v>19551.3737375455</v>
      </c>
      <c r="H477" s="376" t="n">
        <f aca="false">+[2]data1cf!G477</f>
        <v>18182.1616638053</v>
      </c>
      <c r="I477" s="376" t="n">
        <f aca="false">+[2]data1cf!H477</f>
        <v>17099.0213672653</v>
      </c>
      <c r="J477" s="376" t="n">
        <f aca="false">+[2]data1cf!I477</f>
        <v>16358.286951181</v>
      </c>
      <c r="K477" s="376" t="n">
        <f aca="false">+[2]data1cf!J477</f>
        <v>15711.6398083663</v>
      </c>
      <c r="L477" s="376" t="n">
        <f aca="false">+[2]data1cf!K477</f>
        <v>14888.8086942445</v>
      </c>
      <c r="M477" s="376" t="n">
        <f aca="false">+[2]data1cf!L477</f>
        <v>14170.631211486</v>
      </c>
      <c r="N477" s="376" t="n">
        <f aca="false">+[2]data1cf!M477</f>
        <v>13419.4183160304</v>
      </c>
      <c r="O477" s="376" t="n">
        <f aca="false">+[2]data1cf!N477</f>
        <v>12762.5955023734</v>
      </c>
      <c r="P477" s="376" t="n">
        <f aca="false">+[2]data1cf!O477</f>
        <v>13803.800083848</v>
      </c>
      <c r="Q477" s="376" t="n">
        <f aca="false">+[2]data1cf!P477</f>
        <v>15103.5878819855</v>
      </c>
      <c r="R477" s="376" t="n">
        <f aca="false">+[2]data1cf!Q477</f>
        <v>13556.4664166854</v>
      </c>
      <c r="S477" s="376" t="n">
        <f aca="false">+[2]data1cf!R477</f>
        <v>9873.61497204984</v>
      </c>
      <c r="T477" s="376" t="n">
        <f aca="false">+[2]data1cf!S477</f>
        <v>9307.49422121668</v>
      </c>
      <c r="U477" s="376" t="n">
        <f aca="false">+[2]data1cf!T477</f>
        <v>8741.40129483945</v>
      </c>
      <c r="V477" s="376" t="n">
        <f aca="false">+[2]data1cf!U477</f>
        <v>8175.33702765183</v>
      </c>
      <c r="W477" s="376" t="n">
        <f aca="false">+[2]data1cf!V477</f>
        <v>11625.995722344</v>
      </c>
      <c r="X477" s="376" t="n">
        <f aca="false">+[2]data1cf!W477</f>
        <v>11059.9913786559</v>
      </c>
      <c r="Y477" s="376" t="n">
        <f aca="false">+[2]data1cf!X477</f>
        <v>10494.0183516381</v>
      </c>
      <c r="Z477" s="376" t="n">
        <f aca="false">+[2]data1cf!Y477</f>
        <v>9928.07758079071</v>
      </c>
      <c r="AA477" s="376" t="n">
        <f aca="false">+[2]data1cf!Z477</f>
        <v>9362.17003379881</v>
      </c>
      <c r="AB477" s="376"/>
      <c r="AC477" s="377" t="n">
        <f aca="false">XNPV(0.1,B477:AA477,$B$1:$AA$1)</f>
        <v>41859.2300751612</v>
      </c>
      <c r="AD477" s="377" t="n">
        <f aca="false">SUMPRODUCT(B477:AA477,$B$1010:$AA$1010)</f>
        <v>77763.4480150011</v>
      </c>
      <c r="AE477" s="378" t="n">
        <f aca="false">SUMPRODUCT(B477:AA477,$B$1012:$AA$1012)</f>
        <v>57108.6031258803</v>
      </c>
      <c r="AF477" s="379" t="n">
        <f aca="false">XIRR(B477:AA477,$B$1:$AA$1)</f>
        <v>0.157072181362344</v>
      </c>
      <c r="AG477" s="380" t="n">
        <f aca="false">1-EXP(-(1/0.25)*(AD477/ABS($AD$1010)))</f>
        <v>0.984171555320894</v>
      </c>
    </row>
    <row r="478" customFormat="false" ht="12.75" hidden="false" customHeight="false" outlineLevel="0" collapsed="false">
      <c r="A478" s="371"/>
      <c r="B478" s="376" t="n">
        <f aca="false">+[2]data1cf!A478</f>
        <v>-109407.115509095</v>
      </c>
      <c r="C478" s="376" t="n">
        <f aca="false">+[2]data1cf!B478</f>
        <v>15248.4430324794</v>
      </c>
      <c r="D478" s="376" t="n">
        <f aca="false">+[2]data1cf!C478</f>
        <v>23729.9314350543</v>
      </c>
      <c r="E478" s="376" t="n">
        <f aca="false">+[2]data1cf!D478</f>
        <v>22385.5399703606</v>
      </c>
      <c r="F478" s="376" t="n">
        <f aca="false">+[2]data1cf!E478</f>
        <v>20764.3649752373</v>
      </c>
      <c r="G478" s="376" t="n">
        <f aca="false">+[2]data1cf!F478</f>
        <v>19668.1195266677</v>
      </c>
      <c r="H478" s="376" t="n">
        <f aca="false">+[2]data1cf!G478</f>
        <v>18289.9708969264</v>
      </c>
      <c r="I478" s="376" t="n">
        <f aca="false">+[2]data1cf!H478</f>
        <v>17199.7285452713</v>
      </c>
      <c r="J478" s="376" t="n">
        <f aca="false">+[2]data1cf!I478</f>
        <v>16454.1371991423</v>
      </c>
      <c r="K478" s="376" t="n">
        <f aca="false">+[2]data1cf!J478</f>
        <v>15803.2075482651</v>
      </c>
      <c r="L478" s="376" t="n">
        <f aca="false">+[2]data1cf!K478</f>
        <v>14975.0237032578</v>
      </c>
      <c r="M478" s="376" t="n">
        <f aca="false">+[2]data1cf!L478</f>
        <v>14252.1371942712</v>
      </c>
      <c r="N478" s="376" t="n">
        <f aca="false">+[2]data1cf!M478</f>
        <v>13495.9986623087</v>
      </c>
      <c r="O478" s="376" t="n">
        <f aca="false">+[2]data1cf!N478</f>
        <v>12834.8252087974</v>
      </c>
      <c r="P478" s="376" t="n">
        <f aca="false">+[2]data1cf!O478</f>
        <v>13882.9007873773</v>
      </c>
      <c r="Q478" s="376" t="n">
        <f aca="false">+[2]data1cf!P478</f>
        <v>15191.2111791345</v>
      </c>
      <c r="R478" s="376" t="n">
        <f aca="false">+[2]data1cf!Q478</f>
        <v>13633.9453752371</v>
      </c>
      <c r="S478" s="376" t="n">
        <f aca="false">+[2]data1cf!R478</f>
        <v>9926.94579944557</v>
      </c>
      <c r="T478" s="376" t="n">
        <f aca="false">+[2]data1cf!S478</f>
        <v>9357.11304492542</v>
      </c>
      <c r="U478" s="376" t="n">
        <f aca="false">+[2]data1cf!T478</f>
        <v>8787.30829730367</v>
      </c>
      <c r="V478" s="376" t="n">
        <f aca="false">+[2]data1cf!U478</f>
        <v>8217.5323967873</v>
      </c>
      <c r="W478" s="376" t="n">
        <f aca="false">+[2]data1cf!V478</f>
        <v>11690.8167553126</v>
      </c>
      <c r="X478" s="376" t="n">
        <f aca="false">+[2]data1cf!W478</f>
        <v>11121.1011712089</v>
      </c>
      <c r="Y478" s="376" t="n">
        <f aca="false">+[2]data1cf!X478</f>
        <v>10551.417109116</v>
      </c>
      <c r="Z478" s="376" t="n">
        <f aca="false">+[2]data1cf!Y478</f>
        <v>9981.76551469448</v>
      </c>
      <c r="AA478" s="376" t="n">
        <f aca="false">+[2]data1cf!Z478</f>
        <v>9412.14736197429</v>
      </c>
      <c r="AB478" s="376"/>
      <c r="AC478" s="377" t="n">
        <f aca="false">XNPV(0.1,B478:AA478,$B$1:$AA$1)</f>
        <v>42090.4490367739</v>
      </c>
      <c r="AD478" s="377" t="n">
        <f aca="false">SUMPRODUCT(B478:AA478,$B$1010:$AA$1010)</f>
        <v>78208.9851098178</v>
      </c>
      <c r="AE478" s="378" t="n">
        <f aca="false">SUMPRODUCT(B478:AA478,$B$1012:$AA$1012)</f>
        <v>57433.210046811</v>
      </c>
      <c r="AF478" s="379" t="n">
        <f aca="false">XIRR(B478:AA478,$B$1:$AA$1)</f>
        <v>0.157043796873514</v>
      </c>
      <c r="AG478" s="380" t="n">
        <f aca="false">1-EXP(-(1/0.25)*(AD478/ABS($AD$1010)))</f>
        <v>0.984543109767588</v>
      </c>
    </row>
    <row r="479" customFormat="false" ht="12.75" hidden="false" customHeight="false" outlineLevel="0" collapsed="false">
      <c r="A479" s="371"/>
      <c r="B479" s="376" t="n">
        <f aca="false">+[2]data1cf!A479</f>
        <v>-117291.809325917</v>
      </c>
      <c r="C479" s="376" t="n">
        <f aca="false">+[2]data1cf!B479</f>
        <v>16194.0055448245</v>
      </c>
      <c r="D479" s="376" t="n">
        <f aca="false">+[2]data1cf!C479</f>
        <v>25349.1292141787</v>
      </c>
      <c r="E479" s="376" t="n">
        <f aca="false">+[2]data1cf!D479</f>
        <v>23878.1500378638</v>
      </c>
      <c r="F479" s="376" t="n">
        <f aca="false">+[2]data1cf!E479</f>
        <v>22135.3965663151</v>
      </c>
      <c r="G479" s="376" t="n">
        <f aca="false">+[2]data1cf!F479</f>
        <v>20959.694141136</v>
      </c>
      <c r="H479" s="376" t="n">
        <f aca="false">+[2]data1cf!G479</f>
        <v>19482.6791714736</v>
      </c>
      <c r="I479" s="376" t="n">
        <f aca="false">+[2]data1cf!H479</f>
        <v>18313.86581382</v>
      </c>
      <c r="J479" s="376" t="n">
        <f aca="false">+[2]data1cf!I479</f>
        <v>17514.5415870704</v>
      </c>
      <c r="K479" s="376" t="n">
        <f aca="false">+[2]data1cf!J479</f>
        <v>16816.2339644349</v>
      </c>
      <c r="L479" s="376" t="n">
        <f aca="false">+[2]data1cf!K479</f>
        <v>15928.8321263703</v>
      </c>
      <c r="M479" s="376" t="n">
        <f aca="false">+[2]data1cf!L479</f>
        <v>15153.8490168917</v>
      </c>
      <c r="N479" s="376" t="n">
        <f aca="false">+[2]data1cf!M479</f>
        <v>14343.2174953289</v>
      </c>
      <c r="O479" s="376" t="n">
        <f aca="false">+[2]data1cf!N479</f>
        <v>13633.9123187408</v>
      </c>
      <c r="P479" s="376" t="n">
        <f aca="false">+[2]data1cf!O479</f>
        <v>14758.0026769889</v>
      </c>
      <c r="Q479" s="376" t="n">
        <f aca="false">+[2]data1cf!P479</f>
        <v>16160.5996862881</v>
      </c>
      <c r="R479" s="376" t="n">
        <f aca="false">+[2]data1cf!Q479</f>
        <v>14491.1056786033</v>
      </c>
      <c r="S479" s="376" t="n">
        <f aca="false">+[2]data1cf!R479</f>
        <v>10516.9520287994</v>
      </c>
      <c r="T479" s="376" t="n">
        <f aca="false">+[2]data1cf!S479</f>
        <v>9906.05287036865</v>
      </c>
      <c r="U479" s="376" t="n">
        <f aca="false">+[2]data1cf!T479</f>
        <v>9295.1837372226</v>
      </c>
      <c r="V479" s="376" t="n">
        <f aca="false">+[2]data1cf!U479</f>
        <v>8684.34553011977</v>
      </c>
      <c r="W479" s="376" t="n">
        <f aca="false">+[2]data1cf!V479</f>
        <v>12407.9406986714</v>
      </c>
      <c r="X479" s="376" t="n">
        <f aca="false">+[2]data1cf!W479</f>
        <v>11797.1671548323</v>
      </c>
      <c r="Y479" s="376" t="n">
        <f aca="false">+[2]data1cf!X479</f>
        <v>11186.4274047157</v>
      </c>
      <c r="Z479" s="376" t="n">
        <f aca="false">+[2]data1cf!Y479</f>
        <v>10575.7224621332</v>
      </c>
      <c r="AA479" s="376" t="n">
        <f aca="false">+[2]data1cf!Z479</f>
        <v>9965.05337131088</v>
      </c>
      <c r="AB479" s="376"/>
      <c r="AC479" s="377" t="n">
        <f aca="false">XNPV(0.1,B479:AA479,$B$1:$AA$1)</f>
        <v>43992.1643506969</v>
      </c>
      <c r="AD479" s="377" t="n">
        <f aca="false">SUMPRODUCT(B479:AA479,$B$1010:$AA$1010)</f>
        <v>82431.2925282039</v>
      </c>
      <c r="AE479" s="378" t="n">
        <f aca="false">SUMPRODUCT(B479:AA479,$B$1012:$AA$1012)</f>
        <v>60337.8908686369</v>
      </c>
      <c r="AF479" s="379" t="n">
        <f aca="false">XIRR(B479:AA479,$B$1:$AA$1)</f>
        <v>0.155726407369654</v>
      </c>
      <c r="AG479" s="380" t="n">
        <f aca="false">1-EXP(-(1/0.25)*(AD479/ABS($AD$1010)))</f>
        <v>0.987658800945836</v>
      </c>
    </row>
    <row r="480" customFormat="false" ht="12.75" hidden="false" customHeight="false" outlineLevel="0" collapsed="false">
      <c r="A480" s="371"/>
      <c r="B480" s="376" t="n">
        <f aca="false">+[2]data1cf!A480</f>
        <v>-100008.848725679</v>
      </c>
      <c r="C480" s="376" t="n">
        <f aca="false">+[2]data1cf!B480</f>
        <v>14107.3621219296</v>
      </c>
      <c r="D480" s="376" t="n">
        <f aca="false">+[2]data1cf!C480</f>
        <v>21880.1558659461</v>
      </c>
      <c r="E480" s="376" t="n">
        <f aca="false">+[2]data1cf!D480</f>
        <v>20653.9494837726</v>
      </c>
      <c r="F480" s="376" t="n">
        <f aca="false">+[2]data1cf!E480</f>
        <v>19130.145440428</v>
      </c>
      <c r="G480" s="376" t="n">
        <f aca="false">+[2]data1cf!F480</f>
        <v>18128.609803213</v>
      </c>
      <c r="H480" s="376" t="n">
        <f aca="false">+[2]data1cf!G480</f>
        <v>16868.3062363322</v>
      </c>
      <c r="I480" s="376" t="n">
        <f aca="false">+[2]data1cf!H480</f>
        <v>15871.7176514522</v>
      </c>
      <c r="J480" s="376" t="n">
        <f aca="false">+[2]data1cf!I480</f>
        <v>15190.1739346728</v>
      </c>
      <c r="K480" s="376" t="n">
        <f aca="false">+[2]data1cf!J480</f>
        <v>14595.7170941019</v>
      </c>
      <c r="L480" s="376" t="n">
        <f aca="false">+[2]data1cf!K480</f>
        <v>13838.1189319456</v>
      </c>
      <c r="M480" s="376" t="n">
        <f aca="false">+[2]data1cf!L480</f>
        <v>13177.3296662139</v>
      </c>
      <c r="N480" s="376" t="n">
        <f aca="false">+[2]data1cf!M480</f>
        <v>12486.1447857167</v>
      </c>
      <c r="O480" s="376" t="n">
        <f aca="false">+[2]data1cf!N480</f>
        <v>11882.3425865281</v>
      </c>
      <c r="P480" s="376" t="n">
        <f aca="false">+[2]data1cf!O480</f>
        <v>12839.8113266686</v>
      </c>
      <c r="Q480" s="376" t="n">
        <f aca="false">+[2]data1cf!P480</f>
        <v>14035.7355172174</v>
      </c>
      <c r="R480" s="376" t="n">
        <f aca="false">+[2]data1cf!Q480</f>
        <v>12612.2416294299</v>
      </c>
      <c r="S480" s="376" t="n">
        <f aca="false">+[2]data1cf!R480</f>
        <v>9223.67994332391</v>
      </c>
      <c r="T480" s="376" t="n">
        <f aca="false">+[2]data1cf!S480</f>
        <v>8702.79684097205</v>
      </c>
      <c r="U480" s="376" t="n">
        <f aca="false">+[2]data1cf!T480</f>
        <v>8181.939339676</v>
      </c>
      <c r="V480" s="376" t="n">
        <f aca="false">+[2]data1cf!U480</f>
        <v>7661.1082074674</v>
      </c>
      <c r="W480" s="376" t="n">
        <f aca="false">+[2]data1cf!V480</f>
        <v>10836.0312312277</v>
      </c>
      <c r="X480" s="376" t="n">
        <f aca="false">+[2]data1cf!W480</f>
        <v>10315.255234144</v>
      </c>
      <c r="Y480" s="376" t="n">
        <f aca="false">+[2]data1cf!X480</f>
        <v>9794.50805127425</v>
      </c>
      <c r="Z480" s="376" t="n">
        <f aca="false">+[2]data1cf!Y480</f>
        <v>9273.79054704471</v>
      </c>
      <c r="AA480" s="376" t="n">
        <f aca="false">+[2]data1cf!Z480</f>
        <v>8753.10361181463</v>
      </c>
      <c r="AB480" s="376"/>
      <c r="AC480" s="377" t="n">
        <f aca="false">XNPV(0.1,B480:AA480,$B$1:$AA$1)</f>
        <v>39912.9590806821</v>
      </c>
      <c r="AD480" s="377" t="n">
        <f aca="false">SUMPRODUCT(B480:AA480,$B$1010:$AA$1010)</f>
        <v>73275.5629836669</v>
      </c>
      <c r="AE480" s="378" t="n">
        <f aca="false">SUMPRODUCT(B480:AA480,$B$1012:$AA$1012)</f>
        <v>54066.2146314859</v>
      </c>
      <c r="AF480" s="379" t="n">
        <f aca="false">XIRR(B480:AA480,$B$1:$AA$1)</f>
        <v>0.159035751289721</v>
      </c>
      <c r="AG480" s="380" t="n">
        <f aca="false">1-EXP(-(1/0.25)*(AD480/ABS($AD$1010)))</f>
        <v>0.979892768221464</v>
      </c>
    </row>
    <row r="481" customFormat="false" ht="12.75" hidden="false" customHeight="false" outlineLevel="0" collapsed="false">
      <c r="A481" s="371"/>
      <c r="B481" s="376" t="n">
        <f aca="false">+[2]data1cf!A481</f>
        <v>-103976.14398719</v>
      </c>
      <c r="C481" s="376" t="n">
        <f aca="false">+[2]data1cf!B481</f>
        <v>14613.8965474225</v>
      </c>
      <c r="D481" s="376" t="n">
        <f aca="false">+[2]data1cf!C481</f>
        <v>22614.4760062364</v>
      </c>
      <c r="E481" s="376" t="n">
        <f aca="false">+[2]data1cf!D481</f>
        <v>21353.7505295937</v>
      </c>
      <c r="F481" s="376" t="n">
        <f aca="false">+[2]data1cf!E481</f>
        <v>19819.9993854296</v>
      </c>
      <c r="G481" s="376" t="n">
        <f aca="false">+[2]data1cf!F481</f>
        <v>18778.4838461258</v>
      </c>
      <c r="H481" s="376" t="n">
        <f aca="false">+[2]data1cf!G481</f>
        <v>17468.4342813655</v>
      </c>
      <c r="I481" s="376" t="n">
        <f aca="false">+[2]data1cf!H481</f>
        <v>16432.3115830461</v>
      </c>
      <c r="J481" s="376" t="n">
        <f aca="false">+[2]data1cf!I481</f>
        <v>15723.7314070678</v>
      </c>
      <c r="K481" s="376" t="n">
        <f aca="false">+[2]data1cf!J481</f>
        <v>15105.4356696135</v>
      </c>
      <c r="L481" s="376" t="n">
        <f aca="false">+[2]data1cf!K481</f>
        <v>14318.0411363221</v>
      </c>
      <c r="M481" s="376" t="n">
        <f aca="false">+[2]data1cf!L481</f>
        <v>13631.0387288915</v>
      </c>
      <c r="N481" s="376" t="n">
        <f aca="false">+[2]data1cf!M481</f>
        <v>12912.434929607</v>
      </c>
      <c r="O481" s="376" t="n">
        <f aca="false">+[2]data1cf!N481</f>
        <v>12284.4145728935</v>
      </c>
      <c r="P481" s="376" t="n">
        <f aca="false">+[2]data1cf!O481</f>
        <v>13280.1312250252</v>
      </c>
      <c r="Q481" s="376" t="n">
        <f aca="false">+[2]data1cf!P481</f>
        <v>14523.4970613357</v>
      </c>
      <c r="R481" s="376" t="n">
        <f aca="false">+[2]data1cf!Q481</f>
        <v>13043.5339647955</v>
      </c>
      <c r="S481" s="376" t="n">
        <f aca="false">+[2]data1cf!R481</f>
        <v>9520.54992614855</v>
      </c>
      <c r="T481" s="376" t="n">
        <f aca="false">+[2]data1cf!S481</f>
        <v>8979.00368158385</v>
      </c>
      <c r="U481" s="376" t="n">
        <f aca="false">+[2]data1cf!T481</f>
        <v>8437.48405365455</v>
      </c>
      <c r="V481" s="376" t="n">
        <f aca="false">+[2]data1cf!U481</f>
        <v>7895.99184085972</v>
      </c>
      <c r="W481" s="376" t="n">
        <f aca="false">+[2]data1cf!V481</f>
        <v>11196.862290556</v>
      </c>
      <c r="X481" s="376" t="n">
        <f aca="false">+[2]data1cf!W481</f>
        <v>10655.4274000658</v>
      </c>
      <c r="Y481" s="376" t="n">
        <f aca="false">+[2]data1cf!X481</f>
        <v>10114.0224668332</v>
      </c>
      <c r="Z481" s="376" t="n">
        <f aca="false">+[2]data1cf!Y481</f>
        <v>9572.64838957602</v>
      </c>
      <c r="AA481" s="376" t="n">
        <f aca="false">+[2]data1cf!Z481</f>
        <v>9031.30609397344</v>
      </c>
      <c r="AB481" s="376"/>
      <c r="AC481" s="377" t="n">
        <f aca="false">XNPV(0.1,B481:AA481,$B$1:$AA$1)</f>
        <v>40792.8907164981</v>
      </c>
      <c r="AD481" s="377" t="n">
        <f aca="false">SUMPRODUCT(B481:AA481,$B$1010:$AA$1010)</f>
        <v>75313.3033199731</v>
      </c>
      <c r="AE481" s="378" t="n">
        <f aca="false">SUMPRODUCT(B481:AA481,$B$1012:$AA$1012)</f>
        <v>55445.002095984</v>
      </c>
      <c r="AF481" s="379" t="n">
        <f aca="false">XIRR(B481:AA481,$B$1:$AA$1)</f>
        <v>0.158087710305856</v>
      </c>
      <c r="AG481" s="380" t="n">
        <f aca="false">1-EXP(-(1/0.25)*(AD481/ABS($AD$1010)))</f>
        <v>0.981962774287417</v>
      </c>
    </row>
    <row r="482" customFormat="false" ht="12.75" hidden="false" customHeight="false" outlineLevel="0" collapsed="false">
      <c r="A482" s="371"/>
      <c r="B482" s="376" t="n">
        <f aca="false">+[2]data1cf!A482</f>
        <v>-95737.6816205908</v>
      </c>
      <c r="C482" s="376" t="n">
        <f aca="false">+[2]data1cf!B482</f>
        <v>13597.5583160856</v>
      </c>
      <c r="D482" s="376" t="n">
        <f aca="false">+[2]data1cf!C482</f>
        <v>21039.3217762172</v>
      </c>
      <c r="E482" s="376" t="n">
        <f aca="false">+[2]data1cf!D482</f>
        <v>19868.1121537331</v>
      </c>
      <c r="F482" s="376" t="n">
        <f aca="false">+[2]data1cf!E482</f>
        <v>18387.452677983</v>
      </c>
      <c r="G482" s="376" t="n">
        <f aca="false">+[2]data1cf!F482</f>
        <v>17428.9591718448</v>
      </c>
      <c r="H482" s="376" t="n">
        <f aca="false">+[2]data1cf!G482</f>
        <v>16222.2118582164</v>
      </c>
      <c r="I482" s="376" t="n">
        <f aca="false">+[2]data1cf!H482</f>
        <v>15268.1854709348</v>
      </c>
      <c r="J482" s="376" t="n">
        <f aca="false">+[2]data1cf!I482</f>
        <v>14615.7490495686</v>
      </c>
      <c r="K482" s="376" t="n">
        <f aca="false">+[2]data1cf!J482</f>
        <v>14046.9570273382</v>
      </c>
      <c r="L482" s="376" t="n">
        <f aca="false">+[2]data1cf!K482</f>
        <v>13321.4374658038</v>
      </c>
      <c r="M482" s="376" t="n">
        <f aca="false">+[2]data1cf!L482</f>
        <v>12688.8691166325</v>
      </c>
      <c r="N482" s="376" t="n">
        <f aca="false">+[2]data1cf!M482</f>
        <v>12027.2032853268</v>
      </c>
      <c r="O482" s="376" t="n">
        <f aca="false">+[2]data1cf!N482</f>
        <v>11449.4742142891</v>
      </c>
      <c r="P482" s="376" t="n">
        <f aca="false">+[2]data1cf!O482</f>
        <v>12365.7654738626</v>
      </c>
      <c r="Q482" s="376" t="n">
        <f aca="false">+[2]data1cf!P482</f>
        <v>13510.6142633049</v>
      </c>
      <c r="R482" s="376" t="n">
        <f aca="false">+[2]data1cf!Q482</f>
        <v>12147.9147986638</v>
      </c>
      <c r="S482" s="376" t="n">
        <f aca="false">+[2]data1cf!R482</f>
        <v>8904.07143890275</v>
      </c>
      <c r="T482" s="376" t="n">
        <f aca="false">+[2]data1cf!S482</f>
        <v>8405.43415580301</v>
      </c>
      <c r="U482" s="376" t="n">
        <f aca="false">+[2]data1cf!T482</f>
        <v>7906.82138039191</v>
      </c>
      <c r="V482" s="376" t="n">
        <f aca="false">+[2]data1cf!U482</f>
        <v>7408.23384790015</v>
      </c>
      <c r="W482" s="376" t="n">
        <f aca="false">+[2]data1cf!V482</f>
        <v>10447.5626022226</v>
      </c>
      <c r="X482" s="376" t="n">
        <f aca="false">+[2]data1cf!W482</f>
        <v>9949.02785015085</v>
      </c>
      <c r="Y482" s="376" t="n">
        <f aca="false">+[2]data1cf!X482</f>
        <v>9450.52068169861</v>
      </c>
      <c r="Z482" s="376" t="n">
        <f aca="false">+[2]data1cf!Y482</f>
        <v>8952.04192437446</v>
      </c>
      <c r="AA482" s="376" t="n">
        <f aca="false">+[2]data1cf!Z482</f>
        <v>8453.59243051224</v>
      </c>
      <c r="AB482" s="376"/>
      <c r="AC482" s="377" t="n">
        <f aca="false">XNPV(0.1,B482:AA482,$B$1:$AA$1)</f>
        <v>38932.0311841763</v>
      </c>
      <c r="AD482" s="377" t="n">
        <f aca="false">SUMPRODUCT(B482:AA482,$B$1010:$AA$1010)</f>
        <v>71042.6192489091</v>
      </c>
      <c r="AE482" s="378" t="n">
        <f aca="false">SUMPRODUCT(B482:AA482,$B$1012:$AA$1012)</f>
        <v>52544.9751024714</v>
      </c>
      <c r="AF482" s="379" t="n">
        <f aca="false">XIRR(B482:AA482,$B$1:$AA$1)</f>
        <v>0.160084723305199</v>
      </c>
      <c r="AG482" s="380" t="n">
        <f aca="false">1-EXP(-(1/0.25)*(AD482/ABS($AD$1010)))</f>
        <v>0.977350707769535</v>
      </c>
    </row>
    <row r="483" customFormat="false" ht="12.75" hidden="false" customHeight="false" outlineLevel="0" collapsed="false">
      <c r="A483" s="371"/>
      <c r="B483" s="376" t="n">
        <f aca="false">+[2]data1cf!A483</f>
        <v>-102711.093411729</v>
      </c>
      <c r="C483" s="376" t="n">
        <f aca="false">+[2]data1cf!B483</f>
        <v>14436.1131618731</v>
      </c>
      <c r="D483" s="376" t="n">
        <f aca="false">+[2]data1cf!C483</f>
        <v>22400.1581844274</v>
      </c>
      <c r="E483" s="376" t="n">
        <f aca="false">+[2]data1cf!D483</f>
        <v>21102.6259822315</v>
      </c>
      <c r="F483" s="376" t="n">
        <f aca="false">+[2]data1cf!E483</f>
        <v>19600.025808324</v>
      </c>
      <c r="G483" s="376" t="n">
        <f aca="false">+[2]data1cf!F483</f>
        <v>18571.2586516866</v>
      </c>
      <c r="H483" s="376" t="n">
        <f aca="false">+[2]data1cf!G483</f>
        <v>17277.0715824292</v>
      </c>
      <c r="I483" s="376" t="n">
        <f aca="false">+[2]data1cf!H483</f>
        <v>16253.5551182467</v>
      </c>
      <c r="J483" s="376" t="n">
        <f aca="false">+[2]data1cf!I483</f>
        <v>15553.5960521213</v>
      </c>
      <c r="K483" s="376" t="n">
        <f aca="false">+[2]data1cf!J483</f>
        <v>14942.901818521</v>
      </c>
      <c r="L483" s="376" t="n">
        <f aca="false">+[2]data1cf!K483</f>
        <v>14165.0084476001</v>
      </c>
      <c r="M483" s="376" t="n">
        <f aca="false">+[2]data1cf!L483</f>
        <v>13486.3646189505</v>
      </c>
      <c r="N483" s="376" t="n">
        <f aca="false">+[2]data1cf!M483</f>
        <v>12776.5038843244</v>
      </c>
      <c r="O483" s="376" t="n">
        <f aca="false">+[2]data1cf!N483</f>
        <v>12156.2059662231</v>
      </c>
      <c r="P483" s="376" t="n">
        <f aca="false">+[2]data1cf!O483</f>
        <v>13139.7265149934</v>
      </c>
      <c r="Q483" s="376" t="n">
        <f aca="false">+[2]data1cf!P483</f>
        <v>14367.9646440586</v>
      </c>
      <c r="R483" s="376" t="n">
        <f aca="false">+[2]data1cf!Q483</f>
        <v>12906.0078718073</v>
      </c>
      <c r="S483" s="376" t="n">
        <f aca="false">+[2]data1cf!R483</f>
        <v>9425.88705942093</v>
      </c>
      <c r="T483" s="376" t="n">
        <f aca="false">+[2]data1cf!S483</f>
        <v>8890.92966651062</v>
      </c>
      <c r="U483" s="376" t="n">
        <f aca="false">+[2]data1cf!T483</f>
        <v>8355.99856639804</v>
      </c>
      <c r="V483" s="376" t="n">
        <f aca="false">+[2]data1cf!U483</f>
        <v>7821.09454786716</v>
      </c>
      <c r="W483" s="376" t="n">
        <f aca="false">+[2]data1cf!V483</f>
        <v>11081.8041693024</v>
      </c>
      <c r="X483" s="376" t="n">
        <f aca="false">+[2]data1cf!W483</f>
        <v>10546.9567756507</v>
      </c>
      <c r="Y483" s="376" t="n">
        <f aca="false">+[2]data1cf!X483</f>
        <v>10012.1389747744</v>
      </c>
      <c r="Z483" s="376" t="n">
        <f aca="false">+[2]data1cf!Y483</f>
        <v>9477.35165445695</v>
      </c>
      <c r="AA483" s="376" t="n">
        <f aca="false">+[2]data1cf!Z483</f>
        <v>8942.595729115</v>
      </c>
      <c r="AB483" s="376"/>
      <c r="AC483" s="377" t="n">
        <f aca="false">XNPV(0.1,B483:AA483,$B$1:$AA$1)</f>
        <v>40492.8932326849</v>
      </c>
      <c r="AD483" s="377" t="n">
        <f aca="false">SUMPRODUCT(B483:AA483,$B$1010:$AA$1010)</f>
        <v>74642.1068313782</v>
      </c>
      <c r="AE483" s="378" t="n">
        <f aca="false">SUMPRODUCT(B483:AA483,$B$1012:$AA$1012)</f>
        <v>54984.7602759816</v>
      </c>
      <c r="AF483" s="379" t="n">
        <f aca="false">XIRR(B483:AA483,$B$1:$AA$1)</f>
        <v>0.158348492849662</v>
      </c>
      <c r="AG483" s="380" t="n">
        <f aca="false">1-EXP(-(1/0.25)*(AD483/ABS($AD$1010)))</f>
        <v>0.981305629076623</v>
      </c>
    </row>
    <row r="484" customFormat="false" ht="12.75" hidden="false" customHeight="false" outlineLevel="0" collapsed="false">
      <c r="A484" s="371"/>
      <c r="B484" s="376" t="n">
        <f aca="false">+[2]data1cf!A484</f>
        <v>-103774.99172631</v>
      </c>
      <c r="C484" s="376" t="n">
        <f aca="false">+[2]data1cf!B484</f>
        <v>14515.6419293358</v>
      </c>
      <c r="D484" s="376" t="n">
        <f aca="false">+[2]data1cf!C484</f>
        <v>22590.2834175485</v>
      </c>
      <c r="E484" s="376" t="n">
        <f aca="false">+[2]data1cf!D484</f>
        <v>21333.4995121729</v>
      </c>
      <c r="F484" s="376" t="n">
        <f aca="false">+[2]data1cf!E484</f>
        <v>19785.0219835557</v>
      </c>
      <c r="G484" s="376" t="n">
        <f aca="false">+[2]data1cf!F484</f>
        <v>18745.5335300031</v>
      </c>
      <c r="H484" s="376" t="n">
        <f aca="false">+[2]data1cf!G484</f>
        <v>17438.0062176297</v>
      </c>
      <c r="I484" s="376" t="n">
        <f aca="false">+[2]data1cf!H484</f>
        <v>16403.8880024092</v>
      </c>
      <c r="J484" s="376" t="n">
        <f aca="false">+[2]data1cf!I484</f>
        <v>15696.6786457262</v>
      </c>
      <c r="K484" s="376" t="n">
        <f aca="false">+[2]data1cf!J484</f>
        <v>15079.5916027825</v>
      </c>
      <c r="L484" s="376" t="n">
        <f aca="false">+[2]data1cf!K484</f>
        <v>14293.7078235502</v>
      </c>
      <c r="M484" s="376" t="n">
        <f aca="false">+[2]data1cf!L484</f>
        <v>13608.0344910611</v>
      </c>
      <c r="N484" s="376" t="n">
        <f aca="false">+[2]data1cf!M484</f>
        <v>12890.8209027746</v>
      </c>
      <c r="O484" s="376" t="n">
        <f aca="false">+[2]data1cf!N484</f>
        <v>12264.0284700797</v>
      </c>
      <c r="P484" s="376" t="n">
        <f aca="false">+[2]data1cf!O484</f>
        <v>13257.8058528946</v>
      </c>
      <c r="Q484" s="376" t="n">
        <f aca="false">+[2]data1cf!P484</f>
        <v>14498.7662735061</v>
      </c>
      <c r="R484" s="376" t="n">
        <f aca="false">+[2]data1cf!Q484</f>
        <v>13021.6663137536</v>
      </c>
      <c r="S484" s="376" t="n">
        <f aca="false">+[2]data1cf!R484</f>
        <v>9505.49784045882</v>
      </c>
      <c r="T484" s="376" t="n">
        <f aca="false">+[2]data1cf!S484</f>
        <v>8964.99927132513</v>
      </c>
      <c r="U484" s="376" t="n">
        <f aca="false">+[2]data1cf!T484</f>
        <v>8424.52726733429</v>
      </c>
      <c r="V484" s="376" t="n">
        <f aca="false">+[2]data1cf!U484</f>
        <v>7884.08262544057</v>
      </c>
      <c r="W484" s="376" t="n">
        <f aca="false">+[2]data1cf!V484</f>
        <v>11178.567210761</v>
      </c>
      <c r="X484" s="376" t="n">
        <f aca="false">+[2]data1cf!W484</f>
        <v>10638.1797802762</v>
      </c>
      <c r="Y484" s="376" t="n">
        <f aca="false">+[2]data1cf!X484</f>
        <v>10097.8222490937</v>
      </c>
      <c r="Z484" s="376" t="n">
        <f aca="false">+[2]data1cf!Y484</f>
        <v>9557.49551419258</v>
      </c>
      <c r="AA484" s="376" t="n">
        <f aca="false">+[2]data1cf!Z484</f>
        <v>9017.2004994613</v>
      </c>
      <c r="AB484" s="376"/>
      <c r="AC484" s="377" t="n">
        <f aca="false">XNPV(0.1,B484:AA484,$B$1:$AA$1)</f>
        <v>40704.5149418686</v>
      </c>
      <c r="AD484" s="377" t="n">
        <f aca="false">SUMPRODUCT(B484:AA484,$B$1010:$AA$1010)</f>
        <v>75165.7712331182</v>
      </c>
      <c r="AE484" s="378" t="n">
        <f aca="false">SUMPRODUCT(B484:AA484,$B$1012:$AA$1012)</f>
        <v>55331.0046696016</v>
      </c>
      <c r="AF484" s="379" t="n">
        <f aca="false">XIRR(B484:AA484,$B$1:$AA$1)</f>
        <v>0.158050785744749</v>
      </c>
      <c r="AG484" s="380" t="n">
        <f aca="false">1-EXP(-(1/0.25)*(AD484/ABS($AD$1010)))</f>
        <v>0.98182034032666</v>
      </c>
    </row>
    <row r="485" customFormat="false" ht="12.75" hidden="false" customHeight="false" outlineLevel="0" collapsed="false">
      <c r="A485" s="371"/>
      <c r="B485" s="376" t="n">
        <f aca="false">+[2]data1cf!A485</f>
        <v>-97545.8091756441</v>
      </c>
      <c r="C485" s="376" t="n">
        <f aca="false">+[2]data1cf!B485</f>
        <v>13823.5744613227</v>
      </c>
      <c r="D485" s="376" t="n">
        <f aca="false">+[2]data1cf!C485</f>
        <v>21422.4202907766</v>
      </c>
      <c r="E485" s="376" t="n">
        <f aca="false">+[2]data1cf!D485</f>
        <v>20196.5597599959</v>
      </c>
      <c r="F485" s="376" t="n">
        <f aca="false">+[2]data1cf!E485</f>
        <v>18701.8593063529</v>
      </c>
      <c r="G485" s="376" t="n">
        <f aca="false">+[2]data1cf!F485</f>
        <v>17725.1446299085</v>
      </c>
      <c r="H485" s="376" t="n">
        <f aca="false">+[2]data1cf!G485</f>
        <v>16495.7251672238</v>
      </c>
      <c r="I485" s="376" t="n">
        <f aca="false">+[2]data1cf!H485</f>
        <v>15523.6807814917</v>
      </c>
      <c r="J485" s="376" t="n">
        <f aca="false">+[2]data1cf!I485</f>
        <v>14858.9222707305</v>
      </c>
      <c r="K485" s="376" t="n">
        <f aca="false">+[2]data1cf!J485</f>
        <v>14279.2654745179</v>
      </c>
      <c r="L485" s="376" t="n">
        <f aca="false">+[2]data1cf!K485</f>
        <v>13540.1659709478</v>
      </c>
      <c r="M485" s="376" t="n">
        <f aca="false">+[2]data1cf!L485</f>
        <v>12895.6507661265</v>
      </c>
      <c r="N485" s="376" t="n">
        <f aca="false">+[2]data1cf!M485</f>
        <v>12221.4885363121</v>
      </c>
      <c r="O485" s="376" t="n">
        <f aca="false">+[2]data1cf!N485</f>
        <v>11632.7218401251</v>
      </c>
      <c r="P485" s="376" t="n">
        <f aca="false">+[2]data1cf!O485</f>
        <v>12566.4449012248</v>
      </c>
      <c r="Q485" s="376" t="n">
        <f aca="false">+[2]data1cf!P485</f>
        <v>13732.9156122294</v>
      </c>
      <c r="R485" s="376" t="n">
        <f aca="false">+[2]data1cf!Q485</f>
        <v>12344.479839694</v>
      </c>
      <c r="S485" s="376" t="n">
        <f aca="false">+[2]data1cf!R485</f>
        <v>9039.37238345836</v>
      </c>
      <c r="T485" s="376" t="n">
        <f aca="false">+[2]data1cf!S485</f>
        <v>8531.31770277505</v>
      </c>
      <c r="U485" s="376" t="n">
        <f aca="false">+[2]data1cf!T485</f>
        <v>8023.28799263919</v>
      </c>
      <c r="V485" s="376" t="n">
        <f aca="false">+[2]data1cf!U485</f>
        <v>7515.2840021672</v>
      </c>
      <c r="W485" s="376" t="n">
        <f aca="false">+[2]data1cf!V485</f>
        <v>10612.0143352258</v>
      </c>
      <c r="X485" s="376" t="n">
        <f aca="false">+[2]data1cf!W485</f>
        <v>10104.064121999</v>
      </c>
      <c r="Y485" s="376" t="n">
        <f aca="false">+[2]data1cf!X485</f>
        <v>9596.14201334332</v>
      </c>
      <c r="Z485" s="376" t="n">
        <f aca="false">+[2]data1cf!Y485</f>
        <v>9088.24885239596</v>
      </c>
      <c r="AA485" s="376" t="n">
        <f aca="false">+[2]data1cf!Z485</f>
        <v>8580.38550758813</v>
      </c>
      <c r="AB485" s="376"/>
      <c r="AC485" s="377" t="n">
        <f aca="false">XNPV(0.1,B485:AA485,$B$1:$AA$1)</f>
        <v>39375.8186336267</v>
      </c>
      <c r="AD485" s="377" t="n">
        <f aca="false">SUMPRODUCT(B485:AA485,$B$1010:$AA$1010)</f>
        <v>72018.4183388716</v>
      </c>
      <c r="AE485" s="378" t="n">
        <f aca="false">SUMPRODUCT(B485:AA485,$B$1012:$AA$1012)</f>
        <v>53218.6972249573</v>
      </c>
      <c r="AF485" s="379" t="n">
        <f aca="false">XIRR(B485:AA485,$B$1:$AA$1)</f>
        <v>0.159683935993023</v>
      </c>
      <c r="AG485" s="380" t="n">
        <f aca="false">1-EXP(-(1/0.25)*(AD485/ABS($AD$1010)))</f>
        <v>0.978498901646581</v>
      </c>
    </row>
    <row r="486" customFormat="false" ht="12.75" hidden="false" customHeight="false" outlineLevel="0" collapsed="false">
      <c r="A486" s="371"/>
      <c r="B486" s="376" t="n">
        <f aca="false">+[2]data1cf!A486</f>
        <v>-102957.753068253</v>
      </c>
      <c r="C486" s="376" t="n">
        <f aca="false">+[2]data1cf!B486</f>
        <v>14445.970362009</v>
      </c>
      <c r="D486" s="376" t="n">
        <f aca="false">+[2]data1cf!C486</f>
        <v>22439.7730971748</v>
      </c>
      <c r="E486" s="376" t="n">
        <f aca="false">+[2]data1cf!D486</f>
        <v>21173.363733953</v>
      </c>
      <c r="F486" s="376" t="n">
        <f aca="false">+[2]data1cf!E486</f>
        <v>19642.9162729629</v>
      </c>
      <c r="G486" s="376" t="n">
        <f aca="false">+[2]data1cf!F486</f>
        <v>18611.6634357126</v>
      </c>
      <c r="H486" s="376" t="n">
        <f aca="false">+[2]data1cf!G486</f>
        <v>17314.3834958869</v>
      </c>
      <c r="I486" s="376" t="n">
        <f aca="false">+[2]data1cf!H486</f>
        <v>16288.4090672225</v>
      </c>
      <c r="J486" s="376" t="n">
        <f aca="false">+[2]data1cf!I486</f>
        <v>15586.7690564483</v>
      </c>
      <c r="K486" s="376" t="n">
        <f aca="false">+[2]data1cf!J486</f>
        <v>14974.5926810538</v>
      </c>
      <c r="L486" s="376" t="n">
        <f aca="false">+[2]data1cf!K486</f>
        <v>14194.846772778</v>
      </c>
      <c r="M486" s="376" t="n">
        <f aca="false">+[2]data1cf!L486</f>
        <v>13514.5731878079</v>
      </c>
      <c r="N486" s="376" t="n">
        <f aca="false">+[2]data1cf!M486</f>
        <v>12803.0077297759</v>
      </c>
      <c r="O486" s="376" t="n">
        <f aca="false">+[2]data1cf!N486</f>
        <v>12181.2040900121</v>
      </c>
      <c r="P486" s="376" t="n">
        <f aca="false">+[2]data1cf!O486</f>
        <v>13167.1026359348</v>
      </c>
      <c r="Q486" s="376" t="n">
        <f aca="false">+[2]data1cf!P486</f>
        <v>14398.2903664985</v>
      </c>
      <c r="R486" s="376" t="n">
        <f aca="false">+[2]data1cf!Q486</f>
        <v>12932.8227197806</v>
      </c>
      <c r="S486" s="376" t="n">
        <f aca="false">+[2]data1cf!R486</f>
        <v>9444.34443230825</v>
      </c>
      <c r="T486" s="376" t="n">
        <f aca="false">+[2]data1cf!S486</f>
        <v>8908.1023446059</v>
      </c>
      <c r="U486" s="376" t="n">
        <f aca="false">+[2]data1cf!T486</f>
        <v>8371.88661284318</v>
      </c>
      <c r="V486" s="376" t="n">
        <f aca="false">+[2]data1cf!U486</f>
        <v>7835.69802769829</v>
      </c>
      <c r="W486" s="376" t="n">
        <f aca="false">+[2]data1cf!V486</f>
        <v>11104.238210454</v>
      </c>
      <c r="X486" s="376" t="n">
        <f aca="false">+[2]data1cf!W486</f>
        <v>10568.1063861723</v>
      </c>
      <c r="Y486" s="376" t="n">
        <f aca="false">+[2]data1cf!X486</f>
        <v>10032.0042257329</v>
      </c>
      <c r="Z486" s="376" t="n">
        <f aca="false">+[2]data1cf!Y486</f>
        <v>9495.93261905099</v>
      </c>
      <c r="AA486" s="376" t="n">
        <f aca="false">+[2]data1cf!Z486</f>
        <v>8959.89248273935</v>
      </c>
      <c r="AB486" s="376"/>
      <c r="AC486" s="377" t="n">
        <f aca="false">XNPV(0.1,B486:AA486,$B$1:$AA$1)</f>
        <v>40543.3941611638</v>
      </c>
      <c r="AD486" s="377" t="n">
        <f aca="false">SUMPRODUCT(B486:AA486,$B$1010:$AA$1010)</f>
        <v>74766.0054497597</v>
      </c>
      <c r="AE486" s="378" t="n">
        <f aca="false">SUMPRODUCT(B486:AA486,$B$1012:$AA$1012)</f>
        <v>55067.0756210791</v>
      </c>
      <c r="AF486" s="379" t="n">
        <f aca="false">XIRR(B486:AA486,$B$1:$AA$1)</f>
        <v>0.158279571908582</v>
      </c>
      <c r="AG486" s="380" t="n">
        <f aca="false">1-EXP(-(1/0.25)*(AD486/ABS($AD$1010)))</f>
        <v>0.981428710331218</v>
      </c>
    </row>
    <row r="487" customFormat="false" ht="12.75" hidden="false" customHeight="false" outlineLevel="0" collapsed="false">
      <c r="A487" s="371"/>
      <c r="B487" s="376" t="n">
        <f aca="false">+[2]data1cf!A487</f>
        <v>-112657.813264556</v>
      </c>
      <c r="C487" s="376" t="n">
        <f aca="false">+[2]data1cf!B487</f>
        <v>15646.4696370755</v>
      </c>
      <c r="D487" s="376" t="n">
        <f aca="false">+[2]data1cf!C487</f>
        <v>24419.3222199425</v>
      </c>
      <c r="E487" s="376" t="n">
        <f aca="false">+[2]data1cf!D487</f>
        <v>22945.0912990608</v>
      </c>
      <c r="F487" s="376" t="n">
        <f aca="false">+[2]data1cf!E487</f>
        <v>21329.6132168715</v>
      </c>
      <c r="G487" s="376" t="n">
        <f aca="false">+[2]data1cf!F487</f>
        <v>20200.6092843937</v>
      </c>
      <c r="H487" s="376" t="n">
        <f aca="false">+[2]data1cf!G487</f>
        <v>18781.7000878201</v>
      </c>
      <c r="I487" s="376" t="n">
        <f aca="false">+[2]data1cf!H487</f>
        <v>17659.0645197919</v>
      </c>
      <c r="J487" s="376" t="n">
        <f aca="false">+[2]data1cf!I487</f>
        <v>16891.3202076144</v>
      </c>
      <c r="K487" s="376" t="n">
        <f aca="false">+[2]data1cf!J487</f>
        <v>16220.8575894424</v>
      </c>
      <c r="L487" s="376" t="n">
        <f aca="false">+[2]data1cf!K487</f>
        <v>15368.2593788825</v>
      </c>
      <c r="M487" s="376" t="n">
        <f aca="false">+[2]data1cf!L487</f>
        <v>14623.8945086277</v>
      </c>
      <c r="N487" s="376" t="n">
        <f aca="false">+[2]data1cf!M487</f>
        <v>13845.2896332539</v>
      </c>
      <c r="O487" s="376" t="n">
        <f aca="false">+[2]data1cf!N487</f>
        <v>13164.2724562186</v>
      </c>
      <c r="P487" s="376" t="n">
        <f aca="false">+[2]data1cf!O487</f>
        <v>14243.6873714158</v>
      </c>
      <c r="Q487" s="376" t="n">
        <f aca="false">+[2]data1cf!P487</f>
        <v>15590.8702042765</v>
      </c>
      <c r="R487" s="376" t="n">
        <f aca="false">+[2]data1cf!Q487</f>
        <v>13987.3350107709</v>
      </c>
      <c r="S487" s="376" t="n">
        <f aca="false">+[2]data1cf!R487</f>
        <v>10170.1932824838</v>
      </c>
      <c r="T487" s="376" t="n">
        <f aca="false">+[2]data1cf!S487</f>
        <v>9583.4296908102</v>
      </c>
      <c r="U487" s="376" t="n">
        <f aca="false">+[2]data1cf!T487</f>
        <v>8996.69493817437</v>
      </c>
      <c r="V487" s="376" t="n">
        <f aca="false">+[2]data1cf!U487</f>
        <v>8409.98988974743</v>
      </c>
      <c r="W487" s="376" t="n">
        <f aca="false">+[2]data1cf!V487</f>
        <v>11986.472268034</v>
      </c>
      <c r="X487" s="376" t="n">
        <f aca="false">+[2]data1cf!W487</f>
        <v>11399.8293281374</v>
      </c>
      <c r="Y487" s="376" t="n">
        <f aca="false">+[2]data1cf!X487</f>
        <v>10813.2188468318</v>
      </c>
      <c r="Z487" s="376" t="n">
        <f aca="false">+[2]data1cf!Y487</f>
        <v>10226.641797875</v>
      </c>
      <c r="AA487" s="376" t="n">
        <f aca="false">+[2]data1cf!Z487</f>
        <v>9640.09918423743</v>
      </c>
      <c r="AB487" s="376"/>
      <c r="AC487" s="377" t="n">
        <f aca="false">XNPV(0.1,B487:AA487,$B$1:$AA$1)</f>
        <v>42858.0404394114</v>
      </c>
      <c r="AD487" s="377" t="n">
        <f aca="false">SUMPRODUCT(B487:AA487,$B$1010:$AA$1010)</f>
        <v>79929.6417085248</v>
      </c>
      <c r="AE487" s="378" t="n">
        <f aca="false">SUMPRODUCT(B487:AA487,$B$1012:$AA$1012)</f>
        <v>58612.1856233885</v>
      </c>
      <c r="AF487" s="379" t="n">
        <f aca="false">XIRR(B487:AA487,$B$1:$AA$1)</f>
        <v>0.156456405816564</v>
      </c>
      <c r="AG487" s="380" t="n">
        <f aca="false">1-EXP(-(1/0.25)*(AD487/ABS($AD$1010)))</f>
        <v>0.98589797614216</v>
      </c>
    </row>
    <row r="488" customFormat="false" ht="12.75" hidden="false" customHeight="false" outlineLevel="0" collapsed="false">
      <c r="A488" s="371"/>
      <c r="B488" s="376" t="n">
        <f aca="false">+[2]data1cf!A488</f>
        <v>-88790.9557856039</v>
      </c>
      <c r="C488" s="376" t="n">
        <f aca="false">+[2]data1cf!B488</f>
        <v>12736.9672537531</v>
      </c>
      <c r="D488" s="376" t="n">
        <f aca="false">+[2]data1cf!C488</f>
        <v>19608.7085072594</v>
      </c>
      <c r="E488" s="376" t="n">
        <f aca="false">+[2]data1cf!D488</f>
        <v>18593.2050175225</v>
      </c>
      <c r="F488" s="376" t="n">
        <f aca="false">+[2]data1cf!E488</f>
        <v>17179.5198405652</v>
      </c>
      <c r="G488" s="376" t="n">
        <f aca="false">+[2]data1cf!F488</f>
        <v>16291.0310606735</v>
      </c>
      <c r="H488" s="376" t="n">
        <f aca="false">+[2]data1cf!G488</f>
        <v>15171.3888869145</v>
      </c>
      <c r="I488" s="376" t="n">
        <f aca="false">+[2]data1cf!H488</f>
        <v>14286.586650872</v>
      </c>
      <c r="J488" s="376" t="n">
        <f aca="false">+[2]data1cf!I488</f>
        <v>13681.4910138998</v>
      </c>
      <c r="K488" s="376" t="n">
        <f aca="false">+[2]data1cf!J488</f>
        <v>13154.4408510324</v>
      </c>
      <c r="L488" s="376" t="n">
        <f aca="false">+[2]data1cf!K488</f>
        <v>12481.0946740104</v>
      </c>
      <c r="M488" s="376" t="n">
        <f aca="false">+[2]data1cf!L488</f>
        <v>11894.4254819861</v>
      </c>
      <c r="N488" s="376" t="n">
        <f aca="false">+[2]data1cf!M488</f>
        <v>11280.7701210265</v>
      </c>
      <c r="O488" s="376" t="n">
        <f aca="false">+[2]data1cf!N488</f>
        <v>10745.4469939541</v>
      </c>
      <c r="P488" s="376" t="n">
        <f aca="false">+[2]data1cf!O488</f>
        <v>11594.7662383765</v>
      </c>
      <c r="Q488" s="376" t="n">
        <f aca="false">+[2]data1cf!P488</f>
        <v>12656.5448037634</v>
      </c>
      <c r="R488" s="376" t="n">
        <f aca="false">+[2]data1cf!Q488</f>
        <v>11392.7228073888</v>
      </c>
      <c r="S488" s="376" t="n">
        <f aca="false">+[2]data1cf!R488</f>
        <v>8384.2527101766</v>
      </c>
      <c r="T488" s="376" t="n">
        <f aca="false">+[2]data1cf!S488</f>
        <v>7921.79654654999</v>
      </c>
      <c r="U488" s="376" t="n">
        <f aca="false">+[2]data1cf!T488</f>
        <v>7459.36311233425</v>
      </c>
      <c r="V488" s="376" t="n">
        <f aca="false">+[2]data1cf!U488</f>
        <v>6996.95308941169</v>
      </c>
      <c r="W488" s="376" t="n">
        <f aca="false">+[2]data1cf!V488</f>
        <v>9815.74816022233</v>
      </c>
      <c r="X488" s="376" t="n">
        <f aca="false">+[2]data1cf!W488</f>
        <v>9353.3870879727</v>
      </c>
      <c r="Y488" s="376" t="n">
        <f aca="false">+[2]data1cf!X488</f>
        <v>8891.05159787526</v>
      </c>
      <c r="Z488" s="376" t="n">
        <f aca="false">+[2]data1cf!Y488</f>
        <v>8428.74245739454</v>
      </c>
      <c r="AA488" s="376" t="n">
        <f aca="false">+[2]data1cf!Z488</f>
        <v>7966.46045701907</v>
      </c>
      <c r="AB488" s="376"/>
      <c r="AC488" s="377" t="n">
        <f aca="false">XNPV(0.1,B488:AA488,$B$1:$AA$1)</f>
        <v>37258.3489253273</v>
      </c>
      <c r="AD488" s="377" t="n">
        <f aca="false">SUMPRODUCT(B488:AA488,$B$1010:$AA$1010)</f>
        <v>67327.0238230692</v>
      </c>
      <c r="AE488" s="378" t="n">
        <f aca="false">SUMPRODUCT(B488:AA488,$B$1012:$AA$1012)</f>
        <v>49989.1421144114</v>
      </c>
      <c r="AF488" s="379" t="n">
        <f aca="false">XIRR(B488:AA488,$B$1:$AA$1)</f>
        <v>0.161837786786809</v>
      </c>
      <c r="AG488" s="380" t="n">
        <f aca="false">1-EXP(-(1/0.25)*(AD488/ABS($AD$1010)))</f>
        <v>0.972388702445187</v>
      </c>
    </row>
    <row r="489" customFormat="false" ht="12.75" hidden="false" customHeight="false" outlineLevel="0" collapsed="false">
      <c r="A489" s="371"/>
      <c r="B489" s="376" t="n">
        <f aca="false">+[2]data1cf!A489</f>
        <v>-101480.695425796</v>
      </c>
      <c r="C489" s="376" t="n">
        <f aca="false">+[2]data1cf!B489</f>
        <v>14269.9536244845</v>
      </c>
      <c r="D489" s="376" t="n">
        <f aca="false">+[2]data1cf!C489</f>
        <v>22259.7399323212</v>
      </c>
      <c r="E489" s="376" t="n">
        <f aca="false">+[2]data1cf!D489</f>
        <v>20860.4649907217</v>
      </c>
      <c r="F489" s="376" t="n">
        <f aca="false">+[2]data1cf!E489</f>
        <v>19386.0778038101</v>
      </c>
      <c r="G489" s="376" t="n">
        <f aca="false">+[2]data1cf!F489</f>
        <v>18369.7098228743</v>
      </c>
      <c r="H489" s="376" t="n">
        <f aca="false">+[2]data1cf!G489</f>
        <v>17090.9507395783</v>
      </c>
      <c r="I489" s="376" t="n">
        <f aca="false">+[2]data1cf!H489</f>
        <v>16079.6951963369</v>
      </c>
      <c r="J489" s="376" t="n">
        <f aca="false">+[2]data1cf!I489</f>
        <v>15388.121088414</v>
      </c>
      <c r="K489" s="376" t="n">
        <f aca="false">+[2]data1cf!J489</f>
        <v>14784.8201363264</v>
      </c>
      <c r="L489" s="376" t="n">
        <f aca="false">+[2]data1cf!K489</f>
        <v>14016.1676695017</v>
      </c>
      <c r="M489" s="376" t="n">
        <f aca="false">+[2]data1cf!L489</f>
        <v>13345.6534593013</v>
      </c>
      <c r="N489" s="376" t="n">
        <f aca="false">+[2]data1cf!M489</f>
        <v>12644.2962970661</v>
      </c>
      <c r="O489" s="376" t="n">
        <f aca="false">+[2]data1cf!N489</f>
        <v>12031.5092825596</v>
      </c>
      <c r="P489" s="376" t="n">
        <f aca="false">+[2]data1cf!O489</f>
        <v>13003.167806757</v>
      </c>
      <c r="Q489" s="376" t="n">
        <f aca="false">+[2]data1cf!P489</f>
        <v>14216.6926106102</v>
      </c>
      <c r="R489" s="376" t="n">
        <f aca="false">+[2]data1cf!Q489</f>
        <v>12772.2489287988</v>
      </c>
      <c r="S489" s="376" t="n">
        <f aca="false">+[2]data1cf!R489</f>
        <v>9333.81722219577</v>
      </c>
      <c r="T489" s="376" t="n">
        <f aca="false">+[2]data1cf!S489</f>
        <v>8805.26819742694</v>
      </c>
      <c r="U489" s="376" t="n">
        <f aca="false">+[2]data1cf!T489</f>
        <v>8276.74515048884</v>
      </c>
      <c r="V489" s="376" t="n">
        <f aca="false">+[2]data1cf!U489</f>
        <v>7748.24886071642</v>
      </c>
      <c r="W489" s="376" t="n">
        <f aca="false">+[2]data1cf!V489</f>
        <v>10969.8977495895</v>
      </c>
      <c r="X489" s="376" t="n">
        <f aca="false">+[2]data1cf!W489</f>
        <v>10441.4574063748</v>
      </c>
      <c r="Y489" s="376" t="n">
        <f aca="false">+[2]data1cf!X489</f>
        <v>9913.0463014374</v>
      </c>
      <c r="Z489" s="376" t="n">
        <f aca="false">+[2]data1cf!Y489</f>
        <v>9384.66531192572</v>
      </c>
      <c r="AA489" s="376" t="n">
        <f aca="false">+[2]data1cf!Z489</f>
        <v>8856.31534130251</v>
      </c>
      <c r="AB489" s="376"/>
      <c r="AC489" s="377" t="n">
        <f aca="false">XNPV(0.1,B489:AA489,$B$1:$AA$1)</f>
        <v>40265.0267382164</v>
      </c>
      <c r="AD489" s="377" t="n">
        <f aca="false">SUMPRODUCT(B489:AA489,$B$1010:$AA$1010)</f>
        <v>74058.7104587474</v>
      </c>
      <c r="AE489" s="378" t="n">
        <f aca="false">SUMPRODUCT(B489:AA489,$B$1012:$AA$1012)</f>
        <v>54604.3320666493</v>
      </c>
      <c r="AF489" s="379" t="n">
        <f aca="false">XIRR(B489:AA489,$B$1:$AA$1)</f>
        <v>0.15872262286401</v>
      </c>
      <c r="AG489" s="380" t="n">
        <f aca="false">1-EXP(-(1/0.25)*(AD489/ABS($AD$1010)))</f>
        <v>0.980715027817543</v>
      </c>
    </row>
    <row r="490" customFormat="false" ht="12.75" hidden="false" customHeight="false" outlineLevel="0" collapsed="false">
      <c r="A490" s="371"/>
      <c r="B490" s="376" t="n">
        <f aca="false">+[2]data1cf!A490</f>
        <v>-91033.2249402406</v>
      </c>
      <c r="C490" s="376" t="n">
        <f aca="false">+[2]data1cf!B490</f>
        <v>12974.4362863058</v>
      </c>
      <c r="D490" s="376" t="n">
        <f aca="false">+[2]data1cf!C490</f>
        <v>20101.9598029205</v>
      </c>
      <c r="E490" s="376" t="n">
        <f aca="false">+[2]data1cf!D490</f>
        <v>18949.0731987833</v>
      </c>
      <c r="F490" s="376" t="n">
        <f aca="false">+[2]data1cf!E490</f>
        <v>17569.4172694479</v>
      </c>
      <c r="G490" s="376" t="n">
        <f aca="false">+[2]data1cf!F490</f>
        <v>16658.3323137361</v>
      </c>
      <c r="H490" s="376" t="n">
        <f aca="false">+[2]data1cf!G490</f>
        <v>15510.5742803651</v>
      </c>
      <c r="I490" s="376" t="n">
        <f aca="false">+[2]data1cf!H490</f>
        <v>14603.4278230641</v>
      </c>
      <c r="J490" s="376" t="n">
        <f aca="false">+[2]data1cf!I490</f>
        <v>13983.0514937018</v>
      </c>
      <c r="K490" s="376" t="n">
        <f aca="false">+[2]data1cf!J490</f>
        <v>13442.5278634873</v>
      </c>
      <c r="L490" s="376" t="n">
        <f aca="false">+[2]data1cf!K490</f>
        <v>12752.3411239379</v>
      </c>
      <c r="M490" s="376" t="n">
        <f aca="false">+[2]data1cf!L490</f>
        <v>12150.8565690017</v>
      </c>
      <c r="N490" s="376" t="n">
        <f aca="false">+[2]data1cf!M490</f>
        <v>11521.7043539393</v>
      </c>
      <c r="O490" s="376" t="n">
        <f aca="false">+[2]data1cf!N490</f>
        <v>10972.693405815</v>
      </c>
      <c r="P490" s="376" t="n">
        <f aca="false">+[2]data1cf!O490</f>
        <v>11843.6299253918</v>
      </c>
      <c r="Q490" s="376" t="n">
        <f aca="false">+[2]data1cf!P490</f>
        <v>12932.2219573661</v>
      </c>
      <c r="R490" s="376" t="n">
        <f aca="false">+[2]data1cf!Q490</f>
        <v>11636.4842207637</v>
      </c>
      <c r="S490" s="376" t="n">
        <f aca="false">+[2]data1cf!R490</f>
        <v>8552.04017280463</v>
      </c>
      <c r="T490" s="376" t="n">
        <f aca="false">+[2]data1cf!S490</f>
        <v>8077.90544144669</v>
      </c>
      <c r="U490" s="376" t="n">
        <f aca="false">+[2]data1cf!T490</f>
        <v>7603.7940134934</v>
      </c>
      <c r="V490" s="376" t="n">
        <f aca="false">+[2]data1cf!U490</f>
        <v>7129.70658804691</v>
      </c>
      <c r="W490" s="376" t="n">
        <f aca="false">+[2]data1cf!V490</f>
        <v>10019.6856796241</v>
      </c>
      <c r="X490" s="376" t="n">
        <f aca="false">+[2]data1cf!W490</f>
        <v>9545.64844101901</v>
      </c>
      <c r="Y490" s="376" t="n">
        <f aca="false">+[2]data1cf!X490</f>
        <v>9071.63743060119</v>
      </c>
      <c r="Z490" s="376" t="n">
        <f aca="false">+[2]data1cf!Y490</f>
        <v>8597.65343521623</v>
      </c>
      <c r="AA490" s="376" t="n">
        <f aca="false">+[2]data1cf!Z490</f>
        <v>8123.69726531511</v>
      </c>
      <c r="AB490" s="376"/>
      <c r="AC490" s="377" t="n">
        <f aca="false">XNPV(0.1,B490:AA490,$B$1:$AA$1)</f>
        <v>37746.1424467635</v>
      </c>
      <c r="AD490" s="377" t="n">
        <f aca="false">SUMPRODUCT(B490:AA490,$B$1010:$AA$1010)</f>
        <v>68469.0011308805</v>
      </c>
      <c r="AE490" s="378" t="n">
        <f aca="false">SUMPRODUCT(B490:AA490,$B$1012:$AA$1012)</f>
        <v>50758.7919044775</v>
      </c>
      <c r="AF490" s="379" t="n">
        <f aca="false">XIRR(B490:AA490,$B$1:$AA$1)</f>
        <v>0.161139069637025</v>
      </c>
      <c r="AG490" s="380" t="n">
        <f aca="false">1-EXP(-(1/0.25)*(AD490/ABS($AD$1010)))</f>
        <v>0.974019645132624</v>
      </c>
    </row>
    <row r="491" customFormat="false" ht="12.75" hidden="false" customHeight="false" outlineLevel="0" collapsed="false">
      <c r="A491" s="371"/>
      <c r="B491" s="376" t="n">
        <f aca="false">+[2]data1cf!A491</f>
        <v>-116957.312124373</v>
      </c>
      <c r="C491" s="376" t="n">
        <f aca="false">+[2]data1cf!B491</f>
        <v>16168.6593853147</v>
      </c>
      <c r="D491" s="376" t="n">
        <f aca="false">+[2]data1cf!C491</f>
        <v>25268.0647997863</v>
      </c>
      <c r="E491" s="376" t="n">
        <f aca="false">+[2]data1cf!D491</f>
        <v>23831.2338422057</v>
      </c>
      <c r="F491" s="376" t="n">
        <f aca="false">+[2]data1cf!E491</f>
        <v>22077.2324522609</v>
      </c>
      <c r="G491" s="376" t="n">
        <f aca="false">+[2]data1cf!F491</f>
        <v>20904.9008791322</v>
      </c>
      <c r="H491" s="376" t="n">
        <f aca="false">+[2]data1cf!G491</f>
        <v>19432.0801768438</v>
      </c>
      <c r="I491" s="376" t="n">
        <f aca="false">+[2]data1cf!H491</f>
        <v>18266.6000851661</v>
      </c>
      <c r="J491" s="376" t="n">
        <f aca="false">+[2]data1cf!I491</f>
        <v>17469.5554013659</v>
      </c>
      <c r="K491" s="376" t="n">
        <f aca="false">+[2]data1cf!J491</f>
        <v>16773.2577234837</v>
      </c>
      <c r="L491" s="376" t="n">
        <f aca="false">+[2]data1cf!K491</f>
        <v>15888.3681266574</v>
      </c>
      <c r="M491" s="376" t="n">
        <f aca="false">+[2]data1cf!L491</f>
        <v>15115.5951432128</v>
      </c>
      <c r="N491" s="376" t="n">
        <f aca="false">+[2]data1cf!M491</f>
        <v>14307.2754111689</v>
      </c>
      <c r="O491" s="376" t="n">
        <f aca="false">+[2]data1cf!N491</f>
        <v>13600.0121561884</v>
      </c>
      <c r="P491" s="376" t="n">
        <f aca="false">+[2]data1cf!O491</f>
        <v>14720.8776928182</v>
      </c>
      <c r="Q491" s="376" t="n">
        <f aca="false">+[2]data1cf!P491</f>
        <v>16119.4747231145</v>
      </c>
      <c r="R491" s="376" t="n">
        <f aca="false">+[2]data1cf!Q491</f>
        <v>14454.7418413496</v>
      </c>
      <c r="S491" s="376" t="n">
        <f aca="false">+[2]data1cf!R491</f>
        <v>10491.9218326754</v>
      </c>
      <c r="T491" s="376" t="n">
        <f aca="false">+[2]data1cf!S491</f>
        <v>9882.76485948417</v>
      </c>
      <c r="U491" s="376" t="n">
        <f aca="false">+[2]data1cf!T491</f>
        <v>9273.63782595036</v>
      </c>
      <c r="V491" s="376" t="n">
        <f aca="false">+[2]data1cf!U491</f>
        <v>8664.54163026372</v>
      </c>
      <c r="W491" s="376" t="n">
        <f aca="false">+[2]data1cf!V491</f>
        <v>12377.5177098038</v>
      </c>
      <c r="X491" s="376" t="n">
        <f aca="false">+[2]data1cf!W491</f>
        <v>11768.4859929718</v>
      </c>
      <c r="Y491" s="376" t="n">
        <f aca="false">+[2]data1cf!X491</f>
        <v>11159.487973488</v>
      </c>
      <c r="Z491" s="376" t="n">
        <f aca="false">+[2]data1cf!Y491</f>
        <v>10550.5246622729</v>
      </c>
      <c r="AA491" s="376" t="n">
        <f aca="false">+[2]data1cf!Z491</f>
        <v>9941.5971005746</v>
      </c>
      <c r="AB491" s="376"/>
      <c r="AC491" s="377" t="n">
        <f aca="false">XNPV(0.1,B491:AA491,$B$1:$AA$1)</f>
        <v>43927.0125428554</v>
      </c>
      <c r="AD491" s="377" t="n">
        <f aca="false">SUMPRODUCT(B491:AA491,$B$1010:$AA$1010)</f>
        <v>82269.0282155581</v>
      </c>
      <c r="AE491" s="378" t="n">
        <f aca="false">SUMPRODUCT(B491:AA491,$B$1012:$AA$1012)</f>
        <v>60230.9751916942</v>
      </c>
      <c r="AF491" s="379" t="n">
        <f aca="false">XIRR(B491:AA491,$B$1:$AA$1)</f>
        <v>0.155802796764887</v>
      </c>
      <c r="AG491" s="380" t="n">
        <f aca="false">1-EXP(-(1/0.25)*(AD491/ABS($AD$1010)))</f>
        <v>0.987551572875744</v>
      </c>
    </row>
    <row r="492" customFormat="false" ht="12.75" hidden="false" customHeight="false" outlineLevel="0" collapsed="false">
      <c r="A492" s="371"/>
      <c r="B492" s="376" t="n">
        <f aca="false">+[2]data1cf!A492</f>
        <v>-90340.1493839774</v>
      </c>
      <c r="C492" s="376" t="n">
        <f aca="false">+[2]data1cf!B492</f>
        <v>12899.8050813216</v>
      </c>
      <c r="D492" s="376" t="n">
        <f aca="false">+[2]data1cf!C492</f>
        <v>19950.7839822588</v>
      </c>
      <c r="E492" s="376" t="n">
        <f aca="false">+[2]data1cf!D492</f>
        <v>18848.2639160963</v>
      </c>
      <c r="F492" s="376" t="n">
        <f aca="false">+[2]data1cf!E492</f>
        <v>17448.9016851125</v>
      </c>
      <c r="G492" s="376" t="n">
        <f aca="false">+[2]data1cf!F492</f>
        <v>16544.801108191</v>
      </c>
      <c r="H492" s="376" t="n">
        <f aca="false">+[2]data1cf!G492</f>
        <v>15405.7335636492</v>
      </c>
      <c r="I492" s="376" t="n">
        <f aca="false">+[2]data1cf!H492</f>
        <v>14505.4936070891</v>
      </c>
      <c r="J492" s="376" t="n">
        <f aca="false">+[2]data1cf!I492</f>
        <v>13889.8404726905</v>
      </c>
      <c r="K492" s="376" t="n">
        <f aca="false">+[2]data1cf!J492</f>
        <v>13353.4814321093</v>
      </c>
      <c r="L492" s="376" t="n">
        <f aca="false">+[2]data1cf!K492</f>
        <v>12668.500036538</v>
      </c>
      <c r="M492" s="376" t="n">
        <f aca="false">+[2]data1cf!L492</f>
        <v>12071.5948452657</v>
      </c>
      <c r="N492" s="376" t="n">
        <f aca="false">+[2]data1cf!M492</f>
        <v>11447.2326398038</v>
      </c>
      <c r="O492" s="376" t="n">
        <f aca="false">+[2]data1cf!N492</f>
        <v>10902.4525371023</v>
      </c>
      <c r="P492" s="376" t="n">
        <f aca="false">+[2]data1cf!O492</f>
        <v>11766.7072517889</v>
      </c>
      <c r="Q492" s="376" t="n">
        <f aca="false">+[2]data1cf!P492</f>
        <v>12847.0113589028</v>
      </c>
      <c r="R492" s="376" t="n">
        <f aca="false">+[2]data1cf!Q492</f>
        <v>11561.1386375535</v>
      </c>
      <c r="S492" s="376" t="n">
        <f aca="false">+[2]data1cf!R492</f>
        <v>8500.17780438447</v>
      </c>
      <c r="T492" s="376" t="n">
        <f aca="false">+[2]data1cf!S492</f>
        <v>8029.65286706488</v>
      </c>
      <c r="U492" s="376" t="n">
        <f aca="false">+[2]data1cf!T492</f>
        <v>7559.15105573096</v>
      </c>
      <c r="V492" s="376" t="n">
        <f aca="false">+[2]data1cf!U492</f>
        <v>7088.67306416231</v>
      </c>
      <c r="W492" s="376" t="n">
        <f aca="false">+[2]data1cf!V492</f>
        <v>9956.64948728738</v>
      </c>
      <c r="X492" s="376" t="n">
        <f aca="false">+[2]data1cf!W492</f>
        <v>9486.2213004659</v>
      </c>
      <c r="Y492" s="376" t="n">
        <f aca="false">+[2]data1cf!X492</f>
        <v>9015.81914214507</v>
      </c>
      <c r="Z492" s="376" t="n">
        <f aca="false">+[2]data1cf!Y492</f>
        <v>8545.44379317988</v>
      </c>
      <c r="AA492" s="376" t="n">
        <f aca="false">+[2]data1cf!Z492</f>
        <v>8075.09605785102</v>
      </c>
      <c r="AB492" s="376"/>
      <c r="AC492" s="377" t="n">
        <f aca="false">XNPV(0.1,B492:AA492,$B$1:$AA$1)</f>
        <v>37602.2127210903</v>
      </c>
      <c r="AD492" s="377" t="n">
        <f aca="false">SUMPRODUCT(B492:AA492,$B$1010:$AA$1010)</f>
        <v>68123.834334906</v>
      </c>
      <c r="AE492" s="378" t="n">
        <f aca="false">SUMPRODUCT(B492:AA492,$B$1012:$AA$1012)</f>
        <v>50528.3085375556</v>
      </c>
      <c r="AF492" s="379" t="n">
        <f aca="false">XIRR(B492:AA492,$B$1:$AA$1)</f>
        <v>0.161364310177149</v>
      </c>
      <c r="AG492" s="380" t="n">
        <f aca="false">1-EXP(-(1/0.25)*(AD492/ABS($AD$1010)))</f>
        <v>0.973537114959501</v>
      </c>
    </row>
    <row r="493" customFormat="false" ht="12.75" hidden="false" customHeight="false" outlineLevel="0" collapsed="false">
      <c r="A493" s="371"/>
      <c r="B493" s="376" t="n">
        <f aca="false">+[2]data1cf!A493</f>
        <v>-108075.616281052</v>
      </c>
      <c r="C493" s="376" t="n">
        <f aca="false">+[2]data1cf!B493</f>
        <v>15075.0995224412</v>
      </c>
      <c r="D493" s="376" t="n">
        <f aca="false">+[2]data1cf!C493</f>
        <v>23490.3976183906</v>
      </c>
      <c r="E493" s="376" t="n">
        <f aca="false">+[2]data1cf!D493</f>
        <v>22116.9887630603</v>
      </c>
      <c r="F493" s="376" t="n">
        <f aca="false">+[2]data1cf!E493</f>
        <v>20532.8369606366</v>
      </c>
      <c r="G493" s="376" t="n">
        <f aca="false">+[2]data1cf!F493</f>
        <v>19450.0095223888</v>
      </c>
      <c r="H493" s="376" t="n">
        <f aca="false">+[2]data1cf!G493</f>
        <v>18088.5565891886</v>
      </c>
      <c r="I493" s="376" t="n">
        <f aca="false">+[2]data1cf!H493</f>
        <v>17011.5826327639</v>
      </c>
      <c r="J493" s="376" t="n">
        <f aca="false">+[2]data1cf!I493</f>
        <v>16275.0652330341</v>
      </c>
      <c r="K493" s="376" t="n">
        <f aca="false">+[2]data1cf!J493</f>
        <v>15632.136366244</v>
      </c>
      <c r="L493" s="376" t="n">
        <f aca="false">+[2]data1cf!K493</f>
        <v>14813.9527462137</v>
      </c>
      <c r="M493" s="376" t="n">
        <f aca="false">+[2]data1cf!L493</f>
        <v>14099.8638627215</v>
      </c>
      <c r="N493" s="376" t="n">
        <f aca="false">+[2]data1cf!M493</f>
        <v>13352.9276378203</v>
      </c>
      <c r="O493" s="376" t="n">
        <f aca="false">+[2]data1cf!N493</f>
        <v>12699.8822554313</v>
      </c>
      <c r="P493" s="376" t="n">
        <f aca="false">+[2]data1cf!O493</f>
        <v>13735.1211122819</v>
      </c>
      <c r="Q493" s="376" t="n">
        <f aca="false">+[2]data1cf!P493</f>
        <v>15027.5091915957</v>
      </c>
      <c r="R493" s="376" t="n">
        <f aca="false">+[2]data1cf!Q493</f>
        <v>13489.1955208031</v>
      </c>
      <c r="S493" s="376" t="n">
        <f aca="false">+[2]data1cf!R493</f>
        <v>9827.31062562955</v>
      </c>
      <c r="T493" s="376" t="n">
        <f aca="false">+[2]data1cf!S493</f>
        <v>9264.4128119423</v>
      </c>
      <c r="U493" s="376" t="n">
        <f aca="false">+[2]data1cf!T493</f>
        <v>8701.5426643058</v>
      </c>
      <c r="V493" s="376" t="n">
        <f aca="false">+[2]data1cf!U493</f>
        <v>8138.70101270154</v>
      </c>
      <c r="W493" s="376" t="n">
        <f aca="false">+[2]data1cf!V493</f>
        <v>11569.7150360605</v>
      </c>
      <c r="X493" s="376" t="n">
        <f aca="false">+[2]data1cf!W493</f>
        <v>11006.93296681</v>
      </c>
      <c r="Y493" s="376" t="n">
        <f aca="false">+[2]data1cf!X493</f>
        <v>10444.1820359434</v>
      </c>
      <c r="Z493" s="376" t="n">
        <f aca="false">+[2]data1cf!Y493</f>
        <v>9881.46317761218</v>
      </c>
      <c r="AA493" s="376" t="n">
        <f aca="false">+[2]data1cf!Z493</f>
        <v>9318.77735399233</v>
      </c>
      <c r="AB493" s="376"/>
      <c r="AC493" s="377" t="n">
        <f aca="false">XNPV(0.1,B493:AA493,$B$1:$AA$1)</f>
        <v>41772.5046208736</v>
      </c>
      <c r="AD493" s="377" t="n">
        <f aca="false">SUMPRODUCT(B493:AA493,$B$1010:$AA$1010)</f>
        <v>77499.4477488185</v>
      </c>
      <c r="AE493" s="378" t="n">
        <f aca="false">SUMPRODUCT(B493:AA493,$B$1012:$AA$1012)</f>
        <v>56946.0805698115</v>
      </c>
      <c r="AF493" s="379" t="n">
        <f aca="false">XIRR(B493:AA493,$B$1:$AA$1)</f>
        <v>0.157290080268606</v>
      </c>
      <c r="AG493" s="380" t="n">
        <f aca="false">1-EXP(-(1/0.25)*(AD493/ABS($AD$1010)))</f>
        <v>0.98394719256253</v>
      </c>
    </row>
    <row r="494" customFormat="false" ht="12.75" hidden="false" customHeight="false" outlineLevel="0" collapsed="false">
      <c r="A494" s="371"/>
      <c r="B494" s="376" t="n">
        <f aca="false">+[2]data1cf!A494</f>
        <v>-93281.536850365</v>
      </c>
      <c r="C494" s="376" t="n">
        <f aca="false">+[2]data1cf!B494</f>
        <v>13278.3615064694</v>
      </c>
      <c r="D494" s="376" t="n">
        <f aca="false">+[2]data1cf!C494</f>
        <v>20516.9952317624</v>
      </c>
      <c r="E494" s="376" t="n">
        <f aca="false">+[2]data1cf!D494</f>
        <v>19428.8122504746</v>
      </c>
      <c r="F494" s="376" t="n">
        <f aca="false">+[2]data1cf!E494</f>
        <v>17960.3654441</v>
      </c>
      <c r="G494" s="376" t="n">
        <f aca="false">+[2]data1cf!F494</f>
        <v>17026.6234174855</v>
      </c>
      <c r="H494" s="376" t="n">
        <f aca="false">+[2]data1cf!G494</f>
        <v>15850.6737542657</v>
      </c>
      <c r="I494" s="376" t="n">
        <f aca="false">+[2]data1cf!H494</f>
        <v>14921.1228596231</v>
      </c>
      <c r="J494" s="376" t="n">
        <f aca="false">+[2]data1cf!I494</f>
        <v>14285.4246574942</v>
      </c>
      <c r="K494" s="376" t="n">
        <f aca="false">+[2]data1cf!J494</f>
        <v>13731.3912498989</v>
      </c>
      <c r="L494" s="376" t="n">
        <f aca="false">+[2]data1cf!K494</f>
        <v>13024.3185637068</v>
      </c>
      <c r="M494" s="376" t="n">
        <f aca="false">+[2]data1cf!L494</f>
        <v>12407.9787195121</v>
      </c>
      <c r="N494" s="376" t="n">
        <f aca="false">+[2]data1cf!M494</f>
        <v>11763.2878874302</v>
      </c>
      <c r="O494" s="376" t="n">
        <f aca="false">+[2]data1cf!N494</f>
        <v>11200.552230552</v>
      </c>
      <c r="P494" s="376" t="n">
        <f aca="false">+[2]data1cf!O494</f>
        <v>12093.1642822984</v>
      </c>
      <c r="Q494" s="376" t="n">
        <f aca="false">+[2]data1cf!P494</f>
        <v>13208.6420412406</v>
      </c>
      <c r="R494" s="376" t="n">
        <f aca="false">+[2]data1cf!Q494</f>
        <v>11880.9025537664</v>
      </c>
      <c r="S494" s="376" t="n">
        <f aca="false">+[2]data1cf!R494</f>
        <v>8720.27981068043</v>
      </c>
      <c r="T494" s="376" t="n">
        <f aca="false">+[2]data1cf!S494</f>
        <v>8234.43503868387</v>
      </c>
      <c r="U494" s="376" t="n">
        <f aca="false">+[2]data1cf!T494</f>
        <v>7748.61414563261</v>
      </c>
      <c r="V494" s="376" t="n">
        <f aca="false">+[2]data1cf!U494</f>
        <v>7262.81784789502</v>
      </c>
      <c r="W494" s="376" t="n">
        <f aca="false">+[2]data1cf!V494</f>
        <v>10224.1727960989</v>
      </c>
      <c r="X494" s="376" t="n">
        <f aca="false">+[2]data1cf!W494</f>
        <v>9738.42792470266</v>
      </c>
      <c r="Y494" s="376" t="n">
        <f aca="false">+[2]data1cf!X494</f>
        <v>9252.70992926974</v>
      </c>
      <c r="Z494" s="376" t="n">
        <f aca="false">+[2]data1cf!Y494</f>
        <v>8767.01961607903</v>
      </c>
      <c r="AA494" s="376" t="n">
        <f aca="false">+[2]data1cf!Z494</f>
        <v>8281.3578155978</v>
      </c>
      <c r="AB494" s="376"/>
      <c r="AC494" s="377" t="n">
        <f aca="false">XNPV(0.1,B494:AA494,$B$1:$AA$1)</f>
        <v>38321.6822123007</v>
      </c>
      <c r="AD494" s="377" t="n">
        <f aca="false">SUMPRODUCT(B494:AA494,$B$1010:$AA$1010)</f>
        <v>69709.6433009026</v>
      </c>
      <c r="AE494" s="378" t="n">
        <f aca="false">SUMPRODUCT(B494:AA494,$B$1012:$AA$1012)</f>
        <v>51622.3013259366</v>
      </c>
      <c r="AF494" s="379" t="n">
        <f aca="false">XIRR(B494:AA494,$B$1:$AA$1)</f>
        <v>0.160636964147681</v>
      </c>
      <c r="AG494" s="380" t="n">
        <f aca="false">1-EXP(-(1/0.25)*(AD494/ABS($AD$1010)))</f>
        <v>0.97568250578936</v>
      </c>
    </row>
    <row r="495" customFormat="false" ht="12.75" hidden="false" customHeight="false" outlineLevel="0" collapsed="false">
      <c r="A495" s="371"/>
      <c r="B495" s="376" t="n">
        <f aca="false">+[2]data1cf!A495</f>
        <v>-90795.2905456734</v>
      </c>
      <c r="C495" s="376" t="n">
        <f aca="false">+[2]data1cf!B495</f>
        <v>12968.9397342011</v>
      </c>
      <c r="D495" s="376" t="n">
        <f aca="false">+[2]data1cf!C495</f>
        <v>20021.0237378155</v>
      </c>
      <c r="E495" s="376" t="n">
        <f aca="false">+[2]data1cf!D495</f>
        <v>18901.3107299912</v>
      </c>
      <c r="F495" s="376" t="n">
        <f aca="false">+[2]data1cf!E495</f>
        <v>17528.0439987625</v>
      </c>
      <c r="G495" s="376" t="n">
        <f aca="false">+[2]data1cf!F495</f>
        <v>16619.3567959708</v>
      </c>
      <c r="H495" s="376" t="n">
        <f aca="false">+[2]data1cf!G495</f>
        <v>15474.5822269269</v>
      </c>
      <c r="I495" s="376" t="n">
        <f aca="false">+[2]data1cf!H495</f>
        <v>14569.8067868368</v>
      </c>
      <c r="J495" s="376" t="n">
        <f aca="false">+[2]data1cf!I495</f>
        <v>13951.0519409101</v>
      </c>
      <c r="K495" s="376" t="n">
        <f aca="false">+[2]data1cf!J495</f>
        <v>13411.9580236671</v>
      </c>
      <c r="L495" s="376" t="n">
        <f aca="false">+[2]data1cf!K495</f>
        <v>12723.5582903924</v>
      </c>
      <c r="M495" s="376" t="n">
        <f aca="false">+[2]data1cf!L495</f>
        <v>12123.6458412837</v>
      </c>
      <c r="N495" s="376" t="n">
        <f aca="false">+[2]data1cf!M495</f>
        <v>11496.1380472718</v>
      </c>
      <c r="O495" s="376" t="n">
        <f aca="false">+[2]data1cf!N495</f>
        <v>10948.5795578802</v>
      </c>
      <c r="P495" s="376" t="n">
        <f aca="false">+[2]data1cf!O495</f>
        <v>11817.2221988362</v>
      </c>
      <c r="Q495" s="376" t="n">
        <f aca="false">+[2]data1cf!P495</f>
        <v>12902.9689675977</v>
      </c>
      <c r="R495" s="376" t="n">
        <f aca="false">+[2]data1cf!Q495</f>
        <v>11610.6179128808</v>
      </c>
      <c r="S495" s="376" t="n">
        <f aca="false">+[2]data1cf!R495</f>
        <v>8534.23570528395</v>
      </c>
      <c r="T495" s="376" t="n">
        <f aca="false">+[2]data1cf!S495</f>
        <v>8061.34022432413</v>
      </c>
      <c r="U495" s="376" t="n">
        <f aca="false">+[2]data1cf!T495</f>
        <v>7588.46798586063</v>
      </c>
      <c r="V495" s="376" t="n">
        <f aca="false">+[2]data1cf!U495</f>
        <v>7115.61968716835</v>
      </c>
      <c r="W495" s="376" t="n">
        <f aca="false">+[2]data1cf!V495</f>
        <v>9998.04521326522</v>
      </c>
      <c r="X495" s="376" t="n">
        <f aca="false">+[2]data1cf!W495</f>
        <v>9525.24697024057</v>
      </c>
      <c r="Y495" s="376" t="n">
        <f aca="false">+[2]data1cf!X495</f>
        <v>9052.47488685028</v>
      </c>
      <c r="Z495" s="376" t="n">
        <f aca="false">+[2]data1cf!Y495</f>
        <v>8579.72974788341</v>
      </c>
      <c r="AA495" s="376" t="n">
        <f aca="false">+[2]data1cf!Z495</f>
        <v>8107.01236167264</v>
      </c>
      <c r="AB495" s="376"/>
      <c r="AC495" s="377" t="n">
        <f aca="false">XNPV(0.1,B495:AA495,$B$1:$AA$1)</f>
        <v>37681.1542192777</v>
      </c>
      <c r="AD495" s="377" t="n">
        <f aca="false">SUMPRODUCT(B495:AA495,$B$1010:$AA$1010)</f>
        <v>68332.280717782</v>
      </c>
      <c r="AE495" s="378" t="n">
        <f aca="false">SUMPRODUCT(B495:AA495,$B$1012:$AA$1012)</f>
        <v>50662.5329960015</v>
      </c>
      <c r="AF495" s="379" t="n">
        <f aca="false">XIRR(B495:AA495,$B$1:$AA$1)</f>
        <v>0.161187915146077</v>
      </c>
      <c r="AG495" s="380" t="n">
        <f aca="false">1-EXP(-(1/0.25)*(AD495/ABS($AD$1010)))</f>
        <v>0.973829576504664</v>
      </c>
    </row>
    <row r="496" customFormat="false" ht="12.75" hidden="false" customHeight="false" outlineLevel="0" collapsed="false">
      <c r="A496" s="371"/>
      <c r="B496" s="376" t="n">
        <f aca="false">+[2]data1cf!A496</f>
        <v>-92500.7171586014</v>
      </c>
      <c r="C496" s="376" t="n">
        <f aca="false">+[2]data1cf!B496</f>
        <v>13151.0112963777</v>
      </c>
      <c r="D496" s="376" t="n">
        <f aca="false">+[2]data1cf!C496</f>
        <v>20397.5665072994</v>
      </c>
      <c r="E496" s="376" t="n">
        <f aca="false">+[2]data1cf!D496</f>
        <v>19215.9073117796</v>
      </c>
      <c r="F496" s="376" t="n">
        <f aca="false">+[2]data1cf!E496</f>
        <v>17824.5924528826</v>
      </c>
      <c r="G496" s="376" t="n">
        <f aca="false">+[2]data1cf!F496</f>
        <v>16898.7190351737</v>
      </c>
      <c r="H496" s="376" t="n">
        <f aca="false">+[2]data1cf!G496</f>
        <v>15732.5600863248</v>
      </c>
      <c r="I496" s="376" t="n">
        <f aca="false">+[2]data1cf!H496</f>
        <v>14810.7900630908</v>
      </c>
      <c r="J496" s="376" t="n">
        <f aca="false">+[2]data1cf!I496</f>
        <v>14180.413017656</v>
      </c>
      <c r="K496" s="376" t="n">
        <f aca="false">+[2]data1cf!J496</f>
        <v>13631.0714413688</v>
      </c>
      <c r="L496" s="376" t="n">
        <f aca="false">+[2]data1cf!K496</f>
        <v>12929.8631014861</v>
      </c>
      <c r="M496" s="376" t="n">
        <f aca="false">+[2]data1cf!L496</f>
        <v>12318.6823734833</v>
      </c>
      <c r="N496" s="376" t="n">
        <f aca="false">+[2]data1cf!M496</f>
        <v>11679.3879715395</v>
      </c>
      <c r="O496" s="376" t="n">
        <f aca="false">+[2]data1cf!N496</f>
        <v>11121.4187898156</v>
      </c>
      <c r="P496" s="376" t="n">
        <f aca="false">+[2]data1cf!O496</f>
        <v>12006.5031127485</v>
      </c>
      <c r="Q496" s="376" t="n">
        <f aca="false">+[2]data1cf!P496</f>
        <v>13112.6436863343</v>
      </c>
      <c r="R496" s="376" t="n">
        <f aca="false">+[2]data1cf!Q496</f>
        <v>11796.0181360052</v>
      </c>
      <c r="S496" s="376" t="n">
        <f aca="false">+[2]data1cf!R496</f>
        <v>8661.85160879391</v>
      </c>
      <c r="T496" s="376" t="n">
        <f aca="false">+[2]data1cf!S496</f>
        <v>8180.07363477179</v>
      </c>
      <c r="U496" s="376" t="n">
        <f aca="false">+[2]data1cf!T496</f>
        <v>7698.31933981457</v>
      </c>
      <c r="V496" s="376" t="n">
        <f aca="false">+[2]data1cf!U496</f>
        <v>7216.58943429421</v>
      </c>
      <c r="W496" s="376" t="n">
        <f aca="false">+[2]data1cf!V496</f>
        <v>10153.1561517728</v>
      </c>
      <c r="X496" s="376" t="n">
        <f aca="false">+[2]data1cf!W496</f>
        <v>9671.47724212593</v>
      </c>
      <c r="Y496" s="376" t="n">
        <f aca="false">+[2]data1cf!X496</f>
        <v>9189.82498347527</v>
      </c>
      <c r="Z496" s="376" t="n">
        <f aca="false">+[2]data1cf!Y496</f>
        <v>8708.20017535065</v>
      </c>
      <c r="AA496" s="376" t="n">
        <f aca="false">+[2]data1cf!Z496</f>
        <v>8226.60364126787</v>
      </c>
      <c r="AB496" s="376"/>
      <c r="AC496" s="377" t="n">
        <f aca="false">XNPV(0.1,B496:AA496,$B$1:$AA$1)</f>
        <v>38087.6266362878</v>
      </c>
      <c r="AD496" s="377" t="n">
        <f aca="false">SUMPRODUCT(B496:AA496,$B$1010:$AA$1010)</f>
        <v>69240.888754394</v>
      </c>
      <c r="AE496" s="378" t="n">
        <f aca="false">SUMPRODUCT(B496:AA496,$B$1012:$AA$1012)</f>
        <v>51286.0621377085</v>
      </c>
      <c r="AF496" s="379" t="n">
        <f aca="false">XIRR(B496:AA496,$B$1:$AA$1)</f>
        <v>0.16074297770251</v>
      </c>
      <c r="AG496" s="380" t="n">
        <f aca="false">1-EXP(-(1/0.25)*(AD496/ABS($AD$1010)))</f>
        <v>0.975067115455601</v>
      </c>
    </row>
    <row r="497" customFormat="false" ht="12.75" hidden="false" customHeight="false" outlineLevel="0" collapsed="false">
      <c r="A497" s="371"/>
      <c r="B497" s="376" t="n">
        <f aca="false">+[2]data1cf!A497</f>
        <v>-115514.745051393</v>
      </c>
      <c r="C497" s="376" t="n">
        <f aca="false">+[2]data1cf!B497</f>
        <v>16011.5171588597</v>
      </c>
      <c r="D497" s="376" t="n">
        <f aca="false">+[2]data1cf!C497</f>
        <v>24970.27344953</v>
      </c>
      <c r="E497" s="376" t="n">
        <f aca="false">+[2]data1cf!D497</f>
        <v>23553.2441049643</v>
      </c>
      <c r="F497" s="376" t="n">
        <f aca="false">+[2]data1cf!E497</f>
        <v>21826.3913828101</v>
      </c>
      <c r="G497" s="376" t="n">
        <f aca="false">+[2]data1cf!F497</f>
        <v>20668.5970917672</v>
      </c>
      <c r="H497" s="376" t="n">
        <f aca="false">+[2]data1cf!G497</f>
        <v>19213.8647680398</v>
      </c>
      <c r="I497" s="376" t="n">
        <f aca="false">+[2]data1cf!H497</f>
        <v>18062.7598631197</v>
      </c>
      <c r="J497" s="376" t="n">
        <f aca="false">+[2]data1cf!I497</f>
        <v>17275.5460346604</v>
      </c>
      <c r="K497" s="376" t="n">
        <f aca="false">+[2]data1cf!J497</f>
        <v>16587.9165312984</v>
      </c>
      <c r="L497" s="376" t="n">
        <f aca="false">+[2]data1cf!K497</f>
        <v>15713.8613345005</v>
      </c>
      <c r="M497" s="376" t="n">
        <f aca="false">+[2]data1cf!L497</f>
        <v>14950.6198360101</v>
      </c>
      <c r="N497" s="376" t="n">
        <f aca="false">+[2]data1cf!M497</f>
        <v>14152.2700272545</v>
      </c>
      <c r="O497" s="376" t="n">
        <f aca="false">+[2]data1cf!N497</f>
        <v>13453.8128515575</v>
      </c>
      <c r="P497" s="376" t="n">
        <f aca="false">+[2]data1cf!O497</f>
        <v>14560.7708832471</v>
      </c>
      <c r="Q497" s="376" t="n">
        <f aca="false">+[2]data1cf!P497</f>
        <v>15942.1174314007</v>
      </c>
      <c r="R497" s="376" t="n">
        <f aca="false">+[2]data1cf!Q497</f>
        <v>14297.9175868346</v>
      </c>
      <c r="S497" s="376" t="n">
        <f aca="false">+[2]data1cf!R497</f>
        <v>10383.9755282162</v>
      </c>
      <c r="T497" s="376" t="n">
        <f aca="false">+[2]data1cf!S497</f>
        <v>9782.33197830595</v>
      </c>
      <c r="U497" s="376" t="n">
        <f aca="false">+[2]data1cf!T497</f>
        <v>9180.71799877346</v>
      </c>
      <c r="V497" s="376" t="n">
        <f aca="false">+[2]data1cf!U497</f>
        <v>8579.13447673001</v>
      </c>
      <c r="W497" s="376" t="n">
        <f aca="false">+[2]data1cf!V497</f>
        <v>12246.3142145295</v>
      </c>
      <c r="X497" s="376" t="n">
        <f aca="false">+[2]data1cf!W497</f>
        <v>11644.7943760499</v>
      </c>
      <c r="Y497" s="376" t="n">
        <f aca="false">+[2]data1cf!X497</f>
        <v>11043.3078192909</v>
      </c>
      <c r="Z497" s="376" t="n">
        <f aca="false">+[2]data1cf!Y497</f>
        <v>10441.8555427043</v>
      </c>
      <c r="AA497" s="376" t="n">
        <f aca="false">+[2]data1cf!Z497</f>
        <v>9840.43857469503</v>
      </c>
      <c r="AB497" s="376"/>
      <c r="AC497" s="377" t="n">
        <f aca="false">XNPV(0.1,B497:AA497,$B$1:$AA$1)</f>
        <v>43588.5313628387</v>
      </c>
      <c r="AD497" s="377" t="n">
        <f aca="false">SUMPRODUCT(B497:AA497,$B$1010:$AA$1010)</f>
        <v>81506.0127715985</v>
      </c>
      <c r="AE497" s="378" t="n">
        <f aca="false">SUMPRODUCT(B497:AA497,$B$1012:$AA$1012)</f>
        <v>59709.0299729582</v>
      </c>
      <c r="AF497" s="379" t="n">
        <f aca="false">XIRR(B497:AA497,$B$1:$AA$1)</f>
        <v>0.156048473677803</v>
      </c>
      <c r="AG497" s="380" t="n">
        <f aca="false">1-EXP(-(1/0.25)*(AD497/ABS($AD$1010)))</f>
        <v>0.987034728828842</v>
      </c>
    </row>
    <row r="498" customFormat="false" ht="12.75" hidden="false" customHeight="false" outlineLevel="0" collapsed="false">
      <c r="A498" s="371"/>
      <c r="B498" s="376" t="n">
        <f aca="false">+[2]data1cf!A498</f>
        <v>-108208.06137668</v>
      </c>
      <c r="C498" s="376" t="n">
        <f aca="false">+[2]data1cf!B498</f>
        <v>15140.5815780689</v>
      </c>
      <c r="D498" s="376" t="n">
        <f aca="false">+[2]data1cf!C498</f>
        <v>23403.1948718799</v>
      </c>
      <c r="E498" s="376" t="n">
        <f aca="false">+[2]data1cf!D498</f>
        <v>22097.6632643718</v>
      </c>
      <c r="F498" s="376" t="n">
        <f aca="false">+[2]data1cf!E498</f>
        <v>20555.8672030795</v>
      </c>
      <c r="G498" s="376" t="n">
        <f aca="false">+[2]data1cf!F498</f>
        <v>19471.7050666037</v>
      </c>
      <c r="H498" s="376" t="n">
        <f aca="false">+[2]data1cf!G498</f>
        <v>18108.591401592</v>
      </c>
      <c r="I498" s="376" t="n">
        <f aca="false">+[2]data1cf!H498</f>
        <v>17030.29762925</v>
      </c>
      <c r="J498" s="376" t="n">
        <f aca="false">+[2]data1cf!I498</f>
        <v>16292.8776381606</v>
      </c>
      <c r="K498" s="376" t="n">
        <f aca="false">+[2]data1cf!J498</f>
        <v>15649.1529281652</v>
      </c>
      <c r="L498" s="376" t="n">
        <f aca="false">+[2]data1cf!K498</f>
        <v>14829.9745792417</v>
      </c>
      <c r="M498" s="376" t="n">
        <f aca="false">+[2]data1cf!L498</f>
        <v>14115.0105902103</v>
      </c>
      <c r="N498" s="376" t="n">
        <f aca="false">+[2]data1cf!M498</f>
        <v>13367.1590058308</v>
      </c>
      <c r="O498" s="376" t="n">
        <f aca="false">+[2]data1cf!N498</f>
        <v>12713.3051189122</v>
      </c>
      <c r="P498" s="376" t="n">
        <f aca="false">+[2]data1cf!O498</f>
        <v>13749.8208528357</v>
      </c>
      <c r="Q498" s="376" t="n">
        <f aca="false">+[2]data1cf!P498</f>
        <v>15043.792734941</v>
      </c>
      <c r="R498" s="376" t="n">
        <f aca="false">+[2]data1cf!Q498</f>
        <v>13503.5938831219</v>
      </c>
      <c r="S498" s="376" t="n">
        <f aca="false">+[2]data1cf!R498</f>
        <v>9837.22140127706</v>
      </c>
      <c r="T498" s="376" t="n">
        <f aca="false">+[2]data1cf!S498</f>
        <v>9273.63376450736</v>
      </c>
      <c r="U498" s="376" t="n">
        <f aca="false">+[2]data1cf!T498</f>
        <v>8710.07382769273</v>
      </c>
      <c r="V498" s="376" t="n">
        <f aca="false">+[2]data1cf!U498</f>
        <v>8146.5424218318</v>
      </c>
      <c r="W498" s="376" t="n">
        <f aca="false">+[2]data1cf!V498</f>
        <v>11581.7611029671</v>
      </c>
      <c r="X498" s="376" t="n">
        <f aca="false">+[2]data1cf!W498</f>
        <v>11018.2893524773</v>
      </c>
      <c r="Y498" s="376" t="n">
        <f aca="false">+[2]data1cf!X498</f>
        <v>10454.848778531</v>
      </c>
      <c r="Z498" s="376" t="n">
        <f aca="false">+[2]data1cf!Y498</f>
        <v>9891.44031642442</v>
      </c>
      <c r="AA498" s="376" t="n">
        <f aca="false">+[2]data1cf!Z498</f>
        <v>9328.06492951284</v>
      </c>
      <c r="AB498" s="376"/>
      <c r="AC498" s="377" t="n">
        <f aca="false">XNPV(0.1,B498:AA498,$B$1:$AA$1)</f>
        <v>41721.6686494576</v>
      </c>
      <c r="AD498" s="377" t="n">
        <f aca="false">SUMPRODUCT(B498:AA498,$B$1010:$AA$1010)</f>
        <v>77476.7053790693</v>
      </c>
      <c r="AE498" s="378" t="n">
        <f aca="false">SUMPRODUCT(B498:AA498,$B$1012:$AA$1012)</f>
        <v>56905.6599807117</v>
      </c>
      <c r="AF498" s="379" t="n">
        <f aca="false">XIRR(B498:AA498,$B$1:$AA$1)</f>
        <v>0.157134506358579</v>
      </c>
      <c r="AG498" s="380" t="n">
        <f aca="false">1-EXP(-(1/0.25)*(AD498/ABS($AD$1010)))</f>
        <v>0.983927716631282</v>
      </c>
    </row>
    <row r="499" customFormat="false" ht="12.75" hidden="false" customHeight="false" outlineLevel="0" collapsed="false">
      <c r="A499" s="371"/>
      <c r="B499" s="376" t="n">
        <f aca="false">+[2]data1cf!A499</f>
        <v>-107822.35111113</v>
      </c>
      <c r="C499" s="376" t="n">
        <f aca="false">+[2]data1cf!B499</f>
        <v>15058.9210015024</v>
      </c>
      <c r="D499" s="376" t="n">
        <f aca="false">+[2]data1cf!C499</f>
        <v>23420.1167546796</v>
      </c>
      <c r="E499" s="376" t="n">
        <f aca="false">+[2]data1cf!D499</f>
        <v>22103.9846054712</v>
      </c>
      <c r="F499" s="376" t="n">
        <f aca="false">+[2]data1cf!E499</f>
        <v>20488.7978949544</v>
      </c>
      <c r="G499" s="376" t="n">
        <f aca="false">+[2]data1cf!F499</f>
        <v>19408.5227035218</v>
      </c>
      <c r="H499" s="376" t="n">
        <f aca="false">+[2]data1cf!G499</f>
        <v>18050.2454675599</v>
      </c>
      <c r="I499" s="376" t="n">
        <f aca="false">+[2]data1cf!H499</f>
        <v>16975.7952995851</v>
      </c>
      <c r="J499" s="376" t="n">
        <f aca="false">+[2]data1cf!I499</f>
        <v>16241.0038599822</v>
      </c>
      <c r="K499" s="376" t="n">
        <f aca="false">+[2]data1cf!J499</f>
        <v>15599.5968265501</v>
      </c>
      <c r="L499" s="376" t="n">
        <f aca="false">+[2]data1cf!K499</f>
        <v>14783.3153545831</v>
      </c>
      <c r="M499" s="376" t="n">
        <f aca="false">+[2]data1cf!L499</f>
        <v>14070.899872073</v>
      </c>
      <c r="N499" s="376" t="n">
        <f aca="false">+[2]data1cf!M499</f>
        <v>13325.7140228479</v>
      </c>
      <c r="O499" s="376" t="n">
        <f aca="false">+[2]data1cf!N499</f>
        <v>12674.2146851509</v>
      </c>
      <c r="P499" s="376" t="n">
        <f aca="false">+[2]data1cf!O499</f>
        <v>13707.0118623958</v>
      </c>
      <c r="Q499" s="376" t="n">
        <f aca="false">+[2]data1cf!P499</f>
        <v>14996.3713502681</v>
      </c>
      <c r="R499" s="376" t="n">
        <f aca="false">+[2]data1cf!Q499</f>
        <v>13461.6625747019</v>
      </c>
      <c r="S499" s="376" t="n">
        <f aca="false">+[2]data1cf!R499</f>
        <v>9808.35896670606</v>
      </c>
      <c r="T499" s="376" t="n">
        <f aca="false">+[2]data1cf!S499</f>
        <v>9246.78025176966</v>
      </c>
      <c r="U499" s="376" t="n">
        <f aca="false">+[2]data1cf!T499</f>
        <v>8685.22913805117</v>
      </c>
      <c r="V499" s="376" t="n">
        <f aca="false">+[2]data1cf!U499</f>
        <v>8123.70645358712</v>
      </c>
      <c r="W499" s="376" t="n">
        <f aca="false">+[2]data1cf!V499</f>
        <v>11546.6802142158</v>
      </c>
      <c r="X499" s="376" t="n">
        <f aca="false">+[2]data1cf!W499</f>
        <v>10985.2169724799</v>
      </c>
      <c r="Y499" s="376" t="n">
        <f aca="false">+[2]data1cf!X499</f>
        <v>10423.7847961579</v>
      </c>
      <c r="Z499" s="376" t="n">
        <f aca="false">+[2]data1cf!Y499</f>
        <v>9862.3846172122</v>
      </c>
      <c r="AA499" s="376" t="n">
        <f aca="false">+[2]data1cf!Z499</f>
        <v>9301.01739556414</v>
      </c>
      <c r="AB499" s="376"/>
      <c r="AC499" s="377" t="n">
        <f aca="false">XNPV(0.1,B499:AA499,$B$1:$AA$1)</f>
        <v>41735.47165343</v>
      </c>
      <c r="AD499" s="377" t="n">
        <f aca="false">SUMPRODUCT(B499:AA499,$B$1010:$AA$1010)</f>
        <v>77390.614460659</v>
      </c>
      <c r="AE499" s="378" t="n">
        <f aca="false">SUMPRODUCT(B499:AA499,$B$1012:$AA$1012)</f>
        <v>56878.4328070962</v>
      </c>
      <c r="AF499" s="379" t="n">
        <f aca="false">XIRR(B499:AA499,$B$1:$AA$1)</f>
        <v>0.157375806758486</v>
      </c>
      <c r="AG499" s="380" t="n">
        <f aca="false">1-EXP(-(1/0.25)*(AD499/ABS($AD$1010)))</f>
        <v>0.983853776503981</v>
      </c>
    </row>
    <row r="500" customFormat="false" ht="12.75" hidden="false" customHeight="false" outlineLevel="0" collapsed="false">
      <c r="A500" s="371"/>
      <c r="B500" s="376" t="n">
        <f aca="false">+[2]data1cf!A500</f>
        <v>-96634.989802625</v>
      </c>
      <c r="C500" s="376" t="n">
        <f aca="false">+[2]data1cf!B500</f>
        <v>13706.923803917</v>
      </c>
      <c r="D500" s="376" t="n">
        <f aca="false">+[2]data1cf!C500</f>
        <v>21246.3224054811</v>
      </c>
      <c r="E500" s="376" t="n">
        <f aca="false">+[2]data1cf!D500</f>
        <v>19969.9299662881</v>
      </c>
      <c r="F500" s="376" t="n">
        <f aca="false">+[2]data1cf!E500</f>
        <v>18543.4812940691</v>
      </c>
      <c r="G500" s="376" t="n">
        <f aca="false">+[2]data1cf!F500</f>
        <v>17575.9452814129</v>
      </c>
      <c r="H500" s="376" t="n">
        <f aca="false">+[2]data1cf!G500</f>
        <v>16357.9466018089</v>
      </c>
      <c r="I500" s="376" t="n">
        <f aca="false">+[2]data1cf!H500</f>
        <v>15394.9785348386</v>
      </c>
      <c r="J500" s="376" t="n">
        <f aca="false">+[2]data1cf!I500</f>
        <v>14736.4271070377</v>
      </c>
      <c r="K500" s="376" t="n">
        <f aca="false">+[2]data1cf!J500</f>
        <v>14162.2432912013</v>
      </c>
      <c r="L500" s="376" t="n">
        <f aca="false">+[2]data1cf!K500</f>
        <v>13429.9844965491</v>
      </c>
      <c r="M500" s="376" t="n">
        <f aca="false">+[2]data1cf!L500</f>
        <v>12791.4873558529</v>
      </c>
      <c r="N500" s="376" t="n">
        <f aca="false">+[2]data1cf!M500</f>
        <v>12123.6200148161</v>
      </c>
      <c r="O500" s="376" t="n">
        <f aca="false">+[2]data1cf!N500</f>
        <v>11540.4133704019</v>
      </c>
      <c r="P500" s="376" t="n">
        <f aca="false">+[2]data1cf!O500</f>
        <v>12465.3554013734</v>
      </c>
      <c r="Q500" s="376" t="n">
        <f aca="false">+[2]data1cf!P500</f>
        <v>13620.9343669446</v>
      </c>
      <c r="R500" s="376" t="n">
        <f aca="false">+[2]data1cf!Q500</f>
        <v>12245.4629053366</v>
      </c>
      <c r="S500" s="376" t="n">
        <f aca="false">+[2]data1cf!R500</f>
        <v>8971.21639460424</v>
      </c>
      <c r="T500" s="376" t="n">
        <f aca="false">+[2]data1cf!S500</f>
        <v>8467.90559835461</v>
      </c>
      <c r="U500" s="376" t="n">
        <f aca="false">+[2]data1cf!T500</f>
        <v>7964.61953949369</v>
      </c>
      <c r="V500" s="376" t="n">
        <f aca="false">+[2]data1cf!U500</f>
        <v>7461.35896014314</v>
      </c>
      <c r="W500" s="376" t="n">
        <f aca="false">+[2]data1cf!V500</f>
        <v>10529.1740378545</v>
      </c>
      <c r="X500" s="376" t="n">
        <f aca="false">+[2]data1cf!W500</f>
        <v>10025.9667336121</v>
      </c>
      <c r="Y500" s="376" t="n">
        <f aca="false">+[2]data1cf!X500</f>
        <v>9522.78727151874</v>
      </c>
      <c r="Z500" s="376" t="n">
        <f aca="false">+[2]data1cf!Y500</f>
        <v>9019.63648683874</v>
      </c>
      <c r="AA500" s="376" t="n">
        <f aca="false">+[2]data1cf!Z500</f>
        <v>8516.51523989453</v>
      </c>
      <c r="AB500" s="376"/>
      <c r="AC500" s="377" t="n">
        <f aca="false">XNPV(0.1,B500:AA500,$B$1:$AA$1)</f>
        <v>39117.71951107</v>
      </c>
      <c r="AD500" s="377" t="n">
        <f aca="false">SUMPRODUCT(B500:AA500,$B$1010:$AA$1010)</f>
        <v>71487.30918151</v>
      </c>
      <c r="AE500" s="378" t="n">
        <f aca="false">SUMPRODUCT(B500:AA500,$B$1012:$AA$1012)</f>
        <v>52841.8475498861</v>
      </c>
      <c r="AF500" s="379" t="n">
        <f aca="false">XIRR(B500:AA500,$B$1:$AA$1)</f>
        <v>0.159823342766947</v>
      </c>
      <c r="AG500" s="380" t="n">
        <f aca="false">1-EXP(-(1/0.25)*(AD500/ABS($AD$1010)))</f>
        <v>0.977881374735468</v>
      </c>
    </row>
    <row r="501" customFormat="false" ht="12.75" hidden="false" customHeight="false" outlineLevel="0" collapsed="false">
      <c r="A501" s="371"/>
      <c r="B501" s="376" t="n">
        <f aca="false">+[2]data1cf!A501</f>
        <v>-96862.5256648906</v>
      </c>
      <c r="C501" s="376" t="n">
        <f aca="false">+[2]data1cf!B501</f>
        <v>13737.8426708833</v>
      </c>
      <c r="D501" s="376" t="n">
        <f aca="false">+[2]data1cf!C501</f>
        <v>21369.652287102</v>
      </c>
      <c r="E501" s="376" t="n">
        <f aca="false">+[2]data1cf!D501</f>
        <v>20066.7083905165</v>
      </c>
      <c r="F501" s="376" t="n">
        <f aca="false">+[2]data1cf!E501</f>
        <v>18583.0464138463</v>
      </c>
      <c r="G501" s="376" t="n">
        <f aca="false">+[2]data1cf!F501</f>
        <v>17613.217438127</v>
      </c>
      <c r="H501" s="376" t="n">
        <f aca="false">+[2]data1cf!G501</f>
        <v>16392.365681609</v>
      </c>
      <c r="I501" s="376" t="n">
        <f aca="false">+[2]data1cf!H501</f>
        <v>15427.1302188445</v>
      </c>
      <c r="J501" s="376" t="n">
        <f aca="false">+[2]data1cf!I501</f>
        <v>14767.0281718809</v>
      </c>
      <c r="K501" s="376" t="n">
        <f aca="false">+[2]data1cf!J501</f>
        <v>14191.4771263325</v>
      </c>
      <c r="L501" s="376" t="n">
        <f aca="false">+[2]data1cf!K501</f>
        <v>13457.5094235826</v>
      </c>
      <c r="M501" s="376" t="n">
        <f aca="false">+[2]data1cf!L501</f>
        <v>12817.5088833645</v>
      </c>
      <c r="N501" s="376" t="n">
        <f aca="false">+[2]data1cf!M501</f>
        <v>12148.068988001</v>
      </c>
      <c r="O501" s="376" t="n">
        <f aca="false">+[2]data1cf!N501</f>
        <v>11563.4733621797</v>
      </c>
      <c r="P501" s="376" t="n">
        <f aca="false">+[2]data1cf!O501</f>
        <v>12490.6090215708</v>
      </c>
      <c r="Q501" s="376" t="n">
        <f aca="false">+[2]data1cf!P501</f>
        <v>13648.9089027947</v>
      </c>
      <c r="R501" s="376" t="n">
        <f aca="false">+[2]data1cf!Q501</f>
        <v>12270.198768676</v>
      </c>
      <c r="S501" s="376" t="n">
        <f aca="false">+[2]data1cf!R501</f>
        <v>8988.24274708627</v>
      </c>
      <c r="T501" s="376" t="n">
        <f aca="false">+[2]data1cf!S501</f>
        <v>8483.74685984377</v>
      </c>
      <c r="U501" s="376" t="n">
        <f aca="false">+[2]data1cf!T501</f>
        <v>7979.27576823639</v>
      </c>
      <c r="V501" s="376" t="n">
        <f aca="false">+[2]data1cf!U501</f>
        <v>7474.8302161332</v>
      </c>
      <c r="W501" s="376" t="n">
        <f aca="false">+[2]data1cf!V501</f>
        <v>10549.8687431397</v>
      </c>
      <c r="X501" s="376" t="n">
        <f aca="false">+[2]data1cf!W501</f>
        <v>10045.4765915858</v>
      </c>
      <c r="Y501" s="376" t="n">
        <f aca="false">+[2]data1cf!X501</f>
        <v>9541.11234773775</v>
      </c>
      <c r="Z501" s="376" t="n">
        <f aca="false">+[2]data1cf!Y501</f>
        <v>9036.77684882665</v>
      </c>
      <c r="AA501" s="376" t="n">
        <f aca="false">+[2]data1cf!Z501</f>
        <v>8532.47095720061</v>
      </c>
      <c r="AB501" s="376"/>
      <c r="AC501" s="377" t="n">
        <f aca="false">XNPV(0.1,B501:AA501,$B$1:$AA$1)</f>
        <v>39279.5313666256</v>
      </c>
      <c r="AD501" s="377" t="n">
        <f aca="false">SUMPRODUCT(B501:AA501,$B$1010:$AA$1010)</f>
        <v>71727.2829394651</v>
      </c>
      <c r="AE501" s="378" t="n">
        <f aca="false">SUMPRODUCT(B501:AA501,$B$1012:$AA$1012)</f>
        <v>53039.234612649</v>
      </c>
      <c r="AF501" s="379" t="n">
        <f aca="false">XIRR(B501:AA501,$B$1:$AA$1)</f>
        <v>0.159967884346308</v>
      </c>
      <c r="AG501" s="380" t="n">
        <f aca="false">1-EXP(-(1/0.25)*(AD501/ABS($AD$1010)))</f>
        <v>0.978162561470755</v>
      </c>
    </row>
    <row r="502" customFormat="false" ht="12.75" hidden="false" customHeight="false" outlineLevel="0" collapsed="false">
      <c r="A502" s="371"/>
      <c r="B502" s="376" t="n">
        <f aca="false">+[2]data1cf!A502</f>
        <v>-97393.1198261744</v>
      </c>
      <c r="C502" s="376" t="n">
        <f aca="false">+[2]data1cf!B502</f>
        <v>13838.190367597</v>
      </c>
      <c r="D502" s="376" t="n">
        <f aca="false">+[2]data1cf!C502</f>
        <v>21360.6374658972</v>
      </c>
      <c r="E502" s="376" t="n">
        <f aca="false">+[2]data1cf!D502</f>
        <v>20125.772704</v>
      </c>
      <c r="F502" s="376" t="n">
        <f aca="false">+[2]data1cf!E502</f>
        <v>18675.3088877054</v>
      </c>
      <c r="G502" s="376" t="n">
        <f aca="false">+[2]data1cf!F502</f>
        <v>17700.1329183245</v>
      </c>
      <c r="H502" s="376" t="n">
        <f aca="false">+[2]data1cf!G502</f>
        <v>16472.6280305716</v>
      </c>
      <c r="I502" s="376" t="n">
        <f aca="false">+[2]data1cf!H502</f>
        <v>15502.1051948289</v>
      </c>
      <c r="J502" s="376" t="n">
        <f aca="false">+[2]data1cf!I502</f>
        <v>14838.3872366595</v>
      </c>
      <c r="K502" s="376" t="n">
        <f aca="false">+[2]data1cf!J502</f>
        <v>14259.6479284123</v>
      </c>
      <c r="L502" s="376" t="n">
        <f aca="false">+[2]data1cf!K502</f>
        <v>13521.6951982042</v>
      </c>
      <c r="M502" s="376" t="n">
        <f aca="false">+[2]data1cf!L502</f>
        <v>12878.1888589423</v>
      </c>
      <c r="N502" s="376" t="n">
        <f aca="false">+[2]data1cf!M502</f>
        <v>12205.0819014475</v>
      </c>
      <c r="O502" s="376" t="n">
        <f aca="false">+[2]data1cf!N502</f>
        <v>11617.2472898354</v>
      </c>
      <c r="P502" s="376" t="n">
        <f aca="false">+[2]data1cf!O502</f>
        <v>12549.4983029993</v>
      </c>
      <c r="Q502" s="376" t="n">
        <f aca="false">+[2]data1cf!P502</f>
        <v>13714.143126705</v>
      </c>
      <c r="R502" s="376" t="n">
        <f aca="false">+[2]data1cf!Q502</f>
        <v>12327.8806854145</v>
      </c>
      <c r="S502" s="376" t="n">
        <f aca="false">+[2]data1cf!R502</f>
        <v>9027.94674418357</v>
      </c>
      <c r="T502" s="376" t="n">
        <f aca="false">+[2]data1cf!S502</f>
        <v>8520.68732615014</v>
      </c>
      <c r="U502" s="376" t="n">
        <f aca="false">+[2]data1cf!T502</f>
        <v>8013.45283957751</v>
      </c>
      <c r="V502" s="376" t="n">
        <f aca="false">+[2]data1cf!U502</f>
        <v>7506.24403240953</v>
      </c>
      <c r="W502" s="376" t="n">
        <f aca="false">+[2]data1cf!V502</f>
        <v>10598.1270250848</v>
      </c>
      <c r="X502" s="376" t="n">
        <f aca="false">+[2]data1cf!W502</f>
        <v>10090.971910984</v>
      </c>
      <c r="Y502" s="376" t="n">
        <f aca="false">+[2]data1cf!X502</f>
        <v>9583.84485746203</v>
      </c>
      <c r="Z502" s="376" t="n">
        <f aca="false">+[2]data1cf!Y502</f>
        <v>9076.74670633621</v>
      </c>
      <c r="AA502" s="376" t="n">
        <f aca="false">+[2]data1cf!Z502</f>
        <v>8569.67832467845</v>
      </c>
      <c r="AB502" s="376"/>
      <c r="AC502" s="377" t="n">
        <f aca="false">XNPV(0.1,B502:AA502,$B$1:$AA$1)</f>
        <v>39312.3270941025</v>
      </c>
      <c r="AD502" s="377" t="n">
        <f aca="false">SUMPRODUCT(B502:AA502,$B$1010:$AA$1010)</f>
        <v>71904.8708149011</v>
      </c>
      <c r="AE502" s="378" t="n">
        <f aca="false">SUMPRODUCT(B502:AA502,$B$1012:$AA$1012)</f>
        <v>53132.7921439349</v>
      </c>
      <c r="AF502" s="379" t="n">
        <f aca="false">XIRR(B502:AA502,$B$1:$AA$1)</f>
        <v>0.159674978478003</v>
      </c>
      <c r="AG502" s="380" t="n">
        <f aca="false">1-EXP(-(1/0.25)*(AD502/ABS($AD$1010)))</f>
        <v>0.978368344172748</v>
      </c>
    </row>
    <row r="503" customFormat="false" ht="12.75" hidden="false" customHeight="false" outlineLevel="0" collapsed="false">
      <c r="A503" s="371"/>
      <c r="B503" s="376" t="n">
        <f aca="false">+[2]data1cf!A503</f>
        <v>-102314.754603269</v>
      </c>
      <c r="C503" s="376" t="n">
        <f aca="false">+[2]data1cf!B503</f>
        <v>14416.2166753162</v>
      </c>
      <c r="D503" s="376" t="n">
        <f aca="false">+[2]data1cf!C503</f>
        <v>22288.9888596315</v>
      </c>
      <c r="E503" s="376" t="n">
        <f aca="false">+[2]data1cf!D503</f>
        <v>21011.9094651304</v>
      </c>
      <c r="F503" s="376" t="n">
        <f aca="false">+[2]data1cf!E503</f>
        <v>19531.1083538492</v>
      </c>
      <c r="G503" s="376" t="n">
        <f aca="false">+[2]data1cf!F503</f>
        <v>18506.3352500139</v>
      </c>
      <c r="H503" s="376" t="n">
        <f aca="false">+[2]data1cf!G503</f>
        <v>17217.1178813272</v>
      </c>
      <c r="I503" s="376" t="n">
        <f aca="false">+[2]data1cf!H503</f>
        <v>16197.5509349852</v>
      </c>
      <c r="J503" s="376" t="n">
        <f aca="false">+[2]data1cf!I503</f>
        <v>15500.2928521034</v>
      </c>
      <c r="K503" s="376" t="n">
        <f aca="false">+[2]data1cf!J503</f>
        <v>14891.9801604261</v>
      </c>
      <c r="L503" s="376" t="n">
        <f aca="false">+[2]data1cf!K503</f>
        <v>14117.0634921334</v>
      </c>
      <c r="M503" s="376" t="n">
        <f aca="false">+[2]data1cf!L503</f>
        <v>13441.0383960616</v>
      </c>
      <c r="N503" s="376" t="n">
        <f aca="false">+[2]data1cf!M503</f>
        <v>12733.9168529716</v>
      </c>
      <c r="O503" s="376" t="n">
        <f aca="false">+[2]data1cf!N503</f>
        <v>12116.038365506</v>
      </c>
      <c r="P503" s="376" t="n">
        <f aca="false">+[2]data1cf!O503</f>
        <v>13095.7378899094</v>
      </c>
      <c r="Q503" s="376" t="n">
        <f aca="false">+[2]data1cf!P503</f>
        <v>14319.2365266724</v>
      </c>
      <c r="R503" s="376" t="n">
        <f aca="false">+[2]data1cf!Q503</f>
        <v>12862.921113946</v>
      </c>
      <c r="S503" s="376" t="n">
        <f aca="false">+[2]data1cf!R503</f>
        <v>9396.22929827524</v>
      </c>
      <c r="T503" s="376" t="n">
        <f aca="false">+[2]data1cf!S503</f>
        <v>8863.33618458386</v>
      </c>
      <c r="U503" s="376" t="n">
        <f aca="false">+[2]data1cf!T503</f>
        <v>8330.46926223227</v>
      </c>
      <c r="V503" s="376" t="n">
        <f aca="false">+[2]data1cf!U503</f>
        <v>7797.62931696069</v>
      </c>
      <c r="W503" s="376" t="n">
        <f aca="false">+[2]data1cf!V503</f>
        <v>11045.7565996907</v>
      </c>
      <c r="X503" s="376" t="n">
        <f aca="false">+[2]data1cf!W503</f>
        <v>10512.9730607957</v>
      </c>
      <c r="Y503" s="376" t="n">
        <f aca="false">+[2]data1cf!X503</f>
        <v>9980.21900048437</v>
      </c>
      <c r="Z503" s="376" t="n">
        <f aca="false">+[2]data1cf!Y503</f>
        <v>9447.49530311427</v>
      </c>
      <c r="AA503" s="376" t="n">
        <f aca="false">+[2]data1cf!Z503</f>
        <v>8914.80287957361</v>
      </c>
      <c r="AB503" s="376"/>
      <c r="AC503" s="377" t="n">
        <f aca="false">XNPV(0.1,B503:AA503,$B$1:$AA$1)</f>
        <v>40386.03550465</v>
      </c>
      <c r="AD503" s="377" t="n">
        <f aca="false">SUMPRODUCT(B503:AA503,$B$1010:$AA$1010)</f>
        <v>74415.9487025697</v>
      </c>
      <c r="AE503" s="378" t="n">
        <f aca="false">SUMPRODUCT(B503:AA503,$B$1012:$AA$1012)</f>
        <v>54825.9345293886</v>
      </c>
      <c r="AF503" s="379" t="n">
        <f aca="false">XIRR(B503:AA503,$B$1:$AA$1)</f>
        <v>0.158412615879273</v>
      </c>
      <c r="AG503" s="380" t="n">
        <f aca="false">1-EXP(-(1/0.25)*(AD503/ABS($AD$1010)))</f>
        <v>0.98107885565029</v>
      </c>
    </row>
    <row r="504" customFormat="false" ht="12.75" hidden="false" customHeight="false" outlineLevel="0" collapsed="false">
      <c r="A504" s="371"/>
      <c r="B504" s="376" t="n">
        <f aca="false">+[2]data1cf!A504</f>
        <v>-111801.883419206</v>
      </c>
      <c r="C504" s="376" t="n">
        <f aca="false">+[2]data1cf!B504</f>
        <v>15524.5965145354</v>
      </c>
      <c r="D504" s="376" t="n">
        <f aca="false">+[2]data1cf!C504</f>
        <v>24158.254608003</v>
      </c>
      <c r="E504" s="376" t="n">
        <f aca="false">+[2]data1cf!D504</f>
        <v>22808.9472204472</v>
      </c>
      <c r="F504" s="376" t="n">
        <f aca="false">+[2]data1cf!E504</f>
        <v>21180.7796812917</v>
      </c>
      <c r="G504" s="376" t="n">
        <f aca="false">+[2]data1cf!F504</f>
        <v>20060.4012705249</v>
      </c>
      <c r="H504" s="376" t="n">
        <f aca="false">+[2]data1cf!G504</f>
        <v>18652.2245961018</v>
      </c>
      <c r="I504" s="376" t="n">
        <f aca="false">+[2]data1cf!H504</f>
        <v>17538.1183724687</v>
      </c>
      <c r="J504" s="376" t="n">
        <f aca="false">+[2]data1cf!I504</f>
        <v>16776.2070802242</v>
      </c>
      <c r="K504" s="376" t="n">
        <f aca="false">+[2]data1cf!J504</f>
        <v>16110.887619286</v>
      </c>
      <c r="L504" s="376" t="n">
        <f aca="false">+[2]data1cf!K504</f>
        <v>15264.7178698455</v>
      </c>
      <c r="M504" s="376" t="n">
        <f aca="false">+[2]data1cf!L504</f>
        <v>14526.0083917009</v>
      </c>
      <c r="N504" s="376" t="n">
        <f aca="false">+[2]data1cf!M504</f>
        <v>13753.3190505563</v>
      </c>
      <c r="O504" s="376" t="n">
        <f aca="false">+[2]data1cf!N504</f>
        <v>13077.5268548896</v>
      </c>
      <c r="P504" s="376" t="n">
        <f aca="false">+[2]data1cf!O504</f>
        <v>14148.6899190806</v>
      </c>
      <c r="Q504" s="376" t="n">
        <f aca="false">+[2]data1cf!P504</f>
        <v>15485.6373855661</v>
      </c>
      <c r="R504" s="376" t="n">
        <f aca="false">+[2]data1cf!Q504</f>
        <v>13894.2852230499</v>
      </c>
      <c r="S504" s="376" t="n">
        <f aca="false">+[2]data1cf!R504</f>
        <v>10106.1446393305</v>
      </c>
      <c r="T504" s="376" t="n">
        <f aca="false">+[2]data1cf!S504</f>
        <v>9523.83904711316</v>
      </c>
      <c r="U504" s="376" t="n">
        <f aca="false">+[2]data1cf!T504</f>
        <v>8941.56207482593</v>
      </c>
      <c r="V504" s="376" t="n">
        <f aca="false">+[2]data1cf!U504</f>
        <v>8359.31458106663</v>
      </c>
      <c r="W504" s="376" t="n">
        <f aca="false">+[2]data1cf!V504</f>
        <v>11908.6242500645</v>
      </c>
      <c r="X504" s="376" t="n">
        <f aca="false">+[2]data1cf!W504</f>
        <v>11326.4383929593</v>
      </c>
      <c r="Y504" s="376" t="n">
        <f aca="false">+[2]data1cf!X504</f>
        <v>10744.2847478375</v>
      </c>
      <c r="Z504" s="376" t="n">
        <f aca="false">+[2]data1cf!Y504</f>
        <v>10162.1642810586</v>
      </c>
      <c r="AA504" s="376" t="n">
        <f aca="false">+[2]data1cf!Z504</f>
        <v>9580.07798797295</v>
      </c>
      <c r="AB504" s="376"/>
      <c r="AC504" s="377" t="n">
        <f aca="false">XNPV(0.1,B504:AA504,$B$1:$AA$1)</f>
        <v>42583.0911416787</v>
      </c>
      <c r="AD504" s="377" t="n">
        <f aca="false">SUMPRODUCT(B504:AA504,$B$1010:$AA$1010)</f>
        <v>79398.3088858173</v>
      </c>
      <c r="AE504" s="378" t="n">
        <f aca="false">SUMPRODUCT(B504:AA504,$B$1012:$AA$1012)</f>
        <v>58225.6398119298</v>
      </c>
      <c r="AF504" s="379" t="n">
        <f aca="false">XIRR(B504:AA504,$B$1:$AA$1)</f>
        <v>0.156488497444076</v>
      </c>
      <c r="AG504" s="380" t="n">
        <f aca="false">1-EXP(-(1/0.25)*(AD504/ABS($AD$1010)))</f>
        <v>0.985492782945573</v>
      </c>
    </row>
    <row r="505" customFormat="false" ht="12.75" hidden="false" customHeight="false" outlineLevel="0" collapsed="false">
      <c r="A505" s="371"/>
      <c r="B505" s="376" t="n">
        <f aca="false">+[2]data1cf!A505</f>
        <v>-111135.671710497</v>
      </c>
      <c r="C505" s="376" t="n">
        <f aca="false">+[2]data1cf!B505</f>
        <v>15471.0495500455</v>
      </c>
      <c r="D505" s="376" t="n">
        <f aca="false">+[2]data1cf!C505</f>
        <v>24093.4432600156</v>
      </c>
      <c r="E505" s="376" t="n">
        <f aca="false">+[2]data1cf!D505</f>
        <v>22731.4683639656</v>
      </c>
      <c r="F505" s="376" t="n">
        <f aca="false">+[2]data1cf!E505</f>
        <v>21064.9353225625</v>
      </c>
      <c r="G505" s="376" t="n">
        <f aca="false">+[2]data1cf!F505</f>
        <v>19951.2705736556</v>
      </c>
      <c r="H505" s="376" t="n">
        <f aca="false">+[2]data1cf!G505</f>
        <v>18551.447541718</v>
      </c>
      <c r="I505" s="376" t="n">
        <f aca="false">+[2]data1cf!H505</f>
        <v>17443.9801204756</v>
      </c>
      <c r="J505" s="376" t="n">
        <f aca="false">+[2]data1cf!I505</f>
        <v>16686.6089505293</v>
      </c>
      <c r="K505" s="376" t="n">
        <f aca="false">+[2]data1cf!J505</f>
        <v>16025.2926582941</v>
      </c>
      <c r="L505" s="376" t="n">
        <f aca="false">+[2]data1cf!K505</f>
        <v>15184.1264919042</v>
      </c>
      <c r="M505" s="376" t="n">
        <f aca="false">+[2]data1cf!L505</f>
        <v>14449.8188797087</v>
      </c>
      <c r="N505" s="376" t="n">
        <f aca="false">+[2]data1cf!M505</f>
        <v>13681.7338857408</v>
      </c>
      <c r="O505" s="376" t="n">
        <f aca="false">+[2]data1cf!N505</f>
        <v>13010.0085464694</v>
      </c>
      <c r="P505" s="376" t="n">
        <f aca="false">+[2]data1cf!O505</f>
        <v>14074.7487948319</v>
      </c>
      <c r="Q505" s="376" t="n">
        <f aca="false">+[2]data1cf!P505</f>
        <v>15403.7295792825</v>
      </c>
      <c r="R505" s="376" t="n">
        <f aca="false">+[2]data1cf!Q505</f>
        <v>13821.8600606264</v>
      </c>
      <c r="S505" s="376" t="n">
        <f aca="false">+[2]data1cf!R505</f>
        <v>10056.292474194</v>
      </c>
      <c r="T505" s="376" t="n">
        <f aca="false">+[2]data1cf!S505</f>
        <v>9477.45675915331</v>
      </c>
      <c r="U505" s="376" t="n">
        <f aca="false">+[2]data1cf!T505</f>
        <v>8898.64949350058</v>
      </c>
      <c r="V505" s="376" t="n">
        <f aca="false">+[2]data1cf!U505</f>
        <v>8319.87153071738</v>
      </c>
      <c r="W505" s="376" t="n">
        <f aca="false">+[2]data1cf!V505</f>
        <v>11848.0313622795</v>
      </c>
      <c r="X505" s="376" t="n">
        <f aca="false">+[2]data1cf!W505</f>
        <v>11269.3146688663</v>
      </c>
      <c r="Y505" s="376" t="n">
        <f aca="false">+[2]data1cf!X505</f>
        <v>10690.6299954897</v>
      </c>
      <c r="Z505" s="376" t="n">
        <f aca="false">+[2]data1cf!Y505</f>
        <v>10111.978302751</v>
      </c>
      <c r="AA505" s="376" t="n">
        <f aca="false">+[2]data1cf!Z505</f>
        <v>9533.36058006932</v>
      </c>
      <c r="AB505" s="376"/>
      <c r="AC505" s="377" t="n">
        <f aca="false">XNPV(0.1,B505:AA505,$B$1:$AA$1)</f>
        <v>42542.3824718999</v>
      </c>
      <c r="AD505" s="377" t="n">
        <f aca="false">SUMPRODUCT(B505:AA505,$B$1010:$AA$1010)</f>
        <v>79172.7910109152</v>
      </c>
      <c r="AE505" s="378" t="n">
        <f aca="false">SUMPRODUCT(B505:AA505,$B$1012:$AA$1012)</f>
        <v>58106.8801910797</v>
      </c>
      <c r="AF505" s="379" t="n">
        <f aca="false">XIRR(B505:AA505,$B$1:$AA$1)</f>
        <v>0.156796224326405</v>
      </c>
      <c r="AG505" s="380" t="n">
        <f aca="false">1-EXP(-(1/0.25)*(AD505/ABS($AD$1010)))</f>
        <v>0.985317303296844</v>
      </c>
    </row>
    <row r="506" customFormat="false" ht="12.75" hidden="false" customHeight="false" outlineLevel="0" collapsed="false">
      <c r="A506" s="371"/>
      <c r="B506" s="376" t="n">
        <f aca="false">+[2]data1cf!A506</f>
        <v>-105469.84400967</v>
      </c>
      <c r="C506" s="376" t="n">
        <f aca="false">+[2]data1cf!B506</f>
        <v>14748.8143734767</v>
      </c>
      <c r="D506" s="376" t="n">
        <f aca="false">+[2]data1cf!C506</f>
        <v>22934.290553133</v>
      </c>
      <c r="E506" s="376" t="n">
        <f aca="false">+[2]data1cf!D506</f>
        <v>21655.713660743</v>
      </c>
      <c r="F506" s="376" t="n">
        <f aca="false">+[2]data1cf!E506</f>
        <v>20079.7317182241</v>
      </c>
      <c r="G506" s="376" t="n">
        <f aca="false">+[2]data1cf!F506</f>
        <v>19023.1636111853</v>
      </c>
      <c r="H506" s="376" t="n">
        <f aca="false">+[2]data1cf!G506</f>
        <v>17694.3845107457</v>
      </c>
      <c r="I506" s="376" t="n">
        <f aca="false">+[2]data1cf!H506</f>
        <v>16643.3770856185</v>
      </c>
      <c r="J506" s="376" t="n">
        <f aca="false">+[2]data1cf!I506</f>
        <v>15924.6175917294</v>
      </c>
      <c r="K506" s="376" t="n">
        <f aca="false">+[2]data1cf!J506</f>
        <v>15297.3464293411</v>
      </c>
      <c r="L506" s="376" t="n">
        <f aca="false">+[2]data1cf!K506</f>
        <v>14498.7334620032</v>
      </c>
      <c r="M506" s="376" t="n">
        <f aca="false">+[2]data1cf!L506</f>
        <v>13801.8617184723</v>
      </c>
      <c r="N506" s="376" t="n">
        <f aca="false">+[2]data1cf!M506</f>
        <v>13072.9346039543</v>
      </c>
      <c r="O506" s="376" t="n">
        <f aca="false">+[2]data1cf!N506</f>
        <v>12435.7960293984</v>
      </c>
      <c r="P506" s="376" t="n">
        <f aca="false">+[2]data1cf!O506</f>
        <v>13445.9131491623</v>
      </c>
      <c r="Q506" s="376" t="n">
        <f aca="false">+[2]data1cf!P506</f>
        <v>14707.1409248219</v>
      </c>
      <c r="R506" s="376" t="n">
        <f aca="false">+[2]data1cf!Q506</f>
        <v>13205.9169810739</v>
      </c>
      <c r="S506" s="376" t="n">
        <f aca="false">+[2]data1cf!R506</f>
        <v>9632.3224741413</v>
      </c>
      <c r="T506" s="376" t="n">
        <f aca="false">+[2]data1cf!S506</f>
        <v>9082.99648696776</v>
      </c>
      <c r="U506" s="376" t="n">
        <f aca="false">+[2]data1cf!T506</f>
        <v>8533.69749879876</v>
      </c>
      <c r="V506" s="376" t="n">
        <f aca="false">+[2]data1cf!U506</f>
        <v>7984.42631960443</v>
      </c>
      <c r="W506" s="376" t="n">
        <f aca="false">+[2]data1cf!V506</f>
        <v>11332.7163991874</v>
      </c>
      <c r="X506" s="376" t="n">
        <f aca="false">+[2]data1cf!W506</f>
        <v>10783.5033657782</v>
      </c>
      <c r="Y506" s="376" t="n">
        <f aca="false">+[2]data1cf!X506</f>
        <v>10234.3207199865</v>
      </c>
      <c r="Z506" s="376" t="n">
        <f aca="false">+[2]data1cf!Y506</f>
        <v>9685.16937344078</v>
      </c>
      <c r="AA506" s="376" t="n">
        <f aca="false">+[2]data1cf!Z506</f>
        <v>9136.05026511843</v>
      </c>
      <c r="AB506" s="376"/>
      <c r="AC506" s="377" t="n">
        <f aca="false">XNPV(0.1,B506:AA506,$B$1:$AA$1)</f>
        <v>41138.1826298467</v>
      </c>
      <c r="AD506" s="377" t="n">
        <f aca="false">SUMPRODUCT(B506:AA506,$B$1010:$AA$1010)</f>
        <v>76099.3144447946</v>
      </c>
      <c r="AE506" s="378" t="n">
        <f aca="false">SUMPRODUCT(B506:AA506,$B$1012:$AA$1012)</f>
        <v>55980.908699935</v>
      </c>
      <c r="AF506" s="379" t="n">
        <f aca="false">XIRR(B506:AA506,$B$1:$AA$1)</f>
        <v>0.157765868662943</v>
      </c>
      <c r="AG506" s="380" t="n">
        <f aca="false">1-EXP(-(1/0.25)*(AD506/ABS($AD$1010)))</f>
        <v>0.982703024644149</v>
      </c>
    </row>
    <row r="507" customFormat="false" ht="12.75" hidden="false" customHeight="false" outlineLevel="0" collapsed="false">
      <c r="A507" s="371"/>
      <c r="B507" s="376" t="n">
        <f aca="false">+[2]data1cf!A507</f>
        <v>-111883.041288078</v>
      </c>
      <c r="C507" s="376" t="n">
        <f aca="false">+[2]data1cf!B507</f>
        <v>15507.1377410572</v>
      </c>
      <c r="D507" s="376" t="n">
        <f aca="false">+[2]data1cf!C507</f>
        <v>24228.8451124125</v>
      </c>
      <c r="E507" s="376" t="n">
        <f aca="false">+[2]data1cf!D507</f>
        <v>22795.2488873138</v>
      </c>
      <c r="F507" s="376" t="n">
        <f aca="false">+[2]data1cf!E507</f>
        <v>21194.8918338588</v>
      </c>
      <c r="G507" s="376" t="n">
        <f aca="false">+[2]data1cf!F507</f>
        <v>20073.6955652222</v>
      </c>
      <c r="H507" s="376" t="n">
        <f aca="false">+[2]data1cf!G507</f>
        <v>18664.5012505918</v>
      </c>
      <c r="I507" s="376" t="n">
        <f aca="false">+[2]data1cf!H507</f>
        <v>17549.5862884648</v>
      </c>
      <c r="J507" s="376" t="n">
        <f aca="false">+[2]data1cf!I507</f>
        <v>16787.1219188046</v>
      </c>
      <c r="K507" s="376" t="n">
        <f aca="false">+[2]data1cf!J507</f>
        <v>16121.3147921043</v>
      </c>
      <c r="L507" s="376" t="n">
        <f aca="false">+[2]data1cf!K507</f>
        <v>15274.5355064881</v>
      </c>
      <c r="M507" s="376" t="n">
        <f aca="false">+[2]data1cf!L507</f>
        <v>14535.2897933076</v>
      </c>
      <c r="N507" s="376" t="n">
        <f aca="false">+[2]data1cf!M507</f>
        <v>13762.0395508767</v>
      </c>
      <c r="O507" s="376" t="n">
        <f aca="false">+[2]data1cf!N507</f>
        <v>13085.7519310171</v>
      </c>
      <c r="P507" s="376" t="n">
        <f aca="false">+[2]data1cf!O507</f>
        <v>14157.6974222324</v>
      </c>
      <c r="Q507" s="376" t="n">
        <f aca="false">+[2]data1cf!P507</f>
        <v>15495.6153894274</v>
      </c>
      <c r="R507" s="376" t="n">
        <f aca="false">+[2]data1cf!Q507</f>
        <v>13903.1080518266</v>
      </c>
      <c r="S507" s="376" t="n">
        <f aca="false">+[2]data1cf!R507</f>
        <v>10112.2176269832</v>
      </c>
      <c r="T507" s="376" t="n">
        <f aca="false">+[2]data1cf!S507</f>
        <v>9529.48933454433</v>
      </c>
      <c r="U507" s="376" t="n">
        <f aca="false">+[2]data1cf!T507</f>
        <v>8946.78968281092</v>
      </c>
      <c r="V507" s="376" t="n">
        <f aca="false">+[2]data1cf!U507</f>
        <v>8364.11953100416</v>
      </c>
      <c r="W507" s="376" t="n">
        <f aca="false">+[2]data1cf!V507</f>
        <v>11916.0056718815</v>
      </c>
      <c r="X507" s="376" t="n">
        <f aca="false">+[2]data1cf!W507</f>
        <v>11333.3972014713</v>
      </c>
      <c r="Y507" s="376" t="n">
        <f aca="false">+[2]data1cf!X507</f>
        <v>10750.8209664276</v>
      </c>
      <c r="Z507" s="376" t="n">
        <f aca="false">+[2]data1cf!Y507</f>
        <v>10168.2779338111</v>
      </c>
      <c r="AA507" s="376" t="n">
        <f aca="false">+[2]data1cf!Z507</f>
        <v>9585.7690996948</v>
      </c>
      <c r="AB507" s="376"/>
      <c r="AC507" s="377" t="n">
        <f aca="false">XNPV(0.1,B507:AA507,$B$1:$AA$1)</f>
        <v>42600.6707719213</v>
      </c>
      <c r="AD507" s="377" t="n">
        <f aca="false">SUMPRODUCT(B507:AA507,$B$1010:$AA$1010)</f>
        <v>79439.7279187427</v>
      </c>
      <c r="AE507" s="378" t="n">
        <f aca="false">SUMPRODUCT(B507:AA507,$B$1012:$AA$1012)</f>
        <v>58253.5388019436</v>
      </c>
      <c r="AF507" s="379" t="n">
        <f aca="false">XIRR(B507:AA507,$B$1:$AA$1)</f>
        <v>0.156471151631893</v>
      </c>
      <c r="AG507" s="380" t="n">
        <f aca="false">1-EXP(-(1/0.25)*(AD507/ABS($AD$1010)))</f>
        <v>0.985524783156284</v>
      </c>
    </row>
    <row r="508" customFormat="false" ht="12.75" hidden="false" customHeight="false" outlineLevel="0" collapsed="false">
      <c r="A508" s="371"/>
      <c r="B508" s="376" t="n">
        <f aca="false">+[2]data1cf!A508</f>
        <v>-91763.6298336255</v>
      </c>
      <c r="C508" s="376" t="n">
        <f aca="false">+[2]data1cf!B508</f>
        <v>13139.6876762308</v>
      </c>
      <c r="D508" s="376" t="n">
        <f aca="false">+[2]data1cf!C508</f>
        <v>20251.215508418</v>
      </c>
      <c r="E508" s="376" t="n">
        <f aca="false">+[2]data1cf!D508</f>
        <v>19115.0729292657</v>
      </c>
      <c r="F508" s="376" t="n">
        <f aca="false">+[2]data1cf!E508</f>
        <v>17696.4238731758</v>
      </c>
      <c r="G508" s="376" t="n">
        <f aca="false">+[2]data1cf!F508</f>
        <v>16777.9783571331</v>
      </c>
      <c r="H508" s="376" t="n">
        <f aca="false">+[2]data1cf!G508</f>
        <v>15621.0617615976</v>
      </c>
      <c r="I508" s="376" t="n">
        <f aca="false">+[2]data1cf!H508</f>
        <v>14706.6368165591</v>
      </c>
      <c r="J508" s="376" t="n">
        <f aca="false">+[2]data1cf!I508</f>
        <v>14081.282898992</v>
      </c>
      <c r="K508" s="376" t="n">
        <f aca="false">+[2]data1cf!J508</f>
        <v>13536.3703726181</v>
      </c>
      <c r="L508" s="376" t="n">
        <f aca="false">+[2]data1cf!K508</f>
        <v>12840.6979271034</v>
      </c>
      <c r="M508" s="376" t="n">
        <f aca="false">+[2]data1cf!L508</f>
        <v>12234.3873620757</v>
      </c>
      <c r="N508" s="376" t="n">
        <f aca="false">+[2]data1cf!M508</f>
        <v>11600.1871455077</v>
      </c>
      <c r="O508" s="376" t="n">
        <f aca="false">+[2]data1cf!N508</f>
        <v>11046.71747687</v>
      </c>
      <c r="P508" s="376" t="n">
        <f aca="false">+[2]data1cf!O508</f>
        <v>11924.6956861216</v>
      </c>
      <c r="Q508" s="376" t="n">
        <f aca="false">+[2]data1cf!P508</f>
        <v>13022.0220340292</v>
      </c>
      <c r="R508" s="376" t="n">
        <f aca="false">+[2]data1cf!Q508</f>
        <v>11715.8879483578</v>
      </c>
      <c r="S508" s="376" t="n">
        <f aca="false">+[2]data1cf!R508</f>
        <v>8606.6958699134</v>
      </c>
      <c r="T508" s="376" t="n">
        <f aca="false">+[2]data1cf!S508</f>
        <v>8128.75691951197</v>
      </c>
      <c r="U508" s="376" t="n">
        <f aca="false">+[2]data1cf!T508</f>
        <v>7650.84145949001</v>
      </c>
      <c r="V508" s="376" t="n">
        <f aca="false">+[2]data1cf!U508</f>
        <v>7172.95019455891</v>
      </c>
      <c r="W508" s="376" t="n">
        <f aca="false">+[2]data1cf!V508</f>
        <v>10086.1170274432</v>
      </c>
      <c r="X508" s="376" t="n">
        <f aca="false">+[2]data1cf!W508</f>
        <v>9608.27635202757</v>
      </c>
      <c r="Y508" s="376" t="n">
        <f aca="false">+[2]data1cf!X508</f>
        <v>9130.46211524097</v>
      </c>
      <c r="Z508" s="376" t="n">
        <f aca="false">+[2]data1cf!Y508</f>
        <v>8652.67511024229</v>
      </c>
      <c r="AA508" s="376" t="n">
        <f aca="false">+[2]data1cf!Z508</f>
        <v>8174.91615398517</v>
      </c>
      <c r="AB508" s="376"/>
      <c r="AC508" s="377" t="n">
        <f aca="false">XNPV(0.1,B508:AA508,$B$1:$AA$1)</f>
        <v>38013.125543783</v>
      </c>
      <c r="AD508" s="377" t="n">
        <f aca="false">SUMPRODUCT(B508:AA508,$B$1010:$AA$1010)</f>
        <v>68956.8374608385</v>
      </c>
      <c r="AE508" s="378" t="n">
        <f aca="false">SUMPRODUCT(B508:AA508,$B$1012:$AA$1012)</f>
        <v>51122.2109462887</v>
      </c>
      <c r="AF508" s="379" t="n">
        <f aca="false">XIRR(B508:AA508,$B$1:$AA$1)</f>
        <v>0.161137721388026</v>
      </c>
      <c r="AG508" s="380" t="n">
        <f aca="false">1-EXP(-(1/0.25)*(AD508/ABS($AD$1010)))</f>
        <v>0.974686654442506</v>
      </c>
    </row>
    <row r="509" customFormat="false" ht="12.75" hidden="false" customHeight="false" outlineLevel="0" collapsed="false">
      <c r="A509" s="371"/>
      <c r="B509" s="376" t="n">
        <f aca="false">+[2]data1cf!A509</f>
        <v>-110493.667492027</v>
      </c>
      <c r="C509" s="376" t="n">
        <f aca="false">+[2]data1cf!B509</f>
        <v>15381.8142437039</v>
      </c>
      <c r="D509" s="376" t="n">
        <f aca="false">+[2]data1cf!C509</f>
        <v>23910.4172016582</v>
      </c>
      <c r="E509" s="376" t="n">
        <f aca="false">+[2]data1cf!D509</f>
        <v>22598.2160326476</v>
      </c>
      <c r="F509" s="376" t="n">
        <f aca="false">+[2]data1cf!E509</f>
        <v>20953.3002882065</v>
      </c>
      <c r="G509" s="376" t="n">
        <f aca="false">+[2]data1cf!F509</f>
        <v>19846.1052533247</v>
      </c>
      <c r="H509" s="376" t="n">
        <f aca="false">+[2]data1cf!G509</f>
        <v>18454.3323256484</v>
      </c>
      <c r="I509" s="376" t="n">
        <f aca="false">+[2]data1cf!H509</f>
        <v>17353.2624790579</v>
      </c>
      <c r="J509" s="376" t="n">
        <f aca="false">+[2]data1cf!I509</f>
        <v>16600.2664613789</v>
      </c>
      <c r="K509" s="376" t="n">
        <f aca="false">+[2]data1cf!J509</f>
        <v>15942.8078785789</v>
      </c>
      <c r="L509" s="376" t="n">
        <f aca="false">+[2]data1cf!K509</f>
        <v>15106.4634848837</v>
      </c>
      <c r="M509" s="376" t="n">
        <f aca="false">+[2]data1cf!L509</f>
        <v>14376.3977922936</v>
      </c>
      <c r="N509" s="376" t="n">
        <f aca="false">+[2]data1cf!M509</f>
        <v>13612.7498417941</v>
      </c>
      <c r="O509" s="376" t="n">
        <f aca="false">+[2]data1cf!N509</f>
        <v>12944.9435854922</v>
      </c>
      <c r="P509" s="376" t="n">
        <f aca="false">+[2]data1cf!O509</f>
        <v>14003.4943976702</v>
      </c>
      <c r="Q509" s="376" t="n">
        <f aca="false">+[2]data1cf!P509</f>
        <v>15324.7979777027</v>
      </c>
      <c r="R509" s="376" t="n">
        <f aca="false">+[2]data1cf!Q509</f>
        <v>13752.0665412519</v>
      </c>
      <c r="S509" s="376" t="n">
        <f aca="false">+[2]data1cf!R509</f>
        <v>10008.2517389456</v>
      </c>
      <c r="T509" s="376" t="n">
        <f aca="false">+[2]data1cf!S509</f>
        <v>9432.75981951203</v>
      </c>
      <c r="U509" s="376" t="n">
        <f aca="false">+[2]data1cf!T509</f>
        <v>8857.29618512107</v>
      </c>
      <c r="V509" s="376" t="n">
        <f aca="false">+[2]data1cf!U509</f>
        <v>8281.86168432398</v>
      </c>
      <c r="W509" s="376" t="n">
        <f aca="false">+[2]data1cf!V509</f>
        <v>11789.6401796289</v>
      </c>
      <c r="X509" s="376" t="n">
        <f aca="false">+[2]data1cf!W509</f>
        <v>11214.2665942633</v>
      </c>
      <c r="Y509" s="376" t="n">
        <f aca="false">+[2]data1cf!X509</f>
        <v>10638.9248439623</v>
      </c>
      <c r="Z509" s="376" t="n">
        <f aca="false">+[2]data1cf!Y509</f>
        <v>10063.6158837778</v>
      </c>
      <c r="AA509" s="376" t="n">
        <f aca="false">+[2]data1cf!Z509</f>
        <v>9488.34069741338</v>
      </c>
      <c r="AB509" s="376"/>
      <c r="AC509" s="377" t="n">
        <f aca="false">XNPV(0.1,B509:AA509,$B$1:$AA$1)</f>
        <v>42325.3147790583</v>
      </c>
      <c r="AD509" s="377" t="n">
        <f aca="false">SUMPRODUCT(B509:AA509,$B$1010:$AA$1010)</f>
        <v>78761.3215709994</v>
      </c>
      <c r="AE509" s="378" t="n">
        <f aca="false">SUMPRODUCT(B509:AA509,$B$1012:$AA$1012)</f>
        <v>57804.894290913</v>
      </c>
      <c r="AF509" s="379" t="n">
        <f aca="false">XIRR(B509:AA509,$B$1:$AA$1)</f>
        <v>0.156806770535857</v>
      </c>
      <c r="AG509" s="380" t="n">
        <f aca="false">1-EXP(-(1/0.25)*(AD509/ABS($AD$1010)))</f>
        <v>0.984991643628584</v>
      </c>
    </row>
    <row r="510" customFormat="false" ht="12.75" hidden="false" customHeight="false" outlineLevel="0" collapsed="false">
      <c r="A510" s="371"/>
      <c r="B510" s="376" t="n">
        <f aca="false">+[2]data1cf!A510</f>
        <v>-110328.982100818</v>
      </c>
      <c r="C510" s="376" t="n">
        <f aca="false">+[2]data1cf!B510</f>
        <v>15326.7309869439</v>
      </c>
      <c r="D510" s="376" t="n">
        <f aca="false">+[2]data1cf!C510</f>
        <v>23863.6400671626</v>
      </c>
      <c r="E510" s="376" t="n">
        <f aca="false">+[2]data1cf!D510</f>
        <v>22522.4224080723</v>
      </c>
      <c r="F510" s="376" t="n">
        <f aca="false">+[2]data1cf!E510</f>
        <v>20924.6639353966</v>
      </c>
      <c r="G510" s="376" t="n">
        <f aca="false">+[2]data1cf!F510</f>
        <v>19819.1284961289</v>
      </c>
      <c r="H510" s="376" t="n">
        <f aca="false">+[2]data1cf!G510</f>
        <v>18429.4205620016</v>
      </c>
      <c r="I510" s="376" t="n">
        <f aca="false">+[2]data1cf!H510</f>
        <v>17329.9918060052</v>
      </c>
      <c r="J510" s="376" t="n">
        <f aca="false">+[2]data1cf!I510</f>
        <v>16578.1180919529</v>
      </c>
      <c r="K510" s="376" t="n">
        <f aca="false">+[2]data1cf!J510</f>
        <v>15921.6490795782</v>
      </c>
      <c r="L510" s="376" t="n">
        <f aca="false">+[2]data1cf!K510</f>
        <v>15086.5415555167</v>
      </c>
      <c r="M510" s="376" t="n">
        <f aca="false">+[2]data1cf!L510</f>
        <v>14357.5639900286</v>
      </c>
      <c r="N510" s="376" t="n">
        <f aca="false">+[2]data1cf!M510</f>
        <v>13595.0542193391</v>
      </c>
      <c r="O510" s="376" t="n">
        <f aca="false">+[2]data1cf!N510</f>
        <v>12928.2532768552</v>
      </c>
      <c r="P510" s="376" t="n">
        <f aca="false">+[2]data1cf!O510</f>
        <v>13985.2163896224</v>
      </c>
      <c r="Q510" s="376" t="n">
        <f aca="false">+[2]data1cf!P510</f>
        <v>15304.5506314844</v>
      </c>
      <c r="R510" s="376" t="n">
        <f aca="false">+[2]data1cf!Q510</f>
        <v>13734.1632740904</v>
      </c>
      <c r="S510" s="376" t="n">
        <f aca="false">+[2]data1cf!R510</f>
        <v>9995.9284440968</v>
      </c>
      <c r="T510" s="376" t="n">
        <f aca="false">+[2]data1cf!S510</f>
        <v>9421.29426713882</v>
      </c>
      <c r="U510" s="376" t="n">
        <f aca="false">+[2]data1cf!T510</f>
        <v>8846.68833306596</v>
      </c>
      <c r="V510" s="376" t="n">
        <f aca="false">+[2]data1cf!U510</f>
        <v>8272.11148916478</v>
      </c>
      <c r="W510" s="376" t="n">
        <f aca="false">+[2]data1cf!V510</f>
        <v>11774.6618126941</v>
      </c>
      <c r="X510" s="376" t="n">
        <f aca="false">+[2]data1cf!W510</f>
        <v>11200.1457934328</v>
      </c>
      <c r="Y510" s="376" t="n">
        <f aca="false">+[2]data1cf!X510</f>
        <v>10625.6615617877</v>
      </c>
      <c r="Z510" s="376" t="n">
        <f aca="false">+[2]data1cf!Y510</f>
        <v>10051.210071387</v>
      </c>
      <c r="AA510" s="376" t="n">
        <f aca="false">+[2]data1cf!Z510</f>
        <v>9476.79230446814</v>
      </c>
      <c r="AB510" s="376"/>
      <c r="AC510" s="377" t="n">
        <f aca="false">XNPV(0.1,B510:AA510,$B$1:$AA$1)</f>
        <v>42209.2536321563</v>
      </c>
      <c r="AD510" s="377" t="n">
        <f aca="false">SUMPRODUCT(B510:AA510,$B$1010:$AA$1010)</f>
        <v>78589.9175744713</v>
      </c>
      <c r="AE510" s="378" t="n">
        <f aca="false">SUMPRODUCT(B510:AA510,$B$1012:$AA$1012)</f>
        <v>57663.8105913266</v>
      </c>
      <c r="AF510" s="379" t="n">
        <f aca="false">XIRR(B510:AA510,$B$1:$AA$1)</f>
        <v>0.156710906209162</v>
      </c>
      <c r="AG510" s="380" t="n">
        <f aca="false">1-EXP(-(1/0.25)*(AD510/ABS($AD$1010)))</f>
        <v>0.984853862999355</v>
      </c>
    </row>
    <row r="511" customFormat="false" ht="12.75" hidden="false" customHeight="false" outlineLevel="0" collapsed="false">
      <c r="A511" s="371"/>
      <c r="B511" s="376" t="n">
        <f aca="false">+[2]data1cf!A511</f>
        <v>-110460.635654099</v>
      </c>
      <c r="C511" s="376" t="n">
        <f aca="false">+[2]data1cf!B511</f>
        <v>15383.2117954272</v>
      </c>
      <c r="D511" s="376" t="n">
        <f aca="false">+[2]data1cf!C511</f>
        <v>23989.1442099501</v>
      </c>
      <c r="E511" s="376" t="n">
        <f aca="false">+[2]data1cf!D511</f>
        <v>22581.5577865137</v>
      </c>
      <c r="F511" s="376" t="n">
        <f aca="false">+[2]data1cf!E511</f>
        <v>20947.5565403372</v>
      </c>
      <c r="G511" s="376" t="n">
        <f aca="false">+[2]data1cf!F511</f>
        <v>19840.6943795066</v>
      </c>
      <c r="H511" s="376" t="n">
        <f aca="false">+[2]data1cf!G511</f>
        <v>18449.3356387338</v>
      </c>
      <c r="I511" s="376" t="n">
        <f aca="false">+[2]data1cf!H511</f>
        <v>17348.5949545428</v>
      </c>
      <c r="J511" s="376" t="n">
        <f aca="false">+[2]data1cf!I511</f>
        <v>16595.8240433606</v>
      </c>
      <c r="K511" s="376" t="n">
        <f aca="false">+[2]data1cf!J511</f>
        <v>15938.5639440428</v>
      </c>
      <c r="L511" s="376" t="n">
        <f aca="false">+[2]data1cf!K511</f>
        <v>15102.4676359669</v>
      </c>
      <c r="M511" s="376" t="n">
        <f aca="false">+[2]data1cf!L511</f>
        <v>14372.6201949036</v>
      </c>
      <c r="N511" s="376" t="n">
        <f aca="false">+[2]data1cf!M511</f>
        <v>13609.2005352729</v>
      </c>
      <c r="O511" s="376" t="n">
        <f aca="false">+[2]data1cf!N511</f>
        <v>12941.5959201904</v>
      </c>
      <c r="P511" s="376" t="n">
        <f aca="false">+[2]data1cf!O511</f>
        <v>13999.8282789268</v>
      </c>
      <c r="Q511" s="376" t="n">
        <f aca="false">+[2]data1cf!P511</f>
        <v>15320.7368581714</v>
      </c>
      <c r="R511" s="376" t="n">
        <f aca="false">+[2]data1cf!Q511</f>
        <v>13748.475586311</v>
      </c>
      <c r="S511" s="376" t="n">
        <f aca="false">+[2]data1cf!R511</f>
        <v>10005.7799891735</v>
      </c>
      <c r="T511" s="376" t="n">
        <f aca="false">+[2]data1cf!S511</f>
        <v>9430.46011177861</v>
      </c>
      <c r="U511" s="376" t="n">
        <f aca="false">+[2]data1cf!T511</f>
        <v>8855.16851097053</v>
      </c>
      <c r="V511" s="376" t="n">
        <f aca="false">+[2]data1cf!U511</f>
        <v>8279.9060350469</v>
      </c>
      <c r="W511" s="376" t="n">
        <f aca="false">+[2]data1cf!V511</f>
        <v>11786.6358877158</v>
      </c>
      <c r="X511" s="376" t="n">
        <f aca="false">+[2]data1cf!W511</f>
        <v>11211.4343090131</v>
      </c>
      <c r="Y511" s="376" t="n">
        <f aca="false">+[2]data1cf!X511</f>
        <v>10636.264555858</v>
      </c>
      <c r="Z511" s="376" t="n">
        <f aca="false">+[2]data1cf!Y511</f>
        <v>10061.1275830169</v>
      </c>
      <c r="AA511" s="376" t="n">
        <f aca="false">+[2]data1cf!Z511</f>
        <v>9486.02437389923</v>
      </c>
      <c r="AB511" s="376"/>
      <c r="AC511" s="377" t="n">
        <f aca="false">XNPV(0.1,B511:AA511,$B$1:$AA$1)</f>
        <v>42385.0552932528</v>
      </c>
      <c r="AD511" s="377" t="n">
        <f aca="false">SUMPRODUCT(B511:AA511,$B$1010:$AA$1010)</f>
        <v>78816.8190349309</v>
      </c>
      <c r="AE511" s="378" t="n">
        <f aca="false">SUMPRODUCT(B511:AA511,$B$1012:$AA$1012)</f>
        <v>57863.7283134424</v>
      </c>
      <c r="AF511" s="379" t="n">
        <f aca="false">XIRR(B511:AA511,$B$1:$AA$1)</f>
        <v>0.156924129784631</v>
      </c>
      <c r="AG511" s="380" t="n">
        <f aca="false">1-EXP(-(1/0.25)*(AD511/ABS($AD$1010)))</f>
        <v>0.985035985306938</v>
      </c>
    </row>
    <row r="512" customFormat="false" ht="12.75" hidden="false" customHeight="false" outlineLevel="0" collapsed="false">
      <c r="A512" s="371"/>
      <c r="B512" s="376" t="n">
        <f aca="false">+[2]data1cf!A512</f>
        <v>-112467.266841735</v>
      </c>
      <c r="C512" s="376" t="n">
        <f aca="false">+[2]data1cf!B512</f>
        <v>15536.1744043422</v>
      </c>
      <c r="D512" s="376" t="n">
        <f aca="false">+[2]data1cf!C512</f>
        <v>24298.7046633463</v>
      </c>
      <c r="E512" s="376" t="n">
        <f aca="false">+[2]data1cf!D512</f>
        <v>22897.9749722332</v>
      </c>
      <c r="F512" s="376" t="n">
        <f aca="false">+[2]data1cf!E512</f>
        <v>21296.4800133098</v>
      </c>
      <c r="G512" s="376" t="n">
        <f aca="false">+[2]data1cf!F512</f>
        <v>20169.3962876292</v>
      </c>
      <c r="H512" s="376" t="n">
        <f aca="false">+[2]data1cf!G512</f>
        <v>18752.8763566184</v>
      </c>
      <c r="I512" s="376" t="n">
        <f aca="false">+[2]data1cf!H512</f>
        <v>17632.1395844697</v>
      </c>
      <c r="J512" s="376" t="n">
        <f aca="false">+[2]data1cf!I512</f>
        <v>16865.69381456</v>
      </c>
      <c r="K512" s="376" t="n">
        <f aca="false">+[2]data1cf!J512</f>
        <v>16196.3761619693</v>
      </c>
      <c r="L512" s="376" t="n">
        <f aca="false">+[2]data1cf!K512</f>
        <v>15345.2090503215</v>
      </c>
      <c r="M512" s="376" t="n">
        <f aca="false">+[2]data1cf!L512</f>
        <v>14602.1031789696</v>
      </c>
      <c r="N512" s="376" t="n">
        <f aca="false">+[2]data1cf!M512</f>
        <v>13824.8152151307</v>
      </c>
      <c r="O512" s="376" t="n">
        <f aca="false">+[2]data1cf!N512</f>
        <v>13144.9612193006</v>
      </c>
      <c r="P512" s="376" t="n">
        <f aca="false">+[2]data1cf!O512</f>
        <v>14222.5391139763</v>
      </c>
      <c r="Q512" s="376" t="n">
        <f aca="false">+[2]data1cf!P512</f>
        <v>15567.4433576984</v>
      </c>
      <c r="R512" s="376" t="n">
        <f aca="false">+[2]data1cf!Q512</f>
        <v>13966.620340882</v>
      </c>
      <c r="S512" s="376" t="n">
        <f aca="false">+[2]data1cf!R512</f>
        <v>10155.9348243803</v>
      </c>
      <c r="T512" s="376" t="n">
        <f aca="false">+[2]data1cf!S512</f>
        <v>9570.16366900742</v>
      </c>
      <c r="U512" s="376" t="n">
        <f aca="false">+[2]data1cf!T512</f>
        <v>8984.42130389466</v>
      </c>
      <c r="V512" s="376" t="n">
        <f aca="false">+[2]data1cf!U512</f>
        <v>8398.70859274986</v>
      </c>
      <c r="W512" s="376" t="n">
        <f aca="false">+[2]data1cf!V512</f>
        <v>11969.1418040616</v>
      </c>
      <c r="X512" s="376" t="n">
        <f aca="false">+[2]data1cf!W512</f>
        <v>11383.4910963984</v>
      </c>
      <c r="Y512" s="376" t="n">
        <f aca="false">+[2]data1cf!X512</f>
        <v>10797.8727924266</v>
      </c>
      <c r="Z512" s="376" t="n">
        <f aca="false">+[2]data1cf!Y512</f>
        <v>10212.2878642571</v>
      </c>
      <c r="AA512" s="376" t="n">
        <f aca="false">+[2]data1cf!Z512</f>
        <v>9626.73731316381</v>
      </c>
      <c r="AB512" s="376"/>
      <c r="AC512" s="377" t="n">
        <f aca="false">XNPV(0.1,B512:AA512,$B$1:$AA$1)</f>
        <v>42656.9645444537</v>
      </c>
      <c r="AD512" s="377" t="n">
        <f aca="false">SUMPRODUCT(B512:AA512,$B$1010:$AA$1010)</f>
        <v>79661.8165566863</v>
      </c>
      <c r="AE512" s="378" t="n">
        <f aca="false">SUMPRODUCT(B512:AA512,$B$1012:$AA$1012)</f>
        <v>58380.4554008125</v>
      </c>
      <c r="AF512" s="379" t="n">
        <f aca="false">XIRR(B512:AA512,$B$1:$AA$1)</f>
        <v>0.156234366435471</v>
      </c>
      <c r="AG512" s="380" t="n">
        <f aca="false">1-EXP(-(1/0.25)*(AD512/ABS($AD$1010)))</f>
        <v>0.985695168015209</v>
      </c>
    </row>
    <row r="513" customFormat="false" ht="12.75" hidden="false" customHeight="false" outlineLevel="0" collapsed="false">
      <c r="A513" s="371"/>
      <c r="B513" s="376" t="n">
        <f aca="false">+[2]data1cf!A513</f>
        <v>-108531.818122994</v>
      </c>
      <c r="C513" s="376" t="n">
        <f aca="false">+[2]data1cf!B513</f>
        <v>15183.6133745502</v>
      </c>
      <c r="D513" s="376" t="n">
        <f aca="false">+[2]data1cf!C513</f>
        <v>23533.3299177198</v>
      </c>
      <c r="E513" s="376" t="n">
        <f aca="false">+[2]data1cf!D513</f>
        <v>22221.153546409</v>
      </c>
      <c r="F513" s="376" t="n">
        <f aca="false">+[2]data1cf!E513</f>
        <v>20612.1637108874</v>
      </c>
      <c r="G513" s="376" t="n">
        <f aca="false">+[2]data1cf!F513</f>
        <v>19524.7389579022</v>
      </c>
      <c r="H513" s="376" t="n">
        <f aca="false">+[2]data1cf!G513</f>
        <v>18157.5657003081</v>
      </c>
      <c r="I513" s="376" t="n">
        <f aca="false">+[2]data1cf!H513</f>
        <v>17076.0456906704</v>
      </c>
      <c r="J513" s="376" t="n">
        <f aca="false">+[2]data1cf!I513</f>
        <v>16336.4193510525</v>
      </c>
      <c r="K513" s="376" t="n">
        <f aca="false">+[2]data1cf!J513</f>
        <v>15690.7492341283</v>
      </c>
      <c r="L513" s="376" t="n">
        <f aca="false">+[2]data1cf!K513</f>
        <v>14869.1393101556</v>
      </c>
      <c r="M513" s="376" t="n">
        <f aca="false">+[2]data1cf!L513</f>
        <v>14152.0361605859</v>
      </c>
      <c r="N513" s="376" t="n">
        <f aca="false">+[2]data1cf!M513</f>
        <v>13401.9470165218</v>
      </c>
      <c r="O513" s="376" t="n">
        <f aca="false">+[2]data1cf!N513</f>
        <v>12746.1167725727</v>
      </c>
      <c r="P513" s="376" t="n">
        <f aca="false">+[2]data1cf!O513</f>
        <v>13785.7537815019</v>
      </c>
      <c r="Q513" s="376" t="n">
        <f aca="false">+[2]data1cf!P513</f>
        <v>15083.5972062727</v>
      </c>
      <c r="R513" s="376" t="n">
        <f aca="false">+[2]data1cf!Q513</f>
        <v>13538.7901047299</v>
      </c>
      <c r="S513" s="376" t="n">
        <f aca="false">+[2]data1cf!R513</f>
        <v>9861.44789650423</v>
      </c>
      <c r="T513" s="376" t="n">
        <f aca="false">+[2]data1cf!S513</f>
        <v>9296.17401476144</v>
      </c>
      <c r="U513" s="376" t="n">
        <f aca="false">+[2]data1cf!T513</f>
        <v>8730.92791585154</v>
      </c>
      <c r="V513" s="376" t="n">
        <f aca="false">+[2]data1cf!U513</f>
        <v>8165.7104332595</v>
      </c>
      <c r="W513" s="376" t="n">
        <f aca="false">+[2]data1cf!V513</f>
        <v>11611.207232392</v>
      </c>
      <c r="X513" s="376" t="n">
        <f aca="false">+[2]data1cf!W513</f>
        <v>11046.049583659</v>
      </c>
      <c r="Y513" s="376" t="n">
        <f aca="false">+[2]data1cf!X513</f>
        <v>10480.9232047491</v>
      </c>
      <c r="Z513" s="376" t="n">
        <f aca="false">+[2]data1cf!Y513</f>
        <v>9915.82903375717</v>
      </c>
      <c r="AA513" s="376" t="n">
        <f aca="false">+[2]data1cf!Z513</f>
        <v>9350.7680369206</v>
      </c>
      <c r="AB513" s="376"/>
      <c r="AC513" s="377" t="n">
        <f aca="false">XNPV(0.1,B513:AA513,$B$1:$AA$1)</f>
        <v>41902.8881978923</v>
      </c>
      <c r="AD513" s="377" t="n">
        <f aca="false">SUMPRODUCT(B513:AA513,$B$1010:$AA$1010)</f>
        <v>77764.3278497957</v>
      </c>
      <c r="AE513" s="378" t="n">
        <f aca="false">SUMPRODUCT(B513:AA513,$B$1012:$AA$1012)</f>
        <v>57134.6367863805</v>
      </c>
      <c r="AF513" s="379" t="n">
        <f aca="false">XIRR(B513:AA513,$B$1:$AA$1)</f>
        <v>0.157243818212297</v>
      </c>
      <c r="AG513" s="380" t="n">
        <f aca="false">1-EXP(-(1/0.25)*(AD513/ABS($AD$1010)))</f>
        <v>0.984172297788297</v>
      </c>
    </row>
    <row r="514" customFormat="false" ht="12.75" hidden="false" customHeight="false" outlineLevel="0" collapsed="false">
      <c r="A514" s="371"/>
      <c r="B514" s="376" t="n">
        <f aca="false">+[2]data1cf!A514</f>
        <v>-95912.6338890329</v>
      </c>
      <c r="C514" s="376" t="n">
        <f aca="false">+[2]data1cf!B514</f>
        <v>13602.4911138151</v>
      </c>
      <c r="D514" s="376" t="n">
        <f aca="false">+[2]data1cf!C514</f>
        <v>21129.2957855902</v>
      </c>
      <c r="E514" s="376" t="n">
        <f aca="false">+[2]data1cf!D514</f>
        <v>19824.3069223257</v>
      </c>
      <c r="F514" s="376" t="n">
        <f aca="false">+[2]data1cf!E514</f>
        <v>18417.8742888327</v>
      </c>
      <c r="G514" s="376" t="n">
        <f aca="false">+[2]data1cf!F514</f>
        <v>17457.6177239602</v>
      </c>
      <c r="H514" s="376" t="n">
        <f aca="false">+[2]data1cf!G514</f>
        <v>16248.6766801955</v>
      </c>
      <c r="I514" s="376" t="n">
        <f aca="false">+[2]data1cf!H514</f>
        <v>15292.9068928463</v>
      </c>
      <c r="J514" s="376" t="n">
        <f aca="false">+[2]data1cf!I514</f>
        <v>14639.2782007879</v>
      </c>
      <c r="K514" s="376" t="n">
        <f aca="false">+[2]data1cf!J514</f>
        <v>14069.4349159688</v>
      </c>
      <c r="L514" s="376" t="n">
        <f aca="false">+[2]data1cf!K514</f>
        <v>13342.601375419</v>
      </c>
      <c r="M514" s="376" t="n">
        <f aca="false">+[2]data1cf!L514</f>
        <v>12708.8770627257</v>
      </c>
      <c r="N514" s="376" t="n">
        <f aca="false">+[2]data1cf!M514</f>
        <v>12046.0020947856</v>
      </c>
      <c r="O514" s="376" t="n">
        <f aca="false">+[2]data1cf!N514</f>
        <v>11467.2050362861</v>
      </c>
      <c r="P514" s="376" t="n">
        <f aca="false">+[2]data1cf!O514</f>
        <v>12385.1829762111</v>
      </c>
      <c r="Q514" s="376" t="n">
        <f aca="false">+[2]data1cf!P514</f>
        <v>13532.1238770284</v>
      </c>
      <c r="R514" s="376" t="n">
        <f aca="false">+[2]data1cf!Q514</f>
        <v>12166.9341978918</v>
      </c>
      <c r="S514" s="376" t="n">
        <f aca="false">+[2]data1cf!R514</f>
        <v>8917.1629971317</v>
      </c>
      <c r="T514" s="376" t="n">
        <f aca="false">+[2]data1cf!S514</f>
        <v>8417.61449785947</v>
      </c>
      <c r="U514" s="376" t="n">
        <f aca="false">+[2]data1cf!T514</f>
        <v>7918.09055106157</v>
      </c>
      <c r="V514" s="376" t="n">
        <f aca="false">+[2]data1cf!U514</f>
        <v>7418.59189331223</v>
      </c>
      <c r="W514" s="376" t="n">
        <f aca="false">+[2]data1cf!V514</f>
        <v>10463.4747560182</v>
      </c>
      <c r="X514" s="376" t="n">
        <f aca="false">+[2]data1cf!W514</f>
        <v>9964.02897514052</v>
      </c>
      <c r="Y514" s="376" t="n">
        <f aca="false">+[2]data1cf!X514</f>
        <v>9464.61082828898</v>
      </c>
      <c r="Z514" s="376" t="n">
        <f aca="false">+[2]data1cf!Y514</f>
        <v>8965.22114448439</v>
      </c>
      <c r="AA514" s="376" t="n">
        <f aca="false">+[2]data1cf!Z514</f>
        <v>8465.86077761816</v>
      </c>
      <c r="AB514" s="376"/>
      <c r="AC514" s="377" t="n">
        <f aca="false">XNPV(0.1,B514:AA514,$B$1:$AA$1)</f>
        <v>38946.513737613</v>
      </c>
      <c r="AD514" s="377" t="n">
        <f aca="false">SUMPRODUCT(B514:AA514,$B$1010:$AA$1010)</f>
        <v>71104.1976032265</v>
      </c>
      <c r="AE514" s="378" t="n">
        <f aca="false">SUMPRODUCT(B514:AA514,$B$1012:$AA$1012)</f>
        <v>52579.1734539505</v>
      </c>
      <c r="AF514" s="379" t="n">
        <f aca="false">XIRR(B514:AA514,$B$1:$AA$1)</f>
        <v>0.159995426278588</v>
      </c>
      <c r="AG514" s="380" t="n">
        <f aca="false">1-EXP(-(1/0.25)*(AD514/ABS($AD$1010)))</f>
        <v>0.977424944392383</v>
      </c>
    </row>
    <row r="515" customFormat="false" ht="12.75" hidden="false" customHeight="false" outlineLevel="0" collapsed="false">
      <c r="A515" s="371"/>
      <c r="B515" s="376" t="n">
        <f aca="false">+[2]data1cf!A515</f>
        <v>-96153.2499221048</v>
      </c>
      <c r="C515" s="376" t="n">
        <f aca="false">+[2]data1cf!B515</f>
        <v>13639.9281686935</v>
      </c>
      <c r="D515" s="376" t="n">
        <f aca="false">+[2]data1cf!C515</f>
        <v>21127.0995943365</v>
      </c>
      <c r="E515" s="376" t="n">
        <f aca="false">+[2]data1cf!D515</f>
        <v>19936.3612690148</v>
      </c>
      <c r="F515" s="376" t="n">
        <f aca="false">+[2]data1cf!E515</f>
        <v>18459.713856776</v>
      </c>
      <c r="G515" s="376" t="n">
        <f aca="false">+[2]data1cf!F515</f>
        <v>17497.0325151201</v>
      </c>
      <c r="H515" s="376" t="n">
        <f aca="false">+[2]data1cf!G515</f>
        <v>16285.0743819073</v>
      </c>
      <c r="I515" s="376" t="n">
        <f aca="false">+[2]data1cf!H515</f>
        <v>15326.9068548085</v>
      </c>
      <c r="J515" s="376" t="n">
        <f aca="false">+[2]data1cf!I515</f>
        <v>14671.6384043928</v>
      </c>
      <c r="K515" s="376" t="n">
        <f aca="false">+[2]data1cf!J515</f>
        <v>14100.3492930287</v>
      </c>
      <c r="L515" s="376" t="n">
        <f aca="false">+[2]data1cf!K515</f>
        <v>13371.7086057581</v>
      </c>
      <c r="M515" s="376" t="n">
        <f aca="false">+[2]data1cf!L515</f>
        <v>12736.3944688259</v>
      </c>
      <c r="N515" s="376" t="n">
        <f aca="false">+[2]data1cf!M515</f>
        <v>12071.8565463954</v>
      </c>
      <c r="O515" s="376" t="n">
        <f aca="false">+[2]data1cf!N515</f>
        <v>11491.5906592336</v>
      </c>
      <c r="P515" s="376" t="n">
        <f aca="false">+[2]data1cf!O515</f>
        <v>12411.8883309279</v>
      </c>
      <c r="Q515" s="376" t="n">
        <f aca="false">+[2]data1cf!P515</f>
        <v>13561.706562484</v>
      </c>
      <c r="R515" s="376" t="n">
        <f aca="false">+[2]data1cf!Q515</f>
        <v>12193.0920318793</v>
      </c>
      <c r="S515" s="376" t="n">
        <f aca="false">+[2]data1cf!R515</f>
        <v>8935.16812982206</v>
      </c>
      <c r="T515" s="376" t="n">
        <f aca="false">+[2]data1cf!S515</f>
        <v>8434.36641318578</v>
      </c>
      <c r="U515" s="376" t="n">
        <f aca="false">+[2]data1cf!T515</f>
        <v>7933.58931061862</v>
      </c>
      <c r="V515" s="376" t="n">
        <f aca="false">+[2]data1cf!U515</f>
        <v>7432.83756054266</v>
      </c>
      <c r="W515" s="376" t="n">
        <f aca="false">+[2]data1cf!V515</f>
        <v>10485.3591211541</v>
      </c>
      <c r="X515" s="376" t="n">
        <f aca="false">+[2]data1cf!W515</f>
        <v>9984.66038060198</v>
      </c>
      <c r="Y515" s="376" t="n">
        <f aca="false">+[2]data1cf!X515</f>
        <v>9483.98934340151</v>
      </c>
      <c r="Z515" s="376" t="n">
        <f aca="false">+[2]data1cf!Y515</f>
        <v>8983.34684065324</v>
      </c>
      <c r="AA515" s="376" t="n">
        <f aca="false">+[2]data1cf!Z515</f>
        <v>8482.73372839074</v>
      </c>
      <c r="AB515" s="376"/>
      <c r="AC515" s="377" t="n">
        <f aca="false">XNPV(0.1,B515:AA515,$B$1:$AA$1)</f>
        <v>39019.6613289628</v>
      </c>
      <c r="AD515" s="377" t="n">
        <f aca="false">SUMPRODUCT(B515:AA515,$B$1010:$AA$1010)</f>
        <v>71251.3874331848</v>
      </c>
      <c r="AE515" s="378" t="n">
        <f aca="false">SUMPRODUCT(B515:AA515,$B$1012:$AA$1012)</f>
        <v>52684.7764585264</v>
      </c>
      <c r="AF515" s="379" t="n">
        <f aca="false">XIRR(B515:AA515,$B$1:$AA$1)</f>
        <v>0.159963833484277</v>
      </c>
      <c r="AG515" s="380" t="n">
        <f aca="false">1-EXP(-(1/0.25)*(AD515/ABS($AD$1010)))</f>
        <v>0.977601406680482</v>
      </c>
    </row>
    <row r="516" customFormat="false" ht="12.75" hidden="false" customHeight="false" outlineLevel="0" collapsed="false">
      <c r="A516" s="371"/>
      <c r="B516" s="376" t="n">
        <f aca="false">+[2]data1cf!A516</f>
        <v>-102512.411047332</v>
      </c>
      <c r="C516" s="376" t="n">
        <f aca="false">+[2]data1cf!B516</f>
        <v>14460.8957846592</v>
      </c>
      <c r="D516" s="376" t="n">
        <f aca="false">+[2]data1cf!C516</f>
        <v>22352.8365139841</v>
      </c>
      <c r="E516" s="376" t="n">
        <f aca="false">+[2]data1cf!D516</f>
        <v>21072.9877108277</v>
      </c>
      <c r="F516" s="376" t="n">
        <f aca="false">+[2]data1cf!E516</f>
        <v>19565.4778849036</v>
      </c>
      <c r="G516" s="376" t="n">
        <f aca="false">+[2]data1cf!F516</f>
        <v>18538.7129239566</v>
      </c>
      <c r="H516" s="376" t="n">
        <f aca="false">+[2]data1cf!G516</f>
        <v>17247.0171370027</v>
      </c>
      <c r="I516" s="376" t="n">
        <f aca="false">+[2]data1cf!H516</f>
        <v>16225.4805433907</v>
      </c>
      <c r="J516" s="376" t="n">
        <f aca="false">+[2]data1cf!I516</f>
        <v>15526.8754646255</v>
      </c>
      <c r="K516" s="376" t="n">
        <f aca="false">+[2]data1cf!J516</f>
        <v>14917.3750842893</v>
      </c>
      <c r="L516" s="376" t="n">
        <f aca="false">+[2]data1cf!K516</f>
        <v>14140.9739172699</v>
      </c>
      <c r="M516" s="376" t="n">
        <f aca="false">+[2]data1cf!L516</f>
        <v>13463.642844195</v>
      </c>
      <c r="N516" s="376" t="n">
        <f aca="false">+[2]data1cf!M516</f>
        <v>12755.1552505263</v>
      </c>
      <c r="O516" s="376" t="n">
        <f aca="false">+[2]data1cf!N516</f>
        <v>12136.0701790827</v>
      </c>
      <c r="P516" s="376" t="n">
        <f aca="false">+[2]data1cf!O516</f>
        <v>13117.6752703217</v>
      </c>
      <c r="Q516" s="376" t="n">
        <f aca="false">+[2]data1cf!P516</f>
        <v>14343.5375191639</v>
      </c>
      <c r="R516" s="376" t="n">
        <f aca="false">+[2]data1cf!Q516</f>
        <v>12884.4087279856</v>
      </c>
      <c r="S516" s="376" t="n">
        <f aca="false">+[2]data1cf!R516</f>
        <v>9411.01979439073</v>
      </c>
      <c r="T516" s="376" t="n">
        <f aca="false">+[2]data1cf!S516</f>
        <v>8877.09721277629</v>
      </c>
      <c r="U516" s="376" t="n">
        <f aca="false">+[2]data1cf!T516</f>
        <v>8343.20087309931</v>
      </c>
      <c r="V516" s="376" t="n">
        <f aca="false">+[2]data1cf!U516</f>
        <v>7809.33156261793</v>
      </c>
      <c r="W516" s="376" t="n">
        <f aca="false">+[2]data1cf!V516</f>
        <v>11063.7337300511</v>
      </c>
      <c r="X516" s="376" t="n">
        <f aca="false">+[2]data1cf!W516</f>
        <v>10529.9209349148</v>
      </c>
      <c r="Y516" s="376" t="n">
        <f aca="false">+[2]data1cf!X516</f>
        <v>9996.1376753103</v>
      </c>
      <c r="Z516" s="376" t="n">
        <f aca="false">+[2]data1cf!Y516</f>
        <v>9462.38483730354</v>
      </c>
      <c r="AA516" s="376" t="n">
        <f aca="false">+[2]data1cf!Z516</f>
        <v>8928.6633335425</v>
      </c>
      <c r="AB516" s="376"/>
      <c r="AC516" s="377" t="n">
        <f aca="false">XNPV(0.1,B516:AA516,$B$1:$AA$1)</f>
        <v>40489.7647713406</v>
      </c>
      <c r="AD516" s="377" t="n">
        <f aca="false">SUMPRODUCT(B516:AA516,$B$1010:$AA$1010)</f>
        <v>74582.7957179789</v>
      </c>
      <c r="AE516" s="378" t="n">
        <f aca="false">SUMPRODUCT(B516:AA516,$B$1012:$AA$1012)</f>
        <v>54957.745718006</v>
      </c>
      <c r="AF516" s="379" t="n">
        <f aca="false">XIRR(B516:AA516,$B$1:$AA$1)</f>
        <v>0.158471477780833</v>
      </c>
      <c r="AG516" s="380" t="n">
        <f aca="false">1-EXP(-(1/0.25)*(AD516/ABS($AD$1010)))</f>
        <v>0.981246420861409</v>
      </c>
    </row>
    <row r="517" customFormat="false" ht="12.75" hidden="false" customHeight="false" outlineLevel="0" collapsed="false">
      <c r="A517" s="371"/>
      <c r="B517" s="376" t="n">
        <f aca="false">+[2]data1cf!A517</f>
        <v>-107367.989243836</v>
      </c>
      <c r="C517" s="376" t="n">
        <f aca="false">+[2]data1cf!B517</f>
        <v>14964.8070081555</v>
      </c>
      <c r="D517" s="376" t="n">
        <f aca="false">+[2]data1cf!C517</f>
        <v>23311.8900099632</v>
      </c>
      <c r="E517" s="376" t="n">
        <f aca="false">+[2]data1cf!D517</f>
        <v>21936.7909937986</v>
      </c>
      <c r="F517" s="376" t="n">
        <f aca="false">+[2]data1cf!E517</f>
        <v>20409.7910890704</v>
      </c>
      <c r="G517" s="376" t="n">
        <f aca="false">+[2]data1cf!F517</f>
        <v>19334.0946702699</v>
      </c>
      <c r="H517" s="376" t="n">
        <f aca="false">+[2]data1cf!G517</f>
        <v>17981.5146872215</v>
      </c>
      <c r="I517" s="376" t="n">
        <f aca="false">+[2]data1cf!H517</f>
        <v>16911.5922371048</v>
      </c>
      <c r="J517" s="376" t="n">
        <f aca="false">+[2]data1cf!I517</f>
        <v>16179.8971982679</v>
      </c>
      <c r="K517" s="376" t="n">
        <f aca="false">+[2]data1cf!J517</f>
        <v>15541.2203588315</v>
      </c>
      <c r="L517" s="376" t="n">
        <f aca="false">+[2]data1cf!K517</f>
        <v>14728.3513716773</v>
      </c>
      <c r="M517" s="376" t="n">
        <f aca="false">+[2]data1cf!L517</f>
        <v>14018.9379979654</v>
      </c>
      <c r="N517" s="376" t="n">
        <f aca="false">+[2]data1cf!M517</f>
        <v>13276.8923514019</v>
      </c>
      <c r="O517" s="376" t="n">
        <f aca="false">+[2]data1cf!N517</f>
        <v>12628.1666432308</v>
      </c>
      <c r="P517" s="376" t="n">
        <f aca="false">+[2]data1cf!O517</f>
        <v>13656.5834072302</v>
      </c>
      <c r="Q517" s="376" t="n">
        <f aca="false">+[2]data1cf!P517</f>
        <v>14940.5095524005</v>
      </c>
      <c r="R517" s="376" t="n">
        <f aca="false">+[2]data1cf!Q517</f>
        <v>13412.2680179753</v>
      </c>
      <c r="S517" s="376" t="n">
        <f aca="false">+[2]data1cf!R517</f>
        <v>9774.35937987211</v>
      </c>
      <c r="T517" s="376" t="n">
        <f aca="false">+[2]data1cf!S517</f>
        <v>9215.14714972223</v>
      </c>
      <c r="U517" s="376" t="n">
        <f aca="false">+[2]data1cf!T517</f>
        <v>8655.96240447911</v>
      </c>
      <c r="V517" s="376" t="n">
        <f aca="false">+[2]data1cf!U517</f>
        <v>8096.80596868996</v>
      </c>
      <c r="W517" s="376" t="n">
        <f aca="false">+[2]data1cf!V517</f>
        <v>11505.3553661551</v>
      </c>
      <c r="X517" s="376" t="n">
        <f aca="false">+[2]data1cf!W517</f>
        <v>10946.2581226032</v>
      </c>
      <c r="Y517" s="376" t="n">
        <f aca="false">+[2]data1cf!X517</f>
        <v>10387.1918135561</v>
      </c>
      <c r="Z517" s="376" t="n">
        <f aca="false">+[2]data1cf!Y517</f>
        <v>9828.15736704877</v>
      </c>
      <c r="AA517" s="376" t="n">
        <f aca="false">+[2]data1cf!Z517</f>
        <v>9269.1557389575</v>
      </c>
      <c r="AB517" s="376"/>
      <c r="AC517" s="377" t="n">
        <f aca="false">XNPV(0.1,B517:AA517,$B$1:$AA$1)</f>
        <v>41516.5578313697</v>
      </c>
      <c r="AD517" s="377" t="n">
        <f aca="false">SUMPRODUCT(B517:AA517,$B$1010:$AA$1010)</f>
        <v>77027.1081289502</v>
      </c>
      <c r="AE517" s="378" t="n">
        <f aca="false">SUMPRODUCT(B517:AA517,$B$1012:$AA$1012)</f>
        <v>56595.3038632544</v>
      </c>
      <c r="AF517" s="379" t="n">
        <f aca="false">XIRR(B517:AA517,$B$1:$AA$1)</f>
        <v>0.157278133466677</v>
      </c>
      <c r="AG517" s="380" t="n">
        <f aca="false">1-EXP(-(1/0.25)*(AD517/ABS($AD$1010)))</f>
        <v>0.98353780616686</v>
      </c>
    </row>
    <row r="518" customFormat="false" ht="12.75" hidden="false" customHeight="false" outlineLevel="0" collapsed="false">
      <c r="A518" s="371"/>
      <c r="B518" s="376" t="n">
        <f aca="false">+[2]data1cf!A518</f>
        <v>-96579.2281772318</v>
      </c>
      <c r="C518" s="376" t="n">
        <f aca="false">+[2]data1cf!B518</f>
        <v>13678.5791473631</v>
      </c>
      <c r="D518" s="376" t="n">
        <f aca="false">+[2]data1cf!C518</f>
        <v>21211.9849868684</v>
      </c>
      <c r="E518" s="376" t="n">
        <f aca="false">+[2]data1cf!D518</f>
        <v>19980.4794170674</v>
      </c>
      <c r="F518" s="376" t="n">
        <f aca="false">+[2]data1cf!E518</f>
        <v>18533.7851724745</v>
      </c>
      <c r="G518" s="376" t="n">
        <f aca="false">+[2]data1cf!F518</f>
        <v>17566.8110903469</v>
      </c>
      <c r="H518" s="376" t="n">
        <f aca="false">+[2]data1cf!G518</f>
        <v>16349.5116069246</v>
      </c>
      <c r="I518" s="376" t="n">
        <f aca="false">+[2]data1cf!H518</f>
        <v>15387.0992047785</v>
      </c>
      <c r="J518" s="376" t="n">
        <f aca="false">+[2]data1cf!I518</f>
        <v>14728.9277832061</v>
      </c>
      <c r="K518" s="376" t="n">
        <f aca="false">+[2]data1cf!J518</f>
        <v>14155.0790308198</v>
      </c>
      <c r="L518" s="376" t="n">
        <f aca="false">+[2]data1cf!K518</f>
        <v>13423.2390338562</v>
      </c>
      <c r="M518" s="376" t="n">
        <f aca="false">+[2]data1cf!L518</f>
        <v>12785.1103273933</v>
      </c>
      <c r="N518" s="376" t="n">
        <f aca="false">+[2]data1cf!M518</f>
        <v>12117.6283681789</v>
      </c>
      <c r="O518" s="376" t="n">
        <f aca="false">+[2]data1cf!N518</f>
        <v>11534.7621178465</v>
      </c>
      <c r="P518" s="376" t="n">
        <f aca="false">+[2]data1cf!O518</f>
        <v>12459.1665619735</v>
      </c>
      <c r="Q518" s="376" t="n">
        <f aca="false">+[2]data1cf!P518</f>
        <v>13614.0787197816</v>
      </c>
      <c r="R518" s="376" t="n">
        <f aca="false">+[2]data1cf!Q518</f>
        <v>12239.4009512711</v>
      </c>
      <c r="S518" s="376" t="n">
        <f aca="false">+[2]data1cf!R518</f>
        <v>8967.04379042894</v>
      </c>
      <c r="T518" s="376" t="n">
        <f aca="false">+[2]data1cf!S518</f>
        <v>8464.02342136448</v>
      </c>
      <c r="U518" s="376" t="n">
        <f aca="false">+[2]data1cf!T518</f>
        <v>7961.02777541442</v>
      </c>
      <c r="V518" s="376" t="n">
        <f aca="false">+[2]data1cf!U518</f>
        <v>7458.0575942722</v>
      </c>
      <c r="W518" s="376" t="n">
        <f aca="false">+[2]data1cf!V518</f>
        <v>10524.1024399435</v>
      </c>
      <c r="X518" s="376" t="n">
        <f aca="false">+[2]data1cf!W518</f>
        <v>10021.185503168</v>
      </c>
      <c r="Y518" s="376" t="n">
        <f aca="false">+[2]data1cf!X518</f>
        <v>9518.29639247552</v>
      </c>
      <c r="Z518" s="376" t="n">
        <f aca="false">+[2]data1cf!Y518</f>
        <v>9015.43594264864</v>
      </c>
      <c r="AA518" s="376" t="n">
        <f aca="false">+[2]data1cf!Z518</f>
        <v>8512.60501351331</v>
      </c>
      <c r="AB518" s="376"/>
      <c r="AC518" s="377" t="n">
        <f aca="false">XNPV(0.1,B518:AA518,$B$1:$AA$1)</f>
        <v>39081.5250268176</v>
      </c>
      <c r="AD518" s="377" t="n">
        <f aca="false">SUMPRODUCT(B518:AA518,$B$1010:$AA$1010)</f>
        <v>71434.2573364037</v>
      </c>
      <c r="AE518" s="378" t="n">
        <f aca="false">SUMPRODUCT(B518:AA518,$B$1012:$AA$1012)</f>
        <v>52798.2543918126</v>
      </c>
      <c r="AF518" s="379" t="n">
        <f aca="false">XIRR(B518:AA518,$B$1:$AA$1)</f>
        <v>0.159789914899681</v>
      </c>
      <c r="AG518" s="380" t="n">
        <f aca="false">1-EXP(-(1/0.25)*(AD518/ABS($AD$1010)))</f>
        <v>0.977818724723173</v>
      </c>
    </row>
    <row r="519" customFormat="false" ht="12.75" hidden="false" customHeight="false" outlineLevel="0" collapsed="false">
      <c r="A519" s="371"/>
      <c r="B519" s="376" t="n">
        <f aca="false">+[2]data1cf!A519</f>
        <v>-106339.073427979</v>
      </c>
      <c r="C519" s="376" t="n">
        <f aca="false">+[2]data1cf!B519</f>
        <v>14869.2725310511</v>
      </c>
      <c r="D519" s="376" t="n">
        <f aca="false">+[2]data1cf!C519</f>
        <v>23117.0065743783</v>
      </c>
      <c r="E519" s="376" t="n">
        <f aca="false">+[2]data1cf!D519</f>
        <v>21799.3414157395</v>
      </c>
      <c r="F519" s="376" t="n">
        <f aca="false">+[2]data1cf!E519</f>
        <v>20230.877852758</v>
      </c>
      <c r="G519" s="376" t="n">
        <f aca="false">+[2]data1cf!F519</f>
        <v>19165.5501992912</v>
      </c>
      <c r="H519" s="376" t="n">
        <f aca="false">+[2]data1cf!G519</f>
        <v>17825.8718130788</v>
      </c>
      <c r="I519" s="376" t="n">
        <f aca="false">+[2]data1cf!H519</f>
        <v>16766.2025132579</v>
      </c>
      <c r="J519" s="376" t="n">
        <f aca="false">+[2]data1cf!I519</f>
        <v>16041.5193650519</v>
      </c>
      <c r="K519" s="376" t="n">
        <f aca="false">+[2]data1cf!J519</f>
        <v>15409.0251302414</v>
      </c>
      <c r="L519" s="376" t="n">
        <f aca="false">+[2]data1cf!K519</f>
        <v>14603.8838153412</v>
      </c>
      <c r="M519" s="376" t="n">
        <f aca="false">+[2]data1cf!L519</f>
        <v>13901.2688053254</v>
      </c>
      <c r="N519" s="376" t="n">
        <f aca="false">+[2]data1cf!M519</f>
        <v>13166.334240074</v>
      </c>
      <c r="O519" s="376" t="n">
        <f aca="false">+[2]data1cf!N519</f>
        <v>12523.8894975649</v>
      </c>
      <c r="P519" s="376" t="n">
        <f aca="false">+[2]data1cf!O519</f>
        <v>13542.3866868976</v>
      </c>
      <c r="Q519" s="376" t="n">
        <f aca="false">+[2]data1cf!P519</f>
        <v>14814.0088676697</v>
      </c>
      <c r="R519" s="376" t="n">
        <f aca="false">+[2]data1cf!Q519</f>
        <v>13300.412591075</v>
      </c>
      <c r="S519" s="376" t="n">
        <f aca="false">+[2]data1cf!R519</f>
        <v>9697.36631521551</v>
      </c>
      <c r="T519" s="376" t="n">
        <f aca="false">+[2]data1cf!S519</f>
        <v>9143.51305948689</v>
      </c>
      <c r="U519" s="376" t="n">
        <f aca="false">+[2]data1cf!T519</f>
        <v>8589.68702527505</v>
      </c>
      <c r="V519" s="376" t="n">
        <f aca="false">+[2]data1cf!U519</f>
        <v>8035.88902922547</v>
      </c>
      <c r="W519" s="376" t="n">
        <f aca="false">+[2]data1cf!V519</f>
        <v>11411.7740319405</v>
      </c>
      <c r="X519" s="376" t="n">
        <f aca="false">+[2]data1cf!W519</f>
        <v>10858.0346608844</v>
      </c>
      <c r="Y519" s="376" t="n">
        <f aca="false">+[2]data1cf!X519</f>
        <v>10304.3259278852</v>
      </c>
      <c r="Z519" s="376" t="n">
        <f aca="false">+[2]data1cf!Y519</f>
        <v>9750.64875208469</v>
      </c>
      <c r="AA519" s="376" t="n">
        <f aca="false">+[2]data1cf!Z519</f>
        <v>9197.00408019874</v>
      </c>
      <c r="AB519" s="376"/>
      <c r="AC519" s="377" t="n">
        <f aca="false">XNPV(0.1,B519:AA519,$B$1:$AA$1)</f>
        <v>41350.3403755367</v>
      </c>
      <c r="AD519" s="377" t="n">
        <f aca="false">SUMPRODUCT(B519:AA519,$B$1010:$AA$1010)</f>
        <v>76566.1665151659</v>
      </c>
      <c r="AE519" s="378" t="n">
        <f aca="false">SUMPRODUCT(B519:AA519,$B$1012:$AA$1012)</f>
        <v>56302.9930808525</v>
      </c>
      <c r="AF519" s="379" t="n">
        <f aca="false">XIRR(B519:AA519,$B$1:$AA$1)</f>
        <v>0.157607179704272</v>
      </c>
      <c r="AG519" s="380" t="n">
        <f aca="false">1-EXP(-(1/0.25)*(AD519/ABS($AD$1010)))</f>
        <v>0.983128235203394</v>
      </c>
    </row>
    <row r="520" customFormat="false" ht="12.75" hidden="false" customHeight="false" outlineLevel="0" collapsed="false">
      <c r="A520" s="371"/>
      <c r="B520" s="376" t="n">
        <f aca="false">+[2]data1cf!A520</f>
        <v>-110766.841605927</v>
      </c>
      <c r="C520" s="376" t="n">
        <f aca="false">+[2]data1cf!B520</f>
        <v>15388.8929412668</v>
      </c>
      <c r="D520" s="376" t="n">
        <f aca="false">+[2]data1cf!C520</f>
        <v>23990.7471846766</v>
      </c>
      <c r="E520" s="376" t="n">
        <f aca="false">+[2]data1cf!D520</f>
        <v>22623.4425492325</v>
      </c>
      <c r="F520" s="376" t="n">
        <f aca="false">+[2]data1cf!E520</f>
        <v>21000.8012246693</v>
      </c>
      <c r="G520" s="376" t="n">
        <f aca="false">+[2]data1cf!F520</f>
        <v>19890.8533131784</v>
      </c>
      <c r="H520" s="376" t="n">
        <f aca="false">+[2]data1cf!G520</f>
        <v>18495.6550496007</v>
      </c>
      <c r="I520" s="376" t="n">
        <f aca="false">+[2]data1cf!H520</f>
        <v>17391.8630218526</v>
      </c>
      <c r="J520" s="376" t="n">
        <f aca="false">+[2]data1cf!I520</f>
        <v>16637.0053678954</v>
      </c>
      <c r="K520" s="376" t="n">
        <f aca="false">+[2]data1cf!J520</f>
        <v>15977.9053218054</v>
      </c>
      <c r="L520" s="376" t="n">
        <f aca="false">+[2]data1cf!K520</f>
        <v>15139.5092539227</v>
      </c>
      <c r="M520" s="376" t="n">
        <f aca="false">+[2]data1cf!L520</f>
        <v>14407.6386158259</v>
      </c>
      <c r="N520" s="376" t="n">
        <f aca="false">+[2]data1cf!M520</f>
        <v>13642.1026942151</v>
      </c>
      <c r="O520" s="376" t="n">
        <f aca="false">+[2]data1cf!N520</f>
        <v>12972.6288600582</v>
      </c>
      <c r="P520" s="376" t="n">
        <f aca="false">+[2]data1cf!O520</f>
        <v>14033.8132900484</v>
      </c>
      <c r="Q520" s="376" t="n">
        <f aca="false">+[2]data1cf!P520</f>
        <v>15358.3835363329</v>
      </c>
      <c r="R520" s="376" t="n">
        <f aca="false">+[2]data1cf!Q520</f>
        <v>13781.7638271304</v>
      </c>
      <c r="S520" s="376" t="n">
        <f aca="false">+[2]data1cf!R520</f>
        <v>10028.6931704892</v>
      </c>
      <c r="T520" s="376" t="n">
        <f aca="false">+[2]data1cf!S520</f>
        <v>9451.77845915534</v>
      </c>
      <c r="U520" s="376" t="n">
        <f aca="false">+[2]data1cf!T520</f>
        <v>8874.8921027933</v>
      </c>
      <c r="V520" s="376" t="n">
        <f aca="false">+[2]data1cf!U520</f>
        <v>8298.03495205228</v>
      </c>
      <c r="W520" s="376" t="n">
        <f aca="false">+[2]data1cf!V520</f>
        <v>11814.4857478063</v>
      </c>
      <c r="X520" s="376" t="n">
        <f aca="false">+[2]data1cf!W520</f>
        <v>11237.6896630983</v>
      </c>
      <c r="Y520" s="376" t="n">
        <f aca="false">+[2]data1cf!X520</f>
        <v>10660.9254921609</v>
      </c>
      <c r="Z520" s="376" t="n">
        <f aca="false">+[2]data1cf!Y520</f>
        <v>10084.1941924073</v>
      </c>
      <c r="AA520" s="376" t="n">
        <f aca="false">+[2]data1cf!Z520</f>
        <v>9507.49674997289</v>
      </c>
      <c r="AB520" s="376"/>
      <c r="AC520" s="377" t="n">
        <f aca="false">XNPV(0.1,B520:AA520,$B$1:$AA$1)</f>
        <v>42367.9809606825</v>
      </c>
      <c r="AD520" s="377" t="n">
        <f aca="false">SUMPRODUCT(B520:AA520,$B$1010:$AA$1010)</f>
        <v>78882.470646839</v>
      </c>
      <c r="AE520" s="378" t="n">
        <f aca="false">SUMPRODUCT(B520:AA520,$B$1012:$AA$1012)</f>
        <v>57881.1833677343</v>
      </c>
      <c r="AF520" s="379" t="n">
        <f aca="false">XIRR(B520:AA520,$B$1:$AA$1)</f>
        <v>0.156720916463039</v>
      </c>
      <c r="AG520" s="380" t="n">
        <f aca="false">1-EXP(-(1/0.25)*(AD520/ABS($AD$1010)))</f>
        <v>0.985088270881254</v>
      </c>
    </row>
    <row r="521" customFormat="false" ht="12.75" hidden="false" customHeight="false" outlineLevel="0" collapsed="false">
      <c r="A521" s="371"/>
      <c r="B521" s="376" t="n">
        <f aca="false">+[2]data1cf!A521</f>
        <v>-91990.7566503709</v>
      </c>
      <c r="C521" s="376" t="n">
        <f aca="false">+[2]data1cf!B521</f>
        <v>13137.1462617306</v>
      </c>
      <c r="D521" s="376" t="n">
        <f aca="false">+[2]data1cf!C521</f>
        <v>20288.1887175439</v>
      </c>
      <c r="E521" s="376" t="n">
        <f aca="false">+[2]data1cf!D521</f>
        <v>19158.1581837456</v>
      </c>
      <c r="F521" s="376" t="n">
        <f aca="false">+[2]data1cf!E521</f>
        <v>17735.9178659894</v>
      </c>
      <c r="G521" s="376" t="n">
        <f aca="false">+[2]data1cf!F521</f>
        <v>16815.1835089866</v>
      </c>
      <c r="H521" s="376" t="n">
        <f aca="false">+[2]data1cf!G521</f>
        <v>15655.4189655674</v>
      </c>
      <c r="I521" s="376" t="n">
        <f aca="false">+[2]data1cf!H521</f>
        <v>14738.730700875</v>
      </c>
      <c r="J521" s="376" t="n">
        <f aca="false">+[2]data1cf!I521</f>
        <v>14111.8289517226</v>
      </c>
      <c r="K521" s="376" t="n">
        <f aca="false">+[2]data1cf!J521</f>
        <v>13565.5516535314</v>
      </c>
      <c r="L521" s="376" t="n">
        <f aca="false">+[2]data1cf!K521</f>
        <v>12868.1733720552</v>
      </c>
      <c r="M521" s="376" t="n">
        <f aca="false">+[2]data1cf!L521</f>
        <v>12260.3621101955</v>
      </c>
      <c r="N521" s="376" t="n">
        <f aca="false">+[2]data1cf!M521</f>
        <v>11624.5921663114</v>
      </c>
      <c r="O521" s="376" t="n">
        <f aca="false">+[2]data1cf!N521</f>
        <v>11069.7360132647</v>
      </c>
      <c r="P521" s="376" t="n">
        <f aca="false">+[2]data1cf!O521</f>
        <v>11949.9039074087</v>
      </c>
      <c r="Q521" s="376" t="n">
        <f aca="false">+[2]data1cf!P521</f>
        <v>13049.9462795274</v>
      </c>
      <c r="R521" s="376" t="n">
        <f aca="false">+[2]data1cf!Q521</f>
        <v>11740.5793435682</v>
      </c>
      <c r="S521" s="376" t="n">
        <f aca="false">+[2]data1cf!R521</f>
        <v>8623.69161379975</v>
      </c>
      <c r="T521" s="376" t="n">
        <f aca="false">+[2]data1cf!S521</f>
        <v>8144.56970286593</v>
      </c>
      <c r="U521" s="376" t="n">
        <f aca="false">+[2]data1cf!T521</f>
        <v>7665.47134045329</v>
      </c>
      <c r="V521" s="376" t="n">
        <f aca="false">+[2]data1cf!U521</f>
        <v>7186.39723301748</v>
      </c>
      <c r="W521" s="376" t="n">
        <f aca="false">+[2]data1cf!V521</f>
        <v>10106.7745294656</v>
      </c>
      <c r="X521" s="376" t="n">
        <f aca="false">+[2]data1cf!W521</f>
        <v>9627.75113676082</v>
      </c>
      <c r="Y521" s="376" t="n">
        <f aca="false">+[2]data1cf!X521</f>
        <v>9148.7542481241</v>
      </c>
      <c r="Z521" s="376" t="n">
        <f aca="false">+[2]data1cf!Y521</f>
        <v>8669.78465867749</v>
      </c>
      <c r="AA521" s="376" t="n">
        <f aca="false">+[2]data1cf!Z521</f>
        <v>8190.84318739668</v>
      </c>
      <c r="AB521" s="376"/>
      <c r="AC521" s="377" t="n">
        <f aca="false">XNPV(0.1,B521:AA521,$B$1:$AA$1)</f>
        <v>38032.9120075931</v>
      </c>
      <c r="AD521" s="377" t="n">
        <f aca="false">SUMPRODUCT(B521:AA521,$B$1010:$AA$1010)</f>
        <v>69041.5584117862</v>
      </c>
      <c r="AE521" s="378" t="n">
        <f aca="false">SUMPRODUCT(B521:AA521,$B$1012:$AA$1012)</f>
        <v>51169.7285979217</v>
      </c>
      <c r="AF521" s="379" t="n">
        <f aca="false">XIRR(B521:AA521,$B$1:$AA$1)</f>
        <v>0.161007565812268</v>
      </c>
      <c r="AG521" s="380" t="n">
        <f aca="false">1-EXP(-(1/0.25)*(AD521/ABS($AD$1010)))</f>
        <v>0.97480073407446</v>
      </c>
    </row>
    <row r="522" customFormat="false" ht="12.75" hidden="false" customHeight="false" outlineLevel="0" collapsed="false">
      <c r="A522" s="371"/>
      <c r="B522" s="376" t="n">
        <f aca="false">+[2]data1cf!A522</f>
        <v>-110445.80314551</v>
      </c>
      <c r="C522" s="376" t="n">
        <f aca="false">+[2]data1cf!B522</f>
        <v>15381.3625045896</v>
      </c>
      <c r="D522" s="376" t="n">
        <f aca="false">+[2]data1cf!C522</f>
        <v>23969.7243793274</v>
      </c>
      <c r="E522" s="376" t="n">
        <f aca="false">+[2]data1cf!D522</f>
        <v>22563.7633455657</v>
      </c>
      <c r="F522" s="376" t="n">
        <f aca="false">+[2]data1cf!E522</f>
        <v>20944.9773865586</v>
      </c>
      <c r="G522" s="376" t="n">
        <f aca="false">+[2]data1cf!F522</f>
        <v>19838.2646984045</v>
      </c>
      <c r="H522" s="376" t="n">
        <f aca="false">+[2]data1cf!G522</f>
        <v>18447.0919427657</v>
      </c>
      <c r="I522" s="376" t="n">
        <f aca="false">+[2]data1cf!H522</f>
        <v>17346.4990645832</v>
      </c>
      <c r="J522" s="376" t="n">
        <f aca="false">+[2]data1cf!I522</f>
        <v>16593.8292344869</v>
      </c>
      <c r="K522" s="376" t="n">
        <f aca="false">+[2]data1cf!J522</f>
        <v>15936.6582615435</v>
      </c>
      <c r="L522" s="376" t="n">
        <f aca="false">+[2]data1cf!K522</f>
        <v>15100.6733530237</v>
      </c>
      <c r="M522" s="376" t="n">
        <f aca="false">+[2]data1cf!L522</f>
        <v>14370.923914913</v>
      </c>
      <c r="N522" s="376" t="n">
        <f aca="false">+[2]data1cf!M522</f>
        <v>13607.6067662681</v>
      </c>
      <c r="O522" s="376" t="n">
        <f aca="false">+[2]data1cf!N522</f>
        <v>12940.0926955</v>
      </c>
      <c r="P522" s="376" t="n">
        <f aca="false">+[2]data1cf!O522</f>
        <v>13998.1820569433</v>
      </c>
      <c r="Q522" s="376" t="n">
        <f aca="false">+[2]data1cf!P522</f>
        <v>15318.9132663246</v>
      </c>
      <c r="R522" s="376" t="n">
        <f aca="false">+[2]data1cf!Q522</f>
        <v>13746.8631156359</v>
      </c>
      <c r="S522" s="376" t="n">
        <f aca="false">+[2]data1cf!R522</f>
        <v>10004.670082731</v>
      </c>
      <c r="T522" s="376" t="n">
        <f aca="false">+[2]data1cf!S522</f>
        <v>9429.42745853106</v>
      </c>
      <c r="U522" s="376" t="n">
        <f aca="false">+[2]data1cf!T522</f>
        <v>8854.21310712101</v>
      </c>
      <c r="V522" s="376" t="n">
        <f aca="false">+[2]data1cf!U522</f>
        <v>8279.02787668457</v>
      </c>
      <c r="W522" s="376" t="n">
        <f aca="false">+[2]data1cf!V522</f>
        <v>11785.2868502901</v>
      </c>
      <c r="X522" s="376" t="n">
        <f aca="false">+[2]data1cf!W522</f>
        <v>11210.1625088973</v>
      </c>
      <c r="Y522" s="376" t="n">
        <f aca="false">+[2]data1cf!X522</f>
        <v>10635.0699887787</v>
      </c>
      <c r="Z522" s="376" t="n">
        <f aca="false">+[2]data1cf!Y522</f>
        <v>10060.0102445724</v>
      </c>
      <c r="AA522" s="376" t="n">
        <f aca="false">+[2]data1cf!Z522</f>
        <v>9484.98425955578</v>
      </c>
      <c r="AB522" s="376"/>
      <c r="AC522" s="377" t="n">
        <f aca="false">XNPV(0.1,B522:AA522,$B$1:$AA$1)</f>
        <v>42356.6284636024</v>
      </c>
      <c r="AD522" s="377" t="n">
        <f aca="false">SUMPRODUCT(B522:AA522,$B$1010:$AA$1010)</f>
        <v>78781.3101406709</v>
      </c>
      <c r="AE522" s="378" t="n">
        <f aca="false">SUMPRODUCT(B522:AA522,$B$1012:$AA$1012)</f>
        <v>57831.8083383369</v>
      </c>
      <c r="AF522" s="379" t="n">
        <f aca="false">XIRR(B522:AA522,$B$1:$AA$1)</f>
        <v>0.156887058789247</v>
      </c>
      <c r="AG522" s="380" t="n">
        <f aca="false">1-EXP(-(1/0.25)*(AD522/ABS($AD$1010)))</f>
        <v>0.985007629328744</v>
      </c>
    </row>
    <row r="523" customFormat="false" ht="12.75" hidden="false" customHeight="false" outlineLevel="0" collapsed="false">
      <c r="A523" s="371"/>
      <c r="B523" s="376" t="n">
        <f aca="false">+[2]data1cf!A523</f>
        <v>-109505.332188097</v>
      </c>
      <c r="C523" s="376" t="n">
        <f aca="false">+[2]data1cf!B523</f>
        <v>15229.3507594702</v>
      </c>
      <c r="D523" s="376" t="n">
        <f aca="false">+[2]data1cf!C523</f>
        <v>23745.541250814</v>
      </c>
      <c r="E523" s="376" t="n">
        <f aca="false">+[2]data1cf!D523</f>
        <v>22401.9863679371</v>
      </c>
      <c r="F523" s="376" t="n">
        <f aca="false">+[2]data1cf!E523</f>
        <v>20781.4434024802</v>
      </c>
      <c r="G523" s="376" t="n">
        <f aca="false">+[2]data1cf!F523</f>
        <v>19684.2081881001</v>
      </c>
      <c r="H523" s="376" t="n">
        <f aca="false">+[2]data1cf!G523</f>
        <v>18304.828017376</v>
      </c>
      <c r="I523" s="376" t="n">
        <f aca="false">+[2]data1cf!H523</f>
        <v>17213.6069361146</v>
      </c>
      <c r="J523" s="376" t="n">
        <f aca="false">+[2]data1cf!I523</f>
        <v>16467.3462596083</v>
      </c>
      <c r="K523" s="376" t="n">
        <f aca="false">+[2]data1cf!J523</f>
        <v>15815.8264390742</v>
      </c>
      <c r="L523" s="376" t="n">
        <f aca="false">+[2]data1cf!K523</f>
        <v>14986.9049376974</v>
      </c>
      <c r="M523" s="376" t="n">
        <f aca="false">+[2]data1cf!L523</f>
        <v>14263.3694808625</v>
      </c>
      <c r="N523" s="376" t="n">
        <f aca="false">+[2]data1cf!M523</f>
        <v>13506.5521501296</v>
      </c>
      <c r="O523" s="376" t="n">
        <f aca="false">+[2]data1cf!N523</f>
        <v>12844.7791377635</v>
      </c>
      <c r="P523" s="376" t="n">
        <f aca="false">+[2]data1cf!O523</f>
        <v>13893.8016039953</v>
      </c>
      <c r="Q523" s="376" t="n">
        <f aca="false">+[2]data1cf!P523</f>
        <v>15203.2864888482</v>
      </c>
      <c r="R523" s="376" t="n">
        <f aca="false">+[2]data1cf!Q523</f>
        <v>13644.6227002322</v>
      </c>
      <c r="S523" s="376" t="n">
        <f aca="false">+[2]data1cf!R523</f>
        <v>9934.29528615795</v>
      </c>
      <c r="T523" s="376" t="n">
        <f aca="false">+[2]data1cf!S523</f>
        <v>9363.95098281872</v>
      </c>
      <c r="U523" s="376" t="n">
        <f aca="false">+[2]data1cf!T523</f>
        <v>8793.6347115202</v>
      </c>
      <c r="V523" s="376" t="n">
        <f aca="false">+[2]data1cf!U523</f>
        <v>8223.3473132236</v>
      </c>
      <c r="W523" s="376" t="n">
        <f aca="false">+[2]data1cf!V523</f>
        <v>11699.7496997979</v>
      </c>
      <c r="X523" s="376" t="n">
        <f aca="false">+[2]data1cf!W523</f>
        <v>11129.5226720611</v>
      </c>
      <c r="Y523" s="376" t="n">
        <f aca="false">+[2]data1cf!X523</f>
        <v>10559.327194633</v>
      </c>
      <c r="Z523" s="376" t="n">
        <f aca="false">+[2]data1cf!Y523</f>
        <v>9989.16421402296</v>
      </c>
      <c r="AA523" s="376" t="n">
        <f aca="false">+[2]data1cf!Z523</f>
        <v>9419.0347051355</v>
      </c>
      <c r="AB523" s="376"/>
      <c r="AC523" s="377" t="n">
        <f aca="false">XNPV(0.1,B523:AA523,$B$1:$AA$1)</f>
        <v>42080.6938212948</v>
      </c>
      <c r="AD523" s="377" t="n">
        <f aca="false">SUMPRODUCT(B523:AA523,$B$1010:$AA$1010)</f>
        <v>78226.3319696895</v>
      </c>
      <c r="AE523" s="378" t="n">
        <f aca="false">SUMPRODUCT(B523:AA523,$B$1012:$AA$1012)</f>
        <v>57434.8550454948</v>
      </c>
      <c r="AF523" s="379" t="n">
        <f aca="false">XIRR(B523:AA523,$B$1:$AA$1)</f>
        <v>0.156968897806262</v>
      </c>
      <c r="AG523" s="380" t="n">
        <f aca="false">1-EXP(-(1/0.25)*(AD523/ABS($AD$1010)))</f>
        <v>0.984557398390747</v>
      </c>
    </row>
    <row r="524" customFormat="false" ht="12.75" hidden="false" customHeight="false" outlineLevel="0" collapsed="false">
      <c r="A524" s="371"/>
      <c r="B524" s="376" t="n">
        <f aca="false">+[2]data1cf!A524</f>
        <v>-103282.207396306</v>
      </c>
      <c r="C524" s="376" t="n">
        <f aca="false">+[2]data1cf!B524</f>
        <v>14452.5494384913</v>
      </c>
      <c r="D524" s="376" t="n">
        <f aca="false">+[2]data1cf!C524</f>
        <v>22472.145970801</v>
      </c>
      <c r="E524" s="376" t="n">
        <f aca="false">+[2]data1cf!D524</f>
        <v>21231.2293334178</v>
      </c>
      <c r="F524" s="376" t="n">
        <f aca="false">+[2]data1cf!E524</f>
        <v>19699.3340799137</v>
      </c>
      <c r="G524" s="376" t="n">
        <f aca="false">+[2]data1cf!F524</f>
        <v>18664.8115963647</v>
      </c>
      <c r="H524" s="376" t="n">
        <f aca="false">+[2]data1cf!G524</f>
        <v>17363.4633169646</v>
      </c>
      <c r="I524" s="376" t="n">
        <f aca="false">+[2]data1cf!H524</f>
        <v>16334.2556995996</v>
      </c>
      <c r="J524" s="376" t="n">
        <f aca="false">+[2]data1cf!I524</f>
        <v>15630.4045863932</v>
      </c>
      <c r="K524" s="376" t="n">
        <f aca="false">+[2]data1cf!J524</f>
        <v>15016.2786124032</v>
      </c>
      <c r="L524" s="376" t="n">
        <f aca="false">+[2]data1cf!K524</f>
        <v>14234.0958898905</v>
      </c>
      <c r="M524" s="376" t="n">
        <f aca="false">+[2]data1cf!L524</f>
        <v>13551.6785352448</v>
      </c>
      <c r="N524" s="376" t="n">
        <f aca="false">+[2]data1cf!M524</f>
        <v>12837.8706963752</v>
      </c>
      <c r="O524" s="376" t="n">
        <f aca="false">+[2]data1cf!N524</f>
        <v>12214.0864412278</v>
      </c>
      <c r="P524" s="376" t="n">
        <f aca="false">+[2]data1cf!O524</f>
        <v>13203.1129874042</v>
      </c>
      <c r="Q524" s="376" t="n">
        <f aca="false">+[2]data1cf!P524</f>
        <v>14438.1806024441</v>
      </c>
      <c r="R524" s="376" t="n">
        <f aca="false">+[2]data1cf!Q524</f>
        <v>12968.0947768476</v>
      </c>
      <c r="S524" s="376" t="n">
        <f aca="false">+[2]data1cf!R524</f>
        <v>9468.62312709841</v>
      </c>
      <c r="T524" s="376" t="n">
        <f aca="false">+[2]data1cf!S524</f>
        <v>8930.69116115906</v>
      </c>
      <c r="U524" s="376" t="n">
        <f aca="false">+[2]data1cf!T524</f>
        <v>8392.78563421573</v>
      </c>
      <c r="V524" s="376" t="n">
        <f aca="false">+[2]data1cf!U524</f>
        <v>7854.90733943832</v>
      </c>
      <c r="W524" s="376" t="n">
        <f aca="false">+[2]data1cf!V524</f>
        <v>11133.7477859149</v>
      </c>
      <c r="X524" s="376" t="n">
        <f aca="false">+[2]data1cf!W524</f>
        <v>10595.9264308732</v>
      </c>
      <c r="Y524" s="376" t="n">
        <f aca="false">+[2]data1cf!X524</f>
        <v>10058.1348331544</v>
      </c>
      <c r="Z524" s="376" t="n">
        <f aca="false">+[2]data1cf!Y524</f>
        <v>9520.37388547822</v>
      </c>
      <c r="AA524" s="376" t="n">
        <f aca="false">+[2]data1cf!Z524</f>
        <v>8982.64450734599</v>
      </c>
      <c r="AB524" s="376"/>
      <c r="AC524" s="377" t="n">
        <f aca="false">XNPV(0.1,B524:AA524,$B$1:$AA$1)</f>
        <v>40561.2835096587</v>
      </c>
      <c r="AD524" s="377" t="n">
        <f aca="false">SUMPRODUCT(B524:AA524,$B$1010:$AA$1010)</f>
        <v>74875.1910902046</v>
      </c>
      <c r="AE524" s="378" t="n">
        <f aca="false">SUMPRODUCT(B524:AA524,$B$1012:$AA$1012)</f>
        <v>55123.7135402143</v>
      </c>
      <c r="AF524" s="379" t="n">
        <f aca="false">XIRR(B524:AA524,$B$1:$AA$1)</f>
        <v>0.15810630356088</v>
      </c>
      <c r="AG524" s="380" t="n">
        <f aca="false">1-EXP(-(1/0.25)*(AD524/ABS($AD$1010)))</f>
        <v>0.981536503774181</v>
      </c>
    </row>
    <row r="525" customFormat="false" ht="12.75" hidden="false" customHeight="false" outlineLevel="0" collapsed="false">
      <c r="A525" s="371"/>
      <c r="B525" s="376" t="n">
        <f aca="false">+[2]data1cf!A525</f>
        <v>-116133.5037599</v>
      </c>
      <c r="C525" s="376" t="n">
        <f aca="false">+[2]data1cf!B525</f>
        <v>16087.4634783042</v>
      </c>
      <c r="D525" s="376" t="n">
        <f aca="false">+[2]data1cf!C525</f>
        <v>25069.4849969104</v>
      </c>
      <c r="E525" s="376" t="n">
        <f aca="false">+[2]data1cf!D525</f>
        <v>23591.7467049824</v>
      </c>
      <c r="F525" s="376" t="n">
        <f aca="false">+[2]data1cf!E525</f>
        <v>21933.9843669292</v>
      </c>
      <c r="G525" s="376" t="n">
        <f aca="false">+[2]data1cf!F525</f>
        <v>20769.9546154651</v>
      </c>
      <c r="H525" s="376" t="n">
        <f aca="false">+[2]data1cf!G525</f>
        <v>19307.4636634097</v>
      </c>
      <c r="I525" s="376" t="n">
        <f aca="false">+[2]data1cf!H525</f>
        <v>18150.1928254392</v>
      </c>
      <c r="J525" s="376" t="n">
        <f aca="false">+[2]data1cf!I525</f>
        <v>17358.7622590076</v>
      </c>
      <c r="K525" s="376" t="n">
        <f aca="false">+[2]data1cf!J525</f>
        <v>16667.4147250793</v>
      </c>
      <c r="L525" s="376" t="n">
        <f aca="false">+[2]data1cf!K525</f>
        <v>15788.7123409897</v>
      </c>
      <c r="M525" s="376" t="n">
        <f aca="false">+[2]data1cf!L525</f>
        <v>15021.3825131378</v>
      </c>
      <c r="N525" s="376" t="n">
        <f aca="false">+[2]data1cf!M525</f>
        <v>14218.7563161481</v>
      </c>
      <c r="O525" s="376" t="n">
        <f aca="false">+[2]data1cf!N525</f>
        <v>13516.5219585463</v>
      </c>
      <c r="P525" s="376" t="n">
        <f aca="false">+[2]data1cf!O525</f>
        <v>14629.4453210385</v>
      </c>
      <c r="Q525" s="376" t="n">
        <f aca="false">+[2]data1cf!P525</f>
        <v>16018.1910995307</v>
      </c>
      <c r="R525" s="376" t="n">
        <f aca="false">+[2]data1cf!Q525</f>
        <v>14365.184041895</v>
      </c>
      <c r="S525" s="376" t="n">
        <f aca="false">+[2]data1cf!R525</f>
        <v>10430.2768179006</v>
      </c>
      <c r="T525" s="376" t="n">
        <f aca="false">+[2]data1cf!S525</f>
        <v>9825.41054360348</v>
      </c>
      <c r="U525" s="376" t="n">
        <f aca="false">+[2]data1cf!T525</f>
        <v>9220.57399807882</v>
      </c>
      <c r="V525" s="376" t="n">
        <f aca="false">+[2]data1cf!U525</f>
        <v>8615.76807318981</v>
      </c>
      <c r="W525" s="376" t="n">
        <f aca="false">+[2]data1cf!V525</f>
        <v>12302.5911854989</v>
      </c>
      <c r="X525" s="376" t="n">
        <f aca="false">+[2]data1cf!W525</f>
        <v>11697.8492852969</v>
      </c>
      <c r="Y525" s="376" t="n">
        <f aca="false">+[2]data1cf!X525</f>
        <v>11093.1408450903</v>
      </c>
      <c r="Z525" s="376" t="n">
        <f aca="false">+[2]data1cf!Y525</f>
        <v>10488.4668686789</v>
      </c>
      <c r="AA525" s="376" t="n">
        <f aca="false">+[2]data1cf!Z525</f>
        <v>9883.82838997646</v>
      </c>
      <c r="AB525" s="376"/>
      <c r="AC525" s="377" t="n">
        <f aca="false">XNPV(0.1,B525:AA525,$B$1:$AA$1)</f>
        <v>43657.2768794105</v>
      </c>
      <c r="AD525" s="377" t="n">
        <f aca="false">SUMPRODUCT(B525:AA525,$B$1010:$AA$1010)</f>
        <v>81746.9829539728</v>
      </c>
      <c r="AE525" s="378" t="n">
        <f aca="false">SUMPRODUCT(B525:AA525,$B$1012:$AA$1012)</f>
        <v>59850.6707852206</v>
      </c>
      <c r="AF525" s="379" t="n">
        <f aca="false">XIRR(B525:AA525,$B$1:$AA$1)</f>
        <v>0.155829031621585</v>
      </c>
      <c r="AG525" s="380" t="n">
        <f aca="false">1-EXP(-(1/0.25)*(AD525/ABS($AD$1010)))</f>
        <v>0.987200232009988</v>
      </c>
    </row>
    <row r="526" customFormat="false" ht="12.75" hidden="false" customHeight="false" outlineLevel="0" collapsed="false">
      <c r="A526" s="371"/>
      <c r="B526" s="376" t="n">
        <f aca="false">+[2]data1cf!A526</f>
        <v>-114597.632659772</v>
      </c>
      <c r="C526" s="376" t="n">
        <f aca="false">+[2]data1cf!B526</f>
        <v>15899.8450167007</v>
      </c>
      <c r="D526" s="376" t="n">
        <f aca="false">+[2]data1cf!C526</f>
        <v>24813.0590058914</v>
      </c>
      <c r="E526" s="376" t="n">
        <f aca="false">+[2]data1cf!D526</f>
        <v>23348.4102081224</v>
      </c>
      <c r="F526" s="376" t="n">
        <f aca="false">+[2]data1cf!E526</f>
        <v>21666.9191077042</v>
      </c>
      <c r="G526" s="376" t="n">
        <f aca="false">+[2]data1cf!F526</f>
        <v>20518.3668975261</v>
      </c>
      <c r="H526" s="376" t="n">
        <f aca="false">+[2]data1cf!G526</f>
        <v>19075.1342651707</v>
      </c>
      <c r="I526" s="376" t="n">
        <f aca="false">+[2]data1cf!H526</f>
        <v>17933.1683889685</v>
      </c>
      <c r="J526" s="376" t="n">
        <f aca="false">+[2]data1cf!I526</f>
        <v>17152.2045293474</v>
      </c>
      <c r="K526" s="376" t="n">
        <f aca="false">+[2]data1cf!J526</f>
        <v>16470.0858201898</v>
      </c>
      <c r="L526" s="376" t="n">
        <f aca="false">+[2]data1cf!K526</f>
        <v>15602.9185960263</v>
      </c>
      <c r="M526" s="376" t="n">
        <f aca="false">+[2]data1cf!L526</f>
        <v>14845.7367415731</v>
      </c>
      <c r="N526" s="376" t="n">
        <f aca="false">+[2]data1cf!M526</f>
        <v>14053.7253141396</v>
      </c>
      <c r="O526" s="376" t="n">
        <f aca="false">+[2]data1cf!N526</f>
        <v>13360.866605636</v>
      </c>
      <c r="P526" s="376" t="n">
        <f aca="false">+[2]data1cf!O526</f>
        <v>14458.9829374448</v>
      </c>
      <c r="Q526" s="376" t="n">
        <f aca="false">+[2]data1cf!P526</f>
        <v>15829.3624870921</v>
      </c>
      <c r="R526" s="376" t="n">
        <f aca="false">+[2]data1cf!Q526</f>
        <v>14198.2165262626</v>
      </c>
      <c r="S526" s="376" t="n">
        <f aca="false">+[2]data1cf!R526</f>
        <v>10315.3486370971</v>
      </c>
      <c r="T526" s="376" t="n">
        <f aca="false">+[2]data1cf!S526</f>
        <v>9718.4817479908</v>
      </c>
      <c r="U526" s="376" t="n">
        <f aca="false">+[2]data1cf!T526</f>
        <v>9121.64419449253</v>
      </c>
      <c r="V526" s="376" t="n">
        <f aca="false">+[2]data1cf!U526</f>
        <v>8524.83685667055</v>
      </c>
      <c r="W526" s="376" t="n">
        <f aca="false">+[2]data1cf!V526</f>
        <v>12162.9015583043</v>
      </c>
      <c r="X526" s="376" t="n">
        <f aca="false">+[2]data1cf!W526</f>
        <v>11566.1573984399</v>
      </c>
      <c r="Y526" s="376" t="n">
        <f aca="false">+[2]data1cf!X526</f>
        <v>10969.4462560608</v>
      </c>
      <c r="Z526" s="376" t="n">
        <f aca="false">+[2]data1cf!Y526</f>
        <v>10372.7691216915</v>
      </c>
      <c r="AA526" s="376" t="n">
        <f aca="false">+[2]data1cf!Z526</f>
        <v>9776.12701557237</v>
      </c>
      <c r="AB526" s="376"/>
      <c r="AC526" s="377" t="n">
        <f aca="false">XNPV(0.1,B526:AA526,$B$1:$AA$1)</f>
        <v>43368.0623709518</v>
      </c>
      <c r="AD526" s="377" t="n">
        <f aca="false">SUMPRODUCT(B526:AA526,$B$1010:$AA$1010)</f>
        <v>81014.7124415172</v>
      </c>
      <c r="AE526" s="378" t="n">
        <f aca="false">SUMPRODUCT(B526:AA526,$B$1012:$AA$1012)</f>
        <v>59371.3953938534</v>
      </c>
      <c r="AF526" s="379" t="n">
        <f aca="false">XIRR(B526:AA526,$B$1:$AA$1)</f>
        <v>0.156200277724164</v>
      </c>
      <c r="AG526" s="380" t="n">
        <f aca="false">1-EXP(-(1/0.25)*(AD526/ABS($AD$1010)))</f>
        <v>0.986690634792009</v>
      </c>
    </row>
    <row r="527" customFormat="false" ht="12.75" hidden="false" customHeight="false" outlineLevel="0" collapsed="false">
      <c r="A527" s="371"/>
      <c r="B527" s="376" t="n">
        <f aca="false">+[2]data1cf!A527</f>
        <v>-112692.552443882</v>
      </c>
      <c r="C527" s="376" t="n">
        <f aca="false">+[2]data1cf!B527</f>
        <v>15632.525759211</v>
      </c>
      <c r="D527" s="376" t="n">
        <f aca="false">+[2]data1cf!C527</f>
        <v>24399.598376183</v>
      </c>
      <c r="E527" s="376" t="n">
        <f aca="false">+[2]data1cf!D527</f>
        <v>22965.4362712615</v>
      </c>
      <c r="F527" s="376" t="n">
        <f aca="false">+[2]data1cf!E527</f>
        <v>21335.6538461478</v>
      </c>
      <c r="G527" s="376" t="n">
        <f aca="false">+[2]data1cf!F527</f>
        <v>20206.2998341077</v>
      </c>
      <c r="H527" s="376" t="n">
        <f aca="false">+[2]data1cf!G527</f>
        <v>18786.9550422414</v>
      </c>
      <c r="I527" s="376" t="n">
        <f aca="false">+[2]data1cf!H527</f>
        <v>17663.9732981497</v>
      </c>
      <c r="J527" s="376" t="n">
        <f aca="false">+[2]data1cf!I527</f>
        <v>16895.9922442268</v>
      </c>
      <c r="K527" s="376" t="n">
        <f aca="false">+[2]data1cf!J527</f>
        <v>16225.320883408</v>
      </c>
      <c r="L527" s="376" t="n">
        <f aca="false">+[2]data1cf!K527</f>
        <v>15372.4617642411</v>
      </c>
      <c r="M527" s="376" t="n">
        <f aca="false">+[2]data1cf!L527</f>
        <v>14627.8673615291</v>
      </c>
      <c r="N527" s="376" t="n">
        <f aca="false">+[2]data1cf!M527</f>
        <v>13849.0223954451</v>
      </c>
      <c r="O527" s="376" t="n">
        <f aca="false">+[2]data1cf!N527</f>
        <v>13167.7931548093</v>
      </c>
      <c r="P527" s="376" t="n">
        <f aca="false">+[2]data1cf!O527</f>
        <v>14247.5429835902</v>
      </c>
      <c r="Q527" s="376" t="n">
        <f aca="false">+[2]data1cf!P527</f>
        <v>15595.1412339409</v>
      </c>
      <c r="R527" s="376" t="n">
        <f aca="false">+[2]data1cf!Q527</f>
        <v>13991.111574095</v>
      </c>
      <c r="S527" s="376" t="n">
        <f aca="false">+[2]data1cf!R527</f>
        <v>10172.7927914414</v>
      </c>
      <c r="T527" s="376" t="n">
        <f aca="false">+[2]data1cf!S527</f>
        <v>9585.84826526319</v>
      </c>
      <c r="U527" s="376" t="n">
        <f aca="false">+[2]data1cf!T527</f>
        <v>8998.93258701557</v>
      </c>
      <c r="V527" s="376" t="n">
        <f aca="false">+[2]data1cf!U527</f>
        <v>8412.04662213641</v>
      </c>
      <c r="W527" s="376" t="n">
        <f aca="false">+[2]data1cf!V527</f>
        <v>11989.631845038</v>
      </c>
      <c r="X527" s="376" t="n">
        <f aca="false">+[2]data1cf!W527</f>
        <v>11402.808007841</v>
      </c>
      <c r="Y527" s="376" t="n">
        <f aca="false">+[2]data1cf!X527</f>
        <v>10816.0166392439</v>
      </c>
      <c r="Z527" s="376" t="n">
        <f aca="false">+[2]data1cf!Y527</f>
        <v>10229.2587133048</v>
      </c>
      <c r="AA527" s="376" t="n">
        <f aca="false">+[2]data1cf!Z527</f>
        <v>9642.53523330349</v>
      </c>
      <c r="AB527" s="376"/>
      <c r="AC527" s="377" t="n">
        <f aca="false">XNPV(0.1,B527:AA527,$B$1:$AA$1)</f>
        <v>42838.1067554998</v>
      </c>
      <c r="AD527" s="377" t="n">
        <f aca="false">SUMPRODUCT(B527:AA527,$B$1010:$AA$1010)</f>
        <v>79918.6002158914</v>
      </c>
      <c r="AE527" s="378" t="n">
        <f aca="false">SUMPRODUCT(B527:AA527,$B$1012:$AA$1012)</f>
        <v>58595.846305479</v>
      </c>
      <c r="AF527" s="379" t="n">
        <f aca="false">XIRR(B527:AA527,$B$1:$AA$1)</f>
        <v>0.156403122507028</v>
      </c>
      <c r="AG527" s="380" t="n">
        <f aca="false">1-EXP(-(1/0.25)*(AD527/ABS($AD$1010)))</f>
        <v>0.985889672181763</v>
      </c>
    </row>
    <row r="528" customFormat="false" ht="12.75" hidden="false" customHeight="false" outlineLevel="0" collapsed="false">
      <c r="A528" s="371"/>
      <c r="B528" s="376" t="n">
        <f aca="false">+[2]data1cf!A528</f>
        <v>-93539.0678043314</v>
      </c>
      <c r="C528" s="376" t="n">
        <f aca="false">+[2]data1cf!B528</f>
        <v>13384.5959087779</v>
      </c>
      <c r="D528" s="376" t="n">
        <f aca="false">+[2]data1cf!C528</f>
        <v>20601.0387061658</v>
      </c>
      <c r="E528" s="376" t="n">
        <f aca="false">+[2]data1cf!D528</f>
        <v>19423.0151660215</v>
      </c>
      <c r="F528" s="376" t="n">
        <f aca="false">+[2]data1cf!E528</f>
        <v>18005.14626651</v>
      </c>
      <c r="G528" s="376" t="n">
        <f aca="false">+[2]data1cf!F528</f>
        <v>17068.8090051964</v>
      </c>
      <c r="H528" s="376" t="n">
        <f aca="false">+[2]data1cf!G528</f>
        <v>15889.6301559833</v>
      </c>
      <c r="I528" s="376" t="n">
        <f aca="false">+[2]data1cf!H528</f>
        <v>14957.5129643354</v>
      </c>
      <c r="J528" s="376" t="n">
        <f aca="false">+[2]data1cf!I528</f>
        <v>14320.0597314689</v>
      </c>
      <c r="K528" s="376" t="n">
        <f aca="false">+[2]data1cf!J528</f>
        <v>13764.4788580433</v>
      </c>
      <c r="L528" s="376" t="n">
        <f aca="false">+[2]data1cf!K528</f>
        <v>13055.4719856166</v>
      </c>
      <c r="M528" s="376" t="n">
        <f aca="false">+[2]data1cf!L528</f>
        <v>12437.4305550909</v>
      </c>
      <c r="N528" s="376" t="n">
        <f aca="false">+[2]data1cf!M528</f>
        <v>11790.9598654873</v>
      </c>
      <c r="O528" s="376" t="n">
        <f aca="false">+[2]data1cf!N528</f>
        <v>11226.6521236496</v>
      </c>
      <c r="P528" s="376" t="n">
        <f aca="false">+[2]data1cf!O528</f>
        <v>12121.7469805851</v>
      </c>
      <c r="Q528" s="376" t="n">
        <f aca="false">+[2]data1cf!P528</f>
        <v>13240.3043419984</v>
      </c>
      <c r="R528" s="376" t="n">
        <f aca="false">+[2]data1cf!Q528</f>
        <v>11908.8992414954</v>
      </c>
      <c r="S528" s="376" t="n">
        <f aca="false">+[2]data1cf!R528</f>
        <v>8739.55067529759</v>
      </c>
      <c r="T528" s="376" t="n">
        <f aca="false">+[2]data1cf!S528</f>
        <v>8252.36458676792</v>
      </c>
      <c r="U528" s="376" t="n">
        <f aca="false">+[2]data1cf!T528</f>
        <v>7765.20244310835</v>
      </c>
      <c r="V528" s="376" t="n">
        <f aca="false">+[2]data1cf!U528</f>
        <v>7278.064962665</v>
      </c>
      <c r="W528" s="376" t="n">
        <f aca="false">+[2]data1cf!V528</f>
        <v>10247.5955969756</v>
      </c>
      <c r="X528" s="376" t="n">
        <f aca="false">+[2]data1cf!W528</f>
        <v>9760.50968485109</v>
      </c>
      <c r="Y528" s="376" t="n">
        <f aca="false">+[2]data1cf!X528</f>
        <v>9273.45072288882</v>
      </c>
      <c r="Z528" s="376" t="n">
        <f aca="false">+[2]data1cf!Y528</f>
        <v>8786.41951959369</v>
      </c>
      <c r="AA528" s="376" t="n">
        <f aca="false">+[2]data1cf!Z528</f>
        <v>8299.41690772571</v>
      </c>
      <c r="AB528" s="376"/>
      <c r="AC528" s="377" t="n">
        <f aca="false">XNPV(0.1,B528:AA528,$B$1:$AA$1)</f>
        <v>38437.0667455848</v>
      </c>
      <c r="AD528" s="377" t="n">
        <f aca="false">SUMPRODUCT(B528:AA528,$B$1010:$AA$1010)</f>
        <v>69900.6969461537</v>
      </c>
      <c r="AE528" s="378" t="n">
        <f aca="false">SUMPRODUCT(B528:AA528,$B$1012:$AA$1012)</f>
        <v>51770.4794546289</v>
      </c>
      <c r="AF528" s="379" t="n">
        <f aca="false">XIRR(B528:AA528,$B$1:$AA$1)</f>
        <v>0.160688610830145</v>
      </c>
      <c r="AG528" s="380" t="n">
        <f aca="false">1-EXP(-(1/0.25)*(AD528/ABS($AD$1010)))</f>
        <v>0.975928946451801</v>
      </c>
    </row>
    <row r="529" customFormat="false" ht="12.75" hidden="false" customHeight="false" outlineLevel="0" collapsed="false">
      <c r="A529" s="371"/>
      <c r="B529" s="376" t="n">
        <f aca="false">+[2]data1cf!A529</f>
        <v>-112227.825123381</v>
      </c>
      <c r="C529" s="376" t="n">
        <f aca="false">+[2]data1cf!B529</f>
        <v>15529.374902099</v>
      </c>
      <c r="D529" s="376" t="n">
        <f aca="false">+[2]data1cf!C529</f>
        <v>24241.1236506826</v>
      </c>
      <c r="E529" s="376" t="n">
        <f aca="false">+[2]data1cf!D529</f>
        <v>22915.6208677699</v>
      </c>
      <c r="F529" s="376" t="n">
        <f aca="false">+[2]data1cf!E529</f>
        <v>21254.8446413205</v>
      </c>
      <c r="G529" s="376" t="n">
        <f aca="false">+[2]data1cf!F529</f>
        <v>20130.1738584194</v>
      </c>
      <c r="H529" s="376" t="n">
        <f aca="false">+[2]data1cf!G529</f>
        <v>18716.6562921</v>
      </c>
      <c r="I529" s="376" t="n">
        <f aca="false">+[2]data1cf!H529</f>
        <v>17598.30555765</v>
      </c>
      <c r="J529" s="376" t="n">
        <f aca="false">+[2]data1cf!I529</f>
        <v>16833.4915433375</v>
      </c>
      <c r="K529" s="376" t="n">
        <f aca="false">+[2]data1cf!J529</f>
        <v>16165.6126610064</v>
      </c>
      <c r="L529" s="376" t="n">
        <f aca="false">+[2]data1cf!K529</f>
        <v>15316.2438763887</v>
      </c>
      <c r="M529" s="376" t="n">
        <f aca="false">+[2]data1cf!L529</f>
        <v>14574.7200702168</v>
      </c>
      <c r="N529" s="376" t="n">
        <f aca="false">+[2]data1cf!M529</f>
        <v>13799.0869449007</v>
      </c>
      <c r="O529" s="376" t="n">
        <f aca="false">+[2]data1cf!N529</f>
        <v>13120.6946091868</v>
      </c>
      <c r="P529" s="376" t="n">
        <f aca="false">+[2]data1cf!O529</f>
        <v>14195.96409343</v>
      </c>
      <c r="Q529" s="376" t="n">
        <f aca="false">+[2]data1cf!P529</f>
        <v>15538.0050490845</v>
      </c>
      <c r="R529" s="376" t="n">
        <f aca="false">+[2]data1cf!Q529</f>
        <v>13940.5901689171</v>
      </c>
      <c r="S529" s="376" t="n">
        <f aca="false">+[2]data1cf!R529</f>
        <v>10138.0175648547</v>
      </c>
      <c r="T529" s="376" t="n">
        <f aca="false">+[2]data1cf!S529</f>
        <v>9553.49351058012</v>
      </c>
      <c r="U529" s="376" t="n">
        <f aca="false">+[2]data1cf!T529</f>
        <v>8968.99818527151</v>
      </c>
      <c r="V529" s="376" t="n">
        <f aca="false">+[2]data1cf!U529</f>
        <v>8384.53245079784</v>
      </c>
      <c r="W529" s="376" t="n">
        <f aca="false">+[2]data1cf!V529</f>
        <v>11947.3642444936</v>
      </c>
      <c r="X529" s="376" t="n">
        <f aca="false">+[2]data1cf!W529</f>
        <v>11362.9603814968</v>
      </c>
      <c r="Y529" s="376" t="n">
        <f aca="false">+[2]data1cf!X529</f>
        <v>10778.5888532042</v>
      </c>
      <c r="Z529" s="376" t="n">
        <f aca="false">+[2]data1cf!Y529</f>
        <v>10194.2506296571</v>
      </c>
      <c r="AA529" s="376" t="n">
        <f aca="false">+[2]data1cf!Z529</f>
        <v>9609.94670999777</v>
      </c>
      <c r="AB529" s="376"/>
      <c r="AC529" s="377" t="n">
        <f aca="false">XNPV(0.1,B529:AA529,$B$1:$AA$1)</f>
        <v>42659.48877474</v>
      </c>
      <c r="AD529" s="377" t="n">
        <f aca="false">SUMPRODUCT(B529:AA529,$B$1010:$AA$1010)</f>
        <v>79600.4667522535</v>
      </c>
      <c r="AE529" s="378" t="n">
        <f aca="false">SUMPRODUCT(B529:AA529,$B$1012:$AA$1012)</f>
        <v>58356.3996208878</v>
      </c>
      <c r="AF529" s="379" t="n">
        <f aca="false">XIRR(B529:AA529,$B$1:$AA$1)</f>
        <v>0.156369024108181</v>
      </c>
      <c r="AG529" s="380" t="n">
        <f aca="false">1-EXP(-(1/0.25)*(AD529/ABS($AD$1010)))</f>
        <v>0.985648302370436</v>
      </c>
    </row>
    <row r="530" customFormat="false" ht="12.75" hidden="false" customHeight="false" outlineLevel="0" collapsed="false">
      <c r="A530" s="371"/>
      <c r="B530" s="376" t="n">
        <f aca="false">+[2]data1cf!A530</f>
        <v>-92879.5924099021</v>
      </c>
      <c r="C530" s="376" t="n">
        <f aca="false">+[2]data1cf!B530</f>
        <v>13299.4041082827</v>
      </c>
      <c r="D530" s="376" t="n">
        <f aca="false">+[2]data1cf!C530</f>
        <v>20430.5352592757</v>
      </c>
      <c r="E530" s="376" t="n">
        <f aca="false">+[2]data1cf!D530</f>
        <v>19291.8161308631</v>
      </c>
      <c r="F530" s="376" t="n">
        <f aca="false">+[2]data1cf!E530</f>
        <v>17890.473253162</v>
      </c>
      <c r="G530" s="376" t="n">
        <f aca="false">+[2]data1cf!F530</f>
        <v>16960.7817693772</v>
      </c>
      <c r="H530" s="376" t="n">
        <f aca="false">+[2]data1cf!G530</f>
        <v>15789.8720958646</v>
      </c>
      <c r="I530" s="376" t="n">
        <f aca="false">+[2]data1cf!H530</f>
        <v>14864.3265792082</v>
      </c>
      <c r="J530" s="376" t="n">
        <f aca="false">+[2]data1cf!I530</f>
        <v>14231.3675617753</v>
      </c>
      <c r="K530" s="376" t="n">
        <f aca="false">+[2]data1cf!J530</f>
        <v>13679.7493795256</v>
      </c>
      <c r="L530" s="376" t="n">
        <f aca="false">+[2]data1cf!K530</f>
        <v>12975.695497061</v>
      </c>
      <c r="M530" s="376" t="n">
        <f aca="false">+[2]data1cf!L530</f>
        <v>12362.0114235813</v>
      </c>
      <c r="N530" s="376" t="n">
        <f aca="false">+[2]data1cf!M530</f>
        <v>11720.0985248881</v>
      </c>
      <c r="O530" s="376" t="n">
        <f aca="false">+[2]data1cf!N530</f>
        <v>11159.8165179487</v>
      </c>
      <c r="P530" s="376" t="n">
        <f aca="false">+[2]data1cf!O530</f>
        <v>12048.5535025345</v>
      </c>
      <c r="Q530" s="376" t="n">
        <f aca="false">+[2]data1cf!P530</f>
        <v>13159.2247359969</v>
      </c>
      <c r="R530" s="376" t="n">
        <f aca="false">+[2]data1cf!Q530</f>
        <v>11837.2063968163</v>
      </c>
      <c r="S530" s="376" t="n">
        <f aca="false">+[2]data1cf!R530</f>
        <v>8690.20258393748</v>
      </c>
      <c r="T530" s="376" t="n">
        <f aca="false">+[2]data1cf!S530</f>
        <v>8206.45128736624</v>
      </c>
      <c r="U530" s="376" t="n">
        <f aca="false">+[2]data1cf!T530</f>
        <v>7722.72376684738</v>
      </c>
      <c r="V530" s="376" t="n">
        <f aca="false">+[2]data1cf!U530</f>
        <v>7239.02073566249</v>
      </c>
      <c r="W530" s="376" t="n">
        <f aca="false">+[2]data1cf!V530</f>
        <v>10187.6153864071</v>
      </c>
      <c r="X530" s="376" t="n">
        <f aca="false">+[2]data1cf!W530</f>
        <v>9703.9635599706</v>
      </c>
      <c r="Y530" s="376" t="n">
        <f aca="false">+[2]data1cf!X530</f>
        <v>9220.33849369053</v>
      </c>
      <c r="Z530" s="376" t="n">
        <f aca="false">+[2]data1cf!Y530</f>
        <v>8736.74099037158</v>
      </c>
      <c r="AA530" s="376" t="n">
        <f aca="false">+[2]data1cf!Z530</f>
        <v>8253.1718769026</v>
      </c>
      <c r="AB530" s="376"/>
      <c r="AC530" s="377" t="n">
        <f aca="false">XNPV(0.1,B530:AA530,$B$1:$AA$1)</f>
        <v>38238.7032932619</v>
      </c>
      <c r="AD530" s="377" t="n">
        <f aca="false">SUMPRODUCT(B530:AA530,$B$1010:$AA$1010)</f>
        <v>69504.7657662618</v>
      </c>
      <c r="AE530" s="378" t="n">
        <f aca="false">SUMPRODUCT(B530:AA530,$B$1012:$AA$1012)</f>
        <v>51486.154257966</v>
      </c>
      <c r="AF530" s="379" t="n">
        <f aca="false">XIRR(B530:AA530,$B$1:$AA$1)</f>
        <v>0.160775319726911</v>
      </c>
      <c r="AG530" s="380" t="n">
        <f aca="false">1-EXP(-(1/0.25)*(AD530/ABS($AD$1010)))</f>
        <v>0.975415429444529</v>
      </c>
    </row>
    <row r="531" customFormat="false" ht="12.75" hidden="false" customHeight="false" outlineLevel="0" collapsed="false">
      <c r="A531" s="371"/>
      <c r="B531" s="376" t="n">
        <f aca="false">+[2]data1cf!A531</f>
        <v>-88829.5469778688</v>
      </c>
      <c r="C531" s="376" t="n">
        <f aca="false">+[2]data1cf!B531</f>
        <v>12757.122802317</v>
      </c>
      <c r="D531" s="376" t="n">
        <f aca="false">+[2]data1cf!C531</f>
        <v>19672.6208040955</v>
      </c>
      <c r="E531" s="376" t="n">
        <f aca="false">+[2]data1cf!D531</f>
        <v>18588.0095926568</v>
      </c>
      <c r="F531" s="376" t="n">
        <f aca="false">+[2]data1cf!E531</f>
        <v>17186.2302778963</v>
      </c>
      <c r="G531" s="376" t="n">
        <f aca="false">+[2]data1cf!F531</f>
        <v>16297.3526002829</v>
      </c>
      <c r="H531" s="376" t="n">
        <f aca="false">+[2]data1cf!G531</f>
        <v>15177.2265307607</v>
      </c>
      <c r="I531" s="376" t="n">
        <f aca="false">+[2]data1cf!H531</f>
        <v>14292.0397333301</v>
      </c>
      <c r="J531" s="376" t="n">
        <f aca="false">+[2]data1cf!I531</f>
        <v>13686.6811037833</v>
      </c>
      <c r="K531" s="376" t="n">
        <f aca="false">+[2]data1cf!J531</f>
        <v>13159.3990520868</v>
      </c>
      <c r="L531" s="376" t="n">
        <f aca="false">+[2]data1cf!K531</f>
        <v>12485.7630359146</v>
      </c>
      <c r="M531" s="376" t="n">
        <f aca="false">+[2]data1cf!L531</f>
        <v>11898.838859997</v>
      </c>
      <c r="N531" s="376" t="n">
        <f aca="false">+[2]data1cf!M531</f>
        <v>11284.916786152</v>
      </c>
      <c r="O531" s="376" t="n">
        <f aca="false">+[2]data1cf!N531</f>
        <v>10749.3580810569</v>
      </c>
      <c r="P531" s="376" t="n">
        <f aca="false">+[2]data1cf!O531</f>
        <v>11599.0493755608</v>
      </c>
      <c r="Q531" s="376" t="n">
        <f aca="false">+[2]data1cf!P531</f>
        <v>12661.2894215162</v>
      </c>
      <c r="R531" s="376" t="n">
        <f aca="false">+[2]data1cf!Q531</f>
        <v>11396.9181304841</v>
      </c>
      <c r="S531" s="376" t="n">
        <f aca="false">+[2]data1cf!R531</f>
        <v>8387.14046261992</v>
      </c>
      <c r="T531" s="376" t="n">
        <f aca="false">+[2]data1cf!S531</f>
        <v>7924.4833017795</v>
      </c>
      <c r="U531" s="376" t="n">
        <f aca="false">+[2]data1cf!T531</f>
        <v>7461.84888022883</v>
      </c>
      <c r="V531" s="376" t="n">
        <f aca="false">+[2]data1cf!U531</f>
        <v>6999.23788014658</v>
      </c>
      <c r="W531" s="376" t="n">
        <f aca="false">+[2]data1cf!V531</f>
        <v>9819.25808319699</v>
      </c>
      <c r="X531" s="376" t="n">
        <f aca="false">+[2]data1cf!W531</f>
        <v>9356.6960550631</v>
      </c>
      <c r="Y531" s="376" t="n">
        <f aca="false">+[2]data1cf!X531</f>
        <v>8894.15962020015</v>
      </c>
      <c r="Z531" s="376" t="n">
        <f aca="false">+[2]data1cf!Y531</f>
        <v>8431.64954640625</v>
      </c>
      <c r="AA531" s="376" t="n">
        <f aca="false">+[2]data1cf!Z531</f>
        <v>7969.1666245135</v>
      </c>
      <c r="AB531" s="376"/>
      <c r="AC531" s="377" t="n">
        <f aca="false">XNPV(0.1,B531:AA531,$B$1:$AA$1)</f>
        <v>37318.6413925085</v>
      </c>
      <c r="AD531" s="377" t="n">
        <f aca="false">SUMPRODUCT(B531:AA531,$B$1010:$AA$1010)</f>
        <v>67402.1775119779</v>
      </c>
      <c r="AE531" s="378" t="n">
        <f aca="false">SUMPRODUCT(B531:AA531,$B$1012:$AA$1012)</f>
        <v>50056.4645241551</v>
      </c>
      <c r="AF531" s="379" t="n">
        <f aca="false">XIRR(B531:AA531,$B$1:$AA$1)</f>
        <v>0.161934464201694</v>
      </c>
      <c r="AG531" s="380" t="n">
        <f aca="false">1-EXP(-(1/0.25)*(AD531/ABS($AD$1010)))</f>
        <v>0.97249911425885</v>
      </c>
    </row>
    <row r="532" customFormat="false" ht="12.75" hidden="false" customHeight="false" outlineLevel="0" collapsed="false">
      <c r="A532" s="371"/>
      <c r="B532" s="376" t="n">
        <f aca="false">+[2]data1cf!A532</f>
        <v>-109880.378406854</v>
      </c>
      <c r="C532" s="376" t="n">
        <f aca="false">+[2]data1cf!B532</f>
        <v>15305.4742899815</v>
      </c>
      <c r="D532" s="376" t="n">
        <f aca="false">+[2]data1cf!C532</f>
        <v>23813.2043981376</v>
      </c>
      <c r="E532" s="376" t="n">
        <f aca="false">+[2]data1cf!D532</f>
        <v>22515.293880485</v>
      </c>
      <c r="F532" s="376" t="n">
        <f aca="false">+[2]data1cf!E532</f>
        <v>20846.6583906554</v>
      </c>
      <c r="G532" s="376" t="n">
        <f aca="false">+[2]data1cf!F532</f>
        <v>19745.643696777</v>
      </c>
      <c r="H532" s="376" t="n">
        <f aca="false">+[2]data1cf!G532</f>
        <v>18361.5608137078</v>
      </c>
      <c r="I532" s="376" t="n">
        <f aca="false">+[2]data1cf!H532</f>
        <v>17266.602395349</v>
      </c>
      <c r="J532" s="376" t="n">
        <f aca="false">+[2]data1cf!I532</f>
        <v>16517.7858410663</v>
      </c>
      <c r="K532" s="376" t="n">
        <f aca="false">+[2]data1cf!J532</f>
        <v>15864.0124226662</v>
      </c>
      <c r="L532" s="376" t="n">
        <f aca="false">+[2]data1cf!K532</f>
        <v>15032.2741366565</v>
      </c>
      <c r="M532" s="376" t="n">
        <f aca="false">+[2]data1cf!L532</f>
        <v>14306.2606339419</v>
      </c>
      <c r="N532" s="376" t="n">
        <f aca="false">+[2]data1cf!M532</f>
        <v>13546.8512698121</v>
      </c>
      <c r="O532" s="376" t="n">
        <f aca="false">+[2]data1cf!N532</f>
        <v>12882.78880637</v>
      </c>
      <c r="P532" s="376" t="n">
        <f aca="false">+[2]data1cf!O532</f>
        <v>13935.4270193063</v>
      </c>
      <c r="Q532" s="376" t="n">
        <f aca="false">+[2]data1cf!P532</f>
        <v>15249.3967757611</v>
      </c>
      <c r="R532" s="376" t="n">
        <f aca="false">+[2]data1cf!Q532</f>
        <v>13685.3946995151</v>
      </c>
      <c r="S532" s="376" t="n">
        <f aca="false">+[2]data1cf!R532</f>
        <v>9962.35973742297</v>
      </c>
      <c r="T532" s="376" t="n">
        <f aca="false">+[2]data1cf!S532</f>
        <v>9390.06205455345</v>
      </c>
      <c r="U532" s="376" t="n">
        <f aca="false">+[2]data1cf!T532</f>
        <v>8817.79249973189</v>
      </c>
      <c r="V532" s="376" t="n">
        <f aca="false">+[2]data1cf!U532</f>
        <v>8245.5519167998</v>
      </c>
      <c r="W532" s="376" t="n">
        <f aca="false">+[2]data1cf!V532</f>
        <v>11733.8606785607</v>
      </c>
      <c r="X532" s="376" t="n">
        <f aca="false">+[2]data1cf!W532</f>
        <v>11161.6806729522</v>
      </c>
      <c r="Y532" s="376" t="n">
        <f aca="false">+[2]data1cf!X532</f>
        <v>10589.5323257096</v>
      </c>
      <c r="Z532" s="376" t="n">
        <f aca="false">+[2]data1cf!Y532</f>
        <v>10017.4165865838</v>
      </c>
      <c r="AA532" s="376" t="n">
        <f aca="false">+[2]data1cf!Z532</f>
        <v>9445.33443381831</v>
      </c>
      <c r="AB532" s="376"/>
      <c r="AC532" s="377" t="n">
        <f aca="false">XNPV(0.1,B532:AA532,$B$1:$AA$1)</f>
        <v>42223.5156154136</v>
      </c>
      <c r="AD532" s="377" t="n">
        <f aca="false">SUMPRODUCT(B532:AA532,$B$1010:$AA$1010)</f>
        <v>78484.3615266865</v>
      </c>
      <c r="AE532" s="378" t="n">
        <f aca="false">SUMPRODUCT(B532:AA532,$B$1012:$AA$1012)</f>
        <v>57628.2334834418</v>
      </c>
      <c r="AF532" s="379" t="n">
        <f aca="false">XIRR(B532:AA532,$B$1:$AA$1)</f>
        <v>0.156988151566783</v>
      </c>
      <c r="AG532" s="380" t="n">
        <f aca="false">1-EXP(-(1/0.25)*(AD532/ABS($AD$1010)))</f>
        <v>0.984768384710985</v>
      </c>
    </row>
    <row r="533" customFormat="false" ht="12.75" hidden="false" customHeight="false" outlineLevel="0" collapsed="false">
      <c r="A533" s="371"/>
      <c r="B533" s="376" t="n">
        <f aca="false">+[2]data1cf!A533</f>
        <v>-91145.1852180715</v>
      </c>
      <c r="C533" s="376" t="n">
        <f aca="false">+[2]data1cf!B533</f>
        <v>13050.1351101766</v>
      </c>
      <c r="D533" s="376" t="n">
        <f aca="false">+[2]data1cf!C533</f>
        <v>20109.800712354</v>
      </c>
      <c r="E533" s="376" t="n">
        <f aca="false">+[2]data1cf!D533</f>
        <v>18998.4775175625</v>
      </c>
      <c r="F533" s="376" t="n">
        <f aca="false">+[2]data1cf!E533</f>
        <v>17588.8855051738</v>
      </c>
      <c r="G533" s="376" t="n">
        <f aca="false">+[2]data1cf!F533</f>
        <v>16676.6722843215</v>
      </c>
      <c r="H533" s="376" t="n">
        <f aca="false">+[2]data1cf!G533</f>
        <v>15527.5103786959</v>
      </c>
      <c r="I533" s="376" t="n">
        <f aca="false">+[2]data1cf!H533</f>
        <v>14619.2482367703</v>
      </c>
      <c r="J533" s="376" t="n">
        <f aca="false">+[2]data1cf!I533</f>
        <v>13998.108916684</v>
      </c>
      <c r="K533" s="376" t="n">
        <f aca="false">+[2]data1cf!J533</f>
        <v>13456.9125335378</v>
      </c>
      <c r="L533" s="376" t="n">
        <f aca="false">+[2]data1cf!K533</f>
        <v>12765.8849163197</v>
      </c>
      <c r="M533" s="376" t="n">
        <f aca="false">+[2]data1cf!L533</f>
        <v>12163.6606053447</v>
      </c>
      <c r="N533" s="376" t="n">
        <f aca="false">+[2]data1cf!M533</f>
        <v>11533.7346062398</v>
      </c>
      <c r="O533" s="376" t="n">
        <f aca="false">+[2]data1cf!N533</f>
        <v>10984.040202142</v>
      </c>
      <c r="P533" s="376" t="n">
        <f aca="false">+[2]data1cf!O533</f>
        <v>11856.0561086993</v>
      </c>
      <c r="Q533" s="376" t="n">
        <f aca="false">+[2]data1cf!P533</f>
        <v>12945.9869822495</v>
      </c>
      <c r="R533" s="376" t="n">
        <f aca="false">+[2]data1cf!Q533</f>
        <v>11648.6556389494</v>
      </c>
      <c r="S533" s="376" t="n">
        <f aca="false">+[2]data1cf!R533</f>
        <v>8560.41808358912</v>
      </c>
      <c r="T533" s="376" t="n">
        <f aca="false">+[2]data1cf!S533</f>
        <v>8085.70022166224</v>
      </c>
      <c r="U533" s="376" t="n">
        <f aca="false">+[2]data1cf!T533</f>
        <v>7611.00569180048</v>
      </c>
      <c r="V533" s="376" t="n">
        <f aca="false">+[2]data1cf!U533</f>
        <v>7136.33519396581</v>
      </c>
      <c r="W533" s="376" t="n">
        <f aca="false">+[2]data1cf!V533</f>
        <v>10029.8686236677</v>
      </c>
      <c r="X533" s="376" t="n">
        <f aca="false">+[2]data1cf!W533</f>
        <v>9555.2483743984</v>
      </c>
      <c r="Y533" s="376" t="n">
        <f aca="false">+[2]data1cf!X533</f>
        <v>9080.65438557401</v>
      </c>
      <c r="Z533" s="376" t="n">
        <f aca="false">+[2]data1cf!Y533</f>
        <v>8606.08744500782</v>
      </c>
      <c r="AA533" s="376" t="n">
        <f aca="false">+[2]data1cf!Z533</f>
        <v>8131.54836414757</v>
      </c>
      <c r="AB533" s="376"/>
      <c r="AC533" s="377" t="n">
        <f aca="false">XNPV(0.1,B533:AA533,$B$1:$AA$1)</f>
        <v>37838.4276930079</v>
      </c>
      <c r="AD533" s="377" t="n">
        <f aca="false">SUMPRODUCT(B533:AA533,$B$1010:$AA$1010)</f>
        <v>68598.4823142572</v>
      </c>
      <c r="AE533" s="378" t="n">
        <f aca="false">SUMPRODUCT(B533:AA533,$B$1012:$AA$1012)</f>
        <v>50867.8547764004</v>
      </c>
      <c r="AF533" s="379" t="n">
        <f aca="false">XIRR(B533:AA533,$B$1:$AA$1)</f>
        <v>0.161244522152037</v>
      </c>
      <c r="AG533" s="380" t="n">
        <f aca="false">1-EXP(-(1/0.25)*(AD533/ABS($AD$1010)))</f>
        <v>0.974198376911035</v>
      </c>
    </row>
    <row r="534" customFormat="false" ht="12.75" hidden="false" customHeight="false" outlineLevel="0" collapsed="false">
      <c r="A534" s="371"/>
      <c r="B534" s="376" t="n">
        <f aca="false">+[2]data1cf!A534</f>
        <v>-103926.081417096</v>
      </c>
      <c r="C534" s="376" t="n">
        <f aca="false">+[2]data1cf!B534</f>
        <v>14592.5482689199</v>
      </c>
      <c r="D534" s="376" t="n">
        <f aca="false">+[2]data1cf!C534</f>
        <v>22706.4323485012</v>
      </c>
      <c r="E534" s="376" t="n">
        <f aca="false">+[2]data1cf!D534</f>
        <v>21362.3914717907</v>
      </c>
      <c r="F534" s="376" t="n">
        <f aca="false">+[2]data1cf!E534</f>
        <v>19811.2942452271</v>
      </c>
      <c r="G534" s="376" t="n">
        <f aca="false">+[2]data1cf!F534</f>
        <v>18770.2832049633</v>
      </c>
      <c r="H534" s="376" t="n">
        <f aca="false">+[2]data1cf!G534</f>
        <v>17460.8613758116</v>
      </c>
      <c r="I534" s="376" t="n">
        <f aca="false">+[2]data1cf!H534</f>
        <v>16425.2375512071</v>
      </c>
      <c r="J534" s="376" t="n">
        <f aca="false">+[2]data1cf!I534</f>
        <v>15716.9985433407</v>
      </c>
      <c r="K534" s="376" t="n">
        <f aca="false">+[2]data1cf!J534</f>
        <v>15099.0036245469</v>
      </c>
      <c r="L534" s="376" t="n">
        <f aca="false">+[2]data1cf!K534</f>
        <v>14311.9850861891</v>
      </c>
      <c r="M534" s="376" t="n">
        <f aca="false">+[2]data1cf!L534</f>
        <v>13625.3134575781</v>
      </c>
      <c r="N534" s="376" t="n">
        <f aca="false">+[2]data1cf!M534</f>
        <v>12907.0556525928</v>
      </c>
      <c r="O534" s="376" t="n">
        <f aca="false">+[2]data1cf!N534</f>
        <v>12279.3409003601</v>
      </c>
      <c r="P534" s="376" t="n">
        <f aca="false">+[2]data1cf!O534</f>
        <v>13274.5749091167</v>
      </c>
      <c r="Q534" s="376" t="n">
        <f aca="false">+[2]data1cf!P534</f>
        <v>14517.3420880146</v>
      </c>
      <c r="R534" s="376" t="n">
        <f aca="false">+[2]data1cf!Q534</f>
        <v>13038.091566046</v>
      </c>
      <c r="S534" s="376" t="n">
        <f aca="false">+[2]data1cf!R534</f>
        <v>9516.80377837171</v>
      </c>
      <c r="T534" s="376" t="n">
        <f aca="false">+[2]data1cf!S534</f>
        <v>8975.51827820268</v>
      </c>
      <c r="U534" s="376" t="n">
        <f aca="false">+[2]data1cf!T534</f>
        <v>8434.25938185364</v>
      </c>
      <c r="V534" s="376" t="n">
        <f aca="false">+[2]data1cf!U534</f>
        <v>7893.02788743918</v>
      </c>
      <c r="W534" s="376" t="n">
        <f aca="false">+[2]data1cf!V534</f>
        <v>11192.3090297047</v>
      </c>
      <c r="X534" s="376" t="n">
        <f aca="false">+[2]data1cf!W534</f>
        <v>10651.1348299953</v>
      </c>
      <c r="Y534" s="376" t="n">
        <f aca="false">+[2]data1cf!X534</f>
        <v>10109.9905731196</v>
      </c>
      <c r="Z534" s="376" t="n">
        <f aca="false">+[2]data1cf!Y534</f>
        <v>9568.87715736272</v>
      </c>
      <c r="AA534" s="376" t="n">
        <f aca="false">+[2]data1cf!Z534</f>
        <v>9027.79550795819</v>
      </c>
      <c r="AB534" s="376"/>
      <c r="AC534" s="377" t="n">
        <f aca="false">XNPV(0.1,B534:AA534,$B$1:$AA$1)</f>
        <v>40864.946722128</v>
      </c>
      <c r="AD534" s="377" t="n">
        <f aca="false">SUMPRODUCT(B534:AA534,$B$1010:$AA$1010)</f>
        <v>75379.3639299602</v>
      </c>
      <c r="AE534" s="378" t="n">
        <f aca="false">SUMPRODUCT(B534:AA534,$B$1012:$AA$1012)</f>
        <v>55515.8884330216</v>
      </c>
      <c r="AF534" s="379" t="n">
        <f aca="false">XIRR(B534:AA534,$B$1:$AA$1)</f>
        <v>0.158241500667787</v>
      </c>
      <c r="AG534" s="380" t="n">
        <f aca="false">1-EXP(-(1/0.25)*(AD534/ABS($AD$1010)))</f>
        <v>0.982026189864731</v>
      </c>
    </row>
    <row r="535" customFormat="false" ht="12.75" hidden="false" customHeight="false" outlineLevel="0" collapsed="false">
      <c r="A535" s="371"/>
      <c r="B535" s="376" t="n">
        <f aca="false">+[2]data1cf!A535</f>
        <v>-99105.8095803154</v>
      </c>
      <c r="C535" s="376" t="n">
        <f aca="false">+[2]data1cf!B535</f>
        <v>13972.6974713501</v>
      </c>
      <c r="D535" s="376" t="n">
        <f aca="false">+[2]data1cf!C535</f>
        <v>21692.8418390165</v>
      </c>
      <c r="E535" s="376" t="n">
        <f aca="false">+[2]data1cf!D535</f>
        <v>20446.5553593697</v>
      </c>
      <c r="F535" s="376" t="n">
        <f aca="false">+[2]data1cf!E535</f>
        <v>18973.1202946154</v>
      </c>
      <c r="G535" s="376" t="n">
        <f aca="false">+[2]data1cf!F535</f>
        <v>17980.6849169562</v>
      </c>
      <c r="H535" s="376" t="n">
        <f aca="false">+[2]data1cf!G535</f>
        <v>16731.7045767195</v>
      </c>
      <c r="I535" s="376" t="n">
        <f aca="false">+[2]data1cf!H535</f>
        <v>15744.1147806011</v>
      </c>
      <c r="J535" s="376" t="n">
        <f aca="false">+[2]data1cf!I535</f>
        <v>15068.7251258209</v>
      </c>
      <c r="K535" s="376" t="n">
        <f aca="false">+[2]data1cf!J535</f>
        <v>14479.6945153763</v>
      </c>
      <c r="L535" s="376" t="n">
        <f aca="false">+[2]data1cf!K535</f>
        <v>13728.878628738</v>
      </c>
      <c r="M535" s="376" t="n">
        <f aca="false">+[2]data1cf!L535</f>
        <v>13074.0560207711</v>
      </c>
      <c r="N535" s="376" t="n">
        <f aca="false">+[2]data1cf!M535</f>
        <v>12389.1122580522</v>
      </c>
      <c r="O535" s="376" t="n">
        <f aca="false">+[2]data1cf!N535</f>
        <v>11790.8226166219</v>
      </c>
      <c r="P535" s="376" t="n">
        <f aca="false">+[2]data1cf!O535</f>
        <v>12739.5853342763</v>
      </c>
      <c r="Q535" s="376" t="n">
        <f aca="false">+[2]data1cf!P535</f>
        <v>13924.7108167835</v>
      </c>
      <c r="R535" s="376" t="n">
        <f aca="false">+[2]data1cf!Q535</f>
        <v>12514.0704986575</v>
      </c>
      <c r="S535" s="376" t="n">
        <f aca="false">+[2]data1cf!R535</f>
        <v>9156.10614356796</v>
      </c>
      <c r="T535" s="376" t="n">
        <f aca="false">+[2]data1cf!S535</f>
        <v>8639.92640334432</v>
      </c>
      <c r="U535" s="376" t="n">
        <f aca="false">+[2]data1cf!T535</f>
        <v>8123.77203300937</v>
      </c>
      <c r="V535" s="376" t="n">
        <f aca="false">+[2]data1cf!U535</f>
        <v>7607.64379365977</v>
      </c>
      <c r="W535" s="376" t="n">
        <f aca="false">+[2]data1cf!V535</f>
        <v>10753.8985564561</v>
      </c>
      <c r="X535" s="376" t="n">
        <f aca="false">+[2]data1cf!W535</f>
        <v>10237.8249543837</v>
      </c>
      <c r="Y535" s="376" t="n">
        <f aca="false">+[2]data1cf!X535</f>
        <v>9721.77990634463</v>
      </c>
      <c r="Z535" s="376" t="n">
        <f aca="false">+[2]data1cf!Y535</f>
        <v>9205.76426895975</v>
      </c>
      <c r="AA535" s="376" t="n">
        <f aca="false">+[2]data1cf!Z535</f>
        <v>8689.77892454872</v>
      </c>
      <c r="AB535" s="376"/>
      <c r="AC535" s="377" t="n">
        <f aca="false">XNPV(0.1,B535:AA535,$B$1:$AA$1)</f>
        <v>39642.2666794072</v>
      </c>
      <c r="AD535" s="377" t="n">
        <f aca="false">SUMPRODUCT(B535:AA535,$B$1010:$AA$1010)</f>
        <v>72734.2215511822</v>
      </c>
      <c r="AE535" s="378" t="n">
        <f aca="false">SUMPRODUCT(B535:AA535,$B$1012:$AA$1012)</f>
        <v>53677.7709546169</v>
      </c>
      <c r="AF535" s="379" t="n">
        <f aca="false">XIRR(B535:AA535,$B$1:$AA$1)</f>
        <v>0.159134939186905</v>
      </c>
      <c r="AG535" s="380" t="n">
        <f aca="false">1-EXP(-(1/0.25)*(AD535/ABS($AD$1010)))</f>
        <v>0.979303986891516</v>
      </c>
    </row>
    <row r="536" customFormat="false" ht="12.75" hidden="false" customHeight="false" outlineLevel="0" collapsed="false">
      <c r="A536" s="371"/>
      <c r="B536" s="376" t="n">
        <f aca="false">+[2]data1cf!A536</f>
        <v>-91514.3850204349</v>
      </c>
      <c r="C536" s="376" t="n">
        <f aca="false">+[2]data1cf!B536</f>
        <v>13082.9929303649</v>
      </c>
      <c r="D536" s="376" t="n">
        <f aca="false">+[2]data1cf!C536</f>
        <v>20137.6704753102</v>
      </c>
      <c r="E536" s="376" t="n">
        <f aca="false">+[2]data1cf!D536</f>
        <v>19070.1927494659</v>
      </c>
      <c r="F536" s="376" t="n">
        <f aca="false">+[2]data1cf!E536</f>
        <v>17653.0838880431</v>
      </c>
      <c r="G536" s="376" t="n">
        <f aca="false">+[2]data1cf!F536</f>
        <v>16737.1501041935</v>
      </c>
      <c r="H536" s="376" t="n">
        <f aca="false">+[2]data1cf!G536</f>
        <v>15583.3587945596</v>
      </c>
      <c r="I536" s="376" t="n">
        <f aca="false">+[2]data1cf!H536</f>
        <v>14671.4175750997</v>
      </c>
      <c r="J536" s="376" t="n">
        <f aca="false">+[2]data1cf!I536</f>
        <v>14047.7622195952</v>
      </c>
      <c r="K536" s="376" t="n">
        <f aca="false">+[2]data1cf!J536</f>
        <v>13504.3473688438</v>
      </c>
      <c r="L536" s="376" t="n">
        <f aca="false">+[2]data1cf!K536</f>
        <v>12810.5468765031</v>
      </c>
      <c r="M536" s="376" t="n">
        <f aca="false">+[2]data1cf!L536</f>
        <v>12205.8831487223</v>
      </c>
      <c r="N536" s="376" t="n">
        <f aca="false">+[2]data1cf!M536</f>
        <v>11573.4055221912</v>
      </c>
      <c r="O536" s="376" t="n">
        <f aca="false">+[2]data1cf!N536</f>
        <v>11021.4573561769</v>
      </c>
      <c r="P536" s="376" t="n">
        <f aca="false">+[2]data1cf!O536</f>
        <v>11897.0326452901</v>
      </c>
      <c r="Q536" s="376" t="n">
        <f aca="false">+[2]data1cf!P536</f>
        <v>12991.3784779206</v>
      </c>
      <c r="R536" s="376" t="n">
        <f aca="false">+[2]data1cf!Q536</f>
        <v>11688.792063007</v>
      </c>
      <c r="S536" s="376" t="n">
        <f aca="false">+[2]data1cf!R536</f>
        <v>8588.04505152616</v>
      </c>
      <c r="T536" s="376" t="n">
        <f aca="false">+[2]data1cf!S536</f>
        <v>8111.40426036958</v>
      </c>
      <c r="U536" s="376" t="n">
        <f aca="false">+[2]data1cf!T536</f>
        <v>7634.78689578882</v>
      </c>
      <c r="V536" s="376" t="n">
        <f aca="false">+[2]data1cf!U536</f>
        <v>7158.19366058114</v>
      </c>
      <c r="W536" s="376" t="n">
        <f aca="false">+[2]data1cf!V536</f>
        <v>10063.4478626729</v>
      </c>
      <c r="X536" s="376" t="n">
        <f aca="false">+[2]data1cf!W536</f>
        <v>9586.90507957141</v>
      </c>
      <c r="Y536" s="376" t="n">
        <f aca="false">+[2]data1cf!X536</f>
        <v>9110.38866328738</v>
      </c>
      <c r="Z536" s="376" t="n">
        <f aca="false">+[2]data1cf!Y536</f>
        <v>8633.89940482534</v>
      </c>
      <c r="AA536" s="376" t="n">
        <f aca="false">+[2]data1cf!Z536</f>
        <v>8157.43811891994</v>
      </c>
      <c r="AB536" s="376"/>
      <c r="AC536" s="377" t="n">
        <f aca="false">XNPV(0.1,B536:AA536,$B$1:$AA$1)</f>
        <v>37878.8483531936</v>
      </c>
      <c r="AD536" s="377" t="n">
        <f aca="false">SUMPRODUCT(B536:AA536,$B$1010:$AA$1010)</f>
        <v>68743.7478401878</v>
      </c>
      <c r="AE536" s="378" t="n">
        <f aca="false">SUMPRODUCT(B536:AA536,$B$1012:$AA$1012)</f>
        <v>50952.9466855699</v>
      </c>
      <c r="AF536" s="379" t="n">
        <f aca="false">XIRR(B536:AA536,$B$1:$AA$1)</f>
        <v>0.161051466265104</v>
      </c>
      <c r="AG536" s="380" t="n">
        <f aca="false">1-EXP(-(1/0.25)*(AD536/ABS($AD$1010)))</f>
        <v>0.97439743375335</v>
      </c>
    </row>
    <row r="537" customFormat="false" ht="12.75" hidden="false" customHeight="false" outlineLevel="0" collapsed="false">
      <c r="A537" s="371"/>
      <c r="B537" s="376" t="n">
        <f aca="false">+[2]data1cf!A537</f>
        <v>-108477.284281691</v>
      </c>
      <c r="C537" s="376" t="n">
        <f aca="false">+[2]data1cf!B537</f>
        <v>15131.5458367831</v>
      </c>
      <c r="D537" s="376" t="n">
        <f aca="false">+[2]data1cf!C537</f>
        <v>23560.3550514811</v>
      </c>
      <c r="E537" s="376" t="n">
        <f aca="false">+[2]data1cf!D537</f>
        <v>22143.1297190173</v>
      </c>
      <c r="F537" s="376" t="n">
        <f aca="false">+[2]data1cf!E537</f>
        <v>20602.6810827795</v>
      </c>
      <c r="G537" s="376" t="n">
        <f aca="false">+[2]data1cf!F537</f>
        <v>19515.8058874884</v>
      </c>
      <c r="H537" s="376" t="n">
        <f aca="false">+[2]data1cf!G537</f>
        <v>18149.3164308658</v>
      </c>
      <c r="I537" s="376" t="n">
        <f aca="false">+[2]data1cf!H537</f>
        <v>17068.3398511788</v>
      </c>
      <c r="J537" s="376" t="n">
        <f aca="false">+[2]data1cf!I537</f>
        <v>16329.0851506445</v>
      </c>
      <c r="K537" s="376" t="n">
        <f aca="false">+[2]data1cf!J537</f>
        <v>15683.7427195953</v>
      </c>
      <c r="L537" s="376" t="n">
        <f aca="false">+[2]data1cf!K537</f>
        <v>14862.5423720388</v>
      </c>
      <c r="M537" s="376" t="n">
        <f aca="false">+[2]data1cf!L537</f>
        <v>14145.7995443547</v>
      </c>
      <c r="N537" s="376" t="n">
        <f aca="false">+[2]data1cf!M537</f>
        <v>13396.0872966059</v>
      </c>
      <c r="O537" s="376" t="n">
        <f aca="false">+[2]data1cf!N537</f>
        <v>12740.5899517914</v>
      </c>
      <c r="P537" s="376" t="n">
        <f aca="false">+[2]data1cf!O537</f>
        <v>13779.7012107006</v>
      </c>
      <c r="Q537" s="376" t="n">
        <f aca="false">+[2]data1cf!P537</f>
        <v>15076.8925097761</v>
      </c>
      <c r="R537" s="376" t="n">
        <f aca="false">+[2]data1cf!Q537</f>
        <v>13532.8616254457</v>
      </c>
      <c r="S537" s="376" t="n">
        <f aca="false">+[2]data1cf!R537</f>
        <v>9857.36716657013</v>
      </c>
      <c r="T537" s="376" t="n">
        <f aca="false">+[2]data1cf!S537</f>
        <v>9292.37731725851</v>
      </c>
      <c r="U537" s="376" t="n">
        <f aca="false">+[2]data1cf!T537</f>
        <v>8727.41523681976</v>
      </c>
      <c r="V537" s="376" t="n">
        <f aca="false">+[2]data1cf!U537</f>
        <v>8162.48175832007</v>
      </c>
      <c r="W537" s="376" t="n">
        <f aca="false">+[2]data1cf!V537</f>
        <v>11606.2473031632</v>
      </c>
      <c r="X537" s="376" t="n">
        <f aca="false">+[2]data1cf!W537</f>
        <v>11041.3736284579</v>
      </c>
      <c r="Y537" s="376" t="n">
        <f aca="false">+[2]data1cf!X537</f>
        <v>10476.5312078637</v>
      </c>
      <c r="Z537" s="376" t="n">
        <f aca="false">+[2]data1cf!Y537</f>
        <v>9911.72097900386</v>
      </c>
      <c r="AA537" s="376" t="n">
        <f aca="false">+[2]data1cf!Z537</f>
        <v>9346.94390763046</v>
      </c>
      <c r="AB537" s="376"/>
      <c r="AC537" s="377" t="n">
        <f aca="false">XNPV(0.1,B537:AA537,$B$1:$AA$1)</f>
        <v>41829.077402916</v>
      </c>
      <c r="AD537" s="377" t="n">
        <f aca="false">SUMPRODUCT(B537:AA537,$B$1010:$AA$1010)</f>
        <v>77668.6352557413</v>
      </c>
      <c r="AE537" s="378" t="n">
        <f aca="false">SUMPRODUCT(B537:AA537,$B$1012:$AA$1012)</f>
        <v>57050.4633387843</v>
      </c>
      <c r="AF537" s="379" t="n">
        <f aca="false">XIRR(B537:AA537,$B$1:$AA$1)</f>
        <v>0.157153450173573</v>
      </c>
      <c r="AG537" s="380" t="n">
        <f aca="false">1-EXP(-(1/0.25)*(AD537/ABS($AD$1010)))</f>
        <v>0.984091341102504</v>
      </c>
    </row>
    <row r="538" customFormat="false" ht="12.75" hidden="false" customHeight="false" outlineLevel="0" collapsed="false">
      <c r="A538" s="371"/>
      <c r="B538" s="376" t="n">
        <f aca="false">+[2]data1cf!A538</f>
        <v>-102204.220129442</v>
      </c>
      <c r="C538" s="376" t="n">
        <f aca="false">+[2]data1cf!B538</f>
        <v>14341.6882092046</v>
      </c>
      <c r="D538" s="376" t="n">
        <f aca="false">+[2]data1cf!C538</f>
        <v>22281.0104380957</v>
      </c>
      <c r="E538" s="376" t="n">
        <f aca="false">+[2]data1cf!D538</f>
        <v>21046.5236099376</v>
      </c>
      <c r="F538" s="376" t="n">
        <f aca="false">+[2]data1cf!E538</f>
        <v>19511.8880443432</v>
      </c>
      <c r="G538" s="376" t="n">
        <f aca="false">+[2]data1cf!F538</f>
        <v>18488.228837294</v>
      </c>
      <c r="H538" s="376" t="n">
        <f aca="false">+[2]data1cf!G538</f>
        <v>17200.3974626758</v>
      </c>
      <c r="I538" s="376" t="n">
        <f aca="false">+[2]data1cf!H538</f>
        <v>16181.9319928157</v>
      </c>
      <c r="J538" s="376" t="n">
        <f aca="false">+[2]data1cf!I538</f>
        <v>15485.42718404</v>
      </c>
      <c r="K538" s="376" t="n">
        <f aca="false">+[2]data1cf!J538</f>
        <v>14877.7786778467</v>
      </c>
      <c r="L538" s="376" t="n">
        <f aca="false">+[2]data1cf!K538</f>
        <v>14103.6921787218</v>
      </c>
      <c r="M538" s="376" t="n">
        <f aca="false">+[2]data1cf!L538</f>
        <v>13428.3974179625</v>
      </c>
      <c r="N538" s="376" t="n">
        <f aca="false">+[2]data1cf!M538</f>
        <v>12722.0398048453</v>
      </c>
      <c r="O538" s="376" t="n">
        <f aca="false">+[2]data1cf!N538</f>
        <v>12104.8360696032</v>
      </c>
      <c r="P538" s="376" t="n">
        <f aca="false">+[2]data1cf!O538</f>
        <v>13083.4699529216</v>
      </c>
      <c r="Q538" s="376" t="n">
        <f aca="false">+[2]data1cf!P538</f>
        <v>14305.6467981349</v>
      </c>
      <c r="R538" s="376" t="n">
        <f aca="false">+[2]data1cf!Q538</f>
        <v>12850.9046976693</v>
      </c>
      <c r="S538" s="376" t="n">
        <f aca="false">+[2]data1cf!R538</f>
        <v>9387.95807942627</v>
      </c>
      <c r="T538" s="376" t="n">
        <f aca="false">+[2]data1cf!S538</f>
        <v>8855.64067018882</v>
      </c>
      <c r="U538" s="376" t="n">
        <f aca="false">+[2]data1cf!T538</f>
        <v>8323.34942399566</v>
      </c>
      <c r="V538" s="376" t="n">
        <f aca="false">+[2]data1cf!U538</f>
        <v>7791.08512573817</v>
      </c>
      <c r="W538" s="376" t="n">
        <f aca="false">+[2]data1cf!V538</f>
        <v>11035.7033345178</v>
      </c>
      <c r="X538" s="376" t="n">
        <f aca="false">+[2]data1cf!W538</f>
        <v>10503.4953816989</v>
      </c>
      <c r="Y538" s="376" t="n">
        <f aca="false">+[2]data1cf!X538</f>
        <v>9971.31687561697</v>
      </c>
      <c r="Z538" s="376" t="n">
        <f aca="false">+[2]data1cf!Y538</f>
        <v>9439.16869967397</v>
      </c>
      <c r="AA538" s="376" t="n">
        <f aca="false">+[2]data1cf!Z538</f>
        <v>8907.05176377413</v>
      </c>
      <c r="AB538" s="376"/>
      <c r="AC538" s="377" t="n">
        <f aca="false">XNPV(0.1,B538:AA538,$B$1:$AA$1)</f>
        <v>40357.552226734</v>
      </c>
      <c r="AD538" s="377" t="n">
        <f aca="false">SUMPRODUCT(B538:AA538,$B$1010:$AA$1010)</f>
        <v>74359.1142498085</v>
      </c>
      <c r="AE538" s="378" t="n">
        <f aca="false">SUMPRODUCT(B538:AA538,$B$1012:$AA$1012)</f>
        <v>54785.7888255454</v>
      </c>
      <c r="AF538" s="379" t="n">
        <f aca="false">XIRR(B538:AA538,$B$1:$AA$1)</f>
        <v>0.158422993276522</v>
      </c>
      <c r="AG538" s="380" t="n">
        <f aca="false">1-EXP(-(1/0.25)*(AD538/ABS($AD$1010)))</f>
        <v>0.981021435353661</v>
      </c>
    </row>
    <row r="539" customFormat="false" ht="12.75" hidden="false" customHeight="false" outlineLevel="0" collapsed="false">
      <c r="A539" s="371"/>
      <c r="B539" s="376" t="n">
        <f aca="false">+[2]data1cf!A539</f>
        <v>-91111.2254571428</v>
      </c>
      <c r="C539" s="376" t="n">
        <f aca="false">+[2]data1cf!B539</f>
        <v>13014.5524421916</v>
      </c>
      <c r="D539" s="376" t="n">
        <f aca="false">+[2]data1cf!C539</f>
        <v>20050.8015103511</v>
      </c>
      <c r="E539" s="376" t="n">
        <f aca="false">+[2]data1cf!D539</f>
        <v>18982.3812156368</v>
      </c>
      <c r="F539" s="376" t="n">
        <f aca="false">+[2]data1cf!E539</f>
        <v>17582.9804052244</v>
      </c>
      <c r="G539" s="376" t="n">
        <f aca="false">+[2]data1cf!F539</f>
        <v>16671.1094094467</v>
      </c>
      <c r="H539" s="376" t="n">
        <f aca="false">+[2]data1cf!G539</f>
        <v>15522.3733259704</v>
      </c>
      <c r="I539" s="376" t="n">
        <f aca="false">+[2]data1cf!H539</f>
        <v>14614.4495932007</v>
      </c>
      <c r="J539" s="376" t="n">
        <f aca="false">+[2]data1cf!I539</f>
        <v>13993.5417032528</v>
      </c>
      <c r="K539" s="376" t="n">
        <f aca="false">+[2]data1cf!J539</f>
        <v>13452.5493793423</v>
      </c>
      <c r="L539" s="376" t="n">
        <f aca="false">+[2]data1cf!K539</f>
        <v>12761.7768169092</v>
      </c>
      <c r="M539" s="376" t="n">
        <f aca="false">+[2]data1cf!L539</f>
        <v>12159.7768885341</v>
      </c>
      <c r="N539" s="376" t="n">
        <f aca="false">+[2]data1cf!M539</f>
        <v>11530.0855933939</v>
      </c>
      <c r="O539" s="376" t="n">
        <f aca="false">+[2]data1cf!N539</f>
        <v>10980.5984949755</v>
      </c>
      <c r="P539" s="376" t="n">
        <f aca="false">+[2]data1cf!O539</f>
        <v>11852.2870021683</v>
      </c>
      <c r="Q539" s="376" t="n">
        <f aca="false">+[2]data1cf!P539</f>
        <v>12941.811778657</v>
      </c>
      <c r="R539" s="376" t="n">
        <f aca="false">+[2]data1cf!Q539</f>
        <v>11644.9638077057</v>
      </c>
      <c r="S539" s="376" t="n">
        <f aca="false">+[2]data1cf!R539</f>
        <v>8557.87689797549</v>
      </c>
      <c r="T539" s="376" t="n">
        <f aca="false">+[2]data1cf!S539</f>
        <v>8083.3359110537</v>
      </c>
      <c r="U539" s="376" t="n">
        <f aca="false">+[2]data1cf!T539</f>
        <v>7608.81824750375</v>
      </c>
      <c r="V539" s="376" t="n">
        <f aca="false">+[2]data1cf!U539</f>
        <v>7134.32460702681</v>
      </c>
      <c r="W539" s="376" t="n">
        <f aca="false">+[2]data1cf!V539</f>
        <v>10026.7799358583</v>
      </c>
      <c r="X539" s="376" t="n">
        <f aca="false">+[2]data1cf!W539</f>
        <v>9552.33652522466</v>
      </c>
      <c r="Y539" s="376" t="n">
        <f aca="false">+[2]data1cf!X539</f>
        <v>9077.91936525151</v>
      </c>
      <c r="Z539" s="376" t="n">
        <f aca="false">+[2]data1cf!Y539</f>
        <v>8603.52924345866</v>
      </c>
      <c r="AA539" s="376" t="n">
        <f aca="false">+[2]data1cf!Z539</f>
        <v>8129.16697099152</v>
      </c>
      <c r="AB539" s="376"/>
      <c r="AC539" s="377" t="n">
        <f aca="false">XNPV(0.1,B539:AA539,$B$1:$AA$1)</f>
        <v>37751.345059903</v>
      </c>
      <c r="AD539" s="377" t="n">
        <f aca="false">SUMPRODUCT(B539:AA539,$B$1010:$AA$1010)</f>
        <v>68495.317446832</v>
      </c>
      <c r="AE539" s="378" t="n">
        <f aca="false">SUMPRODUCT(B539:AA539,$B$1012:$AA$1012)</f>
        <v>50772.805312684</v>
      </c>
      <c r="AF539" s="379" t="n">
        <f aca="false">XIRR(B539:AA539,$B$1:$AA$1)</f>
        <v>0.161093473961758</v>
      </c>
      <c r="AG539" s="380" t="n">
        <f aca="false">1-EXP(-(1/0.25)*(AD539/ABS($AD$1010)))</f>
        <v>0.974056071321856</v>
      </c>
    </row>
    <row r="540" customFormat="false" ht="12.75" hidden="false" customHeight="false" outlineLevel="0" collapsed="false">
      <c r="A540" s="371"/>
      <c r="B540" s="376" t="n">
        <f aca="false">+[2]data1cf!A540</f>
        <v>-102536.070355955</v>
      </c>
      <c r="C540" s="376" t="n">
        <f aca="false">+[2]data1cf!B540</f>
        <v>14431.5027705687</v>
      </c>
      <c r="D540" s="376" t="n">
        <f aca="false">+[2]data1cf!C540</f>
        <v>22300.9619532661</v>
      </c>
      <c r="E540" s="376" t="n">
        <f aca="false">+[2]data1cf!D540</f>
        <v>21139.2019234787</v>
      </c>
      <c r="F540" s="376" t="n">
        <f aca="false">+[2]data1cf!E540</f>
        <v>19569.5918886047</v>
      </c>
      <c r="G540" s="376" t="n">
        <f aca="false">+[2]data1cf!F540</f>
        <v>18542.5885040517</v>
      </c>
      <c r="H540" s="376" t="n">
        <f aca="false">+[2]data1cf!G540</f>
        <v>17250.5960525345</v>
      </c>
      <c r="I540" s="376" t="n">
        <f aca="false">+[2]data1cf!H540</f>
        <v>16228.8236938156</v>
      </c>
      <c r="J540" s="376" t="n">
        <f aca="false">+[2]data1cf!I540</f>
        <v>15530.0573807863</v>
      </c>
      <c r="K540" s="376" t="n">
        <f aca="false">+[2]data1cf!J540</f>
        <v>14920.4148351255</v>
      </c>
      <c r="L540" s="376" t="n">
        <f aca="false">+[2]data1cf!K540</f>
        <v>14143.8359748682</v>
      </c>
      <c r="M540" s="376" t="n">
        <f aca="false">+[2]data1cf!L540</f>
        <v>13466.3485774543</v>
      </c>
      <c r="N540" s="376" t="n">
        <f aca="false">+[2]data1cf!M540</f>
        <v>12757.6974686906</v>
      </c>
      <c r="O540" s="376" t="n">
        <f aca="false">+[2]data1cf!N540</f>
        <v>12138.4679701688</v>
      </c>
      <c r="P540" s="376" t="n">
        <f aca="false">+[2]data1cf!O540</f>
        <v>13120.3011561409</v>
      </c>
      <c r="Q540" s="376" t="n">
        <f aca="false">+[2]data1cf!P540</f>
        <v>14346.4463273432</v>
      </c>
      <c r="R540" s="376" t="n">
        <f aca="false">+[2]data1cf!Q540</f>
        <v>12886.9807771516</v>
      </c>
      <c r="S540" s="376" t="n">
        <f aca="false">+[2]data1cf!R540</f>
        <v>9412.7902042245</v>
      </c>
      <c r="T540" s="376" t="n">
        <f aca="false">+[2]data1cf!S540</f>
        <v>8878.74439617327</v>
      </c>
      <c r="U540" s="376" t="n">
        <f aca="false">+[2]data1cf!T540</f>
        <v>8344.72483611602</v>
      </c>
      <c r="V540" s="376" t="n">
        <f aca="false">+[2]data1cf!U540</f>
        <v>7810.73231149255</v>
      </c>
      <c r="W540" s="376" t="n">
        <f aca="false">+[2]data1cf!V540</f>
        <v>11065.8855772998</v>
      </c>
      <c r="X540" s="376" t="n">
        <f aca="false">+[2]data1cf!W540</f>
        <v>10531.9495810649</v>
      </c>
      <c r="Y540" s="376" t="n">
        <f aca="false">+[2]data1cf!X540</f>
        <v>9998.04312717833</v>
      </c>
      <c r="Z540" s="376" t="n">
        <f aca="false">+[2]data1cf!Y540</f>
        <v>9464.16710191071</v>
      </c>
      <c r="AA540" s="376" t="n">
        <f aca="false">+[2]data1cf!Z540</f>
        <v>8930.32241812056</v>
      </c>
      <c r="AB540" s="376"/>
      <c r="AC540" s="377" t="n">
        <f aca="false">XNPV(0.1,B540:AA540,$B$1:$AA$1)</f>
        <v>40465.6667606151</v>
      </c>
      <c r="AD540" s="377" t="n">
        <f aca="false">SUMPRODUCT(B540:AA540,$B$1010:$AA$1010)</f>
        <v>74566.3728610244</v>
      </c>
      <c r="AE540" s="378" t="n">
        <f aca="false">SUMPRODUCT(B540:AA540,$B$1012:$AA$1012)</f>
        <v>54936.9861531536</v>
      </c>
      <c r="AF540" s="379" t="n">
        <f aca="false">XIRR(B540:AA540,$B$1:$AA$1)</f>
        <v>0.158407191922531</v>
      </c>
      <c r="AG540" s="380" t="n">
        <f aca="false">1-EXP(-(1/0.25)*(AD540/ABS($AD$1010)))</f>
        <v>0.981229993371035</v>
      </c>
    </row>
    <row r="541" customFormat="false" ht="12.75" hidden="false" customHeight="false" outlineLevel="0" collapsed="false">
      <c r="A541" s="371"/>
      <c r="B541" s="376" t="n">
        <f aca="false">+[2]data1cf!A541</f>
        <v>-105036.563251826</v>
      </c>
      <c r="C541" s="376" t="n">
        <f aca="false">+[2]data1cf!B541</f>
        <v>14665.8942644553</v>
      </c>
      <c r="D541" s="376" t="n">
        <f aca="false">+[2]data1cf!C541</f>
        <v>22845.2397918783</v>
      </c>
      <c r="E541" s="376" t="n">
        <f aca="false">+[2]data1cf!D541</f>
        <v>21546.2732511378</v>
      </c>
      <c r="F541" s="376" t="n">
        <f aca="false">+[2]data1cf!E541</f>
        <v>20004.3906053526</v>
      </c>
      <c r="G541" s="376" t="n">
        <f aca="false">+[2]data1cf!F541</f>
        <v>18952.1888288069</v>
      </c>
      <c r="H541" s="376" t="n">
        <f aca="false">+[2]data1cf!G541</f>
        <v>17628.8426448104</v>
      </c>
      <c r="I541" s="376" t="n">
        <f aca="false">+[2]data1cf!H541</f>
        <v>16582.1528641999</v>
      </c>
      <c r="J541" s="376" t="n">
        <f aca="false">+[2]data1cf!I541</f>
        <v>15866.3461068124</v>
      </c>
      <c r="K541" s="376" t="n">
        <f aca="false">+[2]data1cf!J541</f>
        <v>15241.6784651169</v>
      </c>
      <c r="L541" s="376" t="n">
        <f aca="false">+[2]data1cf!K541</f>
        <v>14446.3196529188</v>
      </c>
      <c r="M541" s="376" t="n">
        <f aca="false">+[2]data1cf!L541</f>
        <v>13752.3107288032</v>
      </c>
      <c r="N541" s="376" t="n">
        <f aca="false">+[2]data1cf!M541</f>
        <v>13026.3781203978</v>
      </c>
      <c r="O541" s="376" t="n">
        <f aca="false">+[2]data1cf!N541</f>
        <v>12391.8844867789</v>
      </c>
      <c r="P541" s="376" t="n">
        <f aca="false">+[2]data1cf!O541</f>
        <v>13397.8244321201</v>
      </c>
      <c r="Q541" s="376" t="n">
        <f aca="false">+[2]data1cf!P541</f>
        <v>14653.8709568583</v>
      </c>
      <c r="R541" s="376" t="n">
        <f aca="false">+[2]data1cf!Q541</f>
        <v>13158.8141924984</v>
      </c>
      <c r="S541" s="376" t="n">
        <f aca="false">+[2]data1cf!R541</f>
        <v>9599.9003722657</v>
      </c>
      <c r="T541" s="376" t="n">
        <f aca="false">+[2]data1cf!S541</f>
        <v>9052.83107165752</v>
      </c>
      <c r="U541" s="376" t="n">
        <f aca="false">+[2]data1cf!T541</f>
        <v>8505.78865913923</v>
      </c>
      <c r="V541" s="376" t="n">
        <f aca="false">+[2]data1cf!U541</f>
        <v>7958.77394135354</v>
      </c>
      <c r="W541" s="376" t="n">
        <f aca="false">+[2]data1cf!V541</f>
        <v>11293.3089075504</v>
      </c>
      <c r="X541" s="376" t="n">
        <f aca="false">+[2]data1cf!W541</f>
        <v>10746.3520966811</v>
      </c>
      <c r="Y541" s="376" t="n">
        <f aca="false">+[2]data1cf!X541</f>
        <v>10199.4255485939</v>
      </c>
      <c r="Z541" s="376" t="n">
        <f aca="false">+[2]data1cf!Y541</f>
        <v>9652.53017117224</v>
      </c>
      <c r="AA541" s="376" t="n">
        <f aca="false">+[2]data1cf!Z541</f>
        <v>9105.66689953606</v>
      </c>
      <c r="AB541" s="376"/>
      <c r="AC541" s="377" t="n">
        <f aca="false">XNPV(0.1,B541:AA541,$B$1:$AA$1)</f>
        <v>40984.8801726841</v>
      </c>
      <c r="AD541" s="377" t="n">
        <f aca="false">SUMPRODUCT(B541:AA541,$B$1010:$AA$1010)</f>
        <v>75814.4735239418</v>
      </c>
      <c r="AE541" s="378" t="n">
        <f aca="false">SUMPRODUCT(B541:AA541,$B$1012:$AA$1012)</f>
        <v>55770.1066118713</v>
      </c>
      <c r="AF541" s="379" t="n">
        <f aca="false">XIRR(B541:AA541,$B$1:$AA$1)</f>
        <v>0.157764735753429</v>
      </c>
      <c r="AG541" s="380" t="n">
        <f aca="false">1-EXP(-(1/0.25)*(AD541/ABS($AD$1010)))</f>
        <v>0.982438343760919</v>
      </c>
    </row>
    <row r="542" customFormat="false" ht="12.75" hidden="false" customHeight="false" outlineLevel="0" collapsed="false">
      <c r="A542" s="371"/>
      <c r="B542" s="376" t="n">
        <f aca="false">+[2]data1cf!A542</f>
        <v>-93722.8097294345</v>
      </c>
      <c r="C542" s="376" t="n">
        <f aca="false">+[2]data1cf!B542</f>
        <v>13381.8048608814</v>
      </c>
      <c r="D542" s="376" t="n">
        <f aca="false">+[2]data1cf!C542</f>
        <v>20688.5088559957</v>
      </c>
      <c r="E542" s="376" t="n">
        <f aca="false">+[2]data1cf!D542</f>
        <v>19496.6443356232</v>
      </c>
      <c r="F542" s="376" t="n">
        <f aca="false">+[2]data1cf!E542</f>
        <v>18037.0962685995</v>
      </c>
      <c r="G542" s="376" t="n">
        <f aca="false">+[2]data1cf!F542</f>
        <v>17098.9073719295</v>
      </c>
      <c r="H542" s="376" t="n">
        <f aca="false">+[2]data1cf!G542</f>
        <v>15917.4245788921</v>
      </c>
      <c r="I542" s="376" t="n">
        <f aca="false">+[2]data1cf!H542</f>
        <v>14983.4763982123</v>
      </c>
      <c r="J542" s="376" t="n">
        <f aca="false">+[2]data1cf!I542</f>
        <v>14344.7709946013</v>
      </c>
      <c r="K542" s="376" t="n">
        <f aca="false">+[2]data1cf!J542</f>
        <v>13788.0860428258</v>
      </c>
      <c r="L542" s="376" t="n">
        <f aca="false">+[2]data1cf!K542</f>
        <v>13077.6991766673</v>
      </c>
      <c r="M542" s="376" t="n">
        <f aca="false">+[2]data1cf!L542</f>
        <v>12458.4437066508</v>
      </c>
      <c r="N542" s="376" t="n">
        <f aca="false">+[2]data1cf!M542</f>
        <v>11810.7031330103</v>
      </c>
      <c r="O542" s="376" t="n">
        <f aca="false">+[2]data1cf!N542</f>
        <v>11245.2737476869</v>
      </c>
      <c r="P542" s="376" t="n">
        <f aca="false">+[2]data1cf!O542</f>
        <v>12142.140024322</v>
      </c>
      <c r="Q542" s="376" t="n">
        <f aca="false">+[2]data1cf!P542</f>
        <v>13262.8946054399</v>
      </c>
      <c r="R542" s="376" t="n">
        <f aca="false">+[2]data1cf!Q542</f>
        <v>11928.8741812865</v>
      </c>
      <c r="S542" s="376" t="n">
        <f aca="false">+[2]data1cf!R542</f>
        <v>8753.29995750471</v>
      </c>
      <c r="T542" s="376" t="n">
        <f aca="false">+[2]data1cf!S542</f>
        <v>8265.15687301718</v>
      </c>
      <c r="U542" s="376" t="n">
        <f aca="false">+[2]data1cf!T542</f>
        <v>7777.03778043548</v>
      </c>
      <c r="V542" s="376" t="n">
        <f aca="false">+[2]data1cf!U542</f>
        <v>7288.94339951677</v>
      </c>
      <c r="W542" s="376" t="n">
        <f aca="false">+[2]data1cf!V542</f>
        <v>10264.3071823525</v>
      </c>
      <c r="X542" s="376" t="n">
        <f aca="false">+[2]data1cf!W542</f>
        <v>9776.26447104997</v>
      </c>
      <c r="Y542" s="376" t="n">
        <f aca="false">+[2]data1cf!X542</f>
        <v>9288.24876284882</v>
      </c>
      <c r="Z542" s="376" t="n">
        <f aca="false">+[2]data1cf!Y542</f>
        <v>8800.26086784209</v>
      </c>
      <c r="AA542" s="376" t="n">
        <f aca="false">+[2]data1cf!Z542</f>
        <v>8312.30162042561</v>
      </c>
      <c r="AB542" s="376"/>
      <c r="AC542" s="377" t="n">
        <f aca="false">XNPV(0.1,B542:AA542,$B$1:$AA$1)</f>
        <v>38529.0865610066</v>
      </c>
      <c r="AD542" s="377" t="n">
        <f aca="false">SUMPRODUCT(B542:AA542,$B$1010:$AA$1010)</f>
        <v>70053.3598662442</v>
      </c>
      <c r="AE542" s="378" t="n">
        <f aca="false">SUMPRODUCT(B542:AA542,$B$1012:$AA$1012)</f>
        <v>51889.7375151728</v>
      </c>
      <c r="AF542" s="379" t="n">
        <f aca="false">XIRR(B542:AA542,$B$1:$AA$1)</f>
        <v>0.160730530903778</v>
      </c>
      <c r="AG542" s="380" t="n">
        <f aca="false">1-EXP(-(1/0.25)*(AD542/ABS($AD$1010)))</f>
        <v>0.976124070437973</v>
      </c>
    </row>
    <row r="543" customFormat="false" ht="12.75" hidden="false" customHeight="false" outlineLevel="0" collapsed="false">
      <c r="A543" s="371"/>
      <c r="B543" s="376" t="n">
        <f aca="false">+[2]data1cf!A543</f>
        <v>-89478.3152579299</v>
      </c>
      <c r="C543" s="376" t="n">
        <f aca="false">+[2]data1cf!B543</f>
        <v>12784.703563528</v>
      </c>
      <c r="D543" s="376" t="n">
        <f aca="false">+[2]data1cf!C543</f>
        <v>19726.0739460041</v>
      </c>
      <c r="E543" s="376" t="n">
        <f aca="false">+[2]data1cf!D543</f>
        <v>18675.649031532</v>
      </c>
      <c r="F543" s="376" t="n">
        <f aca="false">+[2]data1cf!E543</f>
        <v>17299.0414824805</v>
      </c>
      <c r="G543" s="376" t="n">
        <f aca="false">+[2]data1cf!F543</f>
        <v>16403.6259268909</v>
      </c>
      <c r="H543" s="376" t="n">
        <f aca="false">+[2]data1cf!G543</f>
        <v>15275.3649383982</v>
      </c>
      <c r="I543" s="376" t="n">
        <f aca="false">+[2]data1cf!H543</f>
        <v>14383.7131624144</v>
      </c>
      <c r="J543" s="376" t="n">
        <f aca="false">+[2]data1cf!I543</f>
        <v>13773.9332846426</v>
      </c>
      <c r="K543" s="376" t="n">
        <f aca="false">+[2]data1cf!J543</f>
        <v>13242.7528792542</v>
      </c>
      <c r="L543" s="376" t="n">
        <f aca="false">+[2]data1cf!K543</f>
        <v>12564.2442889025</v>
      </c>
      <c r="M543" s="376" t="n">
        <f aca="false">+[2]data1cf!L543</f>
        <v>11973.0335011414</v>
      </c>
      <c r="N543" s="376" t="n">
        <f aca="false">+[2]data1cf!M543</f>
        <v>11354.6276357935</v>
      </c>
      <c r="O543" s="376" t="n">
        <f aca="false">+[2]data1cf!N543</f>
        <v>10815.1085568497</v>
      </c>
      <c r="P543" s="376" t="n">
        <f aca="false">+[2]data1cf!O543</f>
        <v>11671.0544985233</v>
      </c>
      <c r="Q543" s="376" t="n">
        <f aca="false">+[2]data1cf!P543</f>
        <v>12741.0526347884</v>
      </c>
      <c r="R543" s="376" t="n">
        <f aca="false">+[2]data1cf!Q543</f>
        <v>11467.4469840668</v>
      </c>
      <c r="S543" s="376" t="n">
        <f aca="false">+[2]data1cf!R543</f>
        <v>8435.68734795698</v>
      </c>
      <c r="T543" s="376" t="n">
        <f aca="false">+[2]data1cf!S543</f>
        <v>7969.651161773</v>
      </c>
      <c r="U543" s="376" t="n">
        <f aca="false">+[2]data1cf!T543</f>
        <v>7503.63788095558</v>
      </c>
      <c r="V543" s="376" t="n">
        <f aca="false">+[2]data1cf!U543</f>
        <v>7037.64819266573</v>
      </c>
      <c r="W543" s="376" t="n">
        <f aca="false">+[2]data1cf!V543</f>
        <v>9878.26446672084</v>
      </c>
      <c r="X543" s="376" t="n">
        <f aca="false">+[2]data1cf!W543</f>
        <v>9412.32410804689</v>
      </c>
      <c r="Y543" s="376" t="n">
        <f aca="false">+[2]data1cf!X543</f>
        <v>8946.40952956483</v>
      </c>
      <c r="Z543" s="376" t="n">
        <f aca="false">+[2]data1cf!Y543</f>
        <v>8480.5215046804</v>
      </c>
      <c r="AA543" s="376" t="n">
        <f aca="false">+[2]data1cf!Z543</f>
        <v>8014.66083000153</v>
      </c>
      <c r="AB543" s="376"/>
      <c r="AC543" s="377" t="n">
        <f aca="false">XNPV(0.1,B543:AA543,$B$1:$AA$1)</f>
        <v>37337.1262368727</v>
      </c>
      <c r="AD543" s="377" t="n">
        <f aca="false">SUMPRODUCT(B543:AA543,$B$1010:$AA$1010)</f>
        <v>67600.1483388224</v>
      </c>
      <c r="AE543" s="378" t="n">
        <f aca="false">SUMPRODUCT(B543:AA543,$B$1012:$AA$1012)</f>
        <v>50150.6381704279</v>
      </c>
      <c r="AF543" s="379" t="n">
        <f aca="false">XIRR(B543:AA543,$B$1:$AA$1)</f>
        <v>0.161475683353984</v>
      </c>
      <c r="AG543" s="380" t="n">
        <f aca="false">1-EXP(-(1/0.25)*(AD543/ABS($AD$1010)))</f>
        <v>0.972787853728013</v>
      </c>
    </row>
    <row r="544" customFormat="false" ht="12.75" hidden="false" customHeight="false" outlineLevel="0" collapsed="false">
      <c r="A544" s="371"/>
      <c r="B544" s="376" t="n">
        <f aca="false">+[2]data1cf!A544</f>
        <v>-92554.9491824505</v>
      </c>
      <c r="C544" s="376" t="n">
        <f aca="false">+[2]data1cf!B544</f>
        <v>13205.7222392445</v>
      </c>
      <c r="D544" s="376" t="n">
        <f aca="false">+[2]data1cf!C544</f>
        <v>20378.4769990921</v>
      </c>
      <c r="E544" s="376" t="n">
        <f aca="false">+[2]data1cf!D544</f>
        <v>19262.8608639624</v>
      </c>
      <c r="F544" s="376" t="n">
        <f aca="false">+[2]data1cf!E544</f>
        <v>17834.022599401</v>
      </c>
      <c r="G544" s="376" t="n">
        <f aca="false">+[2]data1cf!F544</f>
        <v>16907.6026655241</v>
      </c>
      <c r="H544" s="376" t="n">
        <f aca="false">+[2]data1cf!G544</f>
        <v>15740.7637001991</v>
      </c>
      <c r="I544" s="376" t="n">
        <f aca="false">+[2]data1cf!H544</f>
        <v>14818.4532546266</v>
      </c>
      <c r="J544" s="376" t="n">
        <f aca="false">+[2]data1cf!I544</f>
        <v>14187.7066269441</v>
      </c>
      <c r="K544" s="376" t="n">
        <f aca="false">+[2]data1cf!J544</f>
        <v>13638.0391783587</v>
      </c>
      <c r="L544" s="376" t="n">
        <f aca="false">+[2]data1cf!K544</f>
        <v>12936.4235288599</v>
      </c>
      <c r="M544" s="376" t="n">
        <f aca="false">+[2]data1cf!L544</f>
        <v>12324.8844731723</v>
      </c>
      <c r="N544" s="376" t="n">
        <f aca="false">+[2]data1cf!M544</f>
        <v>11685.2152608452</v>
      </c>
      <c r="O544" s="376" t="n">
        <f aca="false">+[2]data1cf!N544</f>
        <v>11126.9150224165</v>
      </c>
      <c r="P544" s="376" t="n">
        <f aca="false">+[2]data1cf!O544</f>
        <v>12012.5221856067</v>
      </c>
      <c r="Q544" s="376" t="n">
        <f aca="false">+[2]data1cf!P544</f>
        <v>13119.3112756993</v>
      </c>
      <c r="R544" s="376" t="n">
        <f aca="false">+[2]data1cf!Q544</f>
        <v>11801.9138041306</v>
      </c>
      <c r="S544" s="376" t="n">
        <f aca="false">+[2]data1cf!R544</f>
        <v>8665.90975393497</v>
      </c>
      <c r="T544" s="376" t="n">
        <f aca="false">+[2]data1cf!S544</f>
        <v>8183.8493194587</v>
      </c>
      <c r="U544" s="376" t="n">
        <f aca="false">+[2]data1cf!T544</f>
        <v>7701.81257793008</v>
      </c>
      <c r="V544" s="376" t="n">
        <f aca="false">+[2]data1cf!U544</f>
        <v>7219.80024013754</v>
      </c>
      <c r="W544" s="376" t="n">
        <f aca="false">+[2]data1cf!V544</f>
        <v>10158.0886302815</v>
      </c>
      <c r="X544" s="376" t="n">
        <f aca="false">+[2]data1cf!W544</f>
        <v>9676.12731826069</v>
      </c>
      <c r="Y544" s="376" t="n">
        <f aca="false">+[2]data1cf!X544</f>
        <v>9194.19267286124</v>
      </c>
      <c r="Z544" s="376" t="n">
        <f aca="false">+[2]data1cf!Y544</f>
        <v>8712.28549408175</v>
      </c>
      <c r="AA544" s="376" t="n">
        <f aca="false">+[2]data1cf!Z544</f>
        <v>8230.40660592082</v>
      </c>
      <c r="AB544" s="376"/>
      <c r="AC544" s="377" t="n">
        <f aca="false">XNPV(0.1,B544:AA544,$B$1:$AA$1)</f>
        <v>38147.1139551126</v>
      </c>
      <c r="AD544" s="377" t="n">
        <f aca="false">SUMPRODUCT(B544:AA544,$B$1010:$AA$1010)</f>
        <v>69319.7509834198</v>
      </c>
      <c r="AE544" s="378" t="n">
        <f aca="false">SUMPRODUCT(B544:AA544,$B$1012:$AA$1012)</f>
        <v>51354.4683050297</v>
      </c>
      <c r="AF544" s="379" t="n">
        <f aca="false">XIRR(B544:AA544,$B$1:$AA$1)</f>
        <v>0.160822456478238</v>
      </c>
      <c r="AG544" s="380" t="n">
        <f aca="false">1-EXP(-(1/0.25)*(AD544/ABS($AD$1010)))</f>
        <v>0.975171726393058</v>
      </c>
    </row>
    <row r="545" customFormat="false" ht="12.75" hidden="false" customHeight="false" outlineLevel="0" collapsed="false">
      <c r="A545" s="371"/>
      <c r="B545" s="376" t="n">
        <f aca="false">+[2]data1cf!A545</f>
        <v>-95762.5398224828</v>
      </c>
      <c r="C545" s="376" t="n">
        <f aca="false">+[2]data1cf!B545</f>
        <v>13570.9824499758</v>
      </c>
      <c r="D545" s="376" t="n">
        <f aca="false">+[2]data1cf!C545</f>
        <v>21048.4000026752</v>
      </c>
      <c r="E545" s="376" t="n">
        <f aca="false">+[2]data1cf!D545</f>
        <v>19876.4669639223</v>
      </c>
      <c r="F545" s="376" t="n">
        <f aca="false">+[2]data1cf!E545</f>
        <v>18391.7751514845</v>
      </c>
      <c r="G545" s="376" t="n">
        <f aca="false">+[2]data1cf!F545</f>
        <v>17433.0311400494</v>
      </c>
      <c r="H545" s="376" t="n">
        <f aca="false">+[2]data1cf!G545</f>
        <v>16225.97212891</v>
      </c>
      <c r="I545" s="376" t="n">
        <f aca="false">+[2]data1cf!H545</f>
        <v>15271.6980295453</v>
      </c>
      <c r="J545" s="376" t="n">
        <f aca="false">+[2]data1cf!I545</f>
        <v>14619.092203656</v>
      </c>
      <c r="K545" s="376" t="n">
        <f aca="false">+[2]data1cf!J545</f>
        <v>14050.1508121268</v>
      </c>
      <c r="L545" s="376" t="n">
        <f aca="false">+[2]data1cf!K545</f>
        <v>13324.4445530666</v>
      </c>
      <c r="M545" s="376" t="n">
        <f aca="false">+[2]data1cf!L545</f>
        <v>12691.7119580993</v>
      </c>
      <c r="N545" s="376" t="n">
        <f aca="false">+[2]data1cf!M545</f>
        <v>12029.8743258627</v>
      </c>
      <c r="O545" s="376" t="n">
        <f aca="false">+[2]data1cf!N545</f>
        <v>11451.9935091621</v>
      </c>
      <c r="P545" s="376" t="n">
        <f aca="false">+[2]data1cf!O545</f>
        <v>12368.5244217626</v>
      </c>
      <c r="Q545" s="376" t="n">
        <f aca="false">+[2]data1cf!P545</f>
        <v>13513.670470151</v>
      </c>
      <c r="R545" s="376" t="n">
        <f aca="false">+[2]data1cf!Q545</f>
        <v>12150.6171818343</v>
      </c>
      <c r="S545" s="376" t="n">
        <f aca="false">+[2]data1cf!R545</f>
        <v>8905.9315610974</v>
      </c>
      <c r="T545" s="376" t="n">
        <f aca="false">+[2]data1cf!S545</f>
        <v>8407.16480728095</v>
      </c>
      <c r="U545" s="376" t="n">
        <f aca="false">+[2]data1cf!T545</f>
        <v>7908.42256751657</v>
      </c>
      <c r="V545" s="376" t="n">
        <f aca="false">+[2]data1cf!U545</f>
        <v>7409.70557722581</v>
      </c>
      <c r="W545" s="376" t="n">
        <f aca="false">+[2]data1cf!V545</f>
        <v>10449.8234904929</v>
      </c>
      <c r="X545" s="376" t="n">
        <f aca="false">+[2]data1cf!W545</f>
        <v>9951.15929432657</v>
      </c>
      <c r="Y545" s="376" t="n">
        <f aca="false">+[2]data1cf!X545</f>
        <v>9452.52268894178</v>
      </c>
      <c r="Z545" s="376" t="n">
        <f aca="false">+[2]data1cf!Y545</f>
        <v>8953.914502062</v>
      </c>
      <c r="AA545" s="376" t="n">
        <f aca="false">+[2]data1cf!Z545</f>
        <v>8455.33558624239</v>
      </c>
      <c r="AB545" s="376"/>
      <c r="AC545" s="377" t="n">
        <f aca="false">XNPV(0.1,B545:AA545,$B$1:$AA$1)</f>
        <v>38917.1805576037</v>
      </c>
      <c r="AD545" s="377" t="n">
        <f aca="false">SUMPRODUCT(B545:AA545,$B$1010:$AA$1010)</f>
        <v>71034.5452383652</v>
      </c>
      <c r="AE545" s="378" t="n">
        <f aca="false">SUMPRODUCT(B545:AA545,$B$1012:$AA$1012)</f>
        <v>52532.9434871499</v>
      </c>
      <c r="AF545" s="379" t="n">
        <f aca="false">XIRR(B545:AA545,$B$1:$AA$1)</f>
        <v>0.160036329386916</v>
      </c>
      <c r="AG545" s="380" t="n">
        <f aca="false">1-EXP(-(1/0.25)*(AD545/ABS($AD$1010)))</f>
        <v>0.977340955950652</v>
      </c>
    </row>
    <row r="546" customFormat="false" ht="12.75" hidden="false" customHeight="false" outlineLevel="0" collapsed="false">
      <c r="A546" s="371"/>
      <c r="B546" s="376" t="n">
        <f aca="false">+[2]data1cf!A546</f>
        <v>-110764.890917576</v>
      </c>
      <c r="C546" s="376" t="n">
        <f aca="false">+[2]data1cf!B546</f>
        <v>15409.5784861353</v>
      </c>
      <c r="D546" s="376" t="n">
        <f aca="false">+[2]data1cf!C546</f>
        <v>23937.092152645</v>
      </c>
      <c r="E546" s="376" t="n">
        <f aca="false">+[2]data1cf!D546</f>
        <v>22652.1353137486</v>
      </c>
      <c r="F546" s="376" t="n">
        <f aca="false">+[2]data1cf!E546</f>
        <v>21000.462028828</v>
      </c>
      <c r="G546" s="376" t="n">
        <f aca="false">+[2]data1cf!F546</f>
        <v>19890.5337751453</v>
      </c>
      <c r="H546" s="376" t="n">
        <f aca="false">+[2]data1cf!G546</f>
        <v>18495.3599712894</v>
      </c>
      <c r="I546" s="376" t="n">
        <f aca="false">+[2]data1cf!H546</f>
        <v>17391.5873821586</v>
      </c>
      <c r="J546" s="376" t="n">
        <f aca="false">+[2]data1cf!I546</f>
        <v>16636.743021819</v>
      </c>
      <c r="K546" s="376" t="n">
        <f aca="false">+[2]data1cf!J546</f>
        <v>15977.65469713</v>
      </c>
      <c r="L546" s="376" t="n">
        <f aca="false">+[2]data1cf!K546</f>
        <v>15139.2732798922</v>
      </c>
      <c r="M546" s="376" t="n">
        <f aca="false">+[2]data1cf!L546</f>
        <v>14407.415530594</v>
      </c>
      <c r="N546" s="376" t="n">
        <f aca="false">+[2]data1cf!M546</f>
        <v>13641.8930906533</v>
      </c>
      <c r="O546" s="376" t="n">
        <f aca="false">+[2]data1cf!N546</f>
        <v>12972.4311643769</v>
      </c>
      <c r="P546" s="376" t="n">
        <f aca="false">+[2]data1cf!O546</f>
        <v>14033.596788165</v>
      </c>
      <c r="Q546" s="376" t="n">
        <f aca="false">+[2]data1cf!P546</f>
        <v>15358.1437077597</v>
      </c>
      <c r="R546" s="376" t="n">
        <f aca="false">+[2]data1cf!Q546</f>
        <v>13781.5517640297</v>
      </c>
      <c r="S546" s="376" t="n">
        <f aca="false">+[2]data1cf!R546</f>
        <v>10028.5472018182</v>
      </c>
      <c r="T546" s="376" t="n">
        <f aca="false">+[2]data1cf!S546</f>
        <v>9451.64265039123</v>
      </c>
      <c r="U546" s="376" t="n">
        <f aca="false">+[2]data1cf!T546</f>
        <v>8874.76645343682</v>
      </c>
      <c r="V546" s="376" t="n">
        <f aca="false">+[2]data1cf!U546</f>
        <v>8297.91946158908</v>
      </c>
      <c r="W546" s="376" t="n">
        <f aca="false">+[2]data1cf!V546</f>
        <v>11814.3083299694</v>
      </c>
      <c r="X546" s="376" t="n">
        <f aca="false">+[2]data1cf!W546</f>
        <v>11237.5224030792</v>
      </c>
      <c r="Y546" s="376" t="n">
        <f aca="false">+[2]data1cf!X546</f>
        <v>10660.7683893976</v>
      </c>
      <c r="Z546" s="376" t="n">
        <f aca="false">+[2]data1cf!Y546</f>
        <v>10084.0472463209</v>
      </c>
      <c r="AA546" s="376" t="n">
        <f aca="false">+[2]data1cf!Z546</f>
        <v>9507.35995996728</v>
      </c>
      <c r="AB546" s="376"/>
      <c r="AC546" s="377" t="n">
        <f aca="false">XNPV(0.1,B546:AA546,$B$1:$AA$1)</f>
        <v>42364.3567776848</v>
      </c>
      <c r="AD546" s="377" t="n">
        <f aca="false">SUMPRODUCT(B546:AA546,$B$1010:$AA$1010)</f>
        <v>78878.1139028372</v>
      </c>
      <c r="AE546" s="378" t="n">
        <f aca="false">SUMPRODUCT(B546:AA546,$B$1012:$AA$1012)</f>
        <v>57877.1892861666</v>
      </c>
      <c r="AF546" s="379" t="n">
        <f aca="false">XIRR(B546:AA546,$B$1:$AA$1)</f>
        <v>0.156715982871366</v>
      </c>
      <c r="AG546" s="380" t="n">
        <f aca="false">1-EXP(-(1/0.25)*(AD546/ABS($AD$1010)))</f>
        <v>0.985084806795064</v>
      </c>
    </row>
    <row r="547" customFormat="false" ht="12.75" hidden="false" customHeight="false" outlineLevel="0" collapsed="false">
      <c r="A547" s="371"/>
      <c r="B547" s="376" t="n">
        <f aca="false">+[2]data1cf!A547</f>
        <v>-94111.1742168312</v>
      </c>
      <c r="C547" s="376" t="n">
        <f aca="false">+[2]data1cf!B547</f>
        <v>13353.8671044455</v>
      </c>
      <c r="D547" s="376" t="n">
        <f aca="false">+[2]data1cf!C547</f>
        <v>20728.6276053441</v>
      </c>
      <c r="E547" s="376" t="n">
        <f aca="false">+[2]data1cf!D547</f>
        <v>19561.6230606432</v>
      </c>
      <c r="F547" s="376" t="n">
        <f aca="false">+[2]data1cf!E547</f>
        <v>18104.6271066312</v>
      </c>
      <c r="G547" s="376" t="n">
        <f aca="false">+[2]data1cf!F547</f>
        <v>17162.5245173426</v>
      </c>
      <c r="H547" s="376" t="n">
        <f aca="false">+[2]data1cf!G547</f>
        <v>15976.1720139124</v>
      </c>
      <c r="I547" s="376" t="n">
        <f aca="false">+[2]data1cf!H547</f>
        <v>15038.3537795338</v>
      </c>
      <c r="J547" s="376" t="n">
        <f aca="false">+[2]data1cf!I547</f>
        <v>14397.0017363547</v>
      </c>
      <c r="K547" s="376" t="n">
        <f aca="false">+[2]data1cf!J547</f>
        <v>13837.9831591851</v>
      </c>
      <c r="L547" s="376" t="n">
        <f aca="false">+[2]data1cf!K547</f>
        <v>13124.6794815367</v>
      </c>
      <c r="M547" s="376" t="n">
        <f aca="false">+[2]data1cf!L547</f>
        <v>12502.8579677379</v>
      </c>
      <c r="N547" s="376" t="n">
        <f aca="false">+[2]data1cf!M547</f>
        <v>11852.433314986</v>
      </c>
      <c r="O547" s="376" t="n">
        <f aca="false">+[2]data1cf!N547</f>
        <v>11284.6331778751</v>
      </c>
      <c r="P547" s="376" t="n">
        <f aca="false">+[2]data1cf!O547</f>
        <v>12185.2436000188</v>
      </c>
      <c r="Q547" s="376" t="n">
        <f aca="false">+[2]data1cf!P547</f>
        <v>13310.6423150422</v>
      </c>
      <c r="R547" s="376" t="n">
        <f aca="false">+[2]data1cf!Q547</f>
        <v>11971.0940352932</v>
      </c>
      <c r="S547" s="376" t="n">
        <f aca="false">+[2]data1cf!R547</f>
        <v>8782.36100567568</v>
      </c>
      <c r="T547" s="376" t="n">
        <f aca="false">+[2]data1cf!S547</f>
        <v>8292.19517518501</v>
      </c>
      <c r="U547" s="376" t="n">
        <f aca="false">+[2]data1cf!T547</f>
        <v>7802.05343601678</v>
      </c>
      <c r="V547" s="376" t="n">
        <f aca="false">+[2]data1cf!U547</f>
        <v>7311.93651091066</v>
      </c>
      <c r="W547" s="376" t="n">
        <f aca="false">+[2]data1cf!V547</f>
        <v>10299.6294762973</v>
      </c>
      <c r="X547" s="376" t="n">
        <f aca="false">+[2]data1cf!W547</f>
        <v>9809.56443491366</v>
      </c>
      <c r="Y547" s="376" t="n">
        <f aca="false">+[2]data1cf!X547</f>
        <v>9319.52650852567</v>
      </c>
      <c r="Z547" s="376" t="n">
        <f aca="false">+[2]data1cf!Y547</f>
        <v>8829.5165105832</v>
      </c>
      <c r="AA547" s="376" t="n">
        <f aca="false">+[2]data1cf!Z547</f>
        <v>8339.53527893961</v>
      </c>
      <c r="AB547" s="376"/>
      <c r="AC547" s="377" t="n">
        <f aca="false">XNPV(0.1,B547:AA547,$B$1:$AA$1)</f>
        <v>38515.8552758453</v>
      </c>
      <c r="AD547" s="377" t="n">
        <f aca="false">SUMPRODUCT(B547:AA547,$B$1010:$AA$1010)</f>
        <v>70147.6253665571</v>
      </c>
      <c r="AE547" s="378" t="n">
        <f aca="false">SUMPRODUCT(B547:AA547,$B$1012:$AA$1012)</f>
        <v>51921.8073351589</v>
      </c>
      <c r="AF547" s="379" t="n">
        <f aca="false">XIRR(B547:AA547,$B$1:$AA$1)</f>
        <v>0.160422227060318</v>
      </c>
      <c r="AG547" s="380" t="n">
        <f aca="false">1-EXP(-(1/0.25)*(AD547/ABS($AD$1010)))</f>
        <v>0.976243763891128</v>
      </c>
    </row>
    <row r="548" customFormat="false" ht="12.75" hidden="false" customHeight="false" outlineLevel="0" collapsed="false">
      <c r="A548" s="371"/>
      <c r="B548" s="376" t="n">
        <f aca="false">+[2]data1cf!A548</f>
        <v>-108214.551685004</v>
      </c>
      <c r="C548" s="376" t="n">
        <f aca="false">+[2]data1cf!B548</f>
        <v>15114.0792420813</v>
      </c>
      <c r="D548" s="376" t="n">
        <f aca="false">+[2]data1cf!C548</f>
        <v>23438.8551166191</v>
      </c>
      <c r="E548" s="376" t="n">
        <f aca="false">+[2]data1cf!D548</f>
        <v>22169.8095488337</v>
      </c>
      <c r="F548" s="376" t="n">
        <f aca="false">+[2]data1cf!E548</f>
        <v>20556.9957716651</v>
      </c>
      <c r="G548" s="376" t="n">
        <f aca="false">+[2]data1cf!F548</f>
        <v>19472.7682299512</v>
      </c>
      <c r="H548" s="376" t="n">
        <f aca="false">+[2]data1cf!G548</f>
        <v>18109.5731828283</v>
      </c>
      <c r="I548" s="376" t="n">
        <f aca="false">+[2]data1cf!H548</f>
        <v>17031.2147345374</v>
      </c>
      <c r="J548" s="376" t="n">
        <f aca="false">+[2]data1cf!I548</f>
        <v>16293.7505130732</v>
      </c>
      <c r="K548" s="376" t="n">
        <f aca="false">+[2]data1cf!J548</f>
        <v>15649.9868037645</v>
      </c>
      <c r="L548" s="376" t="n">
        <f aca="false">+[2]data1cf!K548</f>
        <v>14830.7597093802</v>
      </c>
      <c r="M548" s="376" t="n">
        <f aca="false">+[2]data1cf!L548</f>
        <v>14115.7528368828</v>
      </c>
      <c r="N548" s="376" t="n">
        <f aca="false">+[2]data1cf!M548</f>
        <v>13367.8563964425</v>
      </c>
      <c r="O548" s="376" t="n">
        <f aca="false">+[2]data1cf!N548</f>
        <v>12713.9628897581</v>
      </c>
      <c r="P548" s="376" t="n">
        <f aca="false">+[2]data1cf!O548</f>
        <v>13750.5411954655</v>
      </c>
      <c r="Q548" s="376" t="n">
        <f aca="false">+[2]data1cf!P548</f>
        <v>15044.5906898704</v>
      </c>
      <c r="R548" s="376" t="n">
        <f aca="false">+[2]data1cf!Q548</f>
        <v>13504.2994570835</v>
      </c>
      <c r="S548" s="376" t="n">
        <f aca="false">+[2]data1cf!R548</f>
        <v>9837.70706659659</v>
      </c>
      <c r="T548" s="376" t="n">
        <f aca="false">+[2]data1cf!S548</f>
        <v>9274.08562589875</v>
      </c>
      <c r="U548" s="376" t="n">
        <f aca="false">+[2]data1cf!T548</f>
        <v>8710.49188681741</v>
      </c>
      <c r="V548" s="376" t="n">
        <f aca="false">+[2]data1cf!U548</f>
        <v>8146.92668040109</v>
      </c>
      <c r="W548" s="376" t="n">
        <f aca="false">+[2]data1cf!V548</f>
        <v>11582.3514055974</v>
      </c>
      <c r="X548" s="376" t="n">
        <f aca="false">+[2]data1cf!W548</f>
        <v>11018.8458581303</v>
      </c>
      <c r="Y548" s="376" t="n">
        <f aca="false">+[2]data1cf!X548</f>
        <v>10455.3714890767</v>
      </c>
      <c r="Z548" s="376" t="n">
        <f aca="false">+[2]data1cf!Y548</f>
        <v>9891.92923378886</v>
      </c>
      <c r="AA548" s="376" t="n">
        <f aca="false">+[2]data1cf!Z548</f>
        <v>9328.52005567987</v>
      </c>
      <c r="AB548" s="376"/>
      <c r="AC548" s="377" t="n">
        <f aca="false">XNPV(0.1,B548:AA548,$B$1:$AA$1)</f>
        <v>41780.0633379607</v>
      </c>
      <c r="AD548" s="377" t="n">
        <f aca="false">SUMPRODUCT(B548:AA548,$B$1010:$AA$1010)</f>
        <v>77545.5620575454</v>
      </c>
      <c r="AE548" s="378" t="n">
        <f aca="false">SUMPRODUCT(B548:AA548,$B$1012:$AA$1012)</f>
        <v>56969.8918778573</v>
      </c>
      <c r="AF548" s="379" t="n">
        <f aca="false">XIRR(B548:AA548,$B$1:$AA$1)</f>
        <v>0.157221508938991</v>
      </c>
      <c r="AG548" s="380" t="n">
        <f aca="false">1-EXP(-(1/0.25)*(AD548/ABS($AD$1010)))</f>
        <v>0.98398661115716</v>
      </c>
    </row>
    <row r="549" customFormat="false" ht="12.75" hidden="false" customHeight="false" outlineLevel="0" collapsed="false">
      <c r="A549" s="371"/>
      <c r="B549" s="376" t="n">
        <f aca="false">+[2]data1cf!A549</f>
        <v>-109389.462956097</v>
      </c>
      <c r="C549" s="376" t="n">
        <f aca="false">+[2]data1cf!B549</f>
        <v>15252.1471829125</v>
      </c>
      <c r="D549" s="376" t="n">
        <f aca="false">+[2]data1cf!C549</f>
        <v>23738.8287224151</v>
      </c>
      <c r="E549" s="376" t="n">
        <f aca="false">+[2]data1cf!D549</f>
        <v>22403.3722865406</v>
      </c>
      <c r="F549" s="376" t="n">
        <f aca="false">+[2]data1cf!E549</f>
        <v>20761.295457462</v>
      </c>
      <c r="G549" s="376" t="n">
        <f aca="false">+[2]data1cf!F549</f>
        <v>19665.2279001997</v>
      </c>
      <c r="H549" s="376" t="n">
        <f aca="false">+[2]data1cf!G549</f>
        <v>18287.300616188</v>
      </c>
      <c r="I549" s="376" t="n">
        <f aca="false">+[2]data1cf!H549</f>
        <v>17197.2341722953</v>
      </c>
      <c r="J549" s="376" t="n">
        <f aca="false">+[2]data1cf!I549</f>
        <v>16451.7631253873</v>
      </c>
      <c r="K549" s="376" t="n">
        <f aca="false">+[2]data1cf!J549</f>
        <v>15800.9395461187</v>
      </c>
      <c r="L549" s="376" t="n">
        <f aca="false">+[2]data1cf!K549</f>
        <v>14972.888280611</v>
      </c>
      <c r="M549" s="376" t="n">
        <f aca="false">+[2]data1cf!L549</f>
        <v>14250.118407479</v>
      </c>
      <c r="N549" s="376" t="n">
        <f aca="false">+[2]data1cf!M549</f>
        <v>13494.1018764983</v>
      </c>
      <c r="O549" s="376" t="n">
        <f aca="false">+[2]data1cf!N549</f>
        <v>12833.0361821229</v>
      </c>
      <c r="P549" s="376" t="n">
        <f aca="false">+[2]data1cf!O549</f>
        <v>13880.9415759172</v>
      </c>
      <c r="Q549" s="376" t="n">
        <f aca="false">+[2]data1cf!P549</f>
        <v>15189.0408752019</v>
      </c>
      <c r="R549" s="376" t="n">
        <f aca="false">+[2]data1cf!Q549</f>
        <v>13632.026332084</v>
      </c>
      <c r="S549" s="376" t="n">
        <f aca="false">+[2]data1cf!R549</f>
        <v>9925.62487101449</v>
      </c>
      <c r="T549" s="376" t="n">
        <f aca="false">+[2]data1cf!S549</f>
        <v>9355.88405752443</v>
      </c>
      <c r="U549" s="376" t="n">
        <f aca="false">+[2]data1cf!T549</f>
        <v>8786.17124641393</v>
      </c>
      <c r="V549" s="376" t="n">
        <f aca="false">+[2]data1cf!U549</f>
        <v>8216.48727775442</v>
      </c>
      <c r="W549" s="376" t="n">
        <f aca="false">+[2]data1cf!V549</f>
        <v>11689.211230899</v>
      </c>
      <c r="X549" s="376" t="n">
        <f aca="false">+[2]data1cf!W549</f>
        <v>11119.5875689202</v>
      </c>
      <c r="Y549" s="376" t="n">
        <f aca="false">+[2]data1cf!X549</f>
        <v>10549.9954238664</v>
      </c>
      <c r="Z549" s="376" t="n">
        <f aca="false">+[2]data1cf!Y549</f>
        <v>9980.43574124519</v>
      </c>
      <c r="AA549" s="376" t="n">
        <f aca="false">+[2]data1cf!Z549</f>
        <v>9410.90949492966</v>
      </c>
      <c r="AB549" s="376"/>
      <c r="AC549" s="377" t="n">
        <f aca="false">XNPV(0.1,B549:AA549,$B$1:$AA$1)</f>
        <v>42117.7339277265</v>
      </c>
      <c r="AD549" s="377" t="n">
        <f aca="false">SUMPRODUCT(B549:AA549,$B$1010:$AA$1010)</f>
        <v>78234.3622693435</v>
      </c>
      <c r="AE549" s="378" t="n">
        <f aca="false">SUMPRODUCT(B549:AA549,$B$1012:$AA$1012)</f>
        <v>57460.1925733254</v>
      </c>
      <c r="AF549" s="379" t="n">
        <f aca="false">XIRR(B549:AA549,$B$1:$AA$1)</f>
        <v>0.157098134935979</v>
      </c>
      <c r="AG549" s="380" t="n">
        <f aca="false">1-EXP(-(1/0.25)*(AD549/ABS($AD$1010)))</f>
        <v>0.984564008482013</v>
      </c>
    </row>
    <row r="550" customFormat="false" ht="12.75" hidden="false" customHeight="false" outlineLevel="0" collapsed="false">
      <c r="A550" s="371"/>
      <c r="B550" s="376" t="n">
        <f aca="false">+[2]data1cf!A550</f>
        <v>-107422.635810314</v>
      </c>
      <c r="C550" s="376" t="n">
        <f aca="false">+[2]data1cf!B550</f>
        <v>14931.6343648918</v>
      </c>
      <c r="D550" s="376" t="n">
        <f aca="false">+[2]data1cf!C550</f>
        <v>23336.2002834858</v>
      </c>
      <c r="E550" s="376" t="n">
        <f aca="false">+[2]data1cf!D550</f>
        <v>22004.4163434582</v>
      </c>
      <c r="F550" s="376" t="n">
        <f aca="false">+[2]data1cf!E550</f>
        <v>20419.2933184183</v>
      </c>
      <c r="G550" s="376" t="n">
        <f aca="false">+[2]data1cf!F550</f>
        <v>19343.0462059504</v>
      </c>
      <c r="H550" s="376" t="n">
        <f aca="false">+[2]data1cf!G550</f>
        <v>17989.7810084672</v>
      </c>
      <c r="I550" s="376" t="n">
        <f aca="false">+[2]data1cf!H550</f>
        <v>16919.3140050931</v>
      </c>
      <c r="J550" s="376" t="n">
        <f aca="false">+[2]data1cf!I550</f>
        <v>16187.2465589691</v>
      </c>
      <c r="K550" s="376" t="n">
        <f aca="false">+[2]data1cf!J550</f>
        <v>15548.2413563086</v>
      </c>
      <c r="L550" s="376" t="n">
        <f aca="false">+[2]data1cf!K550</f>
        <v>14734.9619461158</v>
      </c>
      <c r="M550" s="376" t="n">
        <f aca="false">+[2]data1cf!L550</f>
        <v>14025.1875057084</v>
      </c>
      <c r="N550" s="376" t="n">
        <f aca="false">+[2]data1cf!M550</f>
        <v>13282.7641837591</v>
      </c>
      <c r="O550" s="376" t="n">
        <f aca="false">+[2]data1cf!N550</f>
        <v>12633.7048883282</v>
      </c>
      <c r="P550" s="376" t="n">
        <f aca="false">+[2]data1cf!O550</f>
        <v>13662.6484891087</v>
      </c>
      <c r="Q550" s="376" t="n">
        <f aca="false">+[2]data1cf!P550</f>
        <v>14947.2281079627</v>
      </c>
      <c r="R550" s="376" t="n">
        <f aca="false">+[2]data1cf!Q550</f>
        <v>13418.2087518311</v>
      </c>
      <c r="S550" s="376" t="n">
        <f aca="false">+[2]data1cf!R550</f>
        <v>9778.44854495373</v>
      </c>
      <c r="T550" s="376" t="n">
        <f aca="false">+[2]data1cf!S550</f>
        <v>9218.95169525825</v>
      </c>
      <c r="U550" s="376" t="n">
        <f aca="false">+[2]data1cf!T550</f>
        <v>8659.4823444584</v>
      </c>
      <c r="V550" s="376" t="n">
        <f aca="false">+[2]data1cf!U550</f>
        <v>8100.04131752103</v>
      </c>
      <c r="W550" s="376" t="n">
        <f aca="false">+[2]data1cf!V550</f>
        <v>11510.3255478964</v>
      </c>
      <c r="X550" s="376" t="n">
        <f aca="false">+[2]data1cf!W550</f>
        <v>10950.9437433231</v>
      </c>
      <c r="Y550" s="376" t="n">
        <f aca="false">+[2]data1cf!X550</f>
        <v>10391.5928889991</v>
      </c>
      <c r="Z550" s="376" t="n">
        <f aca="false">+[2]data1cf!Y550</f>
        <v>9832.27391343187</v>
      </c>
      <c r="AA550" s="376" t="n">
        <f aca="false">+[2]data1cf!Z550</f>
        <v>9272.98777298412</v>
      </c>
      <c r="AB550" s="376"/>
      <c r="AC550" s="377" t="n">
        <f aca="false">XNPV(0.1,B550:AA550,$B$1:$AA$1)</f>
        <v>41547.4616854606</v>
      </c>
      <c r="AD550" s="377" t="n">
        <f aca="false">SUMPRODUCT(B550:AA550,$B$1010:$AA$1010)</f>
        <v>77079.205131688</v>
      </c>
      <c r="AE550" s="378" t="n">
        <f aca="false">SUMPRODUCT(B550:AA550,$B$1012:$AA$1012)</f>
        <v>56636.1218789656</v>
      </c>
      <c r="AF550" s="379" t="n">
        <f aca="false">XIRR(B550:AA550,$B$1:$AA$1)</f>
        <v>0.157291086110085</v>
      </c>
      <c r="AG550" s="380" t="n">
        <f aca="false">1-EXP(-(1/0.25)*(AD550/ABS($AD$1010)))</f>
        <v>0.983583467191639</v>
      </c>
    </row>
    <row r="551" customFormat="false" ht="12.75" hidden="false" customHeight="false" outlineLevel="0" collapsed="false">
      <c r="A551" s="371"/>
      <c r="B551" s="376" t="n">
        <f aca="false">+[2]data1cf!A551</f>
        <v>-110917.843315417</v>
      </c>
      <c r="C551" s="376" t="n">
        <f aca="false">+[2]data1cf!B551</f>
        <v>15376.6006707358</v>
      </c>
      <c r="D551" s="376" t="n">
        <f aca="false">+[2]data1cf!C551</f>
        <v>24037.9327732224</v>
      </c>
      <c r="E551" s="376" t="n">
        <f aca="false">+[2]data1cf!D551</f>
        <v>22628.5284849309</v>
      </c>
      <c r="F551" s="376" t="n">
        <f aca="false">+[2]data1cf!E551</f>
        <v>21027.058187695</v>
      </c>
      <c r="G551" s="376" t="n">
        <f aca="false">+[2]data1cf!F551</f>
        <v>19915.588576113</v>
      </c>
      <c r="H551" s="376" t="n">
        <f aca="false">+[2]data1cf!G551</f>
        <v>18518.4968989563</v>
      </c>
      <c r="I551" s="376" t="n">
        <f aca="false">+[2]data1cf!H551</f>
        <v>17413.2001385581</v>
      </c>
      <c r="J551" s="376" t="n">
        <f aca="false">+[2]data1cf!I551</f>
        <v>16657.3134329957</v>
      </c>
      <c r="K551" s="376" t="n">
        <f aca="false">+[2]data1cf!J551</f>
        <v>15997.3060397221</v>
      </c>
      <c r="L551" s="376" t="n">
        <f aca="false">+[2]data1cf!K551</f>
        <v>15157.7758734975</v>
      </c>
      <c r="M551" s="376" t="n">
        <f aca="false">+[2]data1cf!L551</f>
        <v>14424.9075205983</v>
      </c>
      <c r="N551" s="376" t="n">
        <f aca="false">+[2]data1cf!M551</f>
        <v>13658.3279903483</v>
      </c>
      <c r="O551" s="376" t="n">
        <f aca="false">+[2]data1cf!N551</f>
        <v>12987.9323737312</v>
      </c>
      <c r="P551" s="376" t="n">
        <f aca="false">+[2]data1cf!O551</f>
        <v>14050.5725814526</v>
      </c>
      <c r="Q551" s="376" t="n">
        <f aca="false">+[2]data1cf!P551</f>
        <v>15376.948533927</v>
      </c>
      <c r="R551" s="376" t="n">
        <f aca="false">+[2]data1cf!Q551</f>
        <v>13798.179514806</v>
      </c>
      <c r="S551" s="376" t="n">
        <f aca="false">+[2]data1cf!R551</f>
        <v>10039.992524822</v>
      </c>
      <c r="T551" s="376" t="n">
        <f aca="false">+[2]data1cf!S551</f>
        <v>9462.29134069195</v>
      </c>
      <c r="U551" s="376" t="n">
        <f aca="false">+[2]data1cf!T551</f>
        <v>8884.61855018834</v>
      </c>
      <c r="V551" s="376" t="n">
        <f aca="false">+[2]data1cf!U551</f>
        <v>8306.97500512001</v>
      </c>
      <c r="W551" s="376" t="n">
        <f aca="false">+[2]data1cf!V551</f>
        <v>11828.2195647279</v>
      </c>
      <c r="X551" s="376" t="n">
        <f aca="false">+[2]data1cf!W551</f>
        <v>11250.6371689402</v>
      </c>
      <c r="Y551" s="376" t="n">
        <f aca="false">+[2]data1cf!X551</f>
        <v>10673.0867304292</v>
      </c>
      <c r="Z551" s="376" t="n">
        <f aca="false">+[2]data1cf!Y551</f>
        <v>10095.5692079132</v>
      </c>
      <c r="AA551" s="376" t="n">
        <f aca="false">+[2]data1cf!Z551</f>
        <v>9518.0855888722</v>
      </c>
      <c r="AB551" s="376"/>
      <c r="AC551" s="377" t="n">
        <f aca="false">XNPV(0.1,B551:AA551,$B$1:$AA$1)</f>
        <v>42372.478139735</v>
      </c>
      <c r="AD551" s="377" t="n">
        <f aca="false">SUMPRODUCT(B551:AA551,$B$1010:$AA$1010)</f>
        <v>78929.0079958043</v>
      </c>
      <c r="AE551" s="378" t="n">
        <f aca="false">SUMPRODUCT(B551:AA551,$B$1012:$AA$1012)</f>
        <v>57903.4657446509</v>
      </c>
      <c r="AF551" s="379" t="n">
        <f aca="false">XIRR(B551:AA551,$B$1:$AA$1)</f>
        <v>0.156641934154614</v>
      </c>
      <c r="AG551" s="380" t="n">
        <f aca="false">1-EXP(-(1/0.25)*(AD551/ABS($AD$1010)))</f>
        <v>0.985125222986626</v>
      </c>
    </row>
    <row r="552" customFormat="false" ht="12.75" hidden="false" customHeight="false" outlineLevel="0" collapsed="false">
      <c r="A552" s="371"/>
      <c r="B552" s="376" t="n">
        <f aca="false">+[2]data1cf!A552</f>
        <v>-108055.077897442</v>
      </c>
      <c r="C552" s="376" t="n">
        <f aca="false">+[2]data1cf!B552</f>
        <v>15063.0428126328</v>
      </c>
      <c r="D552" s="376" t="n">
        <f aca="false">+[2]data1cf!C552</f>
        <v>23494.2631498044</v>
      </c>
      <c r="E552" s="376" t="n">
        <f aca="false">+[2]data1cf!D552</f>
        <v>22145.9375016156</v>
      </c>
      <c r="F552" s="376" t="n">
        <f aca="false">+[2]data1cf!E552</f>
        <v>20529.2656396173</v>
      </c>
      <c r="G552" s="376" t="n">
        <f aca="false">+[2]data1cf!F552</f>
        <v>19446.6451742595</v>
      </c>
      <c r="H552" s="376" t="n">
        <f aca="false">+[2]data1cf!G552</f>
        <v>18085.4497722789</v>
      </c>
      <c r="I552" s="376" t="n">
        <f aca="false">+[2]data1cf!H552</f>
        <v>17008.6804809307</v>
      </c>
      <c r="J552" s="376" t="n">
        <f aca="false">+[2]data1cf!I552</f>
        <v>16272.3030468786</v>
      </c>
      <c r="K552" s="376" t="n">
        <f aca="false">+[2]data1cf!J552</f>
        <v>15629.4975922313</v>
      </c>
      <c r="L552" s="376" t="n">
        <f aca="false">+[2]data1cf!K552</f>
        <v>14811.4682257314</v>
      </c>
      <c r="M552" s="376" t="n">
        <f aca="false">+[2]data1cf!L552</f>
        <v>14097.5150456655</v>
      </c>
      <c r="N552" s="376" t="n">
        <f aca="false">+[2]data1cf!M552</f>
        <v>13350.7207664061</v>
      </c>
      <c r="O552" s="376" t="n">
        <f aca="false">+[2]data1cf!N552</f>
        <v>12697.8007595631</v>
      </c>
      <c r="P552" s="376" t="n">
        <f aca="false">+[2]data1cf!O552</f>
        <v>13732.8416099037</v>
      </c>
      <c r="Q552" s="376" t="n">
        <f aca="false">+[2]data1cf!P552</f>
        <v>15024.9840874522</v>
      </c>
      <c r="R552" s="376" t="n">
        <f aca="false">+[2]data1cf!Q552</f>
        <v>13486.9627534269</v>
      </c>
      <c r="S552" s="376" t="n">
        <f aca="false">+[2]data1cf!R552</f>
        <v>9825.77375247352</v>
      </c>
      <c r="T552" s="376" t="n">
        <f aca="false">+[2]data1cf!S552</f>
        <v>9262.98291029038</v>
      </c>
      <c r="U552" s="376" t="n">
        <f aca="false">+[2]data1cf!T552</f>
        <v>8700.2197289004</v>
      </c>
      <c r="V552" s="376" t="n">
        <f aca="false">+[2]data1cf!U552</f>
        <v>8137.48503812736</v>
      </c>
      <c r="W552" s="376" t="n">
        <f aca="false">+[2]data1cf!V552</f>
        <v>11567.8470413118</v>
      </c>
      <c r="X552" s="376" t="n">
        <f aca="false">+[2]data1cf!W552</f>
        <v>11005.1719215698</v>
      </c>
      <c r="Y552" s="376" t="n">
        <f aca="false">+[2]data1cf!X552</f>
        <v>10442.5279342941</v>
      </c>
      <c r="Z552" s="376" t="n">
        <f aca="false">+[2]data1cf!Y552</f>
        <v>9879.91601345875</v>
      </c>
      <c r="AA552" s="376" t="n">
        <f aca="false">+[2]data1cf!Z552</f>
        <v>9317.33712105701</v>
      </c>
      <c r="AB552" s="376"/>
      <c r="AC552" s="377" t="n">
        <f aca="false">XNPV(0.1,B552:AA552,$B$1:$AA$1)</f>
        <v>41790.1723899403</v>
      </c>
      <c r="AD552" s="377" t="n">
        <f aca="false">SUMPRODUCT(B552:AA552,$B$1010:$AA$1010)</f>
        <v>77514.5775894028</v>
      </c>
      <c r="AE552" s="378" t="n">
        <f aca="false">SUMPRODUCT(B552:AA552,$B$1012:$AA$1012)</f>
        <v>56963.1868355227</v>
      </c>
      <c r="AF552" s="379" t="n">
        <f aca="false">XIRR(B552:AA552,$B$1:$AA$1)</f>
        <v>0.157328825507602</v>
      </c>
      <c r="AG552" s="380" t="n">
        <f aca="false">1-EXP(-(1/0.25)*(AD552/ABS($AD$1010)))</f>
        <v>0.983960136261404</v>
      </c>
    </row>
    <row r="553" customFormat="false" ht="12.75" hidden="false" customHeight="false" outlineLevel="0" collapsed="false">
      <c r="A553" s="371"/>
      <c r="B553" s="376" t="n">
        <f aca="false">+[2]data1cf!A553</f>
        <v>-117154.527174015</v>
      </c>
      <c r="C553" s="376" t="n">
        <f aca="false">+[2]data1cf!B553</f>
        <v>16210.2010288073</v>
      </c>
      <c r="D553" s="376" t="n">
        <f aca="false">+[2]data1cf!C553</f>
        <v>25272.3002773047</v>
      </c>
      <c r="E553" s="376" t="n">
        <f aca="false">+[2]data1cf!D553</f>
        <v>23779.5526248033</v>
      </c>
      <c r="F553" s="376" t="n">
        <f aca="false">+[2]data1cf!E553</f>
        <v>22111.5252313564</v>
      </c>
      <c r="G553" s="376" t="n">
        <f aca="false">+[2]data1cf!F553</f>
        <v>20937.2062492108</v>
      </c>
      <c r="H553" s="376" t="n">
        <f aca="false">+[2]data1cf!G553</f>
        <v>19461.9126633092</v>
      </c>
      <c r="I553" s="376" t="n">
        <f aca="false">+[2]data1cf!H553</f>
        <v>18294.4673228584</v>
      </c>
      <c r="J553" s="376" t="n">
        <f aca="false">+[2]data1cf!I553</f>
        <v>17496.0786512047</v>
      </c>
      <c r="K553" s="376" t="n">
        <f aca="false">+[2]data1cf!J553</f>
        <v>16798.5959369381</v>
      </c>
      <c r="L553" s="376" t="n">
        <f aca="false">+[2]data1cf!K553</f>
        <v>15912.225156478</v>
      </c>
      <c r="M553" s="376" t="n">
        <f aca="false">+[2]data1cf!L553</f>
        <v>15138.149112459</v>
      </c>
      <c r="N553" s="376" t="n">
        <f aca="false">+[2]data1cf!M553</f>
        <v>14328.4663804181</v>
      </c>
      <c r="O553" s="376" t="n">
        <f aca="false">+[2]data1cf!N553</f>
        <v>13619.9992359302</v>
      </c>
      <c r="P553" s="376" t="n">
        <f aca="false">+[2]data1cf!O553</f>
        <v>14742.7660839988</v>
      </c>
      <c r="Q553" s="376" t="n">
        <f aca="false">+[2]data1cf!P553</f>
        <v>16143.7214480987</v>
      </c>
      <c r="R553" s="376" t="n">
        <f aca="false">+[2]data1cf!Q553</f>
        <v>14476.1814705485</v>
      </c>
      <c r="S553" s="376" t="n">
        <f aca="false">+[2]data1cf!R553</f>
        <v>10506.6792995492</v>
      </c>
      <c r="T553" s="376" t="n">
        <f aca="false">+[2]data1cf!S553</f>
        <v>9896.49515738038</v>
      </c>
      <c r="U553" s="376" t="n">
        <f aca="false">+[2]data1cf!T553</f>
        <v>9286.34100535373</v>
      </c>
      <c r="V553" s="376" t="n">
        <f aca="false">+[2]data1cf!U553</f>
        <v>8676.21774317344</v>
      </c>
      <c r="W553" s="376" t="n">
        <f aca="false">+[2]data1cf!V553</f>
        <v>12395.4546947235</v>
      </c>
      <c r="X553" s="376" t="n">
        <f aca="false">+[2]data1cf!W553</f>
        <v>11785.396020123</v>
      </c>
      <c r="Y553" s="376" t="n">
        <f aca="false">+[2]data1cf!X553</f>
        <v>11175.3710996917</v>
      </c>
      <c r="Z553" s="376" t="n">
        <f aca="false">+[2]data1cf!Y553</f>
        <v>10565.3809460546</v>
      </c>
      <c r="AA553" s="376" t="n">
        <f aca="false">+[2]data1cf!Z553</f>
        <v>9955.42660221563</v>
      </c>
      <c r="AB553" s="376"/>
      <c r="AC553" s="377" t="n">
        <f aca="false">XNPV(0.1,B553:AA553,$B$1:$AA$1)</f>
        <v>43894.019750957</v>
      </c>
      <c r="AD553" s="377" t="n">
        <f aca="false">SUMPRODUCT(B553:AA553,$B$1010:$AA$1010)</f>
        <v>82283.1846184463</v>
      </c>
      <c r="AE553" s="378" t="n">
        <f aca="false">SUMPRODUCT(B553:AA553,$B$1012:$AA$1012)</f>
        <v>60216.6740186291</v>
      </c>
      <c r="AF553" s="379" t="n">
        <f aca="false">XIRR(B553:AA553,$B$1:$AA$1)</f>
        <v>0.15565432663272</v>
      </c>
      <c r="AG553" s="380" t="n">
        <f aca="false">1-EXP(-(1/0.25)*(AD553/ABS($AD$1010)))</f>
        <v>0.987560964738035</v>
      </c>
    </row>
    <row r="554" customFormat="false" ht="12.75" hidden="false" customHeight="false" outlineLevel="0" collapsed="false">
      <c r="A554" s="371"/>
      <c r="B554" s="376" t="n">
        <f aca="false">+[2]data1cf!A554</f>
        <v>-108080.785450876</v>
      </c>
      <c r="C554" s="376" t="n">
        <f aca="false">+[2]data1cf!B554</f>
        <v>15122.2595697492</v>
      </c>
      <c r="D554" s="376" t="n">
        <f aca="false">+[2]data1cf!C554</f>
        <v>23435.3252061803</v>
      </c>
      <c r="E554" s="376" t="n">
        <f aca="false">+[2]data1cf!D554</f>
        <v>22096.2354144069</v>
      </c>
      <c r="F554" s="376" t="n">
        <f aca="false">+[2]data1cf!E554</f>
        <v>20533.7358027848</v>
      </c>
      <c r="G554" s="376" t="n">
        <f aca="false">+[2]data1cf!F554</f>
        <v>19450.8562729004</v>
      </c>
      <c r="H554" s="376" t="n">
        <f aca="false">+[2]data1cf!G554</f>
        <v>18089.3385233721</v>
      </c>
      <c r="I554" s="376" t="n">
        <f aca="false">+[2]data1cf!H554</f>
        <v>17012.3130561491</v>
      </c>
      <c r="J554" s="376" t="n">
        <f aca="false">+[2]data1cf!I554</f>
        <v>16275.7604293842</v>
      </c>
      <c r="K554" s="376" t="n">
        <f aca="false">+[2]data1cf!J554</f>
        <v>15632.8005018089</v>
      </c>
      <c r="L554" s="376" t="n">
        <f aca="false">+[2]data1cf!K554</f>
        <v>14814.5780587284</v>
      </c>
      <c r="M554" s="376" t="n">
        <f aca="false">+[2]data1cf!L554</f>
        <v>14100.4550209392</v>
      </c>
      <c r="N554" s="376" t="n">
        <f aca="false">+[2]data1cf!M554</f>
        <v>13353.4830706789</v>
      </c>
      <c r="O554" s="376" t="n">
        <f aca="false">+[2]data1cf!N554</f>
        <v>12700.4061333486</v>
      </c>
      <c r="P554" s="376" t="n">
        <f aca="false">+[2]data1cf!O554</f>
        <v>13735.694825147</v>
      </c>
      <c r="Q554" s="376" t="n">
        <f aca="false">+[2]data1cf!P554</f>
        <v>15028.1447183435</v>
      </c>
      <c r="R554" s="376" t="n">
        <f aca="false">+[2]data1cf!Q554</f>
        <v>13489.757471245</v>
      </c>
      <c r="S554" s="376" t="n">
        <f aca="false">+[2]data1cf!R554</f>
        <v>9827.69743106139</v>
      </c>
      <c r="T554" s="376" t="n">
        <f aca="false">+[2]data1cf!S554</f>
        <v>9264.77269442435</v>
      </c>
      <c r="U554" s="376" t="n">
        <f aca="false">+[2]data1cf!T554</f>
        <v>8701.87562516127</v>
      </c>
      <c r="V554" s="376" t="n">
        <f aca="false">+[2]data1cf!U554</f>
        <v>8139.00705329339</v>
      </c>
      <c r="W554" s="376" t="n">
        <f aca="false">+[2]data1cf!V554</f>
        <v>11570.1851792942</v>
      </c>
      <c r="X554" s="376" t="n">
        <f aca="false">+[2]data1cf!W554</f>
        <v>11007.37619263</v>
      </c>
      <c r="Y554" s="376" t="n">
        <f aca="false">+[2]data1cf!X554</f>
        <v>10444.5983458388</v>
      </c>
      <c r="Z554" s="376" t="n">
        <f aca="false">+[2]data1cf!Y554</f>
        <v>9881.85257311705</v>
      </c>
      <c r="AA554" s="376" t="n">
        <f aca="false">+[2]data1cf!Z554</f>
        <v>9319.1398366867</v>
      </c>
      <c r="AB554" s="376"/>
      <c r="AC554" s="377" t="n">
        <f aca="false">XNPV(0.1,B554:AA554,$B$1:$AA$1)</f>
        <v>41753.3577801218</v>
      </c>
      <c r="AD554" s="377" t="n">
        <f aca="false">SUMPRODUCT(B554:AA554,$B$1010:$AA$1010)</f>
        <v>77477.3865165123</v>
      </c>
      <c r="AE554" s="378" t="n">
        <f aca="false">SUMPRODUCT(B554:AA554,$B$1012:$AA$1012)</f>
        <v>56924.9890447968</v>
      </c>
      <c r="AF554" s="379" t="n">
        <f aca="false">XIRR(B554:AA554,$B$1:$AA$1)</f>
        <v>0.15726012123144</v>
      </c>
      <c r="AG554" s="380" t="n">
        <f aca="false">1-EXP(-(1/0.25)*(AD554/ABS($AD$1010)))</f>
        <v>0.983928300281499</v>
      </c>
    </row>
    <row r="555" customFormat="false" ht="12.75" hidden="false" customHeight="false" outlineLevel="0" collapsed="false">
      <c r="A555" s="371"/>
      <c r="B555" s="376" t="n">
        <f aca="false">+[2]data1cf!A555</f>
        <v>-98385.0045265105</v>
      </c>
      <c r="C555" s="376" t="n">
        <f aca="false">+[2]data1cf!B555</f>
        <v>13909.8081750866</v>
      </c>
      <c r="D555" s="376" t="n">
        <f aca="false">+[2]data1cf!C555</f>
        <v>21517.3253453087</v>
      </c>
      <c r="E555" s="376" t="n">
        <f aca="false">+[2]data1cf!D555</f>
        <v>20307.6918083962</v>
      </c>
      <c r="F555" s="376" t="n">
        <f aca="false">+[2]data1cf!E555</f>
        <v>18847.7829609492</v>
      </c>
      <c r="G555" s="376" t="n">
        <f aca="false">+[2]data1cf!F555</f>
        <v>17862.6114024858</v>
      </c>
      <c r="H555" s="376" t="n">
        <f aca="false">+[2]data1cf!G555</f>
        <v>16622.6692518253</v>
      </c>
      <c r="I555" s="376" t="n">
        <f aca="false">+[2]data1cf!H555</f>
        <v>15642.2622810039</v>
      </c>
      <c r="J555" s="376" t="n">
        <f aca="false">+[2]data1cf!I555</f>
        <v>14971.7847931139</v>
      </c>
      <c r="K555" s="376" t="n">
        <f aca="false">+[2]data1cf!J555</f>
        <v>14387.085394797</v>
      </c>
      <c r="L555" s="376" t="n">
        <f aca="false">+[2]data1cf!K555</f>
        <v>13641.6831145286</v>
      </c>
      <c r="M555" s="376" t="n">
        <f aca="false">+[2]data1cf!L555</f>
        <v>12991.6230875564</v>
      </c>
      <c r="N555" s="376" t="n">
        <f aca="false">+[2]data1cf!M555</f>
        <v>12311.6609795743</v>
      </c>
      <c r="O555" s="376" t="n">
        <f aca="false">+[2]data1cf!N555</f>
        <v>11717.7714569118</v>
      </c>
      <c r="P555" s="376" t="n">
        <f aca="false">+[2]data1cf!O555</f>
        <v>12659.5850350534</v>
      </c>
      <c r="Q555" s="376" t="n">
        <f aca="false">+[2]data1cf!P555</f>
        <v>13836.0909982731</v>
      </c>
      <c r="R555" s="376" t="n">
        <f aca="false">+[2]data1cf!Q555</f>
        <v>12435.7103881774</v>
      </c>
      <c r="S555" s="376" t="n">
        <f aca="false">+[2]data1cf!R555</f>
        <v>9102.16879586938</v>
      </c>
      <c r="T555" s="376" t="n">
        <f aca="false">+[2]data1cf!S555</f>
        <v>8589.74327517132</v>
      </c>
      <c r="U555" s="376" t="n">
        <f aca="false">+[2]data1cf!T555</f>
        <v>8077.34293984458</v>
      </c>
      <c r="V555" s="376" t="n">
        <f aca="false">+[2]data1cf!U555</f>
        <v>7564.96854545029</v>
      </c>
      <c r="W555" s="376" t="n">
        <f aca="false">+[2]data1cf!V555</f>
        <v>10688.3403274891</v>
      </c>
      <c r="X555" s="376" t="n">
        <f aca="false">+[2]data1cf!W555</f>
        <v>10176.0201729905</v>
      </c>
      <c r="Y555" s="376" t="n">
        <f aca="false">+[2]data1cf!X555</f>
        <v>9663.72836484913</v>
      </c>
      <c r="Z555" s="376" t="n">
        <f aca="false">+[2]data1cf!Y555</f>
        <v>9151.46575345581</v>
      </c>
      <c r="AA555" s="376" t="n">
        <f aca="false">+[2]data1cf!Z555</f>
        <v>8639.23321471295</v>
      </c>
      <c r="AB555" s="376"/>
      <c r="AC555" s="377" t="n">
        <f aca="false">XNPV(0.1,B555:AA555,$B$1:$AA$1)</f>
        <v>39465.3000081744</v>
      </c>
      <c r="AD555" s="377" t="n">
        <f aca="false">SUMPRODUCT(B555:AA555,$B$1010:$AA$1010)</f>
        <v>72343.7959420252</v>
      </c>
      <c r="AE555" s="378" t="n">
        <f aca="false">SUMPRODUCT(B555:AA555,$B$1012:$AA$1012)</f>
        <v>53408.3436491506</v>
      </c>
      <c r="AF555" s="379" t="n">
        <f aca="false">XIRR(B555:AA555,$B$1:$AA$1)</f>
        <v>0.159289451462243</v>
      </c>
      <c r="AG555" s="380" t="n">
        <f aca="false">1-EXP(-(1/0.25)*(AD555/ABS($AD$1010)))</f>
        <v>0.978868674475568</v>
      </c>
    </row>
    <row r="556" customFormat="false" ht="12.75" hidden="false" customHeight="false" outlineLevel="0" collapsed="false">
      <c r="A556" s="371"/>
      <c r="B556" s="376" t="n">
        <f aca="false">+[2]data1cf!A556</f>
        <v>-98813.2106675585</v>
      </c>
      <c r="C556" s="376" t="n">
        <f aca="false">+[2]data1cf!B556</f>
        <v>14014.4998381453</v>
      </c>
      <c r="D556" s="376" t="n">
        <f aca="false">+[2]data1cf!C556</f>
        <v>21651.9297687932</v>
      </c>
      <c r="E556" s="376" t="n">
        <f aca="false">+[2]data1cf!D556</f>
        <v>20460.5403394787</v>
      </c>
      <c r="F556" s="376" t="n">
        <f aca="false">+[2]data1cf!E556</f>
        <v>18922.241673045</v>
      </c>
      <c r="G556" s="376" t="n">
        <f aca="false">+[2]data1cf!F556</f>
        <v>17932.7549228793</v>
      </c>
      <c r="H556" s="376" t="n">
        <f aca="false">+[2]data1cf!G556</f>
        <v>16687.4434865014</v>
      </c>
      <c r="I556" s="376" t="n">
        <f aca="false">+[2]data1cf!H556</f>
        <v>15702.7694397404</v>
      </c>
      <c r="J556" s="376" t="n">
        <f aca="false">+[2]data1cf!I556</f>
        <v>15029.3737980207</v>
      </c>
      <c r="K556" s="376" t="n">
        <f aca="false">+[2]data1cf!J556</f>
        <v>14442.1013716409</v>
      </c>
      <c r="L556" s="376" t="n">
        <f aca="false">+[2]data1cf!K556</f>
        <v>13693.4830491423</v>
      </c>
      <c r="M556" s="376" t="n">
        <f aca="false">+[2]data1cf!L556</f>
        <v>13040.5937323109</v>
      </c>
      <c r="N556" s="376" t="n">
        <f aca="false">+[2]data1cf!M556</f>
        <v>12357.6721900968</v>
      </c>
      <c r="O556" s="376" t="n">
        <f aca="false">+[2]data1cf!N556</f>
        <v>11761.1687042444</v>
      </c>
      <c r="P556" s="376" t="n">
        <f aca="false">+[2]data1cf!O556</f>
        <v>12707.1105334278</v>
      </c>
      <c r="Q556" s="376" t="n">
        <f aca="false">+[2]data1cf!P556</f>
        <v>13888.7370643688</v>
      </c>
      <c r="R556" s="376" t="n">
        <f aca="false">+[2]data1cf!Q556</f>
        <v>12482.2615053534</v>
      </c>
      <c r="S556" s="376" t="n">
        <f aca="false">+[2]data1cf!R556</f>
        <v>9134.2111676514</v>
      </c>
      <c r="T556" s="376" t="n">
        <f aca="false">+[2]data1cf!S556</f>
        <v>8619.55539087063</v>
      </c>
      <c r="U556" s="376" t="n">
        <f aca="false">+[2]data1cf!T556</f>
        <v>8104.92490907676</v>
      </c>
      <c r="V556" s="376" t="n">
        <f aca="false">+[2]data1cf!U556</f>
        <v>7590.32048111941</v>
      </c>
      <c r="W556" s="376" t="n">
        <f aca="false">+[2]data1cf!V556</f>
        <v>10727.2862756226</v>
      </c>
      <c r="X556" s="376" t="n">
        <f aca="false">+[2]data1cf!W556</f>
        <v>10212.736323632</v>
      </c>
      <c r="Y556" s="376" t="n">
        <f aca="false">+[2]data1cf!X556</f>
        <v>9698.21484137208</v>
      </c>
      <c r="Z556" s="376" t="n">
        <f aca="false">+[2]data1cf!Y556</f>
        <v>9183.72268293464</v>
      </c>
      <c r="AA556" s="376" t="n">
        <f aca="false">+[2]data1cf!Z556</f>
        <v>8669.26072803441</v>
      </c>
      <c r="AB556" s="376"/>
      <c r="AC556" s="377" t="n">
        <f aca="false">XNPV(0.1,B556:AA556,$B$1:$AA$1)</f>
        <v>39709.5491480209</v>
      </c>
      <c r="AD556" s="377" t="n">
        <f aca="false">SUMPRODUCT(B556:AA556,$B$1010:$AA$1010)</f>
        <v>72726.8937115261</v>
      </c>
      <c r="AE556" s="378" t="n">
        <f aca="false">SUMPRODUCT(B556:AA556,$B$1012:$AA$1012)</f>
        <v>53714.6697083082</v>
      </c>
      <c r="AF556" s="379" t="n">
        <f aca="false">XIRR(B556:AA556,$B$1:$AA$1)</f>
        <v>0.15945363844821</v>
      </c>
      <c r="AG556" s="380" t="n">
        <f aca="false">1-EXP(-(1/0.25)*(AD556/ABS($AD$1010)))</f>
        <v>0.979295899737975</v>
      </c>
    </row>
    <row r="557" customFormat="false" ht="12.75" hidden="false" customHeight="false" outlineLevel="0" collapsed="false">
      <c r="A557" s="371"/>
      <c r="B557" s="376" t="n">
        <f aca="false">+[2]data1cf!A557</f>
        <v>-97834.3139546816</v>
      </c>
      <c r="C557" s="376" t="n">
        <f aca="false">+[2]data1cf!B557</f>
        <v>13799.1847262467</v>
      </c>
      <c r="D557" s="376" t="n">
        <f aca="false">+[2]data1cf!C557</f>
        <v>21427.0444349756</v>
      </c>
      <c r="E557" s="376" t="n">
        <f aca="false">+[2]data1cf!D557</f>
        <v>20166.5025629022</v>
      </c>
      <c r="F557" s="376" t="n">
        <f aca="false">+[2]data1cf!E557</f>
        <v>18752.0260186472</v>
      </c>
      <c r="G557" s="376" t="n">
        <f aca="false">+[2]data1cf!F557</f>
        <v>17772.4039728094</v>
      </c>
      <c r="H557" s="376" t="n">
        <f aca="false">+[2]data1cf!G557</f>
        <v>16539.3669426939</v>
      </c>
      <c r="I557" s="376" t="n">
        <f aca="false">+[2]data1cf!H557</f>
        <v>15564.4476056637</v>
      </c>
      <c r="J557" s="376" t="n">
        <f aca="false">+[2]data1cf!I557</f>
        <v>14897.7229826842</v>
      </c>
      <c r="K557" s="376" t="n">
        <f aca="false">+[2]data1cf!J557</f>
        <v>14316.3326034574</v>
      </c>
      <c r="L557" s="376" t="n">
        <f aca="false">+[2]data1cf!K557</f>
        <v>13575.0662847389</v>
      </c>
      <c r="M557" s="376" t="n">
        <f aca="false">+[2]data1cf!L557</f>
        <v>12928.6448399846</v>
      </c>
      <c r="N557" s="376" t="n">
        <f aca="false">+[2]data1cf!M557</f>
        <v>12252.488685195</v>
      </c>
      <c r="O557" s="376" t="n">
        <f aca="false">+[2]data1cf!N557</f>
        <v>11661.9608258666</v>
      </c>
      <c r="P557" s="376" t="n">
        <f aca="false">+[2]data1cf!O557</f>
        <v>12598.4653047005</v>
      </c>
      <c r="Q557" s="376" t="n">
        <f aca="false">+[2]data1cf!P557</f>
        <v>13768.3860088682</v>
      </c>
      <c r="R557" s="376" t="n">
        <f aca="false">+[2]data1cf!Q557</f>
        <v>12375.8437518088</v>
      </c>
      <c r="S557" s="376" t="n">
        <f aca="false">+[2]data1cf!R557</f>
        <v>9060.96099815728</v>
      </c>
      <c r="T557" s="376" t="n">
        <f aca="false">+[2]data1cf!S557</f>
        <v>8551.40367779494</v>
      </c>
      <c r="U557" s="376" t="n">
        <f aca="false">+[2]data1cf!T557</f>
        <v>8041.87140183379</v>
      </c>
      <c r="V557" s="376" t="n">
        <f aca="false">+[2]data1cf!U557</f>
        <v>7532.36492160586</v>
      </c>
      <c r="W557" s="376" t="n">
        <f aca="false">+[2]data1cf!V557</f>
        <v>10638.2542488645</v>
      </c>
      <c r="X557" s="376" t="n">
        <f aca="false">+[2]data1cf!W557</f>
        <v>10128.8017049351</v>
      </c>
      <c r="Y557" s="376" t="n">
        <f aca="false">+[2]data1cf!X557</f>
        <v>9619.37734869997</v>
      </c>
      <c r="Z557" s="376" t="n">
        <f aca="false">+[2]data1cf!Y557</f>
        <v>9109.98202578981</v>
      </c>
      <c r="AA557" s="376" t="n">
        <f aca="false">+[2]data1cf!Z557</f>
        <v>8600.6166072044</v>
      </c>
      <c r="AB557" s="376"/>
      <c r="AC557" s="377" t="n">
        <f aca="false">XNPV(0.1,B557:AA557,$B$1:$AA$1)</f>
        <v>39283.0471948497</v>
      </c>
      <c r="AD557" s="377" t="n">
        <f aca="false">SUMPRODUCT(B557:AA557,$B$1010:$AA$1010)</f>
        <v>71995.6269504317</v>
      </c>
      <c r="AE557" s="378" t="n">
        <f aca="false">SUMPRODUCT(B557:AA557,$B$1012:$AA$1012)</f>
        <v>53153.7679547302</v>
      </c>
      <c r="AF557" s="379" t="n">
        <f aca="false">XIRR(B557:AA557,$B$1:$AA$1)</f>
        <v>0.159318703634422</v>
      </c>
      <c r="AG557" s="380" t="n">
        <f aca="false">1-EXP(-(1/0.25)*(AD557/ABS($AD$1010)))</f>
        <v>0.978472759363267</v>
      </c>
    </row>
    <row r="558" customFormat="false" ht="12.75" hidden="false" customHeight="false" outlineLevel="0" collapsed="false">
      <c r="A558" s="371"/>
      <c r="B558" s="376" t="n">
        <f aca="false">+[2]data1cf!A558</f>
        <v>-105678.012441403</v>
      </c>
      <c r="C558" s="376" t="n">
        <f aca="false">+[2]data1cf!B558</f>
        <v>14736.2780360622</v>
      </c>
      <c r="D558" s="376" t="n">
        <f aca="false">+[2]data1cf!C558</f>
        <v>22986.2756492265</v>
      </c>
      <c r="E558" s="376" t="n">
        <f aca="false">+[2]data1cf!D558</f>
        <v>21670.29738397</v>
      </c>
      <c r="F558" s="376" t="n">
        <f aca="false">+[2]data1cf!E558</f>
        <v>20115.9291283965</v>
      </c>
      <c r="G558" s="376" t="n">
        <f aca="false">+[2]data1cf!F558</f>
        <v>19057.2632310572</v>
      </c>
      <c r="H558" s="376" t="n">
        <f aca="false">+[2]data1cf!G558</f>
        <v>17725.8739023182</v>
      </c>
      <c r="I558" s="376" t="n">
        <f aca="false">+[2]data1cf!H558</f>
        <v>16672.7920779209</v>
      </c>
      <c r="J558" s="376" t="n">
        <f aca="false">+[2]data1cf!I558</f>
        <v>15952.613950696</v>
      </c>
      <c r="K558" s="376" t="n">
        <f aca="false">+[2]data1cf!J558</f>
        <v>15324.0919346527</v>
      </c>
      <c r="L558" s="376" t="n">
        <f aca="false">+[2]data1cf!K558</f>
        <v>14523.9155183044</v>
      </c>
      <c r="M558" s="376" t="n">
        <f aca="false">+[2]data1cf!L558</f>
        <v>13825.6683418303</v>
      </c>
      <c r="N558" s="376" t="n">
        <f aca="false">+[2]data1cf!M558</f>
        <v>13095.3025258928</v>
      </c>
      <c r="O558" s="376" t="n">
        <f aca="false">+[2]data1cf!N558</f>
        <v>12456.8931974508</v>
      </c>
      <c r="P558" s="376" t="n">
        <f aca="false">+[2]data1cf!O558</f>
        <v>13469.0172280523</v>
      </c>
      <c r="Q558" s="376" t="n">
        <f aca="false">+[2]data1cf!P558</f>
        <v>14732.7343200713</v>
      </c>
      <c r="R558" s="376" t="n">
        <f aca="false">+[2]data1cf!Q558</f>
        <v>13228.5473736092</v>
      </c>
      <c r="S558" s="376" t="n">
        <f aca="false">+[2]data1cf!R558</f>
        <v>9647.89957508276</v>
      </c>
      <c r="T558" s="376" t="n">
        <f aca="false">+[2]data1cf!S558</f>
        <v>9097.4893696634</v>
      </c>
      <c r="U558" s="376" t="n">
        <f aca="false">+[2]data1cf!T558</f>
        <v>8547.10621653718</v>
      </c>
      <c r="V558" s="376" t="n">
        <f aca="false">+[2]data1cf!U558</f>
        <v>7996.75092727288</v>
      </c>
      <c r="W558" s="376" t="n">
        <f aca="false">+[2]data1cf!V558</f>
        <v>11351.649609546</v>
      </c>
      <c r="X558" s="376" t="n">
        <f aca="false">+[2]data1cf!W558</f>
        <v>10801.3525808306</v>
      </c>
      <c r="Y558" s="376" t="n">
        <f aca="false">+[2]data1cf!X558</f>
        <v>10251.0859997095</v>
      </c>
      <c r="Z558" s="376" t="n">
        <f aca="false">+[2]data1cf!Y558</f>
        <v>9700.85077961046</v>
      </c>
      <c r="AA558" s="376" t="n">
        <f aca="false">+[2]data1cf!Z558</f>
        <v>9150.64786136418</v>
      </c>
      <c r="AB558" s="376"/>
      <c r="AC558" s="377" t="n">
        <f aca="false">XNPV(0.1,B558:AA558,$B$1:$AA$1)</f>
        <v>41143.2847860689</v>
      </c>
      <c r="AD558" s="377" t="n">
        <f aca="false">SUMPRODUCT(B558:AA558,$B$1010:$AA$1010)</f>
        <v>76162.3488138831</v>
      </c>
      <c r="AE558" s="378" t="n">
        <f aca="false">SUMPRODUCT(B558:AA558,$B$1012:$AA$1012)</f>
        <v>56010.5075100314</v>
      </c>
      <c r="AF558" s="379" t="n">
        <f aca="false">XIRR(B558:AA558,$B$1:$AA$1)</f>
        <v>0.157647439127101</v>
      </c>
      <c r="AG558" s="380" t="n">
        <f aca="false">1-EXP(-(1/0.25)*(AD558/ABS($AD$1010)))</f>
        <v>0.982761056468428</v>
      </c>
    </row>
    <row r="559" customFormat="false" ht="12.75" hidden="false" customHeight="false" outlineLevel="0" collapsed="false">
      <c r="A559" s="371"/>
      <c r="B559" s="376" t="n">
        <f aca="false">+[2]data1cf!A559</f>
        <v>-108950.918213634</v>
      </c>
      <c r="C559" s="376" t="n">
        <f aca="false">+[2]data1cf!B559</f>
        <v>15223.1103695575</v>
      </c>
      <c r="D559" s="376" t="n">
        <f aca="false">+[2]data1cf!C559</f>
        <v>23583.8252810363</v>
      </c>
      <c r="E559" s="376" t="n">
        <f aca="false">+[2]data1cf!D559</f>
        <v>22285.8249485642</v>
      </c>
      <c r="F559" s="376" t="n">
        <f aca="false">+[2]data1cf!E559</f>
        <v>20685.0390155523</v>
      </c>
      <c r="G559" s="376" t="n">
        <f aca="false">+[2]data1cf!F559</f>
        <v>19593.3908359036</v>
      </c>
      <c r="H559" s="376" t="n">
        <f aca="false">+[2]data1cf!G559</f>
        <v>18220.9624735477</v>
      </c>
      <c r="I559" s="376" t="n">
        <f aca="false">+[2]data1cf!H559</f>
        <v>17135.2661297999</v>
      </c>
      <c r="J559" s="376" t="n">
        <f aca="false">+[2]data1cf!I559</f>
        <v>16392.7836925755</v>
      </c>
      <c r="K559" s="376" t="n">
        <f aca="false">+[2]data1cf!J559</f>
        <v>15744.5952645133</v>
      </c>
      <c r="L559" s="376" t="n">
        <f aca="false">+[2]data1cf!K559</f>
        <v>14919.837689302</v>
      </c>
      <c r="M559" s="376" t="n">
        <f aca="false">+[2]data1cf!L559</f>
        <v>14199.9654163529</v>
      </c>
      <c r="N559" s="376" t="n">
        <f aca="false">+[2]data1cf!M559</f>
        <v>13446.9797721315</v>
      </c>
      <c r="O559" s="376" t="n">
        <f aca="false">+[2]data1cf!N559</f>
        <v>12788.5911524264</v>
      </c>
      <c r="P559" s="376" t="n">
        <f aca="false">+[2]data1cf!O559</f>
        <v>13832.2686227595</v>
      </c>
      <c r="Q559" s="376" t="n">
        <f aca="false">+[2]data1cf!P559</f>
        <v>15135.1237234274</v>
      </c>
      <c r="R559" s="376" t="n">
        <f aca="false">+[2]data1cf!Q559</f>
        <v>13584.351285567</v>
      </c>
      <c r="S559" s="376" t="n">
        <f aca="false">+[2]data1cf!R559</f>
        <v>9892.80886878094</v>
      </c>
      <c r="T559" s="376" t="n">
        <f aca="false">+[2]data1cf!S559</f>
        <v>9325.35215863657</v>
      </c>
      <c r="U559" s="376" t="n">
        <f aca="false">+[2]data1cf!T559</f>
        <v>8757.92333860963</v>
      </c>
      <c r="V559" s="376" t="n">
        <f aca="false">+[2]data1cf!U559</f>
        <v>8190.52324540365</v>
      </c>
      <c r="W559" s="376" t="n">
        <f aca="false">+[2]data1cf!V559</f>
        <v>11649.3249724899</v>
      </c>
      <c r="X559" s="376" t="n">
        <f aca="false">+[2]data1cf!W559</f>
        <v>11081.9849441938</v>
      </c>
      <c r="Y559" s="376" t="n">
        <f aca="false">+[2]data1cf!X559</f>
        <v>10514.6763064707</v>
      </c>
      <c r="Z559" s="376" t="n">
        <f aca="false">+[2]data1cf!Y559</f>
        <v>9947.40000103761</v>
      </c>
      <c r="AA559" s="376" t="n">
        <f aca="false">+[2]data1cf!Z559</f>
        <v>9380.1569978633</v>
      </c>
      <c r="AB559" s="376"/>
      <c r="AC559" s="377" t="n">
        <f aca="false">XNPV(0.1,B559:AA559,$B$1:$AA$1)</f>
        <v>41953.7808185177</v>
      </c>
      <c r="AD559" s="377" t="n">
        <f aca="false">SUMPRODUCT(B559:AA559,$B$1010:$AA$1010)</f>
        <v>77934.0341546097</v>
      </c>
      <c r="AE559" s="378" t="n">
        <f aca="false">SUMPRODUCT(B559:AA559,$B$1012:$AA$1012)</f>
        <v>57236.1404871302</v>
      </c>
      <c r="AF559" s="379" t="n">
        <f aca="false">XIRR(B559:AA559,$B$1:$AA$1)</f>
        <v>0.157084737366784</v>
      </c>
      <c r="AG559" s="380" t="n">
        <f aca="false">1-EXP(-(1/0.25)*(AD559/ABS($AD$1010)))</f>
        <v>0.984314858814104</v>
      </c>
    </row>
    <row r="560" customFormat="false" ht="12.75" hidden="false" customHeight="false" outlineLevel="0" collapsed="false">
      <c r="A560" s="371"/>
      <c r="B560" s="376" t="n">
        <f aca="false">+[2]data1cf!A560</f>
        <v>-110705.156976601</v>
      </c>
      <c r="C560" s="376" t="n">
        <f aca="false">+[2]data1cf!B560</f>
        <v>15398.443620156</v>
      </c>
      <c r="D560" s="376" t="n">
        <f aca="false">+[2]data1cf!C560</f>
        <v>24012.799015672</v>
      </c>
      <c r="E560" s="376" t="n">
        <f aca="false">+[2]data1cf!D560</f>
        <v>22623.0024914158</v>
      </c>
      <c r="F560" s="376" t="n">
        <f aca="false">+[2]data1cf!E560</f>
        <v>20990.0751803289</v>
      </c>
      <c r="G560" s="376" t="n">
        <f aca="false">+[2]data1cf!F560</f>
        <v>19880.7488876685</v>
      </c>
      <c r="H560" s="376" t="n">
        <f aca="false">+[2]data1cf!G560</f>
        <v>18486.3240889421</v>
      </c>
      <c r="I560" s="376" t="n">
        <f aca="false">+[2]data1cf!H560</f>
        <v>17383.1467487765</v>
      </c>
      <c r="J560" s="376" t="n">
        <f aca="false">+[2]data1cf!I560</f>
        <v>16628.7094653373</v>
      </c>
      <c r="K560" s="376" t="n">
        <f aca="false">+[2]data1cf!J560</f>
        <v>15969.9800731616</v>
      </c>
      <c r="L560" s="376" t="n">
        <f aca="false">+[2]data1cf!K560</f>
        <v>15132.0472876886</v>
      </c>
      <c r="M560" s="376" t="n">
        <f aca="false">+[2]data1cf!L560</f>
        <v>14400.5842189362</v>
      </c>
      <c r="N560" s="376" t="n">
        <f aca="false">+[2]data1cf!M560</f>
        <v>13635.4746144333</v>
      </c>
      <c r="O560" s="376" t="n">
        <f aca="false">+[2]data1cf!N560</f>
        <v>12966.3773310425</v>
      </c>
      <c r="P560" s="376" t="n">
        <f aca="false">+[2]data1cf!O560</f>
        <v>14026.9670716742</v>
      </c>
      <c r="Q560" s="376" t="n">
        <f aca="false">+[2]data1cf!P560</f>
        <v>15350.7996818262</v>
      </c>
      <c r="R560" s="376" t="n">
        <f aca="false">+[2]data1cf!Q560</f>
        <v>13775.0579718601</v>
      </c>
      <c r="S560" s="376" t="n">
        <f aca="false">+[2]data1cf!R560</f>
        <v>10024.0773519929</v>
      </c>
      <c r="T560" s="376" t="n">
        <f aca="false">+[2]data1cf!S560</f>
        <v>9447.48391704102</v>
      </c>
      <c r="U560" s="376" t="n">
        <f aca="false">+[2]data1cf!T560</f>
        <v>8870.9188212705</v>
      </c>
      <c r="V560" s="376" t="n">
        <f aca="false">+[2]data1cf!U560</f>
        <v>8294.38291485676</v>
      </c>
      <c r="W560" s="376" t="n">
        <f aca="false">+[2]data1cf!V560</f>
        <v>11808.8754443938</v>
      </c>
      <c r="X560" s="376" t="n">
        <f aca="false">+[2]data1cf!W560</f>
        <v>11232.4005700062</v>
      </c>
      <c r="Y560" s="376" t="n">
        <f aca="false">+[2]data1cf!X560</f>
        <v>10655.9575916168</v>
      </c>
      <c r="Z560" s="376" t="n">
        <f aca="false">+[2]data1cf!Y560</f>
        <v>10079.5474661057</v>
      </c>
      <c r="AA560" s="376" t="n">
        <f aca="false">+[2]data1cf!Z560</f>
        <v>9503.1711790591</v>
      </c>
      <c r="AB560" s="376"/>
      <c r="AC560" s="377" t="n">
        <f aca="false">XNPV(0.1,B560:AA560,$B$1:$AA$1)</f>
        <v>42405.6372125344</v>
      </c>
      <c r="AD560" s="377" t="n">
        <f aca="false">SUMPRODUCT(B560:AA560,$B$1010:$AA$1010)</f>
        <v>78906.3498851492</v>
      </c>
      <c r="AE560" s="378" t="n">
        <f aca="false">SUMPRODUCT(B560:AA560,$B$1012:$AA$1012)</f>
        <v>57913.6073119058</v>
      </c>
      <c r="AF560" s="379" t="n">
        <f aca="false">XIRR(B560:AA560,$B$1:$AA$1)</f>
        <v>0.156817811271653</v>
      </c>
      <c r="AG560" s="380" t="n">
        <f aca="false">1-EXP(-(1/0.25)*(AD560/ABS($AD$1010)))</f>
        <v>0.985107243193011</v>
      </c>
    </row>
    <row r="561" customFormat="false" ht="12.75" hidden="false" customHeight="false" outlineLevel="0" collapsed="false">
      <c r="A561" s="371"/>
      <c r="B561" s="376" t="n">
        <f aca="false">+[2]data1cf!A561</f>
        <v>-95760.6566287097</v>
      </c>
      <c r="C561" s="376" t="n">
        <f aca="false">+[2]data1cf!B561</f>
        <v>13553.6350752546</v>
      </c>
      <c r="D561" s="376" t="n">
        <f aca="false">+[2]data1cf!C561</f>
        <v>21028.3805439812</v>
      </c>
      <c r="E561" s="376" t="n">
        <f aca="false">+[2]data1cf!D561</f>
        <v>19863.3397746607</v>
      </c>
      <c r="F561" s="376" t="n">
        <f aca="false">+[2]data1cf!E561</f>
        <v>18391.4476919516</v>
      </c>
      <c r="G561" s="376" t="n">
        <f aca="false">+[2]data1cf!F561</f>
        <v>17432.7226581567</v>
      </c>
      <c r="H561" s="376" t="n">
        <f aca="false">+[2]data1cf!G561</f>
        <v>16225.6872604233</v>
      </c>
      <c r="I561" s="376" t="n">
        <f aca="false">+[2]data1cf!H561</f>
        <v>15271.4319270922</v>
      </c>
      <c r="J561" s="376" t="n">
        <f aca="false">+[2]data1cf!I561</f>
        <v>14618.8389348562</v>
      </c>
      <c r="K561" s="376" t="n">
        <f aca="false">+[2]data1cf!J561</f>
        <v>14049.9088591628</v>
      </c>
      <c r="L561" s="376" t="n">
        <f aca="false">+[2]data1cf!K561</f>
        <v>13324.2167438295</v>
      </c>
      <c r="M561" s="376" t="n">
        <f aca="false">+[2]data1cf!L561</f>
        <v>12691.4965917034</v>
      </c>
      <c r="N561" s="376" t="n">
        <f aca="false">+[2]data1cf!M561</f>
        <v>12029.6719746658</v>
      </c>
      <c r="O561" s="376" t="n">
        <f aca="false">+[2]data1cf!N561</f>
        <v>11451.8026538284</v>
      </c>
      <c r="P561" s="376" t="n">
        <f aca="false">+[2]data1cf!O561</f>
        <v>12368.3154109287</v>
      </c>
      <c r="Q561" s="376" t="n">
        <f aca="false">+[2]data1cf!P561</f>
        <v>13513.43893974</v>
      </c>
      <c r="R561" s="376" t="n">
        <f aca="false">+[2]data1cf!Q561</f>
        <v>12150.4124561996</v>
      </c>
      <c r="S561" s="376" t="n">
        <f aca="false">+[2]data1cf!R561</f>
        <v>8905.79064299924</v>
      </c>
      <c r="T561" s="376" t="n">
        <f aca="false">+[2]data1cf!S561</f>
        <v>8407.03369755303</v>
      </c>
      <c r="U561" s="376" t="n">
        <f aca="false">+[2]data1cf!T561</f>
        <v>7908.3012656768</v>
      </c>
      <c r="V561" s="376" t="n">
        <f aca="false">+[2]data1cf!U561</f>
        <v>7409.59408277765</v>
      </c>
      <c r="W561" s="376" t="n">
        <f aca="false">+[2]data1cf!V561</f>
        <v>10449.6522113823</v>
      </c>
      <c r="X561" s="376" t="n">
        <f aca="false">+[2]data1cf!W561</f>
        <v>9950.99782156932</v>
      </c>
      <c r="Y561" s="376" t="n">
        <f aca="false">+[2]data1cf!X561</f>
        <v>9452.37102199537</v>
      </c>
      <c r="Z561" s="376" t="n">
        <f aca="false">+[2]data1cf!Y561</f>
        <v>8953.77264036757</v>
      </c>
      <c r="AA561" s="376" t="n">
        <f aca="false">+[2]data1cf!Z561</f>
        <v>8455.20352922431</v>
      </c>
      <c r="AB561" s="376"/>
      <c r="AC561" s="377" t="n">
        <f aca="false">XNPV(0.1,B561:AA561,$B$1:$AA$1)</f>
        <v>38875.3478545852</v>
      </c>
      <c r="AD561" s="377" t="n">
        <f aca="false">SUMPRODUCT(B561:AA561,$B$1010:$AA$1010)</f>
        <v>70988.7321079752</v>
      </c>
      <c r="AE561" s="378" t="n">
        <f aca="false">SUMPRODUCT(B561:AA561,$B$1012:$AA$1012)</f>
        <v>52488.8284236037</v>
      </c>
      <c r="AF561" s="379" t="n">
        <f aca="false">XIRR(B561:AA561,$B$1:$AA$1)</f>
        <v>0.159957717466235</v>
      </c>
      <c r="AG561" s="380" t="n">
        <f aca="false">1-EXP(-(1/0.25)*(AD561/ABS($AD$1010)))</f>
        <v>0.977285543131235</v>
      </c>
    </row>
    <row r="562" customFormat="false" ht="12.75" hidden="false" customHeight="false" outlineLevel="0" collapsed="false">
      <c r="A562" s="371"/>
      <c r="B562" s="376" t="n">
        <f aca="false">+[2]data1cf!A562</f>
        <v>-113604.947517008</v>
      </c>
      <c r="C562" s="376" t="n">
        <f aca="false">+[2]data1cf!B562</f>
        <v>15757.5907199701</v>
      </c>
      <c r="D562" s="376" t="n">
        <f aca="false">+[2]data1cf!C562</f>
        <v>24542.7482616287</v>
      </c>
      <c r="E562" s="376" t="n">
        <f aca="false">+[2]data1cf!D562</f>
        <v>23070.0602630827</v>
      </c>
      <c r="F562" s="376" t="n">
        <f aca="false">+[2]data1cf!E562</f>
        <v>21494.3058493657</v>
      </c>
      <c r="G562" s="376" t="n">
        <f aca="false">+[2]data1cf!F562</f>
        <v>20355.7572946245</v>
      </c>
      <c r="H562" s="376" t="n">
        <f aca="false">+[2]data1cf!G562</f>
        <v>18924.9719619411</v>
      </c>
      <c r="I562" s="376" t="n">
        <f aca="false">+[2]data1cf!H562</f>
        <v>17792.8981972296</v>
      </c>
      <c r="J562" s="376" t="n">
        <f aca="false">+[2]data1cf!I562</f>
        <v>17018.6993222115</v>
      </c>
      <c r="K562" s="376" t="n">
        <f aca="false">+[2]data1cf!J562</f>
        <v>16342.5455128651</v>
      </c>
      <c r="L562" s="376" t="n">
        <f aca="false">+[2]data1cf!K562</f>
        <v>15482.8338504846</v>
      </c>
      <c r="M562" s="376" t="n">
        <f aca="false">+[2]data1cf!L562</f>
        <v>14732.2109725115</v>
      </c>
      <c r="N562" s="376" t="n">
        <f aca="false">+[2]data1cf!M562</f>
        <v>13947.0602276127</v>
      </c>
      <c r="O562" s="376" t="n">
        <f aca="false">+[2]data1cf!N562</f>
        <v>13260.2613164207</v>
      </c>
      <c r="P562" s="376" t="n">
        <f aca="false">+[2]data1cf!O562</f>
        <v>14348.8073663441</v>
      </c>
      <c r="Q562" s="376" t="n">
        <f aca="false">+[2]data1cf!P562</f>
        <v>15707.3162046398</v>
      </c>
      <c r="R562" s="376" t="n">
        <f aca="false">+[2]data1cf!Q562</f>
        <v>14090.2998058563</v>
      </c>
      <c r="S562" s="376" t="n">
        <f aca="false">+[2]data1cf!R562</f>
        <v>10241.0666888535</v>
      </c>
      <c r="T562" s="376" t="n">
        <f aca="false">+[2]data1cf!S562</f>
        <v>9649.37007141224</v>
      </c>
      <c r="U562" s="376" t="n">
        <f aca="false">+[2]data1cf!T562</f>
        <v>9057.70253546364</v>
      </c>
      <c r="V562" s="376" t="n">
        <f aca="false">+[2]data1cf!U562</f>
        <v>8466.06495345247</v>
      </c>
      <c r="W562" s="376" t="n">
        <f aca="false">+[2]data1cf!V562</f>
        <v>12072.6154545404</v>
      </c>
      <c r="X562" s="376" t="n">
        <f aca="false">+[2]data1cf!W562</f>
        <v>11481.040503217</v>
      </c>
      <c r="Y562" s="376" t="n">
        <f aca="false">+[2]data1cf!X562</f>
        <v>10889.4982833698</v>
      </c>
      <c r="Z562" s="376" t="n">
        <f aca="false">+[2]data1cf!Y562</f>
        <v>10297.989776943</v>
      </c>
      <c r="AA562" s="376" t="n">
        <f aca="false">+[2]data1cf!Z562</f>
        <v>9706.5159953394</v>
      </c>
      <c r="AB562" s="376"/>
      <c r="AC562" s="377" t="n">
        <f aca="false">XNPV(0.1,B562:AA562,$B$1:$AA$1)</f>
        <v>42984.7086237976</v>
      </c>
      <c r="AD562" s="377" t="n">
        <f aca="false">SUMPRODUCT(B562:AA562,$B$1010:$AA$1010)</f>
        <v>80324.264672699</v>
      </c>
      <c r="AE562" s="378" t="n">
        <f aca="false">SUMPRODUCT(B562:AA562,$B$1012:$AA$1012)</f>
        <v>58852.9377340878</v>
      </c>
      <c r="AF562" s="379" t="n">
        <f aca="false">XIRR(B562:AA562,$B$1:$AA$1)</f>
        <v>0.156139575408323</v>
      </c>
      <c r="AG562" s="380" t="n">
        <f aca="false">1-EXP(-(1/0.25)*(AD562/ABS($AD$1010)))</f>
        <v>0.986191572992925</v>
      </c>
    </row>
    <row r="563" customFormat="false" ht="12.75" hidden="false" customHeight="false" outlineLevel="0" collapsed="false">
      <c r="A563" s="371"/>
      <c r="B563" s="376" t="n">
        <f aca="false">+[2]data1cf!A563</f>
        <v>-114810.124877625</v>
      </c>
      <c r="C563" s="376" t="n">
        <f aca="false">+[2]data1cf!B563</f>
        <v>15921.2055905797</v>
      </c>
      <c r="D563" s="376" t="n">
        <f aca="false">+[2]data1cf!C563</f>
        <v>24793.4936526173</v>
      </c>
      <c r="E563" s="376" t="n">
        <f aca="false">+[2]data1cf!D563</f>
        <v>23364.7652013369</v>
      </c>
      <c r="F563" s="376" t="n">
        <f aca="false">+[2]data1cf!E563</f>
        <v>21703.8683603071</v>
      </c>
      <c r="G563" s="376" t="n">
        <f aca="false">+[2]data1cf!F563</f>
        <v>20553.1747874362</v>
      </c>
      <c r="H563" s="376" t="n">
        <f aca="false">+[2]data1cf!G563</f>
        <v>19107.2777107373</v>
      </c>
      <c r="I563" s="376" t="n">
        <f aca="false">+[2]data1cf!H563</f>
        <v>17963.1943487187</v>
      </c>
      <c r="J563" s="376" t="n">
        <f aca="false">+[2]data1cf!I563</f>
        <v>17180.7823898766</v>
      </c>
      <c r="K563" s="376" t="n">
        <f aca="false">+[2]data1cf!J563</f>
        <v>16497.3868460656</v>
      </c>
      <c r="L563" s="376" t="n">
        <f aca="false">+[2]data1cf!K563</f>
        <v>15628.6236990959</v>
      </c>
      <c r="M563" s="376" t="n">
        <f aca="false">+[2]data1cf!L563</f>
        <v>14870.0378431129</v>
      </c>
      <c r="N563" s="376" t="n">
        <f aca="false">+[2]data1cf!M563</f>
        <v>14076.5578315483</v>
      </c>
      <c r="O563" s="376" t="n">
        <f aca="false">+[2]data1cf!N563</f>
        <v>13382.4019748202</v>
      </c>
      <c r="P563" s="376" t="n">
        <f aca="false">+[2]data1cf!O563</f>
        <v>14482.5669022367</v>
      </c>
      <c r="Q563" s="376" t="n">
        <f aca="false">+[2]data1cf!P563</f>
        <v>15855.4874728723</v>
      </c>
      <c r="R563" s="376" t="n">
        <f aca="false">+[2]data1cf!Q563</f>
        <v>14221.3169659434</v>
      </c>
      <c r="S563" s="376" t="n">
        <f aca="false">+[2]data1cf!R563</f>
        <v>10331.2492839878</v>
      </c>
      <c r="T563" s="376" t="n">
        <f aca="false">+[2]data1cf!S563</f>
        <v>9733.27565675707</v>
      </c>
      <c r="U563" s="376" t="n">
        <f aca="false">+[2]data1cf!T563</f>
        <v>9135.33141952986</v>
      </c>
      <c r="V563" s="376" t="n">
        <f aca="false">+[2]data1cf!U563</f>
        <v>8537.41745400622</v>
      </c>
      <c r="W563" s="376" t="n">
        <f aca="false">+[2]data1cf!V563</f>
        <v>12182.228023065</v>
      </c>
      <c r="X563" s="376" t="n">
        <f aca="false">+[2]data1cf!W563</f>
        <v>11584.3773526464</v>
      </c>
      <c r="Y563" s="376" t="n">
        <f aca="false">+[2]data1cf!X563</f>
        <v>10986.5597609357</v>
      </c>
      <c r="Z563" s="376" t="n">
        <f aca="false">+[2]data1cf!Y563</f>
        <v>10388.776240294</v>
      </c>
      <c r="AA563" s="376" t="n">
        <f aca="false">+[2]data1cf!Z563</f>
        <v>9791.02781285347</v>
      </c>
      <c r="AB563" s="376"/>
      <c r="AC563" s="377" t="n">
        <f aca="false">XNPV(0.1,B563:AA563,$B$1:$AA$1)</f>
        <v>43345.4162057563</v>
      </c>
      <c r="AD563" s="377" t="n">
        <f aca="false">SUMPRODUCT(B563:AA563,$B$1010:$AA$1010)</f>
        <v>81047.3783595804</v>
      </c>
      <c r="AE563" s="378" t="n">
        <f aca="false">SUMPRODUCT(B563:AA563,$B$1012:$AA$1012)</f>
        <v>59371.4823020004</v>
      </c>
      <c r="AF563" s="379" t="n">
        <f aca="false">XIRR(B563:AA563,$B$1:$AA$1)</f>
        <v>0.156050691844596</v>
      </c>
      <c r="AG563" s="380" t="n">
        <f aca="false">1-EXP(-(1/0.25)*(AD563/ABS($AD$1010)))</f>
        <v>0.986713793924545</v>
      </c>
    </row>
    <row r="564" customFormat="false" ht="12.75" hidden="false" customHeight="false" outlineLevel="0" collapsed="false">
      <c r="A564" s="371"/>
      <c r="B564" s="376" t="n">
        <f aca="false">+[2]data1cf!A564</f>
        <v>-98428.0146227896</v>
      </c>
      <c r="C564" s="376" t="n">
        <f aca="false">+[2]data1cf!B564</f>
        <v>13919.3425523515</v>
      </c>
      <c r="D564" s="376" t="n">
        <f aca="false">+[2]data1cf!C564</f>
        <v>21588.1299162228</v>
      </c>
      <c r="E564" s="376" t="n">
        <f aca="false">+[2]data1cf!D564</f>
        <v>20331.2908367069</v>
      </c>
      <c r="F564" s="376" t="n">
        <f aca="false">+[2]data1cf!E564</f>
        <v>18855.2617803052</v>
      </c>
      <c r="G564" s="376" t="n">
        <f aca="false">+[2]data1cf!F564</f>
        <v>17869.6567931897</v>
      </c>
      <c r="H564" s="376" t="n">
        <f aca="false">+[2]data1cf!G564</f>
        <v>16629.1753380365</v>
      </c>
      <c r="I564" s="376" t="n">
        <f aca="false">+[2]data1cf!H564</f>
        <v>15648.3397714304</v>
      </c>
      <c r="J564" s="376" t="n">
        <f aca="false">+[2]data1cf!I564</f>
        <v>14977.569176868</v>
      </c>
      <c r="K564" s="376" t="n">
        <f aca="false">+[2]data1cf!J564</f>
        <v>14392.6113371741</v>
      </c>
      <c r="L564" s="376" t="n">
        <f aca="false">+[2]data1cf!K564</f>
        <v>13646.8860295768</v>
      </c>
      <c r="M564" s="376" t="n">
        <f aca="false">+[2]data1cf!L564</f>
        <v>12996.5418216516</v>
      </c>
      <c r="N564" s="376" t="n">
        <f aca="false">+[2]data1cf!M564</f>
        <v>12316.28246069</v>
      </c>
      <c r="O564" s="376" t="n">
        <f aca="false">+[2]data1cf!N564</f>
        <v>11722.130385024</v>
      </c>
      <c r="P564" s="376" t="n">
        <f aca="false">+[2]data1cf!O564</f>
        <v>12664.3586150301</v>
      </c>
      <c r="Q564" s="376" t="n">
        <f aca="false">+[2]data1cf!P564</f>
        <v>13841.3789008845</v>
      </c>
      <c r="R564" s="376" t="n">
        <f aca="false">+[2]data1cf!Q564</f>
        <v>12440.3860988684</v>
      </c>
      <c r="S564" s="376" t="n">
        <f aca="false">+[2]data1cf!R564</f>
        <v>9105.38721186871</v>
      </c>
      <c r="T564" s="376" t="n">
        <f aca="false">+[2]data1cf!S564</f>
        <v>8592.73767866909</v>
      </c>
      <c r="U564" s="376" t="n">
        <f aca="false">+[2]data1cf!T564</f>
        <v>8080.11334185084</v>
      </c>
      <c r="V564" s="376" t="n">
        <f aca="false">+[2]data1cf!U564</f>
        <v>7567.5149573054</v>
      </c>
      <c r="W564" s="376" t="n">
        <f aca="false">+[2]data1cf!V564</f>
        <v>10692.2521559715</v>
      </c>
      <c r="X564" s="376" t="n">
        <f aca="false">+[2]data1cf!W564</f>
        <v>10179.7080350333</v>
      </c>
      <c r="Y564" s="376" t="n">
        <f aca="false">+[2]data1cf!X564</f>
        <v>9667.19227284436</v>
      </c>
      <c r="Z564" s="376" t="n">
        <f aca="false">+[2]data1cf!Y564</f>
        <v>9154.70572016708</v>
      </c>
      <c r="AA564" s="376" t="n">
        <f aca="false">+[2]data1cf!Z564</f>
        <v>8642.24925328685</v>
      </c>
      <c r="AB564" s="376"/>
      <c r="AC564" s="377" t="n">
        <f aca="false">XNPV(0.1,B564:AA564,$B$1:$AA$1)</f>
        <v>39542.4654650685</v>
      </c>
      <c r="AD564" s="377" t="n">
        <f aca="false">SUMPRODUCT(B564:AA564,$B$1010:$AA$1010)</f>
        <v>72439.921753556</v>
      </c>
      <c r="AE564" s="378" t="n">
        <f aca="false">SUMPRODUCT(B564:AA564,$B$1012:$AA$1012)</f>
        <v>53494.7338648762</v>
      </c>
      <c r="AF564" s="379" t="n">
        <f aca="false">XIRR(B564:AA564,$B$1:$AA$1)</f>
        <v>0.159402206818092</v>
      </c>
      <c r="AG564" s="380" t="n">
        <f aca="false">1-EXP(-(1/0.25)*(AD564/ABS($AD$1010)))</f>
        <v>0.978976694077217</v>
      </c>
    </row>
    <row r="565" customFormat="false" ht="12.75" hidden="false" customHeight="false" outlineLevel="0" collapsed="false">
      <c r="A565" s="371"/>
      <c r="B565" s="376" t="n">
        <f aca="false">+[2]data1cf!A565</f>
        <v>-112463.859956843</v>
      </c>
      <c r="C565" s="376" t="n">
        <f aca="false">+[2]data1cf!B565</f>
        <v>15577.1088587927</v>
      </c>
      <c r="D565" s="376" t="n">
        <f aca="false">+[2]data1cf!C565</f>
        <v>24296.083685694</v>
      </c>
      <c r="E565" s="376" t="n">
        <f aca="false">+[2]data1cf!D565</f>
        <v>22934.476159088</v>
      </c>
      <c r="F565" s="376" t="n">
        <f aca="false">+[2]data1cf!E565</f>
        <v>21295.8876064361</v>
      </c>
      <c r="G565" s="376" t="n">
        <f aca="false">+[2]data1cf!F565</f>
        <v>20168.838213195</v>
      </c>
      <c r="H565" s="376" t="n">
        <f aca="false">+[2]data1cf!G565</f>
        <v>18752.3610011847</v>
      </c>
      <c r="I565" s="376" t="n">
        <f aca="false">+[2]data1cf!H565</f>
        <v>17631.6581786579</v>
      </c>
      <c r="J565" s="376" t="n">
        <f aca="false">+[2]data1cf!I565</f>
        <v>16865.2356261036</v>
      </c>
      <c r="K565" s="376" t="n">
        <f aca="false">+[2]data1cf!J565</f>
        <v>16195.9384449859</v>
      </c>
      <c r="L565" s="376" t="n">
        <f aca="false">+[2]data1cf!K565</f>
        <v>15344.7969207471</v>
      </c>
      <c r="M565" s="376" t="n">
        <f aca="false">+[2]data1cf!L565</f>
        <v>14601.7135597331</v>
      </c>
      <c r="N565" s="376" t="n">
        <f aca="false">+[2]data1cf!M565</f>
        <v>13824.4491416839</v>
      </c>
      <c r="O565" s="376" t="n">
        <f aca="false">+[2]data1cf!N565</f>
        <v>13144.615943014</v>
      </c>
      <c r="P565" s="376" t="n">
        <f aca="false">+[2]data1cf!O565</f>
        <v>14222.1609925837</v>
      </c>
      <c r="Q565" s="376" t="n">
        <f aca="false">+[2]data1cf!P565</f>
        <v>15567.0244961502</v>
      </c>
      <c r="R565" s="376" t="n">
        <f aca="false">+[2]data1cf!Q565</f>
        <v>13966.2499718411</v>
      </c>
      <c r="S565" s="376" t="n">
        <f aca="false">+[2]data1cf!R565</f>
        <v>10155.679889521</v>
      </c>
      <c r="T565" s="376" t="n">
        <f aca="false">+[2]data1cf!S565</f>
        <v>9569.92647846567</v>
      </c>
      <c r="U565" s="376" t="n">
        <f aca="false">+[2]data1cf!T565</f>
        <v>8984.20185679837</v>
      </c>
      <c r="V565" s="376" t="n">
        <f aca="false">+[2]data1cf!U565</f>
        <v>8398.50688820074</v>
      </c>
      <c r="W565" s="376" t="n">
        <f aca="false">+[2]data1cf!V565</f>
        <v>11968.8319431101</v>
      </c>
      <c r="X565" s="376" t="n">
        <f aca="false">+[2]data1cf!W565</f>
        <v>11383.1989761158</v>
      </c>
      <c r="Y565" s="376" t="n">
        <f aca="false">+[2]data1cf!X565</f>
        <v>10797.5984118315</v>
      </c>
      <c r="Z565" s="376" t="n">
        <f aca="false">+[2]data1cf!Y565</f>
        <v>10212.0312223382</v>
      </c>
      <c r="AA565" s="376" t="n">
        <f aca="false">+[2]data1cf!Z565</f>
        <v>9626.49840887994</v>
      </c>
      <c r="AB565" s="376"/>
      <c r="AC565" s="377" t="n">
        <f aca="false">XNPV(0.1,B565:AA565,$B$1:$AA$1)</f>
        <v>42720.0410772531</v>
      </c>
      <c r="AD565" s="377" t="n">
        <f aca="false">SUMPRODUCT(B565:AA565,$B$1010:$AA$1010)</f>
        <v>79729.1592411003</v>
      </c>
      <c r="AE565" s="378" t="n">
        <f aca="false">SUMPRODUCT(B565:AA565,$B$1012:$AA$1012)</f>
        <v>58446.2250758429</v>
      </c>
      <c r="AF565" s="379" t="n">
        <f aca="false">XIRR(B565:AA565,$B$1:$AA$1)</f>
        <v>0.156338104147782</v>
      </c>
      <c r="AG565" s="380" t="n">
        <f aca="false">1-EXP(-(1/0.25)*(AD565/ABS($AD$1010)))</f>
        <v>0.985746435496602</v>
      </c>
    </row>
    <row r="566" customFormat="false" ht="12.75" hidden="false" customHeight="false" outlineLevel="0" collapsed="false">
      <c r="A566" s="371"/>
      <c r="B566" s="376" t="n">
        <f aca="false">+[2]data1cf!A566</f>
        <v>-98912.6297943518</v>
      </c>
      <c r="C566" s="376" t="n">
        <f aca="false">+[2]data1cf!B566</f>
        <v>13969.8045099749</v>
      </c>
      <c r="D566" s="376" t="n">
        <f aca="false">+[2]data1cf!C566</f>
        <v>21655.0990233402</v>
      </c>
      <c r="E566" s="376" t="n">
        <f aca="false">+[2]data1cf!D566</f>
        <v>20480.6674158742</v>
      </c>
      <c r="F566" s="376" t="n">
        <f aca="false">+[2]data1cf!E566</f>
        <v>18939.5291881671</v>
      </c>
      <c r="G566" s="376" t="n">
        <f aca="false">+[2]data1cf!F566</f>
        <v>17949.0405546796</v>
      </c>
      <c r="H566" s="376" t="n">
        <f aca="false">+[2]data1cf!G566</f>
        <v>16702.482499801</v>
      </c>
      <c r="I566" s="376" t="n">
        <f aca="false">+[2]data1cf!H566</f>
        <v>15716.8177410366</v>
      </c>
      <c r="J566" s="376" t="n">
        <f aca="false">+[2]data1cf!I566</f>
        <v>15042.7445744572</v>
      </c>
      <c r="K566" s="376" t="n">
        <f aca="false">+[2]data1cf!J566</f>
        <v>14454.8747530878</v>
      </c>
      <c r="L566" s="376" t="n">
        <f aca="false">+[2]data1cf!K566</f>
        <v>13705.5097432355</v>
      </c>
      <c r="M566" s="376" t="n">
        <f aca="false">+[2]data1cf!L566</f>
        <v>13051.9635336129</v>
      </c>
      <c r="N566" s="376" t="n">
        <f aca="false">+[2]data1cf!M566</f>
        <v>12368.3548822264</v>
      </c>
      <c r="O566" s="376" t="n">
        <f aca="false">+[2]data1cf!N566</f>
        <v>11771.2444972363</v>
      </c>
      <c r="P566" s="376" t="n">
        <f aca="false">+[2]data1cf!O566</f>
        <v>12718.1448066338</v>
      </c>
      <c r="Q566" s="376" t="n">
        <f aca="false">+[2]data1cf!P566</f>
        <v>13900.960209762</v>
      </c>
      <c r="R566" s="376" t="n">
        <f aca="false">+[2]data1cf!Q566</f>
        <v>12493.0695507719</v>
      </c>
      <c r="S566" s="376" t="n">
        <f aca="false">+[2]data1cf!R566</f>
        <v>9141.65063270706</v>
      </c>
      <c r="T566" s="376" t="n">
        <f aca="false">+[2]data1cf!S566</f>
        <v>8626.47704431405</v>
      </c>
      <c r="U566" s="376" t="n">
        <f aca="false">+[2]data1cf!T566</f>
        <v>8111.32877635803</v>
      </c>
      <c r="V566" s="376" t="n">
        <f aca="false">+[2]data1cf!U566</f>
        <v>7596.20658845214</v>
      </c>
      <c r="W566" s="376" t="n">
        <f aca="false">+[2]data1cf!V566</f>
        <v>10736.3285844183</v>
      </c>
      <c r="X566" s="376" t="n">
        <f aca="false">+[2]data1cf!W566</f>
        <v>10221.2609272892</v>
      </c>
      <c r="Y566" s="376" t="n">
        <f aca="false">+[2]data1cf!X566</f>
        <v>9706.221768535</v>
      </c>
      <c r="Z566" s="376" t="n">
        <f aca="false">+[2]data1cf!Y566</f>
        <v>9191.21196310696</v>
      </c>
      <c r="AA566" s="376" t="n">
        <f aca="false">+[2]data1cf!Z566</f>
        <v>8676.23239160486</v>
      </c>
      <c r="AB566" s="376"/>
      <c r="AC566" s="377" t="n">
        <f aca="false">XNPV(0.1,B566:AA566,$B$1:$AA$1)</f>
        <v>39668.7882085731</v>
      </c>
      <c r="AD566" s="377" t="n">
        <f aca="false">SUMPRODUCT(B566:AA566,$B$1010:$AA$1010)</f>
        <v>72711.955233726</v>
      </c>
      <c r="AE566" s="378" t="n">
        <f aca="false">SUMPRODUCT(B566:AA566,$B$1012:$AA$1012)</f>
        <v>53684.4664024638</v>
      </c>
      <c r="AF566" s="379" t="n">
        <f aca="false">XIRR(B566:AA566,$B$1:$AA$1)</f>
        <v>0.159307795737888</v>
      </c>
      <c r="AG566" s="380" t="n">
        <f aca="false">1-EXP(-(1/0.25)*(AD566/ABS($AD$1010)))</f>
        <v>0.979279403539752</v>
      </c>
    </row>
    <row r="567" customFormat="false" ht="12.75" hidden="false" customHeight="false" outlineLevel="0" collapsed="false">
      <c r="A567" s="371"/>
      <c r="B567" s="376" t="n">
        <f aca="false">+[2]data1cf!A567</f>
        <v>-115862.35306427</v>
      </c>
      <c r="C567" s="376" t="n">
        <f aca="false">+[2]data1cf!B567</f>
        <v>16011.4103104224</v>
      </c>
      <c r="D567" s="376" t="n">
        <f aca="false">+[2]data1cf!C567</f>
        <v>25002.489628646</v>
      </c>
      <c r="E567" s="376" t="n">
        <f aca="false">+[2]data1cf!D567</f>
        <v>23641.1510373437</v>
      </c>
      <c r="F567" s="376" t="n">
        <f aca="false">+[2]data1cf!E567</f>
        <v>21886.8352729646</v>
      </c>
      <c r="G567" s="376" t="n">
        <f aca="false">+[2]data1cf!F567</f>
        <v>20725.538007375</v>
      </c>
      <c r="H567" s="376" t="n">
        <f aca="false">+[2]data1cf!G567</f>
        <v>19266.4470195373</v>
      </c>
      <c r="I567" s="376" t="n">
        <f aca="false">+[2]data1cf!H567</f>
        <v>18111.8781993532</v>
      </c>
      <c r="J567" s="376" t="n">
        <f aca="false">+[2]data1cf!I567</f>
        <v>17322.2954799397</v>
      </c>
      <c r="K567" s="376" t="n">
        <f aca="false">+[2]data1cf!J567</f>
        <v>16632.577250877</v>
      </c>
      <c r="L567" s="376" t="n">
        <f aca="false">+[2]data1cf!K567</f>
        <v>15755.911344092</v>
      </c>
      <c r="M567" s="376" t="n">
        <f aca="false">+[2]data1cf!L567</f>
        <v>14990.3730923991</v>
      </c>
      <c r="N567" s="376" t="n">
        <f aca="false">+[2]data1cf!M567</f>
        <v>14189.620882197</v>
      </c>
      <c r="O567" s="376" t="n">
        <f aca="false">+[2]data1cf!N567</f>
        <v>13489.0417505935</v>
      </c>
      <c r="P567" s="376" t="n">
        <f aca="false">+[2]data1cf!O567</f>
        <v>14599.3510026505</v>
      </c>
      <c r="Q567" s="376" t="n">
        <f aca="false">+[2]data1cf!P567</f>
        <v>15984.854311298</v>
      </c>
      <c r="R567" s="376" t="n">
        <f aca="false">+[2]data1cf!Q567</f>
        <v>14335.7067257273</v>
      </c>
      <c r="S567" s="376" t="n">
        <f aca="false">+[2]data1cf!R567</f>
        <v>10409.986797358</v>
      </c>
      <c r="T567" s="376" t="n">
        <f aca="false">+[2]data1cf!S567</f>
        <v>9806.53277624993</v>
      </c>
      <c r="U567" s="376" t="n">
        <f aca="false">+[2]data1cf!T567</f>
        <v>9203.10841450301</v>
      </c>
      <c r="V567" s="376" t="n">
        <f aca="false">+[2]data1cf!U567</f>
        <v>8599.71460189809</v>
      </c>
      <c r="W567" s="376" t="n">
        <f aca="false">+[2]data1cf!V567</f>
        <v>12277.9296500465</v>
      </c>
      <c r="X567" s="376" t="n">
        <f aca="false">+[2]data1cf!W567</f>
        <v>11674.5997126426</v>
      </c>
      <c r="Y567" s="376" t="n">
        <f aca="false">+[2]data1cf!X567</f>
        <v>11071.303157111</v>
      </c>
      <c r="Z567" s="376" t="n">
        <f aca="false">+[2]data1cf!Y567</f>
        <v>10468.0409849079</v>
      </c>
      <c r="AA567" s="376" t="n">
        <f aca="false">+[2]data1cf!Z567</f>
        <v>9864.81422753304</v>
      </c>
      <c r="AB567" s="376"/>
      <c r="AC567" s="377" t="n">
        <f aca="false">XNPV(0.1,B567:AA567,$B$1:$AA$1)</f>
        <v>43618.6171217563</v>
      </c>
      <c r="AD567" s="377" t="n">
        <f aca="false">SUMPRODUCT(B567:AA567,$B$1010:$AA$1010)</f>
        <v>81636.041628808</v>
      </c>
      <c r="AE567" s="378" t="n">
        <f aca="false">SUMPRODUCT(B567:AA567,$B$1012:$AA$1012)</f>
        <v>59781.8678307025</v>
      </c>
      <c r="AF567" s="379" t="n">
        <f aca="false">XIRR(B567:AA567,$B$1:$AA$1)</f>
        <v>0.155904818327744</v>
      </c>
      <c r="AG567" s="380" t="n">
        <f aca="false">1-EXP(-(1/0.25)*(AD567/ABS($AD$1010)))</f>
        <v>0.987124299340474</v>
      </c>
    </row>
    <row r="568" customFormat="false" ht="12.75" hidden="false" customHeight="false" outlineLevel="0" collapsed="false">
      <c r="A568" s="371"/>
      <c r="B568" s="376" t="n">
        <f aca="false">+[2]data1cf!A568</f>
        <v>-118014.638789951</v>
      </c>
      <c r="C568" s="376" t="n">
        <f aca="false">+[2]data1cf!B568</f>
        <v>16293.2455501335</v>
      </c>
      <c r="D568" s="376" t="n">
        <f aca="false">+[2]data1cf!C568</f>
        <v>25448.7613769341</v>
      </c>
      <c r="E568" s="376" t="n">
        <f aca="false">+[2]data1cf!D568</f>
        <v>23976.2725480546</v>
      </c>
      <c r="F568" s="376" t="n">
        <f aca="false">+[2]data1cf!E568</f>
        <v>22261.0859149666</v>
      </c>
      <c r="G568" s="376" t="n">
        <f aca="false">+[2]data1cf!F568</f>
        <v>21078.0992698608</v>
      </c>
      <c r="H568" s="376" t="n">
        <f aca="false">+[2]data1cf!G568</f>
        <v>19592.0207265002</v>
      </c>
      <c r="I568" s="376" t="n">
        <f aca="false">+[2]data1cf!H568</f>
        <v>18416.0043702935</v>
      </c>
      <c r="J568" s="376" t="n">
        <f aca="false">+[2]data1cf!I568</f>
        <v>17611.7541806337</v>
      </c>
      <c r="K568" s="376" t="n">
        <f aca="false">+[2]data1cf!J568</f>
        <v>16909.1031814856</v>
      </c>
      <c r="L568" s="376" t="n">
        <f aca="false">+[2]data1cf!K568</f>
        <v>16016.272532718</v>
      </c>
      <c r="M568" s="376" t="n">
        <f aca="false">+[2]data1cf!L568</f>
        <v>15236.5134663427</v>
      </c>
      <c r="N568" s="376" t="n">
        <f aca="false">+[2]data1cf!M568</f>
        <v>14420.8862988638</v>
      </c>
      <c r="O568" s="376" t="n">
        <f aca="false">+[2]data1cf!N568</f>
        <v>13707.1686455958</v>
      </c>
      <c r="P568" s="376" t="n">
        <f aca="false">+[2]data1cf!O568</f>
        <v>14838.2276602969</v>
      </c>
      <c r="Q568" s="376" t="n">
        <f aca="false">+[2]data1cf!P568</f>
        <v>16249.4683971532</v>
      </c>
      <c r="R568" s="376" t="n">
        <f aca="false">+[2]data1cf!Q568</f>
        <v>14569.6858666319</v>
      </c>
      <c r="S568" s="376" t="n">
        <f aca="false">+[2]data1cf!R568</f>
        <v>10571.0408617266</v>
      </c>
      <c r="T568" s="376" t="n">
        <f aca="false">+[2]data1cf!S568</f>
        <v>9956.37693989251</v>
      </c>
      <c r="U568" s="376" t="n">
        <f aca="false">+[2]data1cf!T568</f>
        <v>9341.74322837866</v>
      </c>
      <c r="V568" s="376" t="n">
        <f aca="false">+[2]data1cf!U568</f>
        <v>8727.14063349471</v>
      </c>
      <c r="W568" s="376" t="n">
        <f aca="false">+[2]data1cf!V568</f>
        <v>12473.6830505834</v>
      </c>
      <c r="X568" s="376" t="n">
        <f aca="false">+[2]data1cf!W568</f>
        <v>11859.1455174609</v>
      </c>
      <c r="Y568" s="376" t="n">
        <f aca="false">+[2]data1cf!X568</f>
        <v>11244.6419863201</v>
      </c>
      <c r="Z568" s="376" t="n">
        <f aca="false">+[2]data1cf!Y568</f>
        <v>10630.1734772203</v>
      </c>
      <c r="AA568" s="376" t="n">
        <f aca="false">+[2]data1cf!Z568</f>
        <v>10015.7410408228</v>
      </c>
      <c r="AB568" s="376"/>
      <c r="AC568" s="377" t="n">
        <f aca="false">XNPV(0.1,B568:AA568,$B$1:$AA$1)</f>
        <v>44108.5140392474</v>
      </c>
      <c r="AD568" s="377" t="n">
        <f aca="false">SUMPRODUCT(B568:AA568,$B$1010:$AA$1010)</f>
        <v>82753.4016806477</v>
      </c>
      <c r="AE568" s="378" t="n">
        <f aca="false">SUMPRODUCT(B568:AA568,$B$1012:$AA$1012)</f>
        <v>60542.0664147681</v>
      </c>
      <c r="AF568" s="379" t="n">
        <f aca="false">XIRR(B568:AA568,$B$1:$AA$1)</f>
        <v>0.155528868260489</v>
      </c>
      <c r="AG568" s="380" t="n">
        <f aca="false">1-EXP(-(1/0.25)*(AD568/ABS($AD$1010)))</f>
        <v>0.987868929391152</v>
      </c>
    </row>
    <row r="569" customFormat="false" ht="12.75" hidden="false" customHeight="false" outlineLevel="0" collapsed="false">
      <c r="A569" s="371"/>
      <c r="B569" s="376" t="n">
        <f aca="false">+[2]data1cf!A569</f>
        <v>-111353.519738109</v>
      </c>
      <c r="C569" s="376" t="n">
        <f aca="false">+[2]data1cf!B569</f>
        <v>15505.4995093174</v>
      </c>
      <c r="D569" s="376" t="n">
        <f aca="false">+[2]data1cf!C569</f>
        <v>24117.3473873547</v>
      </c>
      <c r="E569" s="376" t="n">
        <f aca="false">+[2]data1cf!D569</f>
        <v>22713.4622413854</v>
      </c>
      <c r="F569" s="376" t="n">
        <f aca="false">+[2]data1cf!E569</f>
        <v>21102.8158712368</v>
      </c>
      <c r="G569" s="376" t="n">
        <f aca="false">+[2]data1cf!F569</f>
        <v>19986.9557871607</v>
      </c>
      <c r="H569" s="376" t="n">
        <f aca="false">+[2]data1cf!G569</f>
        <v>18584.4011542695</v>
      </c>
      <c r="I569" s="376" t="n">
        <f aca="false">+[2]data1cf!H569</f>
        <v>17474.7628765447</v>
      </c>
      <c r="J569" s="376" t="n">
        <f aca="false">+[2]data1cf!I569</f>
        <v>16715.9071084221</v>
      </c>
      <c r="K569" s="376" t="n">
        <f aca="false">+[2]data1cf!J569</f>
        <v>16053.2817992561</v>
      </c>
      <c r="L569" s="376" t="n">
        <f aca="false">+[2]data1cf!K569</f>
        <v>15210.4794852508</v>
      </c>
      <c r="M569" s="376" t="n">
        <f aca="false">+[2]data1cf!L569</f>
        <v>14474.7324840408</v>
      </c>
      <c r="N569" s="376" t="n">
        <f aca="false">+[2]data1cf!M569</f>
        <v>13705.14189067</v>
      </c>
      <c r="O569" s="376" t="n">
        <f aca="false">+[2]data1cf!N569</f>
        <v>13032.0867088985</v>
      </c>
      <c r="P569" s="376" t="n">
        <f aca="false">+[2]data1cf!O569</f>
        <v>14098.9271871753</v>
      </c>
      <c r="Q569" s="376" t="n">
        <f aca="false">+[2]data1cf!P569</f>
        <v>15430.5130383717</v>
      </c>
      <c r="R569" s="376" t="n">
        <f aca="false">+[2]data1cf!Q569</f>
        <v>13845.5427407372</v>
      </c>
      <c r="S569" s="376" t="n">
        <f aca="false">+[2]data1cf!R569</f>
        <v>10072.5938926548</v>
      </c>
      <c r="T569" s="376" t="n">
        <f aca="false">+[2]data1cf!S569</f>
        <v>9492.6235444501</v>
      </c>
      <c r="U569" s="376" t="n">
        <f aca="false">+[2]data1cf!T569</f>
        <v>8912.68170139976</v>
      </c>
      <c r="V569" s="376" t="n">
        <f aca="false">+[2]data1cf!U569</f>
        <v>8332.76921865842</v>
      </c>
      <c r="W569" s="376" t="n">
        <f aca="false">+[2]data1cf!V569</f>
        <v>11867.8449454374</v>
      </c>
      <c r="X569" s="376" t="n">
        <f aca="false">+[2]data1cf!W569</f>
        <v>11287.9938521662</v>
      </c>
      <c r="Y569" s="376" t="n">
        <f aca="false">+[2]data1cf!X569</f>
        <v>10708.1748416973</v>
      </c>
      <c r="Z569" s="376" t="n">
        <f aca="false">+[2]data1cf!Y569</f>
        <v>10128.3888765149</v>
      </c>
      <c r="AA569" s="376" t="n">
        <f aca="false">+[2]data1cf!Z569</f>
        <v>9548.63694797746</v>
      </c>
      <c r="AB569" s="376"/>
      <c r="AC569" s="377" t="n">
        <f aca="false">XNPV(0.1,B569:AA569,$B$1:$AA$1)</f>
        <v>42540.7798688208</v>
      </c>
      <c r="AD569" s="377" t="n">
        <f aca="false">SUMPRODUCT(B569:AA569,$B$1010:$AA$1010)</f>
        <v>79228.1518893383</v>
      </c>
      <c r="AE569" s="378" t="n">
        <f aca="false">SUMPRODUCT(B569:AA569,$B$1012:$AA$1012)</f>
        <v>58128.7894152916</v>
      </c>
      <c r="AF569" s="379" t="n">
        <f aca="false">XIRR(B569:AA569,$B$1:$AA$1)</f>
        <v>0.156674893587717</v>
      </c>
      <c r="AG569" s="380" t="n">
        <f aca="false">1-EXP(-(1/0.25)*(AD569/ABS($AD$1010)))</f>
        <v>0.985360576220363</v>
      </c>
    </row>
    <row r="570" customFormat="false" ht="12.75" hidden="false" customHeight="false" outlineLevel="0" collapsed="false">
      <c r="A570" s="371"/>
      <c r="B570" s="376" t="n">
        <f aca="false">+[2]data1cf!A570</f>
        <v>-111355.64600329</v>
      </c>
      <c r="C570" s="376" t="n">
        <f aca="false">+[2]data1cf!B570</f>
        <v>15521.8552475848</v>
      </c>
      <c r="D570" s="376" t="n">
        <f aca="false">+[2]data1cf!C570</f>
        <v>24103.4462764517</v>
      </c>
      <c r="E570" s="376" t="n">
        <f aca="false">+[2]data1cf!D570</f>
        <v>22748.346355815</v>
      </c>
      <c r="F570" s="376" t="n">
        <f aca="false">+[2]data1cf!E570</f>
        <v>21103.1855972912</v>
      </c>
      <c r="G570" s="376" t="n">
        <f aca="false">+[2]data1cf!F570</f>
        <v>19987.3040860542</v>
      </c>
      <c r="H570" s="376" t="n">
        <f aca="false">+[2]data1cf!G570</f>
        <v>18584.7227918796</v>
      </c>
      <c r="I570" s="376" t="n">
        <f aca="false">+[2]data1cf!H570</f>
        <v>17475.0633259136</v>
      </c>
      <c r="J570" s="376" t="n">
        <f aca="false">+[2]data1cf!I570</f>
        <v>16716.1930676465</v>
      </c>
      <c r="K570" s="376" t="n">
        <f aca="false">+[2]data1cf!J570</f>
        <v>16053.5549820641</v>
      </c>
      <c r="L570" s="376" t="n">
        <f aca="false">+[2]data1cf!K570</f>
        <v>15210.736698744</v>
      </c>
      <c r="M570" s="376" t="n">
        <f aca="false">+[2]data1cf!L570</f>
        <v>14474.9756486451</v>
      </c>
      <c r="N570" s="376" t="n">
        <f aca="false">+[2]data1cf!M570</f>
        <v>13705.3703601512</v>
      </c>
      <c r="O570" s="376" t="n">
        <f aca="false">+[2]data1cf!N570</f>
        <v>13032.3021986991</v>
      </c>
      <c r="P570" s="376" t="n">
        <f aca="false">+[2]data1cf!O570</f>
        <v>14099.1631758797</v>
      </c>
      <c r="Q570" s="376" t="n">
        <f aca="false">+[2]data1cf!P570</f>
        <v>15430.7744533458</v>
      </c>
      <c r="R570" s="376" t="n">
        <f aca="false">+[2]data1cf!Q570</f>
        <v>13845.7738911344</v>
      </c>
      <c r="S570" s="376" t="n">
        <f aca="false">+[2]data1cf!R570</f>
        <v>10072.7529996197</v>
      </c>
      <c r="T570" s="376" t="n">
        <f aca="false">+[2]data1cf!S570</f>
        <v>9492.77157703889</v>
      </c>
      <c r="U570" s="376" t="n">
        <f aca="false">+[2]data1cf!T570</f>
        <v>8912.81866015674</v>
      </c>
      <c r="V570" s="376" t="n">
        <f aca="false">+[2]data1cf!U570</f>
        <v>8332.89510414423</v>
      </c>
      <c r="W570" s="376" t="n">
        <f aca="false">+[2]data1cf!V570</f>
        <v>11868.038332233</v>
      </c>
      <c r="X570" s="376" t="n">
        <f aca="false">+[2]data1cf!W570</f>
        <v>11288.1761668628</v>
      </c>
      <c r="Y570" s="376" t="n">
        <f aca="false">+[2]data1cf!X570</f>
        <v>10708.3460849076</v>
      </c>
      <c r="Z570" s="376" t="n">
        <f aca="false">+[2]data1cf!Y570</f>
        <v>10128.5490488698</v>
      </c>
      <c r="AA570" s="376" t="n">
        <f aca="false">+[2]data1cf!Z570</f>
        <v>9548.78605012696</v>
      </c>
      <c r="AB570" s="376"/>
      <c r="AC570" s="377" t="n">
        <f aca="false">XNPV(0.1,B570:AA570,$B$1:$AA$1)</f>
        <v>42569.9832280139</v>
      </c>
      <c r="AD570" s="377" t="n">
        <f aca="false">SUMPRODUCT(B570:AA570,$B$1010:$AA$1010)</f>
        <v>79261.0420803473</v>
      </c>
      <c r="AE570" s="378" t="n">
        <f aca="false">SUMPRODUCT(B570:AA570,$B$1012:$AA$1012)</f>
        <v>58160.0587336592</v>
      </c>
      <c r="AF570" s="379" t="n">
        <f aca="false">XIRR(B570:AA570,$B$1:$AA$1)</f>
        <v>0.156720145396869</v>
      </c>
      <c r="AG570" s="380" t="n">
        <f aca="false">1-EXP(-(1/0.25)*(AD570/ABS($AD$1010)))</f>
        <v>0.985386224477575</v>
      </c>
    </row>
    <row r="571" customFormat="false" ht="12.75" hidden="false" customHeight="false" outlineLevel="0" collapsed="false">
      <c r="A571" s="371"/>
      <c r="B571" s="376" t="n">
        <f aca="false">+[2]data1cf!A571</f>
        <v>-103334.729268206</v>
      </c>
      <c r="C571" s="376" t="n">
        <f aca="false">+[2]data1cf!B571</f>
        <v>14508.9064593606</v>
      </c>
      <c r="D571" s="376" t="n">
        <f aca="false">+[2]data1cf!C571</f>
        <v>22539.2930098211</v>
      </c>
      <c r="E571" s="376" t="n">
        <f aca="false">+[2]data1cf!D571</f>
        <v>21197.7069274216</v>
      </c>
      <c r="F571" s="376" t="n">
        <f aca="false">+[2]data1cf!E571</f>
        <v>19708.4668563118</v>
      </c>
      <c r="G571" s="376" t="n">
        <f aca="false">+[2]data1cf!F571</f>
        <v>18673.4150904287</v>
      </c>
      <c r="H571" s="376" t="n">
        <f aca="false">+[2]data1cf!G571</f>
        <v>17371.4082381833</v>
      </c>
      <c r="I571" s="376" t="n">
        <f aca="false">+[2]data1cf!H571</f>
        <v>16341.6772401511</v>
      </c>
      <c r="J571" s="376" t="n">
        <f aca="false">+[2]data1cf!I571</f>
        <v>15637.4681990988</v>
      </c>
      <c r="K571" s="376" t="n">
        <f aca="false">+[2]data1cf!J571</f>
        <v>15023.0266288636</v>
      </c>
      <c r="L571" s="376" t="n">
        <f aca="false">+[2]data1cf!K571</f>
        <v>14240.449440831</v>
      </c>
      <c r="M571" s="376" t="n">
        <f aca="false">+[2]data1cf!L571</f>
        <v>13557.6850580011</v>
      </c>
      <c r="N571" s="376" t="n">
        <f aca="false">+[2]data1cf!M571</f>
        <v>12843.5142280142</v>
      </c>
      <c r="O571" s="376" t="n">
        <f aca="false">+[2]data1cf!N571</f>
        <v>12219.4093556998</v>
      </c>
      <c r="P571" s="376" t="n">
        <f aca="false">+[2]data1cf!O571</f>
        <v>13208.9422548954</v>
      </c>
      <c r="Q571" s="376" t="n">
        <f aca="false">+[2]data1cf!P571</f>
        <v>14444.6379361309</v>
      </c>
      <c r="R571" s="376" t="n">
        <f aca="false">+[2]data1cf!Q571</f>
        <v>12973.8045310494</v>
      </c>
      <c r="S571" s="376" t="n">
        <f aca="false">+[2]data1cf!R571</f>
        <v>9472.55330274222</v>
      </c>
      <c r="T571" s="376" t="n">
        <f aca="false">+[2]data1cf!S571</f>
        <v>8934.34778345311</v>
      </c>
      <c r="U571" s="376" t="n">
        <f aca="false">+[2]data1cf!T571</f>
        <v>8396.16871660497</v>
      </c>
      <c r="V571" s="376" t="n">
        <f aca="false">+[2]data1cf!U571</f>
        <v>7858.01689577105</v>
      </c>
      <c r="W571" s="376" t="n">
        <f aca="false">+[2]data1cf!V571</f>
        <v>11138.524723709</v>
      </c>
      <c r="X571" s="376" t="n">
        <f aca="false">+[2]data1cf!W571</f>
        <v>10600.4298715662</v>
      </c>
      <c r="Y571" s="376" t="n">
        <f aca="false">+[2]data1cf!X571</f>
        <v>10062.3647918788</v>
      </c>
      <c r="Z571" s="376" t="n">
        <f aca="false">+[2]data1cf!Y571</f>
        <v>9524.33037782044</v>
      </c>
      <c r="AA571" s="376" t="n">
        <f aca="false">+[2]data1cf!Z571</f>
        <v>8986.32754935996</v>
      </c>
      <c r="AB571" s="376"/>
      <c r="AC571" s="377" t="n">
        <f aca="false">XNPV(0.1,B571:AA571,$B$1:$AA$1)</f>
        <v>40633.3788434416</v>
      </c>
      <c r="AD571" s="377" t="n">
        <f aca="false">SUMPRODUCT(B571:AA571,$B$1010:$AA$1010)</f>
        <v>74964.5646572321</v>
      </c>
      <c r="AE571" s="378" t="n">
        <f aca="false">SUMPRODUCT(B571:AA571,$B$1012:$AA$1012)</f>
        <v>55203.6618813295</v>
      </c>
      <c r="AF571" s="379" t="n">
        <f aca="false">XIRR(B571:AA571,$B$1:$AA$1)</f>
        <v>0.158206845116861</v>
      </c>
      <c r="AG571" s="380" t="n">
        <f aca="false">1-EXP(-(1/0.25)*(AD571/ABS($AD$1010)))</f>
        <v>0.981624271925904</v>
      </c>
    </row>
    <row r="572" customFormat="false" ht="12.75" hidden="false" customHeight="false" outlineLevel="0" collapsed="false">
      <c r="A572" s="371"/>
      <c r="B572" s="376" t="n">
        <f aca="false">+[2]data1cf!A572</f>
        <v>-93016.0212148692</v>
      </c>
      <c r="C572" s="376" t="n">
        <f aca="false">+[2]data1cf!B572</f>
        <v>13255.8320566505</v>
      </c>
      <c r="D572" s="376" t="n">
        <f aca="false">+[2]data1cf!C572</f>
        <v>20477.9224407806</v>
      </c>
      <c r="E572" s="376" t="n">
        <f aca="false">+[2]data1cf!D572</f>
        <v>19378.8515901453</v>
      </c>
      <c r="F572" s="376" t="n">
        <f aca="false">+[2]data1cf!E572</f>
        <v>17914.1962037152</v>
      </c>
      <c r="G572" s="376" t="n">
        <f aca="false">+[2]data1cf!F572</f>
        <v>16983.1298763896</v>
      </c>
      <c r="H572" s="376" t="n">
        <f aca="false">+[2]data1cf!G572</f>
        <v>15810.5095192511</v>
      </c>
      <c r="I572" s="376" t="n">
        <f aca="false">+[2]data1cf!H572</f>
        <v>14883.6044889976</v>
      </c>
      <c r="J572" s="376" t="n">
        <f aca="false">+[2]data1cf!I572</f>
        <v>14249.7157318867</v>
      </c>
      <c r="K572" s="376" t="n">
        <f aca="false">+[2]data1cf!J572</f>
        <v>13697.2777689049</v>
      </c>
      <c r="L572" s="376" t="n">
        <f aca="false">+[2]data1cf!K572</f>
        <v>12992.1992378981</v>
      </c>
      <c r="M572" s="376" t="n">
        <f aca="false">+[2]data1cf!L572</f>
        <v>12377.6137372846</v>
      </c>
      <c r="N572" s="376" t="n">
        <f aca="false">+[2]data1cf!M572</f>
        <v>11734.7579467528</v>
      </c>
      <c r="O572" s="376" t="n">
        <f aca="false">+[2]data1cf!N572</f>
        <v>11173.6431169273</v>
      </c>
      <c r="P572" s="376" t="n">
        <f aca="false">+[2]data1cf!O572</f>
        <v>12063.695384743</v>
      </c>
      <c r="Q572" s="376" t="n">
        <f aca="false">+[2]data1cf!P572</f>
        <v>13175.9980589252</v>
      </c>
      <c r="R572" s="376" t="n">
        <f aca="false">+[2]data1cf!Q572</f>
        <v>11852.0378358766</v>
      </c>
      <c r="S572" s="376" t="n">
        <f aca="false">+[2]data1cf!R572</f>
        <v>8700.41145782201</v>
      </c>
      <c r="T572" s="376" t="n">
        <f aca="false">+[2]data1cf!S572</f>
        <v>8215.9495895355</v>
      </c>
      <c r="U572" s="376" t="n">
        <f aca="false">+[2]data1cf!T572</f>
        <v>7731.5115322255</v>
      </c>
      <c r="V572" s="376" t="n">
        <f aca="false">+[2]data1cf!U572</f>
        <v>7247.09800022131</v>
      </c>
      <c r="W572" s="376" t="n">
        <f aca="false">+[2]data1cf!V572</f>
        <v>10200.0237772564</v>
      </c>
      <c r="X572" s="376" t="n">
        <f aca="false">+[2]data1cf!W572</f>
        <v>9715.6615252141</v>
      </c>
      <c r="Y572" s="376" t="n">
        <f aca="false">+[2]data1cf!X572</f>
        <v>9231.32607263568</v>
      </c>
      <c r="Z572" s="376" t="n">
        <f aca="false">+[2]data1cf!Y572</f>
        <v>8747.01822350501</v>
      </c>
      <c r="AA572" s="376" t="n">
        <f aca="false">+[2]data1cf!Z572</f>
        <v>8262.73880592553</v>
      </c>
      <c r="AB572" s="376"/>
      <c r="AC572" s="377" t="n">
        <f aca="false">XNPV(0.1,B572:AA572,$B$1:$AA$1)</f>
        <v>38279.1033715314</v>
      </c>
      <c r="AD572" s="377" t="n">
        <f aca="false">SUMPRODUCT(B572:AA572,$B$1010:$AA$1010)</f>
        <v>69590.4670140503</v>
      </c>
      <c r="AE572" s="378" t="n">
        <f aca="false">SUMPRODUCT(B572:AA572,$B$1012:$AA$1012)</f>
        <v>51546.8787589119</v>
      </c>
      <c r="AF572" s="379" t="n">
        <f aca="false">XIRR(B572:AA572,$B$1:$AA$1)</f>
        <v>0.160745424512268</v>
      </c>
      <c r="AG572" s="380" t="n">
        <f aca="false">1-EXP(-(1/0.25)*(AD572/ABS($AD$1010)))</f>
        <v>0.9755275037801</v>
      </c>
    </row>
    <row r="573" customFormat="false" ht="12.75" hidden="false" customHeight="false" outlineLevel="0" collapsed="false">
      <c r="A573" s="371"/>
      <c r="B573" s="376" t="n">
        <f aca="false">+[2]data1cf!A573</f>
        <v>-103884.577335769</v>
      </c>
      <c r="C573" s="376" t="n">
        <f aca="false">+[2]data1cf!B573</f>
        <v>14622.8281909452</v>
      </c>
      <c r="D573" s="376" t="n">
        <f aca="false">+[2]data1cf!C573</f>
        <v>22687.3588097093</v>
      </c>
      <c r="E573" s="376" t="n">
        <f aca="false">+[2]data1cf!D573</f>
        <v>21339.7990226302</v>
      </c>
      <c r="F573" s="376" t="n">
        <f aca="false">+[2]data1cf!E573</f>
        <v>19804.0772995878</v>
      </c>
      <c r="G573" s="376" t="n">
        <f aca="false">+[2]data1cf!F573</f>
        <v>18763.4845113063</v>
      </c>
      <c r="H573" s="376" t="n">
        <f aca="false">+[2]data1cf!G573</f>
        <v>17454.5831026945</v>
      </c>
      <c r="I573" s="376" t="n">
        <f aca="false">+[2]data1cf!H573</f>
        <v>16419.3728664294</v>
      </c>
      <c r="J573" s="376" t="n">
        <f aca="false">+[2]data1cf!I573</f>
        <v>15711.4167019936</v>
      </c>
      <c r="K573" s="376" t="n">
        <f aca="false">+[2]data1cf!J573</f>
        <v>15093.6711751531</v>
      </c>
      <c r="L573" s="376" t="n">
        <f aca="false">+[2]data1cf!K573</f>
        <v>14306.9643531989</v>
      </c>
      <c r="M573" s="376" t="n">
        <f aca="false">+[2]data1cf!L573</f>
        <v>13620.5669548363</v>
      </c>
      <c r="N573" s="376" t="n">
        <f aca="false">+[2]data1cf!M573</f>
        <v>12902.5959944038</v>
      </c>
      <c r="O573" s="376" t="n">
        <f aca="false">+[2]data1cf!N573</f>
        <v>12275.1346017809</v>
      </c>
      <c r="P573" s="376" t="n">
        <f aca="false">+[2]data1cf!O573</f>
        <v>13269.9684778665</v>
      </c>
      <c r="Q573" s="376" t="n">
        <f aca="false">+[2]data1cf!P573</f>
        <v>14512.2393433331</v>
      </c>
      <c r="R573" s="376" t="n">
        <f aca="false">+[2]data1cf!Q573</f>
        <v>13033.579577151</v>
      </c>
      <c r="S573" s="376" t="n">
        <f aca="false">+[2]data1cf!R573</f>
        <v>9513.69805643806</v>
      </c>
      <c r="T573" s="376" t="n">
        <f aca="false">+[2]data1cf!S573</f>
        <v>8972.62872488729</v>
      </c>
      <c r="U573" s="376" t="n">
        <f aca="false">+[2]data1cf!T573</f>
        <v>8431.58598653195</v>
      </c>
      <c r="V573" s="376" t="n">
        <f aca="false">+[2]data1cf!U573</f>
        <v>7890.57063916793</v>
      </c>
      <c r="W573" s="376" t="n">
        <f aca="false">+[2]data1cf!V573</f>
        <v>11188.5341753909</v>
      </c>
      <c r="X573" s="376" t="n">
        <f aca="false">+[2]data1cf!W573</f>
        <v>10647.5760998506</v>
      </c>
      <c r="Y573" s="376" t="n">
        <f aca="false">+[2]data1cf!X573</f>
        <v>10106.6479551861</v>
      </c>
      <c r="Z573" s="376" t="n">
        <f aca="false">+[2]data1cf!Y573</f>
        <v>9565.75063932355</v>
      </c>
      <c r="AA573" s="376" t="n">
        <f aca="false">+[2]data1cf!Z573</f>
        <v>9024.88507712711</v>
      </c>
      <c r="AB573" s="376"/>
      <c r="AC573" s="377" t="n">
        <f aca="false">XNPV(0.1,B573:AA573,$B$1:$AA$1)</f>
        <v>40867.2032756307</v>
      </c>
      <c r="AD573" s="377" t="n">
        <f aca="false">SUMPRODUCT(B573:AA573,$B$1010:$AA$1010)</f>
        <v>75368.576786679</v>
      </c>
      <c r="AE573" s="378" t="n">
        <f aca="false">SUMPRODUCT(B573:AA573,$B$1012:$AA$1012)</f>
        <v>55512.4072615242</v>
      </c>
      <c r="AF573" s="379" t="n">
        <f aca="false">XIRR(B573:AA573,$B$1:$AA$1)</f>
        <v>0.15827507339128</v>
      </c>
      <c r="AG573" s="380" t="n">
        <f aca="false">1-EXP(-(1/0.25)*(AD573/ABS($AD$1010)))</f>
        <v>0.982015849884955</v>
      </c>
    </row>
    <row r="574" customFormat="false" ht="12.75" hidden="false" customHeight="false" outlineLevel="0" collapsed="false">
      <c r="A574" s="371"/>
      <c r="B574" s="376" t="n">
        <f aca="false">+[2]data1cf!A574</f>
        <v>-109617.245650951</v>
      </c>
      <c r="C574" s="376" t="n">
        <f aca="false">+[2]data1cf!B574</f>
        <v>15236.3362165422</v>
      </c>
      <c r="D574" s="376" t="n">
        <f aca="false">+[2]data1cf!C574</f>
        <v>23756.7019787018</v>
      </c>
      <c r="E574" s="376" t="n">
        <f aca="false">+[2]data1cf!D574</f>
        <v>22434.7782806338</v>
      </c>
      <c r="F574" s="376" t="n">
        <f aca="false">+[2]data1cf!E574</f>
        <v>20800.9034977741</v>
      </c>
      <c r="G574" s="376" t="n">
        <f aca="false">+[2]data1cf!F574</f>
        <v>19702.5404900254</v>
      </c>
      <c r="H574" s="376" t="n">
        <f aca="false">+[2]data1cf!G574</f>
        <v>18321.7570340607</v>
      </c>
      <c r="I574" s="376" t="n">
        <f aca="false">+[2]data1cf!H574</f>
        <v>17229.4207346861</v>
      </c>
      <c r="J574" s="376" t="n">
        <f aca="false">+[2]data1cf!I574</f>
        <v>16482.3973864922</v>
      </c>
      <c r="K574" s="376" t="n">
        <f aca="false">+[2]data1cf!J574</f>
        <v>15830.2050943307</v>
      </c>
      <c r="L574" s="376" t="n">
        <f aca="false">+[2]data1cf!K574</f>
        <v>15000.4430668891</v>
      </c>
      <c r="M574" s="376" t="n">
        <f aca="false">+[2]data1cf!L574</f>
        <v>14276.1681633363</v>
      </c>
      <c r="N574" s="376" t="n">
        <f aca="false">+[2]data1cf!M574</f>
        <v>13518.5773721104</v>
      </c>
      <c r="O574" s="376" t="n">
        <f aca="false">+[2]data1cf!N574</f>
        <v>12856.1211895505</v>
      </c>
      <c r="P574" s="376" t="n">
        <f aca="false">+[2]data1cf!O574</f>
        <v>13906.2225914288</v>
      </c>
      <c r="Q574" s="376" t="n">
        <f aca="false">+[2]data1cf!P574</f>
        <v>15217.0457580356</v>
      </c>
      <c r="R574" s="376" t="n">
        <f aca="false">+[2]data1cf!Q574</f>
        <v>13656.7890290711</v>
      </c>
      <c r="S574" s="376" t="n">
        <f aca="false">+[2]data1cf!R574</f>
        <v>9942.66969380976</v>
      </c>
      <c r="T574" s="376" t="n">
        <f aca="false">+[2]data1cf!S574</f>
        <v>9371.74250373131</v>
      </c>
      <c r="U574" s="376" t="n">
        <f aca="false">+[2]data1cf!T574</f>
        <v>8800.84337434208</v>
      </c>
      <c r="V574" s="376" t="n">
        <f aca="false">+[2]data1cf!U574</f>
        <v>8229.97314746271</v>
      </c>
      <c r="W574" s="376" t="n">
        <f aca="false">+[2]data1cf!V574</f>
        <v>11709.9283859538</v>
      </c>
      <c r="X574" s="376" t="n">
        <f aca="false">+[2]data1cf!W574</f>
        <v>11139.1185913323</v>
      </c>
      <c r="Y574" s="376" t="n">
        <f aca="false">+[2]data1cf!X574</f>
        <v>10568.3403792637</v>
      </c>
      <c r="Z574" s="376" t="n">
        <f aca="false">+[2]data1cf!Y574</f>
        <v>9997.59469722468</v>
      </c>
      <c r="AA574" s="376" t="n">
        <f aca="false">+[2]data1cf!Z574</f>
        <v>9426.88252111601</v>
      </c>
      <c r="AB574" s="376"/>
      <c r="AC574" s="377" t="n">
        <f aca="false">XNPV(0.1,B574:AA574,$B$1:$AA$1)</f>
        <v>42100.7858303011</v>
      </c>
      <c r="AD574" s="377" t="n">
        <f aca="false">SUMPRODUCT(B574:AA574,$B$1010:$AA$1010)</f>
        <v>78279.3951977473</v>
      </c>
      <c r="AE574" s="378" t="n">
        <f aca="false">SUMPRODUCT(B574:AA574,$B$1012:$AA$1012)</f>
        <v>57469.184371801</v>
      </c>
      <c r="AF574" s="379" t="n">
        <f aca="false">XIRR(B574:AA574,$B$1:$AA$1)</f>
        <v>0.156936444097614</v>
      </c>
      <c r="AG574" s="380" t="n">
        <f aca="false">1-EXP(-(1/0.25)*(AD574/ABS($AD$1010)))</f>
        <v>0.984601024668323</v>
      </c>
    </row>
    <row r="575" customFormat="false" ht="12.75" hidden="false" customHeight="false" outlineLevel="0" collapsed="false">
      <c r="A575" s="371"/>
      <c r="B575" s="376" t="n">
        <f aca="false">+[2]data1cf!A575</f>
        <v>-107132.823146457</v>
      </c>
      <c r="C575" s="376" t="n">
        <f aca="false">+[2]data1cf!B575</f>
        <v>14961.0426681418</v>
      </c>
      <c r="D575" s="376" t="n">
        <f aca="false">+[2]data1cf!C575</f>
        <v>23234.1359574904</v>
      </c>
      <c r="E575" s="376" t="n">
        <f aca="false">+[2]data1cf!D575</f>
        <v>21922.5335418624</v>
      </c>
      <c r="F575" s="376" t="n">
        <f aca="false">+[2]data1cf!E575</f>
        <v>20368.8991843056</v>
      </c>
      <c r="G575" s="376" t="n">
        <f aca="false">+[2]data1cf!F575</f>
        <v>19295.5726212704</v>
      </c>
      <c r="H575" s="376" t="n">
        <f aca="false">+[2]data1cf!G575</f>
        <v>17945.9413908129</v>
      </c>
      <c r="I575" s="376" t="n">
        <f aca="false">+[2]data1cf!H575</f>
        <v>16878.3623718145</v>
      </c>
      <c r="J575" s="376" t="n">
        <f aca="false">+[2]data1cf!I575</f>
        <v>16148.2699509269</v>
      </c>
      <c r="K575" s="376" t="n">
        <f aca="false">+[2]data1cf!J575</f>
        <v>15511.0061901692</v>
      </c>
      <c r="L575" s="376" t="n">
        <f aca="false">+[2]data1cf!K575</f>
        <v>14699.9034179937</v>
      </c>
      <c r="M575" s="376" t="n">
        <f aca="false">+[2]data1cf!L575</f>
        <v>13992.0438591171</v>
      </c>
      <c r="N575" s="376" t="n">
        <f aca="false">+[2]data1cf!M575</f>
        <v>13251.6235012454</v>
      </c>
      <c r="O575" s="376" t="n">
        <f aca="false">+[2]data1cf!N575</f>
        <v>12604.333352874</v>
      </c>
      <c r="P575" s="376" t="n">
        <f aca="false">+[2]data1cf!O575</f>
        <v>13630.4829268603</v>
      </c>
      <c r="Q575" s="376" t="n">
        <f aca="false">+[2]data1cf!P575</f>
        <v>14911.5969126243</v>
      </c>
      <c r="R575" s="376" t="n">
        <f aca="false">+[2]data1cf!Q575</f>
        <v>13386.7026570299</v>
      </c>
      <c r="S575" s="376" t="n">
        <f aca="false">+[2]data1cf!R575</f>
        <v>9756.76206213099</v>
      </c>
      <c r="T575" s="376" t="n">
        <f aca="false">+[2]data1cf!S575</f>
        <v>9198.77466406278</v>
      </c>
      <c r="U575" s="376" t="n">
        <f aca="false">+[2]data1cf!T575</f>
        <v>8640.81469070167</v>
      </c>
      <c r="V575" s="376" t="n">
        <f aca="false">+[2]data1cf!U575</f>
        <v>8082.88296478883</v>
      </c>
      <c r="W575" s="376" t="n">
        <f aca="false">+[2]data1cf!V575</f>
        <v>11483.9666803019</v>
      </c>
      <c r="X575" s="376" t="n">
        <f aca="false">+[2]data1cf!W575</f>
        <v>10926.0940169788</v>
      </c>
      <c r="Y575" s="376" t="n">
        <f aca="false">+[2]data1cf!X575</f>
        <v>10368.252220405</v>
      </c>
      <c r="Z575" s="376" t="n">
        <f aca="false">+[2]data1cf!Y575</f>
        <v>9810.4422165832</v>
      </c>
      <c r="AA575" s="376" t="n">
        <f aca="false">+[2]data1cf!Z575</f>
        <v>9252.66495929586</v>
      </c>
      <c r="AB575" s="376"/>
      <c r="AC575" s="377" t="n">
        <f aca="false">XNPV(0.1,B575:AA575,$B$1:$AA$1)</f>
        <v>41480.4422099229</v>
      </c>
      <c r="AD575" s="377" t="n">
        <f aca="false">SUMPRODUCT(B575:AA575,$B$1010:$AA$1010)</f>
        <v>76923.6390802586</v>
      </c>
      <c r="AE575" s="378" t="n">
        <f aca="false">SUMPRODUCT(B575:AA575,$B$1012:$AA$1012)</f>
        <v>56530.3605069</v>
      </c>
      <c r="AF575" s="379" t="n">
        <f aca="false">XIRR(B575:AA575,$B$1:$AA$1)</f>
        <v>0.15735630122788</v>
      </c>
      <c r="AG575" s="380" t="n">
        <f aca="false">1-EXP(-(1/0.25)*(AD575/ABS($AD$1010)))</f>
        <v>0.983446742570371</v>
      </c>
    </row>
    <row r="576" customFormat="false" ht="12.75" hidden="false" customHeight="false" outlineLevel="0" collapsed="false">
      <c r="A576" s="371"/>
      <c r="B576" s="376" t="n">
        <f aca="false">+[2]data1cf!A576</f>
        <v>-93389.0719417715</v>
      </c>
      <c r="C576" s="376" t="n">
        <f aca="false">+[2]data1cf!B576</f>
        <v>13310.7296955716</v>
      </c>
      <c r="D576" s="376" t="n">
        <f aca="false">+[2]data1cf!C576</f>
        <v>20577.0174265838</v>
      </c>
      <c r="E576" s="376" t="n">
        <f aca="false">+[2]data1cf!D576</f>
        <v>19380.9005698334</v>
      </c>
      <c r="F576" s="376" t="n">
        <f aca="false">+[2]data1cf!E576</f>
        <v>17979.0642053827</v>
      </c>
      <c r="G576" s="376" t="n">
        <f aca="false">+[2]data1cf!F576</f>
        <v>17044.2385078685</v>
      </c>
      <c r="H576" s="376" t="n">
        <f aca="false">+[2]data1cf!G576</f>
        <v>15866.9404598987</v>
      </c>
      <c r="I576" s="376" t="n">
        <f aca="false">+[2]data1cf!H576</f>
        <v>14936.3179776323</v>
      </c>
      <c r="J576" s="376" t="n">
        <f aca="false">+[2]data1cf!I576</f>
        <v>14299.886941691</v>
      </c>
      <c r="K576" s="376" t="n">
        <f aca="false">+[2]data1cf!J576</f>
        <v>13745.2073714619</v>
      </c>
      <c r="L576" s="376" t="n">
        <f aca="false">+[2]data1cf!K576</f>
        <v>13037.3270429638</v>
      </c>
      <c r="M576" s="376" t="n">
        <f aca="false">+[2]data1cf!L576</f>
        <v>12420.2766812999</v>
      </c>
      <c r="N576" s="376" t="n">
        <f aca="false">+[2]data1cf!M576</f>
        <v>11774.8426486887</v>
      </c>
      <c r="O576" s="376" t="n">
        <f aca="false">+[2]data1cf!N576</f>
        <v>11211.4505491686</v>
      </c>
      <c r="P576" s="376" t="n">
        <f aca="false">+[2]data1cf!O576</f>
        <v>12105.0993255449</v>
      </c>
      <c r="Q576" s="376" t="n">
        <f aca="false">+[2]data1cf!P576</f>
        <v>13221.8630088707</v>
      </c>
      <c r="R576" s="376" t="n">
        <f aca="false">+[2]data1cf!Q576</f>
        <v>11892.5929013835</v>
      </c>
      <c r="S576" s="376" t="n">
        <f aca="false">+[2]data1cf!R576</f>
        <v>8728.32658780052</v>
      </c>
      <c r="T576" s="376" t="n">
        <f aca="false">+[2]data1cf!S576</f>
        <v>8241.92173324389</v>
      </c>
      <c r="U576" s="376" t="n">
        <f aca="false">+[2]data1cf!T576</f>
        <v>7755.54078516025</v>
      </c>
      <c r="V576" s="376" t="n">
        <f aca="false">+[2]data1cf!U576</f>
        <v>7269.18446074379</v>
      </c>
      <c r="W576" s="376" t="n">
        <f aca="false">+[2]data1cf!V576</f>
        <v>10233.9532632408</v>
      </c>
      <c r="X576" s="376" t="n">
        <f aca="false">+[2]data1cf!W576</f>
        <v>9747.64842445001</v>
      </c>
      <c r="Y576" s="376" t="n">
        <f aca="false">+[2]data1cf!X576</f>
        <v>9261.37049260522</v>
      </c>
      <c r="Z576" s="376" t="n">
        <f aca="false">+[2]data1cf!Y576</f>
        <v>8775.12027491479</v>
      </c>
      <c r="AA576" s="376" t="n">
        <f aca="false">+[2]data1cf!Z576</f>
        <v>8288.89860280332</v>
      </c>
      <c r="AB576" s="376"/>
      <c r="AC576" s="377" t="n">
        <f aca="false">XNPV(0.1,B576:AA576,$B$1:$AA$1)</f>
        <v>38345.3890675124</v>
      </c>
      <c r="AD576" s="377" t="n">
        <f aca="false">SUMPRODUCT(B576:AA576,$B$1010:$AA$1010)</f>
        <v>69761.7271710176</v>
      </c>
      <c r="AE576" s="378" t="n">
        <f aca="false">SUMPRODUCT(B576:AA576,$B$1012:$AA$1012)</f>
        <v>51657.8276679128</v>
      </c>
      <c r="AF576" s="379" t="n">
        <f aca="false">XIRR(B576:AA576,$B$1:$AA$1)</f>
        <v>0.160613252207182</v>
      </c>
      <c r="AG576" s="380" t="n">
        <f aca="false">1-EXP(-(1/0.25)*(AD576/ABS($AD$1010)))</f>
        <v>0.975749938004362</v>
      </c>
    </row>
    <row r="577" customFormat="false" ht="12.75" hidden="false" customHeight="false" outlineLevel="0" collapsed="false">
      <c r="A577" s="371"/>
      <c r="B577" s="376" t="n">
        <f aca="false">+[2]data1cf!A577</f>
        <v>-106489.429123846</v>
      </c>
      <c r="C577" s="376" t="n">
        <f aca="false">+[2]data1cf!B577</f>
        <v>14895.5066846706</v>
      </c>
      <c r="D577" s="376" t="n">
        <f aca="false">+[2]data1cf!C577</f>
        <v>23167.8720487503</v>
      </c>
      <c r="E577" s="376" t="n">
        <f aca="false">+[2]data1cf!D577</f>
        <v>21850.6474370725</v>
      </c>
      <c r="F577" s="376" t="n">
        <f aca="false">+[2]data1cf!E577</f>
        <v>20257.0224835734</v>
      </c>
      <c r="G577" s="376" t="n">
        <f aca="false">+[2]data1cf!F577</f>
        <v>19190.1796401337</v>
      </c>
      <c r="H577" s="376" t="n">
        <f aca="false">+[2]data1cf!G577</f>
        <v>17848.6159407206</v>
      </c>
      <c r="I577" s="376" t="n">
        <f aca="false">+[2]data1cf!H577</f>
        <v>16787.448345778</v>
      </c>
      <c r="J577" s="376" t="n">
        <f aca="false">+[2]data1cf!I577</f>
        <v>16061.7405484424</v>
      </c>
      <c r="K577" s="376" t="n">
        <f aca="false">+[2]data1cf!J577</f>
        <v>15428.3428482497</v>
      </c>
      <c r="L577" s="376" t="n">
        <f aca="false">+[2]data1cf!K577</f>
        <v>14622.0722868929</v>
      </c>
      <c r="M577" s="376" t="n">
        <f aca="false">+[2]data1cf!L577</f>
        <v>13918.4638304858</v>
      </c>
      <c r="N577" s="376" t="n">
        <f aca="false">+[2]data1cf!M577</f>
        <v>13182.4901213485</v>
      </c>
      <c r="O577" s="376" t="n">
        <f aca="false">+[2]data1cf!N577</f>
        <v>12539.1275399373</v>
      </c>
      <c r="P577" s="376" t="n">
        <f aca="false">+[2]data1cf!O577</f>
        <v>13559.0742789112</v>
      </c>
      <c r="Q577" s="376" t="n">
        <f aca="false">+[2]data1cf!P577</f>
        <v>14832.4944407237</v>
      </c>
      <c r="R577" s="376" t="n">
        <f aca="false">+[2]data1cf!Q577</f>
        <v>13316.7580493612</v>
      </c>
      <c r="S577" s="376" t="n">
        <f aca="false">+[2]data1cf!R577</f>
        <v>9708.61732879211</v>
      </c>
      <c r="T577" s="376" t="n">
        <f aca="false">+[2]data1cf!S577</f>
        <v>9153.98096494542</v>
      </c>
      <c r="U577" s="376" t="n">
        <f aca="false">+[2]data1cf!T577</f>
        <v>8599.3718611047</v>
      </c>
      <c r="V577" s="376" t="n">
        <f aca="false">+[2]data1cf!U577</f>
        <v>8044.79083507016</v>
      </c>
      <c r="W577" s="376" t="n">
        <f aca="false">+[2]data1cf!V577</f>
        <v>11425.4490930186</v>
      </c>
      <c r="X577" s="376" t="n">
        <f aca="false">+[2]data1cf!W577</f>
        <v>10870.926774869</v>
      </c>
      <c r="Y577" s="376" t="n">
        <f aca="false">+[2]data1cf!X577</f>
        <v>10316.4351380963</v>
      </c>
      <c r="Z577" s="376" t="n">
        <f aca="false">+[2]data1cf!Y577</f>
        <v>9761.97510314184</v>
      </c>
      <c r="AA577" s="376" t="n">
        <f aca="false">+[2]data1cf!Z577</f>
        <v>9207.54761806012</v>
      </c>
      <c r="AB577" s="376"/>
      <c r="AC577" s="377" t="n">
        <f aca="false">XNPV(0.1,B577:AA577,$B$1:$AA$1)</f>
        <v>41427.7348641531</v>
      </c>
      <c r="AD577" s="377" t="n">
        <f aca="false">SUMPRODUCT(B577:AA577,$B$1010:$AA$1010)</f>
        <v>76691.9158404842</v>
      </c>
      <c r="AE577" s="378" t="n">
        <f aca="false">SUMPRODUCT(B577:AA577,$B$1012:$AA$1012)</f>
        <v>56401.9434044395</v>
      </c>
      <c r="AF577" s="379" t="n">
        <f aca="false">XIRR(B577:AA577,$B$1:$AA$1)</f>
        <v>0.157647754911334</v>
      </c>
      <c r="AG577" s="380" t="n">
        <f aca="false">1-EXP(-(1/0.25)*(AD577/ABS($AD$1010)))</f>
        <v>0.983240970359188</v>
      </c>
    </row>
    <row r="578" customFormat="false" ht="12.75" hidden="false" customHeight="false" outlineLevel="0" collapsed="false">
      <c r="A578" s="371"/>
      <c r="B578" s="376" t="n">
        <f aca="false">+[2]data1cf!A578</f>
        <v>-102532.059932595</v>
      </c>
      <c r="C578" s="376" t="n">
        <f aca="false">+[2]data1cf!B578</f>
        <v>14405.7234441569</v>
      </c>
      <c r="D578" s="376" t="n">
        <f aca="false">+[2]data1cf!C578</f>
        <v>22315.9883810762</v>
      </c>
      <c r="E578" s="376" t="n">
        <f aca="false">+[2]data1cf!D578</f>
        <v>21139.4576798974</v>
      </c>
      <c r="F578" s="376" t="n">
        <f aca="false">+[2]data1cf!E578</f>
        <v>19568.8945353215</v>
      </c>
      <c r="G578" s="376" t="n">
        <f aca="false">+[2]data1cf!F578</f>
        <v>18541.9315652885</v>
      </c>
      <c r="H578" s="376" t="n">
        <f aca="false">+[2]data1cf!G578</f>
        <v>17249.9894005532</v>
      </c>
      <c r="I578" s="376" t="n">
        <f aca="false">+[2]data1cf!H578</f>
        <v>16228.2570057195</v>
      </c>
      <c r="J578" s="376" t="n">
        <f aca="false">+[2]data1cf!I578</f>
        <v>15529.5180230602</v>
      </c>
      <c r="K578" s="376" t="n">
        <f aca="false">+[2]data1cf!J578</f>
        <v>14919.8995754467</v>
      </c>
      <c r="L578" s="376" t="n">
        <f aca="false">+[2]data1cf!K578</f>
        <v>14143.3508354741</v>
      </c>
      <c r="M578" s="376" t="n">
        <f aca="false">+[2]data1cf!L578</f>
        <v>13465.8899361626</v>
      </c>
      <c r="N578" s="376" t="n">
        <f aca="false">+[2]data1cf!M578</f>
        <v>12757.2665443862</v>
      </c>
      <c r="O578" s="376" t="n">
        <f aca="false">+[2]data1cf!N578</f>
        <v>12138.0615272952</v>
      </c>
      <c r="P578" s="376" t="n">
        <f aca="false">+[2]data1cf!O578</f>
        <v>13119.8560495659</v>
      </c>
      <c r="Q578" s="376" t="n">
        <f aca="false">+[2]data1cf!P578</f>
        <v>14345.9532633887</v>
      </c>
      <c r="R578" s="376" t="n">
        <f aca="false">+[2]data1cf!Q578</f>
        <v>12886.5447962774</v>
      </c>
      <c r="S578" s="376" t="n">
        <f aca="false">+[2]data1cf!R578</f>
        <v>9412.49010699567</v>
      </c>
      <c r="T578" s="376" t="n">
        <f aca="false">+[2]data1cf!S578</f>
        <v>8878.46518671377</v>
      </c>
      <c r="U578" s="376" t="n">
        <f aca="false">+[2]data1cf!T578</f>
        <v>8344.46651339921</v>
      </c>
      <c r="V578" s="376" t="n">
        <f aca="false">+[2]data1cf!U578</f>
        <v>7810.49487446102</v>
      </c>
      <c r="W578" s="376" t="n">
        <f aca="false">+[2]data1cf!V578</f>
        <v>11065.5208236796</v>
      </c>
      <c r="X578" s="376" t="n">
        <f aca="false">+[2]data1cf!W578</f>
        <v>10531.6057109189</v>
      </c>
      <c r="Y578" s="376" t="n">
        <f aca="false">+[2]data1cf!X578</f>
        <v>9997.72013935125</v>
      </c>
      <c r="Z578" s="376" t="n">
        <f aca="false">+[2]data1cf!Y578</f>
        <v>9463.86499521234</v>
      </c>
      <c r="AA578" s="376" t="n">
        <f aca="false">+[2]data1cf!Z578</f>
        <v>8930.04119132507</v>
      </c>
      <c r="AB578" s="376"/>
      <c r="AC578" s="377" t="n">
        <f aca="false">XNPV(0.1,B578:AA578,$B$1:$AA$1)</f>
        <v>40455.559061219</v>
      </c>
      <c r="AD578" s="377" t="n">
        <f aca="false">SUMPRODUCT(B578:AA578,$B$1010:$AA$1010)</f>
        <v>74555.3293473283</v>
      </c>
      <c r="AE578" s="378" t="n">
        <f aca="false">SUMPRODUCT(B578:AA578,$B$1012:$AA$1012)</f>
        <v>54926.5001586642</v>
      </c>
      <c r="AF578" s="379" t="n">
        <f aca="false">XIRR(B578:AA578,$B$1:$AA$1)</f>
        <v>0.158389661668954</v>
      </c>
      <c r="AG578" s="380" t="n">
        <f aca="false">1-EXP(-(1/0.25)*(AD578/ABS($AD$1010)))</f>
        <v>0.981218938650687</v>
      </c>
    </row>
    <row r="579" customFormat="false" ht="12.75" hidden="false" customHeight="false" outlineLevel="0" collapsed="false">
      <c r="A579" s="371"/>
      <c r="B579" s="376" t="n">
        <f aca="false">+[2]data1cf!A579</f>
        <v>-99702.0318370188</v>
      </c>
      <c r="C579" s="376" t="n">
        <f aca="false">+[2]data1cf!B579</f>
        <v>14027.8144092599</v>
      </c>
      <c r="D579" s="376" t="n">
        <f aca="false">+[2]data1cf!C579</f>
        <v>21786.3308806404</v>
      </c>
      <c r="E579" s="376" t="n">
        <f aca="false">+[2]data1cf!D579</f>
        <v>20549.73095345</v>
      </c>
      <c r="F579" s="376" t="n">
        <f aca="false">+[2]data1cf!E579</f>
        <v>19076.7945232202</v>
      </c>
      <c r="G579" s="376" t="n">
        <f aca="false">+[2]data1cf!F579</f>
        <v>18078.3507933021</v>
      </c>
      <c r="H579" s="376" t="n">
        <f aca="false">+[2]data1cf!G579</f>
        <v>16821.8944097758</v>
      </c>
      <c r="I579" s="376" t="n">
        <f aca="false">+[2]data1cf!H579</f>
        <v>15828.363256441</v>
      </c>
      <c r="J579" s="376" t="n">
        <f aca="false">+[2]data1cf!I579</f>
        <v>15148.9104458697</v>
      </c>
      <c r="K579" s="376" t="n">
        <f aca="false">+[2]data1cf!J579</f>
        <v>14556.2972231011</v>
      </c>
      <c r="L579" s="376" t="n">
        <f aca="false">+[2]data1cf!K579</f>
        <v>13801.0034091927</v>
      </c>
      <c r="M579" s="376" t="n">
        <f aca="false">+[2]data1cf!L579</f>
        <v>13142.2413771424</v>
      </c>
      <c r="N579" s="376" t="n">
        <f aca="false">+[2]data1cf!M579</f>
        <v>12453.1769809546</v>
      </c>
      <c r="O579" s="376" t="n">
        <f aca="false">+[2]data1cf!N579</f>
        <v>11851.247730274</v>
      </c>
      <c r="P579" s="376" t="n">
        <f aca="false">+[2]data1cf!O579</f>
        <v>12805.7585092392</v>
      </c>
      <c r="Q579" s="376" t="n">
        <f aca="false">+[2]data1cf!P579</f>
        <v>13998.013727053</v>
      </c>
      <c r="R579" s="376" t="n">
        <f aca="false">+[2]data1cf!Q579</f>
        <v>12578.8869724867</v>
      </c>
      <c r="S579" s="376" t="n">
        <f aca="false">+[2]data1cf!R579</f>
        <v>9200.72104602413</v>
      </c>
      <c r="T579" s="376" t="n">
        <f aca="false">+[2]data1cf!S579</f>
        <v>8681.43595959642</v>
      </c>
      <c r="U579" s="376" t="n">
        <f aca="false">+[2]data1cf!T579</f>
        <v>8162.1763956831</v>
      </c>
      <c r="V579" s="376" t="n">
        <f aca="false">+[2]data1cf!U579</f>
        <v>7642.94311995958</v>
      </c>
      <c r="W579" s="376" t="n">
        <f aca="false">+[2]data1cf!V579</f>
        <v>10808.1258055768</v>
      </c>
      <c r="X579" s="376" t="n">
        <f aca="false">+[2]data1cf!W579</f>
        <v>10288.9474958293</v>
      </c>
      <c r="Y579" s="376" t="n">
        <f aca="false">+[2]data1cf!X579</f>
        <v>9769.79791189665</v>
      </c>
      <c r="Z579" s="376" t="n">
        <f aca="false">+[2]data1cf!Y579</f>
        <v>9250.67791555322</v>
      </c>
      <c r="AA579" s="376" t="n">
        <f aca="false">+[2]data1cf!Z579</f>
        <v>8731.58839442668</v>
      </c>
      <c r="AB579" s="376"/>
      <c r="AC579" s="377" t="n">
        <f aca="false">XNPV(0.1,B579:AA579,$B$1:$AA$1)</f>
        <v>39739.9750784371</v>
      </c>
      <c r="AD579" s="377" t="n">
        <f aca="false">SUMPRODUCT(B579:AA579,$B$1010:$AA$1010)</f>
        <v>73003.6335834996</v>
      </c>
      <c r="AE579" s="378" t="n">
        <f aca="false">SUMPRODUCT(B579:AA579,$B$1012:$AA$1012)</f>
        <v>53849.0665800883</v>
      </c>
      <c r="AF579" s="379" t="n">
        <f aca="false">XIRR(B579:AA579,$B$1:$AA$1)</f>
        <v>0.158921526544808</v>
      </c>
      <c r="AG579" s="380" t="n">
        <f aca="false">1-EXP(-(1/0.25)*(AD579/ABS($AD$1010)))</f>
        <v>0.979599132675654</v>
      </c>
    </row>
    <row r="580" customFormat="false" ht="12.75" hidden="false" customHeight="false" outlineLevel="0" collapsed="false">
      <c r="A580" s="371"/>
      <c r="B580" s="376" t="n">
        <f aca="false">+[2]data1cf!A580</f>
        <v>-110160.169000816</v>
      </c>
      <c r="C580" s="376" t="n">
        <f aca="false">+[2]data1cf!B580</f>
        <v>15356.6308531723</v>
      </c>
      <c r="D580" s="376" t="n">
        <f aca="false">+[2]data1cf!C580</f>
        <v>23853.5097392013</v>
      </c>
      <c r="E580" s="376" t="n">
        <f aca="false">+[2]data1cf!D580</f>
        <v>22491.2158298785</v>
      </c>
      <c r="F580" s="376" t="n">
        <f aca="false">+[2]data1cf!E580</f>
        <v>20895.309835102</v>
      </c>
      <c r="G580" s="376" t="n">
        <f aca="false">+[2]data1cf!F580</f>
        <v>19791.4755878971</v>
      </c>
      <c r="H580" s="376" t="n">
        <f aca="false">+[2]data1cf!G580</f>
        <v>18403.8844047452</v>
      </c>
      <c r="I580" s="376" t="n">
        <f aca="false">+[2]data1cf!H580</f>
        <v>17306.137871978</v>
      </c>
      <c r="J580" s="376" t="n">
        <f aca="false">+[2]data1cf!I580</f>
        <v>16555.4145912031</v>
      </c>
      <c r="K580" s="376" t="n">
        <f aca="false">+[2]data1cf!J580</f>
        <v>15899.959952052</v>
      </c>
      <c r="L580" s="376" t="n">
        <f aca="false">+[2]data1cf!K580</f>
        <v>15066.1202987813</v>
      </c>
      <c r="M580" s="376" t="n">
        <f aca="false">+[2]data1cf!L580</f>
        <v>14338.2581334383</v>
      </c>
      <c r="N580" s="376" t="n">
        <f aca="false">+[2]data1cf!M580</f>
        <v>13576.9150701337</v>
      </c>
      <c r="O580" s="376" t="n">
        <f aca="false">+[2]data1cf!N580</f>
        <v>12911.1446388617</v>
      </c>
      <c r="P580" s="376" t="n">
        <f aca="false">+[2]data1cf!O580</f>
        <v>13966.4802577909</v>
      </c>
      <c r="Q580" s="376" t="n">
        <f aca="false">+[2]data1cf!P580</f>
        <v>15283.7958015822</v>
      </c>
      <c r="R580" s="376" t="n">
        <f aca="false">+[2]data1cf!Q580</f>
        <v>13715.8112757286</v>
      </c>
      <c r="S580" s="376" t="n">
        <f aca="false">+[2]data1cf!R580</f>
        <v>9983.29627563068</v>
      </c>
      <c r="T580" s="376" t="n">
        <f aca="false">+[2]data1cf!S580</f>
        <v>9409.54133978355</v>
      </c>
      <c r="U580" s="376" t="n">
        <f aca="false">+[2]data1cf!T580</f>
        <v>8835.81460360742</v>
      </c>
      <c r="V580" s="376" t="n">
        <f aca="false">+[2]data1cf!U580</f>
        <v>8262.11691309243</v>
      </c>
      <c r="W580" s="376" t="n">
        <f aca="false">+[2]data1cf!V580</f>
        <v>11759.3080248646</v>
      </c>
      <c r="X580" s="376" t="n">
        <f aca="false">+[2]data1cf!W580</f>
        <v>11185.6710659224</v>
      </c>
      <c r="Y580" s="376" t="n">
        <f aca="false">+[2]data1cf!X580</f>
        <v>10612.0658459585</v>
      </c>
      <c r="Z580" s="376" t="n">
        <f aca="false">+[2]data1cf!Y580</f>
        <v>10038.4933171421</v>
      </c>
      <c r="AA580" s="376" t="n">
        <f aca="false">+[2]data1cf!Z580</f>
        <v>9464.95446020757</v>
      </c>
      <c r="AB580" s="376"/>
      <c r="AC580" s="377" t="n">
        <f aca="false">XNPV(0.1,B580:AA580,$B$1:$AA$1)</f>
        <v>42234.9604720135</v>
      </c>
      <c r="AD580" s="377" t="n">
        <f aca="false">SUMPRODUCT(B580:AA580,$B$1010:$AA$1010)</f>
        <v>78569.8599089161</v>
      </c>
      <c r="AE580" s="378" t="n">
        <f aca="false">SUMPRODUCT(B580:AA580,$B$1012:$AA$1012)</f>
        <v>57670.414851974</v>
      </c>
      <c r="AF580" s="379" t="n">
        <f aca="false">XIRR(B580:AA580,$B$1:$AA$1)</f>
        <v>0.156852869236987</v>
      </c>
      <c r="AG580" s="380" t="n">
        <f aca="false">1-EXP(-(1/0.25)*(AD580/ABS($AD$1010)))</f>
        <v>0.984837657489484</v>
      </c>
    </row>
    <row r="581" customFormat="false" ht="12.75" hidden="false" customHeight="false" outlineLevel="0" collapsed="false">
      <c r="A581" s="371"/>
      <c r="B581" s="376" t="n">
        <f aca="false">+[2]data1cf!A581</f>
        <v>-109484.850525282</v>
      </c>
      <c r="C581" s="376" t="n">
        <f aca="false">+[2]data1cf!B581</f>
        <v>15257.9641087778</v>
      </c>
      <c r="D581" s="376" t="n">
        <f aca="false">+[2]data1cf!C581</f>
        <v>23770.1509849163</v>
      </c>
      <c r="E581" s="376" t="n">
        <f aca="false">+[2]data1cf!D581</f>
        <v>22331.8634200806</v>
      </c>
      <c r="F581" s="376" t="n">
        <f aca="false">+[2]data1cf!E581</f>
        <v>20777.8819443679</v>
      </c>
      <c r="G581" s="376" t="n">
        <f aca="false">+[2]data1cf!F581</f>
        <v>19680.8531312813</v>
      </c>
      <c r="H581" s="376" t="n">
        <f aca="false">+[2]data1cf!G581</f>
        <v>18301.7297805537</v>
      </c>
      <c r="I581" s="376" t="n">
        <f aca="false">+[2]data1cf!H581</f>
        <v>17210.7127991456</v>
      </c>
      <c r="J581" s="376" t="n">
        <f aca="false">+[2]data1cf!I581</f>
        <v>16464.5917017744</v>
      </c>
      <c r="K581" s="376" t="n">
        <f aca="false">+[2]data1cf!J581</f>
        <v>15813.194952556</v>
      </c>
      <c r="L581" s="376" t="n">
        <f aca="false">+[2]data1cf!K581</f>
        <v>14984.4272787083</v>
      </c>
      <c r="M581" s="376" t="n">
        <f aca="false">+[2]data1cf!L581</f>
        <v>14261.0271505278</v>
      </c>
      <c r="N581" s="376" t="n">
        <f aca="false">+[2]data1cf!M581</f>
        <v>13504.3513734258</v>
      </c>
      <c r="O581" s="376" t="n">
        <f aca="false">+[2]data1cf!N581</f>
        <v>12842.7033903564</v>
      </c>
      <c r="P581" s="376" t="n">
        <f aca="false">+[2]data1cf!O581</f>
        <v>13891.5283969123</v>
      </c>
      <c r="Q581" s="376" t="n">
        <f aca="false">+[2]data1cf!P581</f>
        <v>15200.7683582776</v>
      </c>
      <c r="R581" s="376" t="n">
        <f aca="false">+[2]data1cf!Q581</f>
        <v>13642.3960990832</v>
      </c>
      <c r="S581" s="376" t="n">
        <f aca="false">+[2]data1cf!R581</f>
        <v>9932.76265738006</v>
      </c>
      <c r="T581" s="376" t="n">
        <f aca="false">+[2]data1cf!S581</f>
        <v>9362.52503012204</v>
      </c>
      <c r="U581" s="376" t="n">
        <f aca="false">+[2]data1cf!T581</f>
        <v>8792.31542966167</v>
      </c>
      <c r="V581" s="376" t="n">
        <f aca="false">+[2]data1cf!U581</f>
        <v>8222.13469680287</v>
      </c>
      <c r="W581" s="376" t="n">
        <f aca="false">+[2]data1cf!V581</f>
        <v>11697.886863885</v>
      </c>
      <c r="X581" s="376" t="n">
        <f aca="false">+[2]data1cf!W581</f>
        <v>11127.7664902944</v>
      </c>
      <c r="Y581" s="376" t="n">
        <f aca="false">+[2]data1cf!X581</f>
        <v>10557.6776611114</v>
      </c>
      <c r="Z581" s="376" t="n">
        <f aca="false">+[2]data1cf!Y581</f>
        <v>9987.62132266829</v>
      </c>
      <c r="AA581" s="376" t="n">
        <f aca="false">+[2]data1cf!Z581</f>
        <v>9417.59844968731</v>
      </c>
      <c r="AB581" s="376"/>
      <c r="AC581" s="377" t="n">
        <f aca="false">XNPV(0.1,B581:AA581,$B$1:$AA$1)</f>
        <v>42078.0490815536</v>
      </c>
      <c r="AD581" s="377" t="n">
        <f aca="false">SUMPRODUCT(B581:AA581,$B$1010:$AA$1010)</f>
        <v>78214.3878522827</v>
      </c>
      <c r="AE581" s="378" t="n">
        <f aca="false">SUMPRODUCT(B581:AA581,$B$1012:$AA$1012)</f>
        <v>57427.7495355406</v>
      </c>
      <c r="AF581" s="379" t="n">
        <f aca="false">XIRR(B581:AA581,$B$1:$AA$1)</f>
        <v>0.156982776545381</v>
      </c>
      <c r="AG581" s="380" t="n">
        <f aca="false">1-EXP(-(1/0.25)*(AD581/ABS($AD$1010)))</f>
        <v>0.984547561428166</v>
      </c>
    </row>
    <row r="582" customFormat="false" ht="12.75" hidden="false" customHeight="false" outlineLevel="0" collapsed="false">
      <c r="A582" s="371"/>
      <c r="B582" s="376" t="n">
        <f aca="false">+[2]data1cf!A582</f>
        <v>-111786.116870533</v>
      </c>
      <c r="C582" s="376" t="n">
        <f aca="false">+[2]data1cf!B582</f>
        <v>15514.0053638316</v>
      </c>
      <c r="D582" s="376" t="n">
        <f aca="false">+[2]data1cf!C582</f>
        <v>24191.645651165</v>
      </c>
      <c r="E582" s="376" t="n">
        <f aca="false">+[2]data1cf!D582</f>
        <v>22754.9427140172</v>
      </c>
      <c r="F582" s="376" t="n">
        <f aca="false">+[2]data1cf!E582</f>
        <v>21178.0381117628</v>
      </c>
      <c r="G582" s="376" t="n">
        <f aca="false">+[2]data1cf!F582</f>
        <v>20057.8185863399</v>
      </c>
      <c r="H582" s="376" t="n">
        <f aca="false">+[2]data1cf!G582</f>
        <v>18649.8396089989</v>
      </c>
      <c r="I582" s="376" t="n">
        <f aca="false">+[2]data1cf!H582</f>
        <v>17535.8904990875</v>
      </c>
      <c r="J582" s="376" t="n">
        <f aca="false">+[2]data1cf!I582</f>
        <v>16774.0866532573</v>
      </c>
      <c r="K582" s="376" t="n">
        <f aca="false">+[2]data1cf!J582</f>
        <v>16108.8619312037</v>
      </c>
      <c r="L582" s="376" t="n">
        <f aca="false">+[2]data1cf!K582</f>
        <v>15262.8105964273</v>
      </c>
      <c r="M582" s="376" t="n">
        <f aca="false">+[2]data1cf!L582</f>
        <v>14524.2052927257</v>
      </c>
      <c r="N582" s="376" t="n">
        <f aca="false">+[2]data1cf!M582</f>
        <v>13751.6249179397</v>
      </c>
      <c r="O582" s="376" t="n">
        <f aca="false">+[2]data1cf!N582</f>
        <v>13075.9289683888</v>
      </c>
      <c r="P582" s="376" t="n">
        <f aca="false">+[2]data1cf!O582</f>
        <v>14146.9400303903</v>
      </c>
      <c r="Q582" s="376" t="n">
        <f aca="false">+[2]data1cf!P582</f>
        <v>15483.6989575896</v>
      </c>
      <c r="R582" s="376" t="n">
        <f aca="false">+[2]data1cf!Q582</f>
        <v>13892.5712110721</v>
      </c>
      <c r="S582" s="376" t="n">
        <f aca="false">+[2]data1cf!R582</f>
        <v>10104.9648393092</v>
      </c>
      <c r="T582" s="376" t="n">
        <f aca="false">+[2]data1cf!S582</f>
        <v>9522.7413651134</v>
      </c>
      <c r="U582" s="376" t="n">
        <f aca="false">+[2]data1cf!T582</f>
        <v>8940.54650681159</v>
      </c>
      <c r="V582" s="376" t="n">
        <f aca="false">+[2]data1cf!U582</f>
        <v>8358.38112288058</v>
      </c>
      <c r="W582" s="376" t="n">
        <f aca="false">+[2]data1cf!V582</f>
        <v>11907.1902603852</v>
      </c>
      <c r="X582" s="376" t="n">
        <f aca="false">+[2]data1cf!W582</f>
        <v>11325.0865044162</v>
      </c>
      <c r="Y582" s="376" t="n">
        <f aca="false">+[2]data1cf!X582</f>
        <v>10743.0149558879</v>
      </c>
      <c r="Z582" s="376" t="n">
        <f aca="false">+[2]data1cf!Y582</f>
        <v>10160.9765810237</v>
      </c>
      <c r="AA582" s="376" t="n">
        <f aca="false">+[2]data1cf!Z582</f>
        <v>9578.97237503347</v>
      </c>
      <c r="AB582" s="376"/>
      <c r="AC582" s="377" t="n">
        <f aca="false">XNPV(0.1,B582:AA582,$B$1:$AA$1)</f>
        <v>42563.320909324</v>
      </c>
      <c r="AD582" s="377" t="n">
        <f aca="false">SUMPRODUCT(B582:AA582,$B$1010:$AA$1010)</f>
        <v>79371.1196606358</v>
      </c>
      <c r="AE582" s="378" t="n">
        <f aca="false">SUMPRODUCT(B582:AA582,$B$1012:$AA$1012)</f>
        <v>58202.2629098532</v>
      </c>
      <c r="AF582" s="379" t="n">
        <f aca="false">XIRR(B582:AA582,$B$1:$AA$1)</f>
        <v>0.156467814248627</v>
      </c>
      <c r="AG582" s="380" t="n">
        <f aca="false">1-EXP(-(1/0.25)*(AD582/ABS($AD$1010)))</f>
        <v>0.985471738186678</v>
      </c>
    </row>
    <row r="583" customFormat="false" ht="12.75" hidden="false" customHeight="false" outlineLevel="0" collapsed="false">
      <c r="A583" s="371"/>
      <c r="B583" s="376" t="n">
        <f aca="false">+[2]data1cf!A583</f>
        <v>-94905.3221519386</v>
      </c>
      <c r="C583" s="376" t="n">
        <f aca="false">+[2]data1cf!B583</f>
        <v>13456.8300540886</v>
      </c>
      <c r="D583" s="376" t="n">
        <f aca="false">+[2]data1cf!C583</f>
        <v>20817.3890055969</v>
      </c>
      <c r="E583" s="376" t="n">
        <f aca="false">+[2]data1cf!D583</f>
        <v>19629.8783332113</v>
      </c>
      <c r="F583" s="376" t="n">
        <f aca="false">+[2]data1cf!E583</f>
        <v>18242.7176821585</v>
      </c>
      <c r="G583" s="376" t="n">
        <f aca="false">+[2]data1cf!F583</f>
        <v>17292.6121703252</v>
      </c>
      <c r="H583" s="376" t="n">
        <f aca="false">+[2]data1cf!G583</f>
        <v>16096.3018294033</v>
      </c>
      <c r="I583" s="376" t="n">
        <f aca="false">+[2]data1cf!H583</f>
        <v>15150.5699076169</v>
      </c>
      <c r="J583" s="376" t="n">
        <f aca="false">+[2]data1cf!I583</f>
        <v>14503.8058779759</v>
      </c>
      <c r="K583" s="376" t="n">
        <f aca="false">+[2]data1cf!J583</f>
        <v>13940.0153820336</v>
      </c>
      <c r="L583" s="376" t="n">
        <f aca="false">+[2]data1cf!K583</f>
        <v>13220.747256304</v>
      </c>
      <c r="M583" s="376" t="n">
        <f aca="false">+[2]data1cf!L583</f>
        <v>12593.6785625044</v>
      </c>
      <c r="N583" s="376" t="n">
        <f aca="false">+[2]data1cf!M583</f>
        <v>11937.7653649626</v>
      </c>
      <c r="O583" s="376" t="n">
        <f aca="false">+[2]data1cf!N583</f>
        <v>11365.1173910957</v>
      </c>
      <c r="P583" s="376" t="n">
        <f aca="false">+[2]data1cf!O583</f>
        <v>12273.384037021</v>
      </c>
      <c r="Q583" s="376" t="n">
        <f aca="false">+[2]data1cf!P583</f>
        <v>13408.279318984</v>
      </c>
      <c r="R583" s="376" t="n">
        <f aca="false">+[2]data1cf!Q583</f>
        <v>12057.4273921475</v>
      </c>
      <c r="S583" s="376" t="n">
        <f aca="false">+[2]data1cf!R583</f>
        <v>8841.78655086833</v>
      </c>
      <c r="T583" s="376" t="n">
        <f aca="false">+[2]data1cf!S583</f>
        <v>8347.48450397846</v>
      </c>
      <c r="U583" s="376" t="n">
        <f aca="false">+[2]data1cf!T583</f>
        <v>7853.20675170329</v>
      </c>
      <c r="V583" s="376" t="n">
        <f aca="false">+[2]data1cf!U583</f>
        <v>7358.95402288126</v>
      </c>
      <c r="W583" s="376" t="n">
        <f aca="false">+[2]data1cf!V583</f>
        <v>10371.8583430187</v>
      </c>
      <c r="X583" s="376" t="n">
        <f aca="false">+[2]data1cf!W583</f>
        <v>9877.65793573489</v>
      </c>
      <c r="Y583" s="376" t="n">
        <f aca="false">+[2]data1cf!X583</f>
        <v>9383.48487225394</v>
      </c>
      <c r="Z583" s="376" t="n">
        <f aca="false">+[2]data1cf!Y583</f>
        <v>8889.33997288998</v>
      </c>
      <c r="AA583" s="376" t="n">
        <f aca="false">+[2]data1cf!Z583</f>
        <v>8395.22408256649</v>
      </c>
      <c r="AB583" s="376"/>
      <c r="AC583" s="377" t="n">
        <f aca="false">XNPV(0.1,B583:AA583,$B$1:$AA$1)</f>
        <v>38591.3582490591</v>
      </c>
      <c r="AD583" s="377" t="n">
        <f aca="false">SUMPRODUCT(B583:AA583,$B$1010:$AA$1010)</f>
        <v>70443.4416828716</v>
      </c>
      <c r="AE583" s="378" t="n">
        <f aca="false">SUMPRODUCT(B583:AA583,$B$1012:$AA$1012)</f>
        <v>52090.4100700463</v>
      </c>
      <c r="AF583" s="379" t="n">
        <f aca="false">XIRR(B583:AA583,$B$1:$AA$1)</f>
        <v>0.160016502970336</v>
      </c>
      <c r="AG583" s="380" t="n">
        <f aca="false">1-EXP(-(1/0.25)*(AD583/ABS($AD$1010)))</f>
        <v>0.976615494004112</v>
      </c>
    </row>
    <row r="584" customFormat="false" ht="12.75" hidden="false" customHeight="false" outlineLevel="0" collapsed="false">
      <c r="A584" s="371"/>
      <c r="B584" s="376" t="n">
        <f aca="false">+[2]data1cf!A584</f>
        <v>-100131.460637033</v>
      </c>
      <c r="C584" s="376" t="n">
        <f aca="false">+[2]data1cf!B584</f>
        <v>14094.1177052005</v>
      </c>
      <c r="D584" s="376" t="n">
        <f aca="false">+[2]data1cf!C584</f>
        <v>21896.3812565941</v>
      </c>
      <c r="E584" s="376" t="n">
        <f aca="false">+[2]data1cf!D584</f>
        <v>20667.0107944918</v>
      </c>
      <c r="F584" s="376" t="n">
        <f aca="false">+[2]data1cf!E584</f>
        <v>19151.4658376195</v>
      </c>
      <c r="G584" s="376" t="n">
        <f aca="false">+[2]data1cf!F584</f>
        <v>18148.6945948123</v>
      </c>
      <c r="H584" s="376" t="n">
        <f aca="false">+[2]data1cf!G584</f>
        <v>16886.8535946224</v>
      </c>
      <c r="I584" s="376" t="n">
        <f aca="false">+[2]data1cf!H584</f>
        <v>15889.0431815464</v>
      </c>
      <c r="J584" s="376" t="n">
        <f aca="false">+[2]data1cf!I584</f>
        <v>15206.6638849273</v>
      </c>
      <c r="K584" s="376" t="n">
        <f aca="false">+[2]data1cf!J584</f>
        <v>14611.4702873169</v>
      </c>
      <c r="L584" s="376" t="n">
        <f aca="false">+[2]data1cf!K584</f>
        <v>13852.9512483982</v>
      </c>
      <c r="M584" s="376" t="n">
        <f aca="false">+[2]data1cf!L584</f>
        <v>13191.3518480044</v>
      </c>
      <c r="N584" s="376" t="n">
        <f aca="false">+[2]data1cf!M584</f>
        <v>12499.3195674983</v>
      </c>
      <c r="O584" s="376" t="n">
        <f aca="false">+[2]data1cf!N584</f>
        <v>11894.7688899666</v>
      </c>
      <c r="P584" s="376" t="n">
        <f aca="false">+[2]data1cf!O584</f>
        <v>12853.4197073879</v>
      </c>
      <c r="Q584" s="376" t="n">
        <f aca="false">+[2]data1cf!P584</f>
        <v>14050.8101137036</v>
      </c>
      <c r="R584" s="376" t="n">
        <f aca="false">+[2]data1cf!Q584</f>
        <v>12625.5710072819</v>
      </c>
      <c r="S584" s="376" t="n">
        <f aca="false">+[2]data1cf!R584</f>
        <v>9232.85490853779</v>
      </c>
      <c r="T584" s="376" t="n">
        <f aca="false">+[2]data1cf!S584</f>
        <v>8711.33319796693</v>
      </c>
      <c r="U584" s="376" t="n">
        <f aca="false">+[2]data1cf!T584</f>
        <v>8189.83711983901</v>
      </c>
      <c r="V584" s="376" t="n">
        <f aca="false">+[2]data1cf!U584</f>
        <v>7668.36744312734</v>
      </c>
      <c r="W584" s="376" t="n">
        <f aca="false">+[2]data1cf!V584</f>
        <v>10847.1829562553</v>
      </c>
      <c r="X584" s="376" t="n">
        <f aca="false">+[2]data1cf!W584</f>
        <v>10325.7684822649</v>
      </c>
      <c r="Y584" s="376" t="n">
        <f aca="false">+[2]data1cf!X584</f>
        <v>9804.38285781479</v>
      </c>
      <c r="Z584" s="376" t="n">
        <f aca="false">+[2]data1cf!Y584</f>
        <v>9283.02694839129</v>
      </c>
      <c r="AA584" s="376" t="n">
        <f aca="false">+[2]data1cf!Z584</f>
        <v>8761.70164544518</v>
      </c>
      <c r="AB584" s="376"/>
      <c r="AC584" s="377" t="n">
        <f aca="false">XNPV(0.1,B584:AA584,$B$1:$AA$1)</f>
        <v>39902.1023871025</v>
      </c>
      <c r="AD584" s="377" t="n">
        <f aca="false">SUMPRODUCT(B584:AA584,$B$1010:$AA$1010)</f>
        <v>73297.9784637462</v>
      </c>
      <c r="AE584" s="378" t="n">
        <f aca="false">SUMPRODUCT(B584:AA584,$B$1012:$AA$1012)</f>
        <v>54069.2689070217</v>
      </c>
      <c r="AF584" s="379" t="n">
        <f aca="false">XIRR(B584:AA584,$B$1:$AA$1)</f>
        <v>0.158934583997981</v>
      </c>
      <c r="AG584" s="380" t="n">
        <f aca="false">1-EXP(-(1/0.25)*(AD584/ABS($AD$1010)))</f>
        <v>0.979916783578541</v>
      </c>
    </row>
    <row r="585" customFormat="false" ht="12.75" hidden="false" customHeight="false" outlineLevel="0" collapsed="false">
      <c r="A585" s="371"/>
      <c r="B585" s="376" t="n">
        <f aca="false">+[2]data1cf!A585</f>
        <v>-100234.563226314</v>
      </c>
      <c r="C585" s="376" t="n">
        <f aca="false">+[2]data1cf!B585</f>
        <v>14102.1057655107</v>
      </c>
      <c r="D585" s="376" t="n">
        <f aca="false">+[2]data1cf!C585</f>
        <v>21948.5524298254</v>
      </c>
      <c r="E585" s="376" t="n">
        <f aca="false">+[2]data1cf!D585</f>
        <v>20658.255277227</v>
      </c>
      <c r="F585" s="376" t="n">
        <f aca="false">+[2]data1cf!E585</f>
        <v>19169.3938523668</v>
      </c>
      <c r="G585" s="376" t="n">
        <f aca="false">+[2]data1cf!F585</f>
        <v>18165.5836066237</v>
      </c>
      <c r="H585" s="376" t="n">
        <f aca="false">+[2]data1cf!G585</f>
        <v>16902.4498009203</v>
      </c>
      <c r="I585" s="376" t="n">
        <f aca="false">+[2]data1cf!H585</f>
        <v>15903.6119701222</v>
      </c>
      <c r="J585" s="376" t="n">
        <f aca="false">+[2]data1cf!I585</f>
        <v>15220.5300464575</v>
      </c>
      <c r="K585" s="376" t="n">
        <f aca="false">+[2]data1cf!J585</f>
        <v>14624.7169204702</v>
      </c>
      <c r="L585" s="376" t="n">
        <f aca="false">+[2]data1cf!K585</f>
        <v>13865.4235295527</v>
      </c>
      <c r="M585" s="376" t="n">
        <f aca="false">+[2]data1cf!L585</f>
        <v>13203.1428985965</v>
      </c>
      <c r="N585" s="376" t="n">
        <f aca="false">+[2]data1cf!M585</f>
        <v>12510.3980516349</v>
      </c>
      <c r="O585" s="376" t="n">
        <f aca="false">+[2]data1cf!N585</f>
        <v>11905.2179894511</v>
      </c>
      <c r="P585" s="376" t="n">
        <f aca="false">+[2]data1cf!O585</f>
        <v>12864.8627986226</v>
      </c>
      <c r="Q585" s="376" t="n">
        <f aca="false">+[2]data1cf!P585</f>
        <v>14063.4861246469</v>
      </c>
      <c r="R585" s="376" t="n">
        <f aca="false">+[2]data1cf!Q585</f>
        <v>12636.7794890263</v>
      </c>
      <c r="S585" s="376" t="n">
        <f aca="false">+[2]data1cf!R585</f>
        <v>9240.57000456455</v>
      </c>
      <c r="T585" s="376" t="n">
        <f aca="false">+[2]data1cf!S585</f>
        <v>8718.51129754537</v>
      </c>
      <c r="U585" s="376" t="n">
        <f aca="false">+[2]data1cf!T585</f>
        <v>8196.47824936216</v>
      </c>
      <c r="V585" s="376" t="n">
        <f aca="false">+[2]data1cf!U585</f>
        <v>7674.47162978</v>
      </c>
      <c r="W585" s="376" t="n">
        <f aca="false">+[2]data1cf!V585</f>
        <v>10856.5602811221</v>
      </c>
      <c r="X585" s="376" t="n">
        <f aca="false">+[2]data1cf!W585</f>
        <v>10334.6089211019</v>
      </c>
      <c r="Y585" s="376" t="n">
        <f aca="false">+[2]data1cf!X585</f>
        <v>9812.68644032763</v>
      </c>
      <c r="Z585" s="376" t="n">
        <f aca="false">+[2]data1cf!Y585</f>
        <v>9290.79370517667</v>
      </c>
      <c r="AA585" s="376" t="n">
        <f aca="false">+[2]data1cf!Z585</f>
        <v>8768.93160801773</v>
      </c>
      <c r="AB585" s="376"/>
      <c r="AC585" s="377" t="n">
        <f aca="false">XNPV(0.1,B585:AA585,$B$1:$AA$1)</f>
        <v>39927.3661606789</v>
      </c>
      <c r="AD585" s="377" t="n">
        <f aca="false">SUMPRODUCT(B585:AA585,$B$1010:$AA$1010)</f>
        <v>73352.8543951969</v>
      </c>
      <c r="AE585" s="378" t="n">
        <f aca="false">SUMPRODUCT(B585:AA585,$B$1012:$AA$1012)</f>
        <v>54107.2438326734</v>
      </c>
      <c r="AF585" s="379" t="n">
        <f aca="false">XIRR(B585:AA585,$B$1:$AA$1)</f>
        <v>0.158914878406073</v>
      </c>
      <c r="AG585" s="380" t="n">
        <f aca="false">1-EXP(-(1/0.25)*(AD585/ABS($AD$1010)))</f>
        <v>0.9799754552177</v>
      </c>
    </row>
    <row r="586" customFormat="false" ht="12.75" hidden="false" customHeight="false" outlineLevel="0" collapsed="false">
      <c r="A586" s="371"/>
      <c r="B586" s="376" t="n">
        <f aca="false">+[2]data1cf!A586</f>
        <v>-89425.5294421411</v>
      </c>
      <c r="C586" s="376" t="n">
        <f aca="false">+[2]data1cf!B586</f>
        <v>12857.293170382</v>
      </c>
      <c r="D586" s="376" t="n">
        <f aca="false">+[2]data1cf!C586</f>
        <v>19781.5846087309</v>
      </c>
      <c r="E586" s="376" t="n">
        <f aca="false">+[2]data1cf!D586</f>
        <v>18680.4836137973</v>
      </c>
      <c r="F586" s="376" t="n">
        <f aca="false">+[2]data1cf!E586</f>
        <v>17289.8628101454</v>
      </c>
      <c r="G586" s="376" t="n">
        <f aca="false">+[2]data1cf!F586</f>
        <v>16394.9791967501</v>
      </c>
      <c r="H586" s="376" t="n">
        <f aca="false">+[2]data1cf!G586</f>
        <v>15267.3800907006</v>
      </c>
      <c r="I586" s="376" t="n">
        <f aca="false">+[2]data1cf!H586</f>
        <v>14376.2543255861</v>
      </c>
      <c r="J586" s="376" t="n">
        <f aca="false">+[2]data1cf!I586</f>
        <v>13766.8341743939</v>
      </c>
      <c r="K586" s="376" t="n">
        <f aca="false">+[2]data1cf!J586</f>
        <v>13235.9709512509</v>
      </c>
      <c r="L586" s="376" t="n">
        <f aca="false">+[2]data1cf!K586</f>
        <v>12557.8588087697</v>
      </c>
      <c r="M586" s="376" t="n">
        <f aca="false">+[2]data1cf!L586</f>
        <v>11966.9967931513</v>
      </c>
      <c r="N586" s="376" t="n">
        <f aca="false">+[2]data1cf!M586</f>
        <v>11348.9557430997</v>
      </c>
      <c r="O586" s="376" t="n">
        <f aca="false">+[2]data1cf!N586</f>
        <v>10809.7588925553</v>
      </c>
      <c r="P586" s="376" t="n">
        <f aca="false">+[2]data1cf!O586</f>
        <v>11665.1959365785</v>
      </c>
      <c r="Q586" s="376" t="n">
        <f aca="false">+[2]data1cf!P586</f>
        <v>12734.5628503586</v>
      </c>
      <c r="R586" s="376" t="n">
        <f aca="false">+[2]data1cf!Q586</f>
        <v>11461.7085360147</v>
      </c>
      <c r="S586" s="376" t="n">
        <f aca="false">+[2]data1cf!R586</f>
        <v>8431.737421573</v>
      </c>
      <c r="T586" s="376" t="n">
        <f aca="false">+[2]data1cf!S586</f>
        <v>7965.97616345626</v>
      </c>
      <c r="U586" s="376" t="n">
        <f aca="false">+[2]data1cf!T586</f>
        <v>7500.23779719356</v>
      </c>
      <c r="V586" s="376" t="n">
        <f aca="false">+[2]data1cf!U586</f>
        <v>7034.52300954053</v>
      </c>
      <c r="W586" s="376" t="n">
        <f aca="false">+[2]data1cf!V586</f>
        <v>9873.46352286034</v>
      </c>
      <c r="X586" s="376" t="n">
        <f aca="false">+[2]data1cf!W586</f>
        <v>9407.79803572226</v>
      </c>
      <c r="Y586" s="376" t="n">
        <f aca="false">+[2]data1cf!X586</f>
        <v>8942.15831356759</v>
      </c>
      <c r="Z586" s="376" t="n">
        <f aca="false">+[2]data1cf!Y586</f>
        <v>8476.54512934583</v>
      </c>
      <c r="AA586" s="376" t="n">
        <f aca="false">+[2]data1cf!Z586</f>
        <v>8010.95927919496</v>
      </c>
      <c r="AB586" s="376"/>
      <c r="AC586" s="377" t="n">
        <f aca="false">XNPV(0.1,B586:AA586,$B$1:$AA$1)</f>
        <v>37462.0981152936</v>
      </c>
      <c r="AD586" s="377" t="n">
        <f aca="false">SUMPRODUCT(B586:AA586,$B$1010:$AA$1010)</f>
        <v>67719.1706877572</v>
      </c>
      <c r="AE586" s="378" t="n">
        <f aca="false">SUMPRODUCT(B586:AA586,$B$1012:$AA$1012)</f>
        <v>50274.6544713407</v>
      </c>
      <c r="AF586" s="379" t="n">
        <f aca="false">XIRR(B586:AA586,$B$1:$AA$1)</f>
        <v>0.161776901873973</v>
      </c>
      <c r="AG586" s="380" t="n">
        <f aca="false">1-EXP(-(1/0.25)*(AD586/ABS($AD$1010)))</f>
        <v>0.972959986000219</v>
      </c>
    </row>
    <row r="587" customFormat="false" ht="12.75" hidden="false" customHeight="false" outlineLevel="0" collapsed="false">
      <c r="A587" s="371"/>
      <c r="B587" s="376" t="n">
        <f aca="false">+[2]data1cf!A587</f>
        <v>-100012.705422871</v>
      </c>
      <c r="C587" s="376" t="n">
        <f aca="false">+[2]data1cf!B587</f>
        <v>14084.1982313185</v>
      </c>
      <c r="D587" s="376" t="n">
        <f aca="false">+[2]data1cf!C587</f>
        <v>21849.1140548702</v>
      </c>
      <c r="E587" s="376" t="n">
        <f aca="false">+[2]data1cf!D587</f>
        <v>20644.6261583642</v>
      </c>
      <c r="F587" s="376" t="n">
        <f aca="false">+[2]data1cf!E587</f>
        <v>19130.8160630051</v>
      </c>
      <c r="G587" s="376" t="n">
        <f aca="false">+[2]data1cf!F587</f>
        <v>18129.2415604257</v>
      </c>
      <c r="H587" s="376" t="n">
        <f aca="false">+[2]data1cf!G587</f>
        <v>16868.8896343385</v>
      </c>
      <c r="I587" s="376" t="n">
        <f aca="false">+[2]data1cf!H587</f>
        <v>15872.2626174554</v>
      </c>
      <c r="J587" s="376" t="n">
        <f aca="false">+[2]data1cf!I587</f>
        <v>15190.6926179242</v>
      </c>
      <c r="K587" s="376" t="n">
        <f aca="false">+[2]data1cf!J587</f>
        <v>14596.2126030241</v>
      </c>
      <c r="L587" s="376" t="n">
        <f aca="false">+[2]data1cf!K587</f>
        <v>13838.5854751434</v>
      </c>
      <c r="M587" s="376" t="n">
        <f aca="false">+[2]data1cf!L587</f>
        <v>13177.7707270255</v>
      </c>
      <c r="N587" s="376" t="n">
        <f aca="false">+[2]data1cf!M587</f>
        <v>12486.5591919791</v>
      </c>
      <c r="O587" s="376" t="n">
        <f aca="false">+[2]data1cf!N587</f>
        <v>11882.7334497733</v>
      </c>
      <c r="P587" s="376" t="n">
        <f aca="false">+[2]data1cf!O587</f>
        <v>12840.2393715717</v>
      </c>
      <c r="Q587" s="376" t="n">
        <f aca="false">+[2]data1cf!P587</f>
        <v>14036.2096812141</v>
      </c>
      <c r="R587" s="376" t="n">
        <f aca="false">+[2]data1cf!Q587</f>
        <v>12612.6608984353</v>
      </c>
      <c r="S587" s="376" t="n">
        <f aca="false">+[2]data1cf!R587</f>
        <v>9223.96853732907</v>
      </c>
      <c r="T587" s="376" t="n">
        <f aca="false">+[2]data1cf!S587</f>
        <v>8703.06534787068</v>
      </c>
      <c r="U587" s="376" t="n">
        <f aca="false">+[2]data1cf!T587</f>
        <v>8182.18776045537</v>
      </c>
      <c r="V587" s="376" t="n">
        <f aca="false">+[2]data1cf!U587</f>
        <v>7661.33654314439</v>
      </c>
      <c r="W587" s="376" t="n">
        <f aca="false">+[2]data1cf!V587</f>
        <v>10836.3820032377</v>
      </c>
      <c r="X587" s="376" t="n">
        <f aca="false">+[2]data1cf!W587</f>
        <v>10315.5859231779</v>
      </c>
      <c r="Y587" s="376" t="n">
        <f aca="false">+[2]data1cf!X587</f>
        <v>9794.81865844313</v>
      </c>
      <c r="Z587" s="376" t="n">
        <f aca="false">+[2]data1cf!Y587</f>
        <v>9274.08107349312</v>
      </c>
      <c r="AA587" s="376" t="n">
        <f aca="false">+[2]data1cf!Z587</f>
        <v>8753.37405872141</v>
      </c>
      <c r="AB587" s="376"/>
      <c r="AC587" s="377" t="n">
        <f aca="false">XNPV(0.1,B587:AA587,$B$1:$AA$1)</f>
        <v>39858.557352053</v>
      </c>
      <c r="AD587" s="377" t="n">
        <f aca="false">SUMPRODUCT(B587:AA587,$B$1010:$AA$1010)</f>
        <v>73217.9793830135</v>
      </c>
      <c r="AE587" s="378" t="n">
        <f aca="false">SUMPRODUCT(B587:AA587,$B$1012:$AA$1012)</f>
        <v>54009.7206320191</v>
      </c>
      <c r="AF587" s="379" t="n">
        <f aca="false">XIRR(B587:AA587,$B$1:$AA$1)</f>
        <v>0.158933367063613</v>
      </c>
      <c r="AG587" s="380" t="n">
        <f aca="false">1-EXP(-(1/0.25)*(AD587/ABS($AD$1010)))</f>
        <v>0.979830942936177</v>
      </c>
    </row>
    <row r="588" customFormat="false" ht="12.75" hidden="false" customHeight="false" outlineLevel="0" collapsed="false">
      <c r="A588" s="371"/>
      <c r="B588" s="376" t="n">
        <f aca="false">+[2]data1cf!A588</f>
        <v>-101759.182543647</v>
      </c>
      <c r="C588" s="376" t="n">
        <f aca="false">+[2]data1cf!B588</f>
        <v>14305.5137894954</v>
      </c>
      <c r="D588" s="376" t="n">
        <f aca="false">+[2]data1cf!C588</f>
        <v>22196.4106474909</v>
      </c>
      <c r="E588" s="376" t="n">
        <f aca="false">+[2]data1cf!D588</f>
        <v>21046.1635530005</v>
      </c>
      <c r="F588" s="376" t="n">
        <f aca="false">+[2]data1cf!E588</f>
        <v>19434.5025930476</v>
      </c>
      <c r="G588" s="376" t="n">
        <f aca="false">+[2]data1cf!F588</f>
        <v>18415.3281943963</v>
      </c>
      <c r="H588" s="376" t="n">
        <f aca="false">+[2]data1cf!G588</f>
        <v>17133.0771553317</v>
      </c>
      <c r="I588" s="376" t="n">
        <f aca="false">+[2]data1cf!H588</f>
        <v>16119.0464868267</v>
      </c>
      <c r="J588" s="376" t="n">
        <f aca="false">+[2]data1cf!I588</f>
        <v>15425.574535385</v>
      </c>
      <c r="K588" s="376" t="n">
        <f aca="false">+[2]data1cf!J588</f>
        <v>14820.6001949439</v>
      </c>
      <c r="L588" s="376" t="n">
        <f aca="false">+[2]data1cf!K588</f>
        <v>14049.8561506153</v>
      </c>
      <c r="M588" s="376" t="n">
        <f aca="false">+[2]data1cf!L588</f>
        <v>13377.5018902547</v>
      </c>
      <c r="N588" s="376" t="n">
        <f aca="false">+[2]data1cf!M588</f>
        <v>12674.2200374773</v>
      </c>
      <c r="O588" s="376" t="n">
        <f aca="false">+[2]data1cf!N588</f>
        <v>12059.7330121463</v>
      </c>
      <c r="P588" s="376" t="n">
        <f aca="false">+[2]data1cf!O588</f>
        <v>13034.0763757802</v>
      </c>
      <c r="Q588" s="376" t="n">
        <f aca="false">+[2]data1cf!P588</f>
        <v>14250.9313797631</v>
      </c>
      <c r="R588" s="376" t="n">
        <f aca="false">+[2]data1cf!Q588</f>
        <v>12802.5238016051</v>
      </c>
      <c r="S588" s="376" t="n">
        <f aca="false">+[2]data1cf!R588</f>
        <v>9354.65622218032</v>
      </c>
      <c r="T588" s="376" t="n">
        <f aca="false">+[2]data1cf!S588</f>
        <v>8824.65673341995</v>
      </c>
      <c r="U588" s="376" t="n">
        <f aca="false">+[2]data1cf!T588</f>
        <v>8294.68329377966</v>
      </c>
      <c r="V588" s="376" t="n">
        <f aca="false">+[2]data1cf!U588</f>
        <v>7764.73668473305</v>
      </c>
      <c r="W588" s="376" t="n">
        <f aca="false">+[2]data1cf!V588</f>
        <v>10995.2265429159</v>
      </c>
      <c r="X588" s="376" t="n">
        <f aca="false">+[2]data1cf!W588</f>
        <v>10465.3360339576</v>
      </c>
      <c r="Y588" s="376" t="n">
        <f aca="false">+[2]data1cf!X588</f>
        <v>9935.47484351345</v>
      </c>
      <c r="Z588" s="376" t="n">
        <f aca="false">+[2]data1cf!Y588</f>
        <v>9405.64385113887</v>
      </c>
      <c r="AA588" s="376" t="n">
        <f aca="false">+[2]data1cf!Z588</f>
        <v>8875.84396277595</v>
      </c>
      <c r="AB588" s="376"/>
      <c r="AC588" s="377" t="n">
        <f aca="false">XNPV(0.1,B588:AA588,$B$1:$AA$1)</f>
        <v>40334.4683149662</v>
      </c>
      <c r="AD588" s="377" t="n">
        <f aca="false">SUMPRODUCT(B588:AA588,$B$1010:$AA$1010)</f>
        <v>74214.6777098677</v>
      </c>
      <c r="AE588" s="378" t="n">
        <f aca="false">SUMPRODUCT(B588:AA588,$B$1012:$AA$1012)</f>
        <v>54711.7569390604</v>
      </c>
      <c r="AF588" s="379" t="n">
        <f aca="false">XIRR(B588:AA588,$B$1:$AA$1)</f>
        <v>0.158659893312107</v>
      </c>
      <c r="AG588" s="380" t="n">
        <f aca="false">1-EXP(-(1/0.25)*(AD588/ABS($AD$1010)))</f>
        <v>0.980874724622629</v>
      </c>
    </row>
    <row r="589" customFormat="false" ht="12.75" hidden="false" customHeight="false" outlineLevel="0" collapsed="false">
      <c r="A589" s="371"/>
      <c r="B589" s="376" t="n">
        <f aca="false">+[2]data1cf!A589</f>
        <v>-92521.8000315345</v>
      </c>
      <c r="C589" s="376" t="n">
        <f aca="false">+[2]data1cf!B589</f>
        <v>13200.4934498058</v>
      </c>
      <c r="D589" s="376" t="n">
        <f aca="false">+[2]data1cf!C589</f>
        <v>20412.4015340868</v>
      </c>
      <c r="E589" s="376" t="n">
        <f aca="false">+[2]data1cf!D589</f>
        <v>19224.751049317</v>
      </c>
      <c r="F589" s="376" t="n">
        <f aca="false">+[2]data1cf!E589</f>
        <v>17828.2584525388</v>
      </c>
      <c r="G589" s="376" t="n">
        <f aca="false">+[2]data1cf!F589</f>
        <v>16902.1725749195</v>
      </c>
      <c r="H589" s="376" t="n">
        <f aca="false">+[2]data1cf!G589</f>
        <v>15735.7492674881</v>
      </c>
      <c r="I589" s="376" t="n">
        <f aca="false">+[2]data1cf!H589</f>
        <v>14813.7691533394</v>
      </c>
      <c r="J589" s="376" t="n">
        <f aca="false">+[2]data1cf!I589</f>
        <v>14183.2484316223</v>
      </c>
      <c r="K589" s="376" t="n">
        <f aca="false">+[2]data1cf!J589</f>
        <v>13633.7801714357</v>
      </c>
      <c r="L589" s="376" t="n">
        <f aca="false">+[2]data1cf!K589</f>
        <v>12932.4134886355</v>
      </c>
      <c r="M589" s="376" t="n">
        <f aca="false">+[2]data1cf!L589</f>
        <v>12321.0934595978</v>
      </c>
      <c r="N589" s="376" t="n">
        <f aca="false">+[2]data1cf!M589</f>
        <v>11681.6533489172</v>
      </c>
      <c r="O589" s="376" t="n">
        <f aca="false">+[2]data1cf!N589</f>
        <v>11123.5554678392</v>
      </c>
      <c r="P589" s="376" t="n">
        <f aca="false">+[2]data1cf!O589</f>
        <v>12008.8430465964</v>
      </c>
      <c r="Q589" s="376" t="n">
        <f aca="false">+[2]data1cf!P589</f>
        <v>13115.2357330509</v>
      </c>
      <c r="R589" s="376" t="n">
        <f aca="false">+[2]data1cf!Q589</f>
        <v>11798.3100958681</v>
      </c>
      <c r="S589" s="376" t="n">
        <f aca="false">+[2]data1cf!R589</f>
        <v>8663.4292257125</v>
      </c>
      <c r="T589" s="376" t="n">
        <f aca="false">+[2]data1cf!S589</f>
        <v>8181.54144428434</v>
      </c>
      <c r="U589" s="376" t="n">
        <f aca="false">+[2]data1cf!T589</f>
        <v>7699.67734731803</v>
      </c>
      <c r="V589" s="376" t="n">
        <f aca="false">+[2]data1cf!U589</f>
        <v>7217.83764534745</v>
      </c>
      <c r="W589" s="376" t="n">
        <f aca="false">+[2]data1cf!V589</f>
        <v>10155.0736685878</v>
      </c>
      <c r="X589" s="376" t="n">
        <f aca="false">+[2]data1cf!W589</f>
        <v>9673.2849741138</v>
      </c>
      <c r="Y589" s="376" t="n">
        <f aca="false">+[2]data1cf!X589</f>
        <v>9191.52293671029</v>
      </c>
      <c r="Z589" s="376" t="n">
        <f aca="false">+[2]data1cf!Y589</f>
        <v>8709.78835608938</v>
      </c>
      <c r="AA589" s="376" t="n">
        <f aca="false">+[2]data1cf!Z589</f>
        <v>8228.08205595457</v>
      </c>
      <c r="AB589" s="376"/>
      <c r="AC589" s="377" t="n">
        <f aca="false">XNPV(0.1,B589:AA589,$B$1:$AA$1)</f>
        <v>38147.7217603405</v>
      </c>
      <c r="AD589" s="377" t="n">
        <f aca="false">SUMPRODUCT(B589:AA589,$B$1010:$AA$1010)</f>
        <v>69310.3566536832</v>
      </c>
      <c r="AE589" s="378" t="n">
        <f aca="false">SUMPRODUCT(B589:AA589,$B$1012:$AA$1012)</f>
        <v>51350.7530755409</v>
      </c>
      <c r="AF589" s="379" t="n">
        <f aca="false">XIRR(B589:AA589,$B$1:$AA$1)</f>
        <v>0.160849994805982</v>
      </c>
      <c r="AG589" s="380" t="n">
        <f aca="false">1-EXP(-(1/0.25)*(AD589/ABS($AD$1010)))</f>
        <v>0.975159287856462</v>
      </c>
    </row>
    <row r="590" customFormat="false" ht="12.75" hidden="false" customHeight="false" outlineLevel="0" collapsed="false">
      <c r="A590" s="371"/>
      <c r="B590" s="376" t="n">
        <f aca="false">+[2]data1cf!A590</f>
        <v>-114345.050481517</v>
      </c>
      <c r="C590" s="376" t="n">
        <f aca="false">+[2]data1cf!B590</f>
        <v>15867.8861565813</v>
      </c>
      <c r="D590" s="376" t="n">
        <f aca="false">+[2]data1cf!C590</f>
        <v>24683.5329605926</v>
      </c>
      <c r="E590" s="376" t="n">
        <f aca="false">+[2]data1cf!D590</f>
        <v>23305.5319546438</v>
      </c>
      <c r="F590" s="376" t="n">
        <f aca="false">+[2]data1cf!E590</f>
        <v>21622.9988041673</v>
      </c>
      <c r="G590" s="376" t="n">
        <f aca="false">+[2]data1cf!F590</f>
        <v>20476.9919580447</v>
      </c>
      <c r="H590" s="376" t="n">
        <f aca="false">+[2]data1cf!G590</f>
        <v>19036.9264588809</v>
      </c>
      <c r="I590" s="376" t="n">
        <f aca="false">+[2]data1cf!H590</f>
        <v>17897.4775651138</v>
      </c>
      <c r="J590" s="376" t="n">
        <f aca="false">+[2]data1cf!I590</f>
        <v>17118.2350111447</v>
      </c>
      <c r="K590" s="376" t="n">
        <f aca="false">+[2]data1cf!J590</f>
        <v>16437.6340313481</v>
      </c>
      <c r="L590" s="376" t="n">
        <f aca="false">+[2]data1cf!K590</f>
        <v>15572.3638256389</v>
      </c>
      <c r="M590" s="376" t="n">
        <f aca="false">+[2]data1cf!L590</f>
        <v>14816.8508594315</v>
      </c>
      <c r="N590" s="376" t="n">
        <f aca="false">+[2]data1cf!M590</f>
        <v>14026.5850873567</v>
      </c>
      <c r="O590" s="376" t="n">
        <f aca="false">+[2]data1cf!N590</f>
        <v>13335.2682542563</v>
      </c>
      <c r="P590" s="376" t="n">
        <f aca="false">+[2]data1cf!O590</f>
        <v>14430.9494910475</v>
      </c>
      <c r="Q590" s="376" t="n">
        <f aca="false">+[2]data1cf!P590</f>
        <v>15798.3086165931</v>
      </c>
      <c r="R590" s="376" t="n">
        <f aca="false">+[2]data1cf!Q590</f>
        <v>14170.7578295056</v>
      </c>
      <c r="S590" s="376" t="n">
        <f aca="false">+[2]data1cf!R590</f>
        <v>10296.4480859716</v>
      </c>
      <c r="T590" s="376" t="n">
        <f aca="false">+[2]data1cf!S590</f>
        <v>9700.89673834269</v>
      </c>
      <c r="U590" s="376" t="n">
        <f aca="false">+[2]data1cf!T590</f>
        <v>9105.37466166388</v>
      </c>
      <c r="V590" s="376" t="n">
        <f aca="false">+[2]data1cf!U590</f>
        <v>8509.88273406361</v>
      </c>
      <c r="W590" s="376" t="n">
        <f aca="false">+[2]data1cf!V590</f>
        <v>12139.9288555083</v>
      </c>
      <c r="X590" s="376" t="n">
        <f aca="false">+[2]data1cf!W590</f>
        <v>11544.4999666164</v>
      </c>
      <c r="Y590" s="376" t="n">
        <f aca="false">+[2]data1cf!X590</f>
        <v>10949.1040224366</v>
      </c>
      <c r="Z590" s="376" t="n">
        <f aca="false">+[2]data1cf!Y590</f>
        <v>10353.7420113104</v>
      </c>
      <c r="AA590" s="376" t="n">
        <f aca="false">+[2]data1cf!Z590</f>
        <v>9758.41495122938</v>
      </c>
      <c r="AB590" s="376"/>
      <c r="AC590" s="377" t="n">
        <f aca="false">XNPV(0.1,B590:AA590,$B$1:$AA$1)</f>
        <v>43245.1717434646</v>
      </c>
      <c r="AD590" s="377" t="n">
        <f aca="false">SUMPRODUCT(B590:AA590,$B$1010:$AA$1010)</f>
        <v>80812.1836008291</v>
      </c>
      <c r="AE590" s="378" t="n">
        <f aca="false">SUMPRODUCT(B590:AA590,$B$1012:$AA$1012)</f>
        <v>59213.1964665903</v>
      </c>
      <c r="AF590" s="379" t="n">
        <f aca="false">XIRR(B590:AA590,$B$1:$AA$1)</f>
        <v>0.156143703315481</v>
      </c>
      <c r="AG590" s="380" t="n">
        <f aca="false">1-EXP(-(1/0.25)*(AD590/ABS($AD$1010)))</f>
        <v>0.986546144309354</v>
      </c>
    </row>
    <row r="591" customFormat="false" ht="12.75" hidden="false" customHeight="false" outlineLevel="0" collapsed="false">
      <c r="A591" s="371"/>
      <c r="B591" s="376" t="n">
        <f aca="false">+[2]data1cf!A591</f>
        <v>-106200.835495548</v>
      </c>
      <c r="C591" s="376" t="n">
        <f aca="false">+[2]data1cf!B591</f>
        <v>14847.8404534395</v>
      </c>
      <c r="D591" s="376" t="n">
        <f aca="false">+[2]data1cf!C591</f>
        <v>23075.5226666871</v>
      </c>
      <c r="E591" s="376" t="n">
        <f aca="false">+[2]data1cf!D591</f>
        <v>21784.4113746543</v>
      </c>
      <c r="F591" s="376" t="n">
        <f aca="false">+[2]data1cf!E591</f>
        <v>20206.8403217072</v>
      </c>
      <c r="G591" s="376" t="n">
        <f aca="false">+[2]data1cf!F591</f>
        <v>19142.9057430279</v>
      </c>
      <c r="H591" s="376" t="n">
        <f aca="false">+[2]data1cf!G591</f>
        <v>17804.9607251283</v>
      </c>
      <c r="I591" s="376" t="n">
        <f aca="false">+[2]data1cf!H591</f>
        <v>16746.668966867</v>
      </c>
      <c r="J591" s="376" t="n">
        <f aca="false">+[2]data1cf!I591</f>
        <v>16022.9278872427</v>
      </c>
      <c r="K591" s="376" t="n">
        <f aca="false">+[2]data1cf!J591</f>
        <v>15391.2643039464</v>
      </c>
      <c r="L591" s="376" t="n">
        <f aca="false">+[2]data1cf!K591</f>
        <v>14587.1612250403</v>
      </c>
      <c r="M591" s="376" t="n">
        <f aca="false">+[2]data1cf!L591</f>
        <v>13885.4595956206</v>
      </c>
      <c r="N591" s="376" t="n">
        <f aca="false">+[2]data1cf!M591</f>
        <v>13151.4804255171</v>
      </c>
      <c r="O591" s="376" t="n">
        <f aca="false">+[2]data1cf!N591</f>
        <v>12509.8795496231</v>
      </c>
      <c r="P591" s="376" t="n">
        <f aca="false">+[2]data1cf!O591</f>
        <v>13527.0440142845</v>
      </c>
      <c r="Q591" s="376" t="n">
        <f aca="false">+[2]data1cf!P591</f>
        <v>14797.0131204582</v>
      </c>
      <c r="R591" s="376" t="n">
        <f aca="false">+[2]data1cf!Q591</f>
        <v>13285.3844782716</v>
      </c>
      <c r="S591" s="376" t="n">
        <f aca="false">+[2]data1cf!R591</f>
        <v>9687.02206556392</v>
      </c>
      <c r="T591" s="376" t="n">
        <f aca="false">+[2]data1cf!S591</f>
        <v>9133.88880415607</v>
      </c>
      <c r="U591" s="376" t="n">
        <f aca="false">+[2]data1cf!T591</f>
        <v>8580.78272887774</v>
      </c>
      <c r="V591" s="376" t="n">
        <f aca="false">+[2]data1cf!U591</f>
        <v>8027.70465531281</v>
      </c>
      <c r="W591" s="376" t="n">
        <f aca="false">+[2]data1cf!V591</f>
        <v>11399.2010984152</v>
      </c>
      <c r="X591" s="376" t="n">
        <f aca="false">+[2]data1cf!W591</f>
        <v>10846.1815736328</v>
      </c>
      <c r="Y591" s="376" t="n">
        <f aca="false">+[2]data1cf!X591</f>
        <v>10293.1926470787</v>
      </c>
      <c r="Z591" s="376" t="n">
        <f aca="false">+[2]data1cf!Y591</f>
        <v>9740.23523669973</v>
      </c>
      <c r="AA591" s="376" t="n">
        <f aca="false">+[2]data1cf!Z591</f>
        <v>9187.31028798115</v>
      </c>
      <c r="AB591" s="376"/>
      <c r="AC591" s="377" t="n">
        <f aca="false">XNPV(0.1,B591:AA591,$B$1:$AA$1)</f>
        <v>41310.2079151483</v>
      </c>
      <c r="AD591" s="377" t="n">
        <f aca="false">SUMPRODUCT(B591:AA591,$B$1010:$AA$1010)</f>
        <v>76485.3150414802</v>
      </c>
      <c r="AE591" s="378" t="n">
        <f aca="false">SUMPRODUCT(B591:AA591,$B$1012:$AA$1012)</f>
        <v>56245.2390589025</v>
      </c>
      <c r="AF591" s="379" t="n">
        <f aca="false">XIRR(B591:AA591,$B$1:$AA$1)</f>
        <v>0.157620694087643</v>
      </c>
      <c r="AG591" s="380" t="n">
        <f aca="false">1-EXP(-(1/0.25)*(AD591/ABS($AD$1010)))</f>
        <v>0.983055351065353</v>
      </c>
    </row>
    <row r="592" customFormat="false" ht="12.75" hidden="false" customHeight="false" outlineLevel="0" collapsed="false">
      <c r="A592" s="371"/>
      <c r="B592" s="376" t="n">
        <f aca="false">+[2]data1cf!A592</f>
        <v>-99740.1671274544</v>
      </c>
      <c r="C592" s="376" t="n">
        <f aca="false">+[2]data1cf!B592</f>
        <v>14080.8167019166</v>
      </c>
      <c r="D592" s="376" t="n">
        <f aca="false">+[2]data1cf!C592</f>
        <v>21795.2612802568</v>
      </c>
      <c r="E592" s="376" t="n">
        <f aca="false">+[2]data1cf!D592</f>
        <v>20580.4048251813</v>
      </c>
      <c r="F592" s="376" t="n">
        <f aca="false">+[2]data1cf!E592</f>
        <v>19083.4256859688</v>
      </c>
      <c r="G592" s="376" t="n">
        <f aca="false">+[2]data1cf!F592</f>
        <v>18084.5976526204</v>
      </c>
      <c r="H592" s="376" t="n">
        <f aca="false">+[2]data1cf!G592</f>
        <v>16827.6630898935</v>
      </c>
      <c r="I592" s="376" t="n">
        <f aca="false">+[2]data1cf!H592</f>
        <v>15833.7519182342</v>
      </c>
      <c r="J592" s="376" t="n">
        <f aca="false">+[2]data1cf!I592</f>
        <v>15154.0392219836</v>
      </c>
      <c r="K592" s="376" t="n">
        <f aca="false">+[2]data1cf!J592</f>
        <v>14561.1968498332</v>
      </c>
      <c r="L592" s="376" t="n">
        <f aca="false">+[2]data1cf!K592</f>
        <v>13805.6166208253</v>
      </c>
      <c r="M592" s="376" t="n">
        <f aca="false">+[2]data1cf!L592</f>
        <v>13146.6026171657</v>
      </c>
      <c r="N592" s="376" t="n">
        <f aca="false">+[2]data1cf!M592</f>
        <v>12457.2746589381</v>
      </c>
      <c r="O592" s="376" t="n">
        <f aca="false">+[2]data1cf!N592</f>
        <v>11855.1126132649</v>
      </c>
      <c r="P592" s="376" t="n">
        <f aca="false">+[2]data1cf!O592</f>
        <v>12809.9910470518</v>
      </c>
      <c r="Q592" s="376" t="n">
        <f aca="false">+[2]data1cf!P592</f>
        <v>14002.7022936764</v>
      </c>
      <c r="R592" s="376" t="n">
        <f aca="false">+[2]data1cf!Q592</f>
        <v>12583.032733613</v>
      </c>
      <c r="S592" s="376" t="n">
        <f aca="false">+[2]data1cf!R592</f>
        <v>9203.57468364635</v>
      </c>
      <c r="T592" s="376" t="n">
        <f aca="false">+[2]data1cf!S592</f>
        <v>8684.09097451032</v>
      </c>
      <c r="U592" s="376" t="n">
        <f aca="false">+[2]data1cf!T592</f>
        <v>8164.63279765084</v>
      </c>
      <c r="V592" s="376" t="n">
        <f aca="false">+[2]data1cf!U592</f>
        <v>7645.2009190362</v>
      </c>
      <c r="W592" s="376" t="n">
        <f aca="false">+[2]data1cf!V592</f>
        <v>10811.5942636417</v>
      </c>
      <c r="X592" s="376" t="n">
        <f aca="false">+[2]data1cf!W592</f>
        <v>10292.2173720272</v>
      </c>
      <c r="Y592" s="376" t="n">
        <f aca="false">+[2]data1cf!X592</f>
        <v>9772.86921721492</v>
      </c>
      <c r="Z592" s="376" t="n">
        <f aca="false">+[2]data1cf!Y592</f>
        <v>9253.55066130889</v>
      </c>
      <c r="AA592" s="376" t="n">
        <f aca="false">+[2]data1cf!Z592</f>
        <v>8734.26259227631</v>
      </c>
      <c r="AB592" s="376"/>
      <c r="AC592" s="377" t="n">
        <f aca="false">XNPV(0.1,B592:AA592,$B$1:$AA$1)</f>
        <v>39811.7245222391</v>
      </c>
      <c r="AD592" s="377" t="n">
        <f aca="false">SUMPRODUCT(B592:AA592,$B$1010:$AA$1010)</f>
        <v>73091.0100776724</v>
      </c>
      <c r="AE592" s="378" t="n">
        <f aca="false">SUMPRODUCT(B592:AA592,$B$1012:$AA$1012)</f>
        <v>53928.2969445678</v>
      </c>
      <c r="AF592" s="379" t="n">
        <f aca="false">XIRR(B592:AA592,$B$1:$AA$1)</f>
        <v>0.159029538189723</v>
      </c>
      <c r="AG592" s="380" t="n">
        <f aca="false">1-EXP(-(1/0.25)*(AD592/ABS($AD$1010)))</f>
        <v>0.979693948378435</v>
      </c>
    </row>
    <row r="593" customFormat="false" ht="12.75" hidden="false" customHeight="false" outlineLevel="0" collapsed="false">
      <c r="A593" s="371"/>
      <c r="B593" s="376" t="n">
        <f aca="false">+[2]data1cf!A593</f>
        <v>-108438.749465791</v>
      </c>
      <c r="C593" s="376" t="n">
        <f aca="false">+[2]data1cf!B593</f>
        <v>15095.9472992781</v>
      </c>
      <c r="D593" s="376" t="n">
        <f aca="false">+[2]data1cf!C593</f>
        <v>23520.9328600959</v>
      </c>
      <c r="E593" s="376" t="n">
        <f aca="false">+[2]data1cf!D593</f>
        <v>22264.654734195</v>
      </c>
      <c r="F593" s="376" t="n">
        <f aca="false">+[2]data1cf!E593</f>
        <v>20595.9804484641</v>
      </c>
      <c r="G593" s="376" t="n">
        <f aca="false">+[2]data1cf!F593</f>
        <v>19509.4935827691</v>
      </c>
      <c r="H593" s="376" t="n">
        <f aca="false">+[2]data1cf!G593</f>
        <v>18143.4873150053</v>
      </c>
      <c r="I593" s="376" t="n">
        <f aca="false">+[2]data1cf!H593</f>
        <v>17062.8947349158</v>
      </c>
      <c r="J593" s="376" t="n">
        <f aca="false">+[2]data1cf!I593</f>
        <v>16323.9026427605</v>
      </c>
      <c r="K593" s="376" t="n">
        <f aca="false">+[2]data1cf!J593</f>
        <v>15678.7917617832</v>
      </c>
      <c r="L593" s="376" t="n">
        <f aca="false">+[2]data1cf!K593</f>
        <v>14857.8808299621</v>
      </c>
      <c r="M593" s="376" t="n">
        <f aca="false">+[2]data1cf!L593</f>
        <v>14141.3926136752</v>
      </c>
      <c r="N593" s="376" t="n">
        <f aca="false">+[2]data1cf!M593</f>
        <v>13391.9466891814</v>
      </c>
      <c r="O593" s="376" t="n">
        <f aca="false">+[2]data1cf!N593</f>
        <v>12736.684578243</v>
      </c>
      <c r="P593" s="376" t="n">
        <f aca="false">+[2]data1cf!O593</f>
        <v>13775.4243305841</v>
      </c>
      <c r="Q593" s="376" t="n">
        <f aca="false">+[2]data1cf!P593</f>
        <v>15072.1548232499</v>
      </c>
      <c r="R593" s="376" t="n">
        <f aca="false">+[2]data1cf!Q593</f>
        <v>13528.672431134</v>
      </c>
      <c r="S593" s="376" t="n">
        <f aca="false">+[2]data1cf!R593</f>
        <v>9854.48363273147</v>
      </c>
      <c r="T593" s="376" t="n">
        <f aca="false">+[2]data1cf!S593</f>
        <v>9289.69448700469</v>
      </c>
      <c r="U593" s="376" t="n">
        <f aca="false">+[2]data1cf!T593</f>
        <v>8724.93310028632</v>
      </c>
      <c r="V593" s="376" t="n">
        <f aca="false">+[2]data1cf!U593</f>
        <v>8160.20030534664</v>
      </c>
      <c r="W593" s="376" t="n">
        <f aca="false">+[2]data1cf!V593</f>
        <v>11602.7425076979</v>
      </c>
      <c r="X593" s="376" t="n">
        <f aca="false">+[2]data1cf!W593</f>
        <v>11038.0694953082</v>
      </c>
      <c r="Y593" s="376" t="n">
        <f aca="false">+[2]data1cf!X593</f>
        <v>10473.4277259271</v>
      </c>
      <c r="Z593" s="376" t="n">
        <f aca="false">+[2]data1cf!Y593</f>
        <v>9908.81813684485</v>
      </c>
      <c r="AA593" s="376" t="n">
        <f aca="false">+[2]data1cf!Z593</f>
        <v>9344.24169347033</v>
      </c>
      <c r="AB593" s="376"/>
      <c r="AC593" s="377" t="n">
        <f aca="false">XNPV(0.1,B593:AA593,$B$1:$AA$1)</f>
        <v>41862.3475201814</v>
      </c>
      <c r="AD593" s="377" t="n">
        <f aca="false">SUMPRODUCT(B593:AA593,$B$1010:$AA$1010)</f>
        <v>77699.9287736091</v>
      </c>
      <c r="AE593" s="378" t="n">
        <f aca="false">SUMPRODUCT(B593:AA593,$B$1012:$AA$1012)</f>
        <v>57084.2525748242</v>
      </c>
      <c r="AF593" s="379" t="n">
        <f aca="false">XIRR(B593:AA593,$B$1:$AA$1)</f>
        <v>0.157220851823837</v>
      </c>
      <c r="AG593" s="380" t="n">
        <f aca="false">1-EXP(-(1/0.25)*(AD593/ABS($AD$1010)))</f>
        <v>0.984117861126874</v>
      </c>
    </row>
    <row r="594" customFormat="false" ht="12.75" hidden="false" customHeight="false" outlineLevel="0" collapsed="false">
      <c r="A594" s="371"/>
      <c r="B594" s="376" t="n">
        <f aca="false">+[2]data1cf!A594</f>
        <v>-98011.0712449775</v>
      </c>
      <c r="C594" s="376" t="n">
        <f aca="false">+[2]data1cf!B594</f>
        <v>13877.2647619478</v>
      </c>
      <c r="D594" s="376" t="n">
        <f aca="false">+[2]data1cf!C594</f>
        <v>21501.9012849181</v>
      </c>
      <c r="E594" s="376" t="n">
        <f aca="false">+[2]data1cf!D594</f>
        <v>20258.6848216527</v>
      </c>
      <c r="F594" s="376" t="n">
        <f aca="false">+[2]data1cf!E594</f>
        <v>18782.7614960898</v>
      </c>
      <c r="G594" s="376" t="n">
        <f aca="false">+[2]data1cf!F594</f>
        <v>17801.3582016447</v>
      </c>
      <c r="H594" s="376" t="n">
        <f aca="false">+[2]data1cf!G594</f>
        <v>16566.1048081863</v>
      </c>
      <c r="I594" s="376" t="n">
        <f aca="false">+[2]data1cf!H594</f>
        <v>15589.4240840383</v>
      </c>
      <c r="J594" s="376" t="n">
        <f aca="false">+[2]data1cf!I594</f>
        <v>14921.4948894421</v>
      </c>
      <c r="K594" s="376" t="n">
        <f aca="false">+[2]data1cf!J594</f>
        <v>14339.0424015142</v>
      </c>
      <c r="L594" s="376" t="n">
        <f aca="false">+[2]data1cf!K594</f>
        <v>13596.4485471638</v>
      </c>
      <c r="M594" s="376" t="n">
        <f aca="false">+[2]data1cf!L594</f>
        <v>12948.8592125521</v>
      </c>
      <c r="N594" s="376" t="n">
        <f aca="false">+[2]data1cf!M594</f>
        <v>12271.4814461939</v>
      </c>
      <c r="O594" s="376" t="n">
        <f aca="false">+[2]data1cf!N594</f>
        <v>11679.8745807371</v>
      </c>
      <c r="P594" s="376" t="n">
        <f aca="false">+[2]data1cf!O594</f>
        <v>12618.0831417826</v>
      </c>
      <c r="Q594" s="376" t="n">
        <f aca="false">+[2]data1cf!P594</f>
        <v>13790.1175421083</v>
      </c>
      <c r="R594" s="376" t="n">
        <f aca="false">+[2]data1cf!Q594</f>
        <v>12395.059378451</v>
      </c>
      <c r="S594" s="376" t="n">
        <f aca="false">+[2]data1cf!R594</f>
        <v>9074.18762493331</v>
      </c>
      <c r="T594" s="376" t="n">
        <f aca="false">+[2]data1cf!S594</f>
        <v>8563.70968717655</v>
      </c>
      <c r="U594" s="376" t="n">
        <f aca="false">+[2]data1cf!T594</f>
        <v>8053.25683906871</v>
      </c>
      <c r="V594" s="376" t="n">
        <f aca="false">+[2]data1cf!U594</f>
        <v>7542.82983329925</v>
      </c>
      <c r="W594" s="376" t="n">
        <f aca="false">+[2]data1cf!V594</f>
        <v>10654.3305719252</v>
      </c>
      <c r="X594" s="376" t="n">
        <f aca="false">+[2]data1cf!W594</f>
        <v>10143.9575999011</v>
      </c>
      <c r="Y594" s="376" t="n">
        <f aca="false">+[2]data1cf!X594</f>
        <v>9633.61286649785</v>
      </c>
      <c r="Z594" s="376" t="n">
        <f aca="false">+[2]data1cf!Y594</f>
        <v>9123.29721887414</v>
      </c>
      <c r="AA594" s="376" t="n">
        <f aca="false">+[2]data1cf!Z594</f>
        <v>8613.01152960332</v>
      </c>
      <c r="AB594" s="376"/>
      <c r="AC594" s="377" t="n">
        <f aca="false">XNPV(0.1,B594:AA594,$B$1:$AA$1)</f>
        <v>39453.3553633117</v>
      </c>
      <c r="AD594" s="377" t="n">
        <f aca="false">SUMPRODUCT(B594:AA594,$B$1010:$AA$1010)</f>
        <v>72229.0108512679</v>
      </c>
      <c r="AE594" s="378" t="n">
        <f aca="false">SUMPRODUCT(B594:AA594,$B$1012:$AA$1012)</f>
        <v>53353.1287650112</v>
      </c>
      <c r="AF594" s="379" t="n">
        <f aca="false">XIRR(B594:AA594,$B$1:$AA$1)</f>
        <v>0.159516506311342</v>
      </c>
      <c r="AG594" s="380" t="n">
        <f aca="false">1-EXP(-(1/0.25)*(AD594/ABS($AD$1010)))</f>
        <v>0.978738959538763</v>
      </c>
    </row>
    <row r="595" customFormat="false" ht="12.75" hidden="false" customHeight="false" outlineLevel="0" collapsed="false">
      <c r="A595" s="371"/>
      <c r="B595" s="376" t="n">
        <f aca="false">+[2]data1cf!A595</f>
        <v>-110677.648327819</v>
      </c>
      <c r="C595" s="376" t="n">
        <f aca="false">+[2]data1cf!B595</f>
        <v>15402.2117573968</v>
      </c>
      <c r="D595" s="376" t="n">
        <f aca="false">+[2]data1cf!C595</f>
        <v>23960.2600680997</v>
      </c>
      <c r="E595" s="376" t="n">
        <f aca="false">+[2]data1cf!D595</f>
        <v>22575.986104564</v>
      </c>
      <c r="F595" s="376" t="n">
        <f aca="false">+[2]data1cf!E595</f>
        <v>20985.2918333298</v>
      </c>
      <c r="G595" s="376" t="n">
        <f aca="false">+[2]data1cf!F595</f>
        <v>19876.2427555003</v>
      </c>
      <c r="H595" s="376" t="n">
        <f aca="false">+[2]data1cf!G595</f>
        <v>18482.1628882937</v>
      </c>
      <c r="I595" s="376" t="n">
        <f aca="false">+[2]data1cf!H595</f>
        <v>17379.2596719251</v>
      </c>
      <c r="J595" s="376" t="n">
        <f aca="false">+[2]data1cf!I595</f>
        <v>16625.0098553649</v>
      </c>
      <c r="K595" s="376" t="n">
        <f aca="false">+[2]data1cf!J595</f>
        <v>15966.4457586357</v>
      </c>
      <c r="L595" s="376" t="n">
        <f aca="false">+[2]data1cf!K595</f>
        <v>15128.7195768699</v>
      </c>
      <c r="M595" s="376" t="n">
        <f aca="false">+[2]data1cf!L595</f>
        <v>14397.4382662326</v>
      </c>
      <c r="N595" s="376" t="n">
        <f aca="false">+[2]data1cf!M595</f>
        <v>13632.5187805278</v>
      </c>
      <c r="O595" s="376" t="n">
        <f aca="false">+[2]data1cf!N595</f>
        <v>12963.5894223216</v>
      </c>
      <c r="P595" s="376" t="n">
        <f aca="false">+[2]data1cf!O595</f>
        <v>14023.9139574902</v>
      </c>
      <c r="Q595" s="376" t="n">
        <f aca="false">+[2]data1cf!P595</f>
        <v>15347.4176141651</v>
      </c>
      <c r="R595" s="376" t="n">
        <f aca="false">+[2]data1cf!Q595</f>
        <v>13772.0674534858</v>
      </c>
      <c r="S595" s="376" t="n">
        <f aca="false">+[2]data1cf!R595</f>
        <v>10022.0188986757</v>
      </c>
      <c r="T595" s="376" t="n">
        <f aca="false">+[2]data1cf!S595</f>
        <v>9445.56873894901</v>
      </c>
      <c r="U595" s="376" t="n">
        <f aca="false">+[2]data1cf!T595</f>
        <v>8869.14691136177</v>
      </c>
      <c r="V595" s="376" t="n">
        <f aca="false">+[2]data1cf!U595</f>
        <v>8292.75426587817</v>
      </c>
      <c r="W595" s="376" t="n">
        <f aca="false">+[2]data1cf!V595</f>
        <v>11806.3734942676</v>
      </c>
      <c r="X595" s="376" t="n">
        <f aca="false">+[2]data1cf!W595</f>
        <v>11230.0418656445</v>
      </c>
      <c r="Y595" s="376" t="n">
        <f aca="false">+[2]data1cf!X595</f>
        <v>10653.742125094</v>
      </c>
      <c r="Z595" s="376" t="n">
        <f aca="false">+[2]data1cf!Y595</f>
        <v>10077.4752292582</v>
      </c>
      <c r="AA595" s="376" t="n">
        <f aca="false">+[2]data1cf!Z595</f>
        <v>9501.24216347862</v>
      </c>
      <c r="AB595" s="376"/>
      <c r="AC595" s="377" t="n">
        <f aca="false">XNPV(0.1,B595:AA595,$B$1:$AA$1)</f>
        <v>42335.281809364</v>
      </c>
      <c r="AD595" s="377" t="n">
        <f aca="false">SUMPRODUCT(B595:AA595,$B$1010:$AA$1010)</f>
        <v>78820.5249807984</v>
      </c>
      <c r="AE595" s="378" t="n">
        <f aca="false">SUMPRODUCT(B595:AA595,$B$1012:$AA$1012)</f>
        <v>57835.397996507</v>
      </c>
      <c r="AF595" s="379" t="n">
        <f aca="false">XIRR(B595:AA595,$B$1:$AA$1)</f>
        <v>0.15672188797209</v>
      </c>
      <c r="AG595" s="380" t="n">
        <f aca="false">1-EXP(-(1/0.25)*(AD595/ABS($AD$1010)))</f>
        <v>0.985038941634111</v>
      </c>
    </row>
    <row r="596" customFormat="false" ht="12.75" hidden="false" customHeight="false" outlineLevel="0" collapsed="false">
      <c r="A596" s="371"/>
      <c r="B596" s="376" t="n">
        <f aca="false">+[2]data1cf!A596</f>
        <v>-92832.3693100905</v>
      </c>
      <c r="C596" s="376" t="n">
        <f aca="false">+[2]data1cf!B596</f>
        <v>13212.9434000859</v>
      </c>
      <c r="D596" s="376" t="n">
        <f aca="false">+[2]data1cf!C596</f>
        <v>20411.989275631</v>
      </c>
      <c r="E596" s="376" t="n">
        <f aca="false">+[2]data1cf!D596</f>
        <v>19402.36651826</v>
      </c>
      <c r="F596" s="376" t="n">
        <f aca="false">+[2]data1cf!E596</f>
        <v>17882.2618548282</v>
      </c>
      <c r="G596" s="376" t="n">
        <f aca="false">+[2]data1cf!F596</f>
        <v>16953.0462556909</v>
      </c>
      <c r="H596" s="376" t="n">
        <f aca="false">+[2]data1cf!G596</f>
        <v>15782.7287136098</v>
      </c>
      <c r="I596" s="376" t="n">
        <f aca="false">+[2]data1cf!H596</f>
        <v>14857.6537753355</v>
      </c>
      <c r="J596" s="376" t="n">
        <f aca="false">+[2]data1cf!I596</f>
        <v>14225.0165754954</v>
      </c>
      <c r="K596" s="376" t="n">
        <f aca="false">+[2]data1cf!J596</f>
        <v>13673.6821499446</v>
      </c>
      <c r="L596" s="376" t="n">
        <f aca="false">+[2]data1cf!K596</f>
        <v>12969.982936572</v>
      </c>
      <c r="M596" s="376" t="n">
        <f aca="false">+[2]data1cf!L596</f>
        <v>12356.6108806572</v>
      </c>
      <c r="N596" s="376" t="n">
        <f aca="false">+[2]data1cf!M596</f>
        <v>11715.0243520104</v>
      </c>
      <c r="O596" s="376" t="n">
        <f aca="false">+[2]data1cf!N596</f>
        <v>11155.0306161461</v>
      </c>
      <c r="P596" s="376" t="n">
        <f aca="false">+[2]data1cf!O596</f>
        <v>12043.3123321304</v>
      </c>
      <c r="Q596" s="376" t="n">
        <f aca="false">+[2]data1cf!P596</f>
        <v>13153.4188630876</v>
      </c>
      <c r="R596" s="376" t="n">
        <f aca="false">+[2]data1cf!Q596</f>
        <v>11832.0726823689</v>
      </c>
      <c r="S596" s="376" t="n">
        <f aca="false">+[2]data1cf!R596</f>
        <v>8686.668911774</v>
      </c>
      <c r="T596" s="376" t="n">
        <f aca="false">+[2]data1cf!S596</f>
        <v>8203.16357058617</v>
      </c>
      <c r="U596" s="376" t="n">
        <f aca="false">+[2]data1cf!T596</f>
        <v>7719.68199336218</v>
      </c>
      <c r="V596" s="376" t="n">
        <f aca="false">+[2]data1cf!U596</f>
        <v>7236.22489302095</v>
      </c>
      <c r="W596" s="376" t="n">
        <f aca="false">+[2]data1cf!V596</f>
        <v>10183.3203793541</v>
      </c>
      <c r="X596" s="376" t="n">
        <f aca="false">+[2]data1cf!W596</f>
        <v>9699.91445772701</v>
      </c>
      <c r="Y596" s="376" t="n">
        <f aca="false">+[2]data1cf!X596</f>
        <v>9216.53528265063</v>
      </c>
      <c r="Z596" s="376" t="n">
        <f aca="false">+[2]data1cf!Y596</f>
        <v>8733.18365652145</v>
      </c>
      <c r="AA596" s="376" t="n">
        <f aca="false">+[2]data1cf!Z596</f>
        <v>8249.86040580787</v>
      </c>
      <c r="AB596" s="376"/>
      <c r="AC596" s="377" t="n">
        <f aca="false">XNPV(0.1,B596:AA596,$B$1:$AA$1)</f>
        <v>38236.3016321081</v>
      </c>
      <c r="AD596" s="377" t="n">
        <f aca="false">SUMPRODUCT(B596:AA596,$B$1010:$AA$1010)</f>
        <v>69496.5426153208</v>
      </c>
      <c r="AE596" s="378" t="n">
        <f aca="false">SUMPRODUCT(B596:AA596,$B$1012:$AA$1012)</f>
        <v>51482.3820100733</v>
      </c>
      <c r="AF596" s="379" t="n">
        <f aca="false">XIRR(B596:AA596,$B$1:$AA$1)</f>
        <v>0.160787516926503</v>
      </c>
      <c r="AG596" s="380" t="n">
        <f aca="false">1-EXP(-(1/0.25)*(AD596/ABS($AD$1010)))</f>
        <v>0.975404648810719</v>
      </c>
    </row>
    <row r="597" customFormat="false" ht="12.75" hidden="false" customHeight="false" outlineLevel="0" collapsed="false">
      <c r="A597" s="371"/>
      <c r="B597" s="376" t="n">
        <f aca="false">+[2]data1cf!A597</f>
        <v>-95652.243115837</v>
      </c>
      <c r="C597" s="376" t="n">
        <f aca="false">+[2]data1cf!B597</f>
        <v>13599.4336931625</v>
      </c>
      <c r="D597" s="376" t="n">
        <f aca="false">+[2]data1cf!C597</f>
        <v>20984.9241592564</v>
      </c>
      <c r="E597" s="376" t="n">
        <f aca="false">+[2]data1cf!D597</f>
        <v>19800.0355889032</v>
      </c>
      <c r="F597" s="376" t="n">
        <f aca="false">+[2]data1cf!E597</f>
        <v>18372.5961861732</v>
      </c>
      <c r="G597" s="376" t="n">
        <f aca="false">+[2]data1cf!F597</f>
        <v>17414.9636754562</v>
      </c>
      <c r="H597" s="376" t="n">
        <f aca="false">+[2]data1cf!G597</f>
        <v>16209.2876770178</v>
      </c>
      <c r="I597" s="376" t="n">
        <f aca="false">+[2]data1cf!H597</f>
        <v>15256.112684784</v>
      </c>
      <c r="J597" s="376" t="n">
        <f aca="false">+[2]data1cf!I597</f>
        <v>14604.258512657</v>
      </c>
      <c r="K597" s="376" t="n">
        <f aca="false">+[2]data1cf!J597</f>
        <v>14035.9798779035</v>
      </c>
      <c r="L597" s="376" t="n">
        <f aca="false">+[2]data1cf!K597</f>
        <v>13311.1020022607</v>
      </c>
      <c r="M597" s="376" t="n">
        <f aca="false">+[2]data1cf!L597</f>
        <v>12679.0981716049</v>
      </c>
      <c r="N597" s="376" t="n">
        <f aca="false">+[2]data1cf!M597</f>
        <v>12018.0228260757</v>
      </c>
      <c r="O597" s="376" t="n">
        <f aca="false">+[2]data1cf!N597</f>
        <v>11440.8153101607</v>
      </c>
      <c r="P597" s="376" t="n">
        <f aca="false">+[2]data1cf!O597</f>
        <v>12356.2828739427</v>
      </c>
      <c r="Q597" s="376" t="n">
        <f aca="false">+[2]data1cf!P597</f>
        <v>13500.1099740451</v>
      </c>
      <c r="R597" s="376" t="n">
        <f aca="false">+[2]data1cf!Q597</f>
        <v>12138.6266136873</v>
      </c>
      <c r="S597" s="376" t="n">
        <f aca="false">+[2]data1cf!R597</f>
        <v>8897.67813420349</v>
      </c>
      <c r="T597" s="376" t="n">
        <f aca="false">+[2]data1cf!S597</f>
        <v>8399.48584646148</v>
      </c>
      <c r="U597" s="376" t="n">
        <f aca="false">+[2]data1cf!T597</f>
        <v>7901.31804453692</v>
      </c>
      <c r="V597" s="376" t="n">
        <f aca="false">+[2]data1cf!U597</f>
        <v>7403.17546300431</v>
      </c>
      <c r="W597" s="376" t="n">
        <f aca="false">+[2]data1cf!V597</f>
        <v>10439.7918505781</v>
      </c>
      <c r="X597" s="376" t="n">
        <f aca="false">+[2]data1cf!W597</f>
        <v>9941.70200236302</v>
      </c>
      <c r="Y597" s="376" t="n">
        <f aca="false">+[2]data1cf!X597</f>
        <v>9443.63971315124</v>
      </c>
      <c r="Z597" s="376" t="n">
        <f aca="false">+[2]data1cf!Y597</f>
        <v>8945.60580971279</v>
      </c>
      <c r="AA597" s="376" t="n">
        <f aca="false">+[2]data1cf!Z597</f>
        <v>8447.60114362089</v>
      </c>
      <c r="AB597" s="376"/>
      <c r="AC597" s="377" t="n">
        <f aca="false">XNPV(0.1,B597:AA597,$B$1:$AA$1)</f>
        <v>38853.0104487709</v>
      </c>
      <c r="AD597" s="377" t="n">
        <f aca="false">SUMPRODUCT(B597:AA597,$B$1010:$AA$1010)</f>
        <v>70931.0103959163</v>
      </c>
      <c r="AE597" s="378" t="n">
        <f aca="false">SUMPRODUCT(B597:AA597,$B$1012:$AA$1012)</f>
        <v>52450.7060563966</v>
      </c>
      <c r="AF597" s="379" t="n">
        <f aca="false">XIRR(B597:AA597,$B$1:$AA$1)</f>
        <v>0.159998968305332</v>
      </c>
      <c r="AG597" s="380" t="n">
        <f aca="false">1-EXP(-(1/0.25)*(AD597/ABS($AD$1010)))</f>
        <v>0.977215533435852</v>
      </c>
    </row>
    <row r="598" customFormat="false" ht="12.75" hidden="false" customHeight="false" outlineLevel="0" collapsed="false">
      <c r="A598" s="371"/>
      <c r="B598" s="376" t="n">
        <f aca="false">+[2]data1cf!A598</f>
        <v>-114163.474362203</v>
      </c>
      <c r="C598" s="376" t="n">
        <f aca="false">+[2]data1cf!B598</f>
        <v>15814.6614037847</v>
      </c>
      <c r="D598" s="376" t="n">
        <f aca="false">+[2]data1cf!C598</f>
        <v>24678.8716766169</v>
      </c>
      <c r="E598" s="376" t="n">
        <f aca="false">+[2]data1cf!D598</f>
        <v>23256.8555219128</v>
      </c>
      <c r="F598" s="376" t="n">
        <f aca="false">+[2]data1cf!E598</f>
        <v>21591.4254036589</v>
      </c>
      <c r="G598" s="376" t="n">
        <f aca="false">+[2]data1cf!F598</f>
        <v>20447.2483672664</v>
      </c>
      <c r="H598" s="376" t="n">
        <f aca="false">+[2]data1cf!G598</f>
        <v>19009.459654843</v>
      </c>
      <c r="I598" s="376" t="n">
        <f aca="false">+[2]data1cf!H598</f>
        <v>17871.8201678443</v>
      </c>
      <c r="J598" s="376" t="n">
        <f aca="false">+[2]data1cf!I598</f>
        <v>17093.8150250125</v>
      </c>
      <c r="K598" s="376" t="n">
        <f aca="false">+[2]data1cf!J598</f>
        <v>16414.3051095556</v>
      </c>
      <c r="L598" s="376" t="n">
        <f aca="false">+[2]data1cf!K598</f>
        <v>15550.3986312939</v>
      </c>
      <c r="M598" s="376" t="n">
        <f aca="false">+[2]data1cf!L598</f>
        <v>14796.0853944313</v>
      </c>
      <c r="N598" s="376" t="n">
        <f aca="false">+[2]data1cf!M598</f>
        <v>14007.0745379956</v>
      </c>
      <c r="O598" s="376" t="n">
        <f aca="false">+[2]data1cf!N598</f>
        <v>13316.8661273268</v>
      </c>
      <c r="P598" s="376" t="n">
        <f aca="false">+[2]data1cf!O598</f>
        <v>14410.7968245254</v>
      </c>
      <c r="Q598" s="376" t="n">
        <f aca="false">+[2]data1cf!P598</f>
        <v>15775.98462947</v>
      </c>
      <c r="R598" s="376" t="n">
        <f aca="false">+[2]data1cf!Q598</f>
        <v>14151.0183386476</v>
      </c>
      <c r="S598" s="376" t="n">
        <f aca="false">+[2]data1cf!R598</f>
        <v>10282.8608695259</v>
      </c>
      <c r="T598" s="376" t="n">
        <f aca="false">+[2]data1cf!S598</f>
        <v>9688.25523753664</v>
      </c>
      <c r="U598" s="376" t="n">
        <f aca="false">+[2]data1cf!T598</f>
        <v>9093.67883001617</v>
      </c>
      <c r="V598" s="376" t="n">
        <f aca="false">+[2]data1cf!U598</f>
        <v>8499.13252369851</v>
      </c>
      <c r="W598" s="376" t="n">
        <f aca="false">+[2]data1cf!V598</f>
        <v>12123.4142532006</v>
      </c>
      <c r="X598" s="376" t="n">
        <f aca="false">+[2]data1cf!W598</f>
        <v>11528.930885488</v>
      </c>
      <c r="Y598" s="376" t="n">
        <f aca="false">+[2]data1cf!X598</f>
        <v>10934.4804101724</v>
      </c>
      <c r="Z598" s="376" t="n">
        <f aca="false">+[2]data1cf!Y598</f>
        <v>10340.0638140258</v>
      </c>
      <c r="AA598" s="376" t="n">
        <f aca="false">+[2]data1cf!Z598</f>
        <v>9745.68211342325</v>
      </c>
      <c r="AB598" s="376"/>
      <c r="AC598" s="377" t="n">
        <f aca="false">XNPV(0.1,B598:AA598,$B$1:$AA$1)</f>
        <v>43189.0009638833</v>
      </c>
      <c r="AD598" s="377" t="n">
        <f aca="false">SUMPRODUCT(B598:AA598,$B$1010:$AA$1010)</f>
        <v>80702.2650059622</v>
      </c>
      <c r="AE598" s="378" t="n">
        <f aca="false">SUMPRODUCT(B598:AA598,$B$1012:$AA$1012)</f>
        <v>59133.7469381172</v>
      </c>
      <c r="AF598" s="379" t="n">
        <f aca="false">XIRR(B598:AA598,$B$1:$AA$1)</f>
        <v>0.156152444663198</v>
      </c>
      <c r="AG598" s="380" t="n">
        <f aca="false">1-EXP(-(1/0.25)*(AD598/ABS($AD$1010)))</f>
        <v>0.986467069290768</v>
      </c>
    </row>
    <row r="599" customFormat="false" ht="12.75" hidden="false" customHeight="false" outlineLevel="0" collapsed="false">
      <c r="A599" s="371"/>
      <c r="B599" s="376" t="n">
        <f aca="false">+[2]data1cf!A599</f>
        <v>-104459.201782342</v>
      </c>
      <c r="C599" s="376" t="n">
        <f aca="false">+[2]data1cf!B599</f>
        <v>14656.7260532553</v>
      </c>
      <c r="D599" s="376" t="n">
        <f aca="false">+[2]data1cf!C599</f>
        <v>22760.131118912</v>
      </c>
      <c r="E599" s="376" t="n">
        <f aca="false">+[2]data1cf!D599</f>
        <v>21409.072042363</v>
      </c>
      <c r="F599" s="376" t="n">
        <f aca="false">+[2]data1cf!E599</f>
        <v>19903.995988577</v>
      </c>
      <c r="G599" s="376" t="n">
        <f aca="false">+[2]data1cf!F599</f>
        <v>18857.6124971596</v>
      </c>
      <c r="H599" s="376" t="n">
        <f aca="false">+[2]data1cf!G599</f>
        <v>17541.5058606491</v>
      </c>
      <c r="I599" s="376" t="n">
        <f aca="false">+[2]data1cf!H599</f>
        <v>16500.5694894335</v>
      </c>
      <c r="J599" s="376" t="n">
        <f aca="false">+[2]data1cf!I599</f>
        <v>15788.6973547004</v>
      </c>
      <c r="K599" s="376" t="n">
        <f aca="false">+[2]data1cf!J599</f>
        <v>15167.4989936176</v>
      </c>
      <c r="L599" s="376" t="n">
        <f aca="false">+[2]data1cf!K599</f>
        <v>14376.4764547467</v>
      </c>
      <c r="M599" s="376" t="n">
        <f aca="false">+[2]data1cf!L599</f>
        <v>13686.2823356843</v>
      </c>
      <c r="N599" s="376" t="n">
        <f aca="false">+[2]data1cf!M599</f>
        <v>12964.3400093727</v>
      </c>
      <c r="O599" s="376" t="n">
        <f aca="false">+[2]data1cf!N599</f>
        <v>12333.3708502622</v>
      </c>
      <c r="P599" s="376" t="n">
        <f aca="false">+[2]data1cf!O599</f>
        <v>13333.7445674263</v>
      </c>
      <c r="Q599" s="376" t="n">
        <f aca="false">+[2]data1cf!P599</f>
        <v>14582.8868976173</v>
      </c>
      <c r="R599" s="376" t="n">
        <f aca="false">+[2]data1cf!Q599</f>
        <v>13096.0481112995</v>
      </c>
      <c r="S599" s="376" t="n">
        <f aca="false">+[2]data1cf!R599</f>
        <v>9556.69680957851</v>
      </c>
      <c r="T599" s="376" t="n">
        <f aca="false">+[2]data1cf!S599</f>
        <v>9012.63462121325</v>
      </c>
      <c r="U599" s="376" t="n">
        <f aca="false">+[2]data1cf!T599</f>
        <v>8468.59917314033</v>
      </c>
      <c r="V599" s="376" t="n">
        <f aca="false">+[2]data1cf!U599</f>
        <v>7924.59126756854</v>
      </c>
      <c r="W599" s="376" t="n">
        <f aca="false">+[2]data1cf!V599</f>
        <v>11240.7970734376</v>
      </c>
      <c r="X599" s="376" t="n">
        <f aca="false">+[2]data1cf!W599</f>
        <v>10696.8467564814</v>
      </c>
      <c r="Y599" s="376" t="n">
        <f aca="false">+[2]data1cf!X599</f>
        <v>10152.9265359598</v>
      </c>
      <c r="Z599" s="376" t="n">
        <f aca="false">+[2]data1cf!Y599</f>
        <v>9609.03731476585</v>
      </c>
      <c r="AA599" s="376" t="n">
        <f aca="false">+[2]data1cf!Z599</f>
        <v>9065.18002287942</v>
      </c>
      <c r="AB599" s="376"/>
      <c r="AC599" s="377" t="n">
        <f aca="false">XNPV(0.1,B599:AA599,$B$1:$AA$1)</f>
        <v>40906.9209856287</v>
      </c>
      <c r="AD599" s="377" t="n">
        <f aca="false">SUMPRODUCT(B599:AA599,$B$1010:$AA$1010)</f>
        <v>75568.6886205864</v>
      </c>
      <c r="AE599" s="378" t="n">
        <f aca="false">SUMPRODUCT(B599:AA599,$B$1012:$AA$1012)</f>
        <v>55620.0297155028</v>
      </c>
      <c r="AF599" s="379" t="n">
        <f aca="false">XIRR(B599:AA599,$B$1:$AA$1)</f>
        <v>0.157989408894055</v>
      </c>
      <c r="AG599" s="380" t="n">
        <f aca="false">1-EXP(-(1/0.25)*(AD599/ABS($AD$1010)))</f>
        <v>0.982206701668608</v>
      </c>
    </row>
    <row r="600" customFormat="false" ht="12.75" hidden="false" customHeight="false" outlineLevel="0" collapsed="false">
      <c r="A600" s="371"/>
      <c r="B600" s="376" t="n">
        <f aca="false">+[2]data1cf!A600</f>
        <v>-95811.4911361733</v>
      </c>
      <c r="C600" s="376" t="n">
        <f aca="false">+[2]data1cf!B600</f>
        <v>13651.5624984663</v>
      </c>
      <c r="D600" s="376" t="n">
        <f aca="false">+[2]data1cf!C600</f>
        <v>20995.31645713</v>
      </c>
      <c r="E600" s="376" t="n">
        <f aca="false">+[2]data1cf!D600</f>
        <v>19786.6842201334</v>
      </c>
      <c r="F600" s="376" t="n">
        <f aca="false">+[2]data1cf!E600</f>
        <v>18400.2870606409</v>
      </c>
      <c r="G600" s="376" t="n">
        <f aca="false">+[2]data1cf!F600</f>
        <v>17441.0497487076</v>
      </c>
      <c r="H600" s="376" t="n">
        <f aca="false">+[2]data1cf!G600</f>
        <v>16233.3769360268</v>
      </c>
      <c r="I600" s="376" t="n">
        <f aca="false">+[2]data1cf!H600</f>
        <v>15278.6150366218</v>
      </c>
      <c r="J600" s="376" t="n">
        <f aca="false">+[2]data1cf!I600</f>
        <v>14625.6756156487</v>
      </c>
      <c r="K600" s="376" t="n">
        <f aca="false">+[2]data1cf!J600</f>
        <v>14056.4400828362</v>
      </c>
      <c r="L600" s="376" t="n">
        <f aca="false">+[2]data1cf!K600</f>
        <v>13330.3661749336</v>
      </c>
      <c r="M600" s="376" t="n">
        <f aca="false">+[2]data1cf!L600</f>
        <v>12697.31014356</v>
      </c>
      <c r="N600" s="376" t="n">
        <f aca="false">+[2]data1cf!M600</f>
        <v>12035.1341971809</v>
      </c>
      <c r="O600" s="376" t="n">
        <f aca="false">+[2]data1cf!N600</f>
        <v>11456.9545596092</v>
      </c>
      <c r="P600" s="376" t="n">
        <f aca="false">+[2]data1cf!O600</f>
        <v>12373.9574021807</v>
      </c>
      <c r="Q600" s="376" t="n">
        <f aca="false">+[2]data1cf!P600</f>
        <v>13519.6888193735</v>
      </c>
      <c r="R600" s="376" t="n">
        <f aca="false">+[2]data1cf!Q600</f>
        <v>12155.9387737525</v>
      </c>
      <c r="S600" s="376" t="n">
        <f aca="false">+[2]data1cf!R600</f>
        <v>8909.59455431991</v>
      </c>
      <c r="T600" s="376" t="n">
        <f aca="false">+[2]data1cf!S600</f>
        <v>8410.57284394248</v>
      </c>
      <c r="U600" s="376" t="n">
        <f aca="false">+[2]data1cf!T600</f>
        <v>7911.57566014805</v>
      </c>
      <c r="V600" s="376" t="n">
        <f aca="false">+[2]data1cf!U600</f>
        <v>7412.60373873413</v>
      </c>
      <c r="W600" s="376" t="n">
        <f aca="false">+[2]data1cf!V600</f>
        <v>10454.2756810183</v>
      </c>
      <c r="X600" s="376" t="n">
        <f aca="false">+[2]data1cf!W600</f>
        <v>9955.35658071571</v>
      </c>
      <c r="Y600" s="376" t="n">
        <f aca="false">+[2]data1cf!X600</f>
        <v>9456.46508529843</v>
      </c>
      <c r="Z600" s="376" t="n">
        <f aca="false">+[2]data1cf!Y600</f>
        <v>8957.60202291295</v>
      </c>
      <c r="AA600" s="376" t="n">
        <f aca="false">+[2]data1cf!Z600</f>
        <v>8458.76824655024</v>
      </c>
      <c r="AB600" s="376"/>
      <c r="AC600" s="377" t="n">
        <f aca="false">XNPV(0.1,B600:AA600,$B$1:$AA$1)</f>
        <v>38870.3420742421</v>
      </c>
      <c r="AD600" s="377" t="n">
        <f aca="false">SUMPRODUCT(B600:AA600,$B$1010:$AA$1010)</f>
        <v>70990.5346853139</v>
      </c>
      <c r="AE600" s="378" t="n">
        <f aca="false">SUMPRODUCT(B600:AA600,$B$1012:$AA$1012)</f>
        <v>52485.5696288169</v>
      </c>
      <c r="AF600" s="379" t="n">
        <f aca="false">XIRR(B600:AA600,$B$1:$AA$1)</f>
        <v>0.159928149488732</v>
      </c>
      <c r="AG600" s="380" t="n">
        <f aca="false">1-EXP(-(1/0.25)*(AD600/ABS($AD$1010)))</f>
        <v>0.977287725979746</v>
      </c>
    </row>
    <row r="601" customFormat="false" ht="12.75" hidden="false" customHeight="false" outlineLevel="0" collapsed="false">
      <c r="A601" s="371"/>
      <c r="B601" s="376" t="n">
        <f aca="false">+[2]data1cf!A601</f>
        <v>-102082.833563612</v>
      </c>
      <c r="C601" s="376" t="n">
        <f aca="false">+[2]data1cf!B601</f>
        <v>14338.523908167</v>
      </c>
      <c r="D601" s="376" t="n">
        <f aca="false">+[2]data1cf!C601</f>
        <v>22252.6793956702</v>
      </c>
      <c r="E601" s="376" t="n">
        <f aca="false">+[2]data1cf!D601</f>
        <v>20982.5461137321</v>
      </c>
      <c r="F601" s="376" t="n">
        <f aca="false">+[2]data1cf!E601</f>
        <v>19490.7807166077</v>
      </c>
      <c r="G601" s="376" t="n">
        <f aca="false">+[2]data1cf!F601</f>
        <v>18468.3447668904</v>
      </c>
      <c r="H601" s="376" t="n">
        <f aca="false">+[2]data1cf!G601</f>
        <v>17182.0354609483</v>
      </c>
      <c r="I601" s="376" t="n">
        <f aca="false">+[2]data1cf!H601</f>
        <v>16164.7796087112</v>
      </c>
      <c r="J601" s="376" t="n">
        <f aca="false">+[2]data1cf!I601</f>
        <v>15469.1020292486</v>
      </c>
      <c r="K601" s="376" t="n">
        <f aca="false">+[2]data1cf!J601</f>
        <v>14862.1829171728</v>
      </c>
      <c r="L601" s="376" t="n">
        <f aca="false">+[2]data1cf!K601</f>
        <v>14089.0080918527</v>
      </c>
      <c r="M601" s="376" t="n">
        <f aca="false">+[2]data1cf!L601</f>
        <v>13414.5153695204</v>
      </c>
      <c r="N601" s="376" t="n">
        <f aca="false">+[2]data1cf!M601</f>
        <v>12708.9966877584</v>
      </c>
      <c r="O601" s="376" t="n">
        <f aca="false">+[2]data1cf!N601</f>
        <v>12092.5339507982</v>
      </c>
      <c r="P601" s="376" t="n">
        <f aca="false">+[2]data1cf!O601</f>
        <v>13069.9975701507</v>
      </c>
      <c r="Q601" s="376" t="n">
        <f aca="false">+[2]data1cf!P601</f>
        <v>14290.722852504</v>
      </c>
      <c r="R601" s="376" t="n">
        <f aca="false">+[2]data1cf!Q601</f>
        <v>12837.7085294972</v>
      </c>
      <c r="S601" s="376" t="n">
        <f aca="false">+[2]data1cf!R601</f>
        <v>9378.87480597729</v>
      </c>
      <c r="T601" s="376" t="n">
        <f aca="false">+[2]data1cf!S601</f>
        <v>8847.1896229058</v>
      </c>
      <c r="U601" s="376" t="n">
        <f aca="false">+[2]data1cf!T601</f>
        <v>8315.53057180514</v>
      </c>
      <c r="V601" s="376" t="n">
        <f aca="false">+[2]data1cf!U601</f>
        <v>7783.89843663443</v>
      </c>
      <c r="W601" s="376" t="n">
        <f aca="false">+[2]data1cf!V601</f>
        <v>11024.6630563813</v>
      </c>
      <c r="X601" s="376" t="n">
        <f aca="false">+[2]data1cf!W601</f>
        <v>10493.0871997285</v>
      </c>
      <c r="Y601" s="376" t="n">
        <f aca="false">+[2]data1cf!X601</f>
        <v>9961.5407548391</v>
      </c>
      <c r="Z601" s="376" t="n">
        <f aca="false">+[2]data1cf!Y601</f>
        <v>9430.02460406599</v>
      </c>
      <c r="AA601" s="376" t="n">
        <f aca="false">+[2]data1cf!Z601</f>
        <v>8898.53965623267</v>
      </c>
      <c r="AB601" s="376"/>
      <c r="AC601" s="377" t="n">
        <f aca="false">XNPV(0.1,B601:AA601,$B$1:$AA$1)</f>
        <v>40305.0255601706</v>
      </c>
      <c r="AD601" s="377" t="n">
        <f aca="false">SUMPRODUCT(B601:AA601,$B$1010:$AA$1010)</f>
        <v>74266.9527057944</v>
      </c>
      <c r="AE601" s="378" t="n">
        <f aca="false">SUMPRODUCT(B601:AA601,$B$1012:$AA$1012)</f>
        <v>54715.5411862252</v>
      </c>
      <c r="AF601" s="379" t="n">
        <f aca="false">XIRR(B601:AA601,$B$1:$AA$1)</f>
        <v>0.158410374446064</v>
      </c>
      <c r="AG601" s="380" t="n">
        <f aca="false">1-EXP(-(1/0.25)*(AD601/ABS($AD$1010)))</f>
        <v>0.980927953198927</v>
      </c>
    </row>
    <row r="602" customFormat="false" ht="12.75" hidden="false" customHeight="false" outlineLevel="0" collapsed="false">
      <c r="A602" s="371"/>
      <c r="B602" s="376" t="n">
        <f aca="false">+[2]data1cf!A602</f>
        <v>-92982.5604233447</v>
      </c>
      <c r="C602" s="376" t="n">
        <f aca="false">+[2]data1cf!B602</f>
        <v>13266.6497088049</v>
      </c>
      <c r="D602" s="376" t="n">
        <f aca="false">+[2]data1cf!C602</f>
        <v>20521.362893346</v>
      </c>
      <c r="E602" s="376" t="n">
        <f aca="false">+[2]data1cf!D602</f>
        <v>19287.2168513451</v>
      </c>
      <c r="F602" s="376" t="n">
        <f aca="false">+[2]data1cf!E602</f>
        <v>17908.3778671623</v>
      </c>
      <c r="G602" s="376" t="n">
        <f aca="false">+[2]data1cf!F602</f>
        <v>16977.6487366121</v>
      </c>
      <c r="H602" s="376" t="n">
        <f aca="false">+[2]data1cf!G602</f>
        <v>15805.4479450351</v>
      </c>
      <c r="I602" s="376" t="n">
        <f aca="false">+[2]data1cf!H602</f>
        <v>14878.8763517054</v>
      </c>
      <c r="J602" s="376" t="n">
        <f aca="false">+[2]data1cf!I602</f>
        <v>14245.215624339</v>
      </c>
      <c r="K602" s="376" t="n">
        <f aca="false">+[2]data1cf!J602</f>
        <v>13692.9787223588</v>
      </c>
      <c r="L602" s="376" t="n">
        <f aca="false">+[2]data1cf!K602</f>
        <v>12988.1514986274</v>
      </c>
      <c r="M602" s="376" t="n">
        <f aca="false">+[2]data1cf!L602</f>
        <v>12373.7870837692</v>
      </c>
      <c r="N602" s="376" t="n">
        <f aca="false">+[2]data1cf!M602</f>
        <v>11731.1625487061</v>
      </c>
      <c r="O602" s="376" t="n">
        <f aca="false">+[2]data1cf!N602</f>
        <v>11170.251978626</v>
      </c>
      <c r="P602" s="376" t="n">
        <f aca="false">+[2]data1cf!O602</f>
        <v>12059.981657543</v>
      </c>
      <c r="Q602" s="376" t="n">
        <f aca="false">+[2]data1cf!P602</f>
        <v>13171.8842014314</v>
      </c>
      <c r="R602" s="376" t="n">
        <f aca="false">+[2]data1cf!Q602</f>
        <v>11848.4002485612</v>
      </c>
      <c r="S602" s="376" t="n">
        <f aca="false">+[2]data1cf!R602</f>
        <v>8697.90760974656</v>
      </c>
      <c r="T602" s="376" t="n">
        <f aca="false">+[2]data1cf!S602</f>
        <v>8213.6200176478</v>
      </c>
      <c r="U602" s="376" t="n">
        <f aca="false">+[2]data1cf!T602</f>
        <v>7729.35622795997</v>
      </c>
      <c r="V602" s="376" t="n">
        <f aca="false">+[2]data1cf!U602</f>
        <v>7245.11695475544</v>
      </c>
      <c r="W602" s="376" t="n">
        <f aca="false">+[2]data1cf!V602</f>
        <v>10196.980471413</v>
      </c>
      <c r="X602" s="376" t="n">
        <f aca="false">+[2]data1cf!W602</f>
        <v>9712.79245972335</v>
      </c>
      <c r="Y602" s="376" t="n">
        <f aca="false">+[2]data1cf!X602</f>
        <v>9228.63123785696</v>
      </c>
      <c r="Z602" s="376" t="n">
        <f aca="false">+[2]data1cf!Y602</f>
        <v>8744.49760950849</v>
      </c>
      <c r="AA602" s="376" t="n">
        <f aca="false">+[2]data1cf!Z602</f>
        <v>8260.39240248349</v>
      </c>
      <c r="AB602" s="376"/>
      <c r="AC602" s="377" t="n">
        <f aca="false">XNPV(0.1,B602:AA602,$B$1:$AA$1)</f>
        <v>38262.0136244998</v>
      </c>
      <c r="AD602" s="377" t="n">
        <f aca="false">SUMPRODUCT(B602:AA602,$B$1010:$AA$1010)</f>
        <v>69559.2695633882</v>
      </c>
      <c r="AE602" s="378" t="n">
        <f aca="false">SUMPRODUCT(B602:AA602,$B$1012:$AA$1012)</f>
        <v>51523.1020708949</v>
      </c>
      <c r="AF602" s="379" t="n">
        <f aca="false">XIRR(B602:AA602,$B$1:$AA$1)</f>
        <v>0.160744127036985</v>
      </c>
      <c r="AG602" s="380" t="n">
        <f aca="false">1-EXP(-(1/0.25)*(AD602/ABS($AD$1010)))</f>
        <v>0.975486765113835</v>
      </c>
    </row>
    <row r="603" customFormat="false" ht="12.75" hidden="false" customHeight="false" outlineLevel="0" collapsed="false">
      <c r="A603" s="371"/>
      <c r="B603" s="376" t="n">
        <f aca="false">+[2]data1cf!A603</f>
        <v>-100428.648257981</v>
      </c>
      <c r="C603" s="376" t="n">
        <f aca="false">+[2]data1cf!B603</f>
        <v>14096.9220954077</v>
      </c>
      <c r="D603" s="376" t="n">
        <f aca="false">+[2]data1cf!C603</f>
        <v>21911.1378118908</v>
      </c>
      <c r="E603" s="376" t="n">
        <f aca="false">+[2]data1cf!D603</f>
        <v>20656.5659119077</v>
      </c>
      <c r="F603" s="376" t="n">
        <f aca="false">+[2]data1cf!E603</f>
        <v>19203.1423676489</v>
      </c>
      <c r="G603" s="376" t="n">
        <f aca="false">+[2]data1cf!F603</f>
        <v>18197.3762552381</v>
      </c>
      <c r="H603" s="376" t="n">
        <f aca="false">+[2]data1cf!G603</f>
        <v>16931.8088132819</v>
      </c>
      <c r="I603" s="376" t="n">
        <f aca="false">+[2]data1cf!H603</f>
        <v>15931.0369243528</v>
      </c>
      <c r="J603" s="376" t="n">
        <f aca="false">+[2]data1cf!I603</f>
        <v>15246.6323433879</v>
      </c>
      <c r="K603" s="376" t="n">
        <f aca="false">+[2]data1cf!J603</f>
        <v>14649.6529888364</v>
      </c>
      <c r="L603" s="376" t="n">
        <f aca="false">+[2]data1cf!K603</f>
        <v>13888.9019222849</v>
      </c>
      <c r="M603" s="376" t="n">
        <f aca="false">+[2]data1cf!L603</f>
        <v>13225.3389117473</v>
      </c>
      <c r="N603" s="376" t="n">
        <f aca="false">+[2]data1cf!M603</f>
        <v>12531.2526970855</v>
      </c>
      <c r="O603" s="376" t="n">
        <f aca="false">+[2]data1cf!N603</f>
        <v>11924.8878524339</v>
      </c>
      <c r="P603" s="376" t="n">
        <f aca="false">+[2]data1cf!O603</f>
        <v>12886.4037971577</v>
      </c>
      <c r="Q603" s="376" t="n">
        <f aca="false">+[2]data1cf!P603</f>
        <v>14087.3480276555</v>
      </c>
      <c r="R603" s="376" t="n">
        <f aca="false">+[2]data1cf!Q603</f>
        <v>12657.8788479219</v>
      </c>
      <c r="S603" s="376" t="n">
        <f aca="false">+[2]data1cf!R603</f>
        <v>9255.09325434048</v>
      </c>
      <c r="T603" s="376" t="n">
        <f aca="false">+[2]data1cf!S603</f>
        <v>8732.02368063597</v>
      </c>
      <c r="U603" s="376" t="n">
        <f aca="false">+[2]data1cf!T603</f>
        <v>8208.97981545085</v>
      </c>
      <c r="V603" s="376" t="n">
        <f aca="false">+[2]data1cf!U603</f>
        <v>7685.96243004071</v>
      </c>
      <c r="W603" s="376" t="n">
        <f aca="false">+[2]data1cf!V603</f>
        <v>10874.2125865242</v>
      </c>
      <c r="X603" s="376" t="n">
        <f aca="false">+[2]data1cf!W603</f>
        <v>10351.2505676756</v>
      </c>
      <c r="Y603" s="376" t="n">
        <f aca="false">+[2]data1cf!X603</f>
        <v>9828.317483992</v>
      </c>
      <c r="Z603" s="376" t="n">
        <f aca="false">+[2]data1cf!Y603</f>
        <v>9305.41420352844</v>
      </c>
      <c r="AA603" s="376" t="n">
        <f aca="false">+[2]data1cf!Z603</f>
        <v>8782.5416203815</v>
      </c>
      <c r="AB603" s="376"/>
      <c r="AC603" s="377" t="n">
        <f aca="false">XNPV(0.1,B603:AA603,$B$1:$AA$1)</f>
        <v>39855.5954940262</v>
      </c>
      <c r="AD603" s="377" t="n">
        <f aca="false">SUMPRODUCT(B603:AA603,$B$1010:$AA$1010)</f>
        <v>73327.4898912201</v>
      </c>
      <c r="AE603" s="378" t="n">
        <f aca="false">SUMPRODUCT(B603:AA603,$B$1012:$AA$1012)</f>
        <v>54053.7832951769</v>
      </c>
      <c r="AF603" s="379" t="n">
        <f aca="false">XIRR(B603:AA603,$B$1:$AA$1)</f>
        <v>0.158660168895965</v>
      </c>
      <c r="AG603" s="380" t="n">
        <f aca="false">1-EXP(-(1/0.25)*(AD603/ABS($AD$1010)))</f>
        <v>0.979948357612577</v>
      </c>
    </row>
    <row r="604" customFormat="false" ht="12.75" hidden="false" customHeight="false" outlineLevel="0" collapsed="false">
      <c r="A604" s="371"/>
      <c r="B604" s="376" t="n">
        <f aca="false">+[2]data1cf!A604</f>
        <v>-93535.7117986954</v>
      </c>
      <c r="C604" s="376" t="n">
        <f aca="false">+[2]data1cf!B604</f>
        <v>13266.0045140451</v>
      </c>
      <c r="D604" s="376" t="n">
        <f aca="false">+[2]data1cf!C604</f>
        <v>20607.1160875193</v>
      </c>
      <c r="E604" s="376" t="n">
        <f aca="false">+[2]data1cf!D604</f>
        <v>19456.0938135929</v>
      </c>
      <c r="F604" s="376" t="n">
        <f aca="false">+[2]data1cf!E604</f>
        <v>18004.5627067861</v>
      </c>
      <c r="G604" s="376" t="n">
        <f aca="false">+[2]data1cf!F604</f>
        <v>17068.2592651829</v>
      </c>
      <c r="H604" s="376" t="n">
        <f aca="false">+[2]data1cf!G604</f>
        <v>15889.1224969943</v>
      </c>
      <c r="I604" s="376" t="n">
        <f aca="false">+[2]data1cf!H604</f>
        <v>14957.0387479563</v>
      </c>
      <c r="J604" s="376" t="n">
        <f aca="false">+[2]data1cf!I604</f>
        <v>14319.6083857115</v>
      </c>
      <c r="K604" s="376" t="n">
        <f aca="false">+[2]data1cf!J604</f>
        <v>13764.0476780328</v>
      </c>
      <c r="L604" s="376" t="n">
        <f aca="false">+[2]data1cf!K604</f>
        <v>13055.0660108866</v>
      </c>
      <c r="M604" s="376" t="n">
        <f aca="false">+[2]data1cf!L604</f>
        <v>12437.0467545238</v>
      </c>
      <c r="N604" s="376" t="n">
        <f aca="false">+[2]data1cf!M604</f>
        <v>11790.5992590713</v>
      </c>
      <c r="O604" s="376" t="n">
        <f aca="false">+[2]data1cf!N604</f>
        <v>11226.3120038039</v>
      </c>
      <c r="P604" s="376" t="n">
        <f aca="false">+[2]data1cf!O604</f>
        <v>12121.3745061502</v>
      </c>
      <c r="Q604" s="376" t="n">
        <f aca="false">+[2]data1cf!P604</f>
        <v>13239.8917358314</v>
      </c>
      <c r="R604" s="376" t="n">
        <f aca="false">+[2]data1cf!Q604</f>
        <v>11908.5344036366</v>
      </c>
      <c r="S604" s="376" t="n">
        <f aca="false">+[2]data1cf!R604</f>
        <v>8739.2995476981</v>
      </c>
      <c r="T604" s="376" t="n">
        <f aca="false">+[2]data1cf!S604</f>
        <v>8252.13093848799</v>
      </c>
      <c r="U604" s="376" t="n">
        <f aca="false">+[2]data1cf!T604</f>
        <v>7764.98627328891</v>
      </c>
      <c r="V604" s="376" t="n">
        <f aca="false">+[2]data1cf!U604</f>
        <v>7277.86627042118</v>
      </c>
      <c r="W604" s="376" t="n">
        <f aca="false">+[2]data1cf!V604</f>
        <v>10247.2903635637</v>
      </c>
      <c r="X604" s="376" t="n">
        <f aca="false">+[2]data1cf!W604</f>
        <v>9760.22192716462</v>
      </c>
      <c r="Y604" s="376" t="n">
        <f aca="false">+[2]data1cf!X604</f>
        <v>9273.18043996086</v>
      </c>
      <c r="Z604" s="376" t="n">
        <f aca="false">+[2]data1cf!Y604</f>
        <v>8786.16671042831</v>
      </c>
      <c r="AA604" s="376" t="n">
        <f aca="false">+[2]data1cf!Z604</f>
        <v>8299.18157129711</v>
      </c>
      <c r="AB604" s="376"/>
      <c r="AC604" s="377" t="n">
        <f aca="false">XNPV(0.1,B604:AA604,$B$1:$AA$1)</f>
        <v>38359.7267528439</v>
      </c>
      <c r="AD604" s="377" t="n">
        <f aca="false">SUMPRODUCT(B604:AA604,$B$1010:$AA$1010)</f>
        <v>69821.4606745404</v>
      </c>
      <c r="AE604" s="378" t="n">
        <f aca="false">SUMPRODUCT(B604:AA604,$B$1012:$AA$1012)</f>
        <v>51692.0633845055</v>
      </c>
      <c r="AF604" s="379" t="n">
        <f aca="false">XIRR(B604:AA604,$B$1:$AA$1)</f>
        <v>0.160526714074231</v>
      </c>
      <c r="AG604" s="380" t="n">
        <f aca="false">1-EXP(-(1/0.25)*(AD604/ABS($AD$1010)))</f>
        <v>0.975827043916883</v>
      </c>
    </row>
    <row r="605" customFormat="false" ht="12.75" hidden="false" customHeight="false" outlineLevel="0" collapsed="false">
      <c r="A605" s="371"/>
      <c r="B605" s="376" t="n">
        <f aca="false">+[2]data1cf!A605</f>
        <v>-103259.827067906</v>
      </c>
      <c r="C605" s="376" t="n">
        <f aca="false">+[2]data1cf!B605</f>
        <v>14478.891967453</v>
      </c>
      <c r="D605" s="376" t="n">
        <f aca="false">+[2]data1cf!C605</f>
        <v>22524.576106642</v>
      </c>
      <c r="E605" s="376" t="n">
        <f aca="false">+[2]data1cf!D605</f>
        <v>21208.6483970621</v>
      </c>
      <c r="F605" s="376" t="n">
        <f aca="false">+[2]data1cf!E605</f>
        <v>19695.4424719491</v>
      </c>
      <c r="G605" s="376" t="n">
        <f aca="false">+[2]data1cf!F605</f>
        <v>18661.1455232492</v>
      </c>
      <c r="H605" s="376" t="n">
        <f aca="false">+[2]data1cf!G605</f>
        <v>17360.0778712528</v>
      </c>
      <c r="I605" s="376" t="n">
        <f aca="false">+[2]data1cf!H605</f>
        <v>16331.0932739516</v>
      </c>
      <c r="J605" s="376" t="n">
        <f aca="false">+[2]data1cf!I605</f>
        <v>15627.3946789712</v>
      </c>
      <c r="K605" s="376" t="n">
        <f aca="false">+[2]data1cf!J605</f>
        <v>15013.4031851008</v>
      </c>
      <c r="L605" s="376" t="n">
        <f aca="false">+[2]data1cf!K605</f>
        <v>14231.388550045</v>
      </c>
      <c r="M605" s="376" t="n">
        <f aca="false">+[2]data1cf!L605</f>
        <v>13549.1190691219</v>
      </c>
      <c r="N605" s="376" t="n">
        <f aca="false">+[2]data1cf!M605</f>
        <v>12835.4659060117</v>
      </c>
      <c r="O605" s="376" t="n">
        <f aca="false">+[2]data1cf!N605</f>
        <v>12211.8182704711</v>
      </c>
      <c r="P605" s="376" t="n">
        <f aca="false">+[2]data1cf!O605</f>
        <v>13200.6290523106</v>
      </c>
      <c r="Q605" s="376" t="n">
        <f aca="false">+[2]data1cf!P605</f>
        <v>14435.4290392709</v>
      </c>
      <c r="R605" s="376" t="n">
        <f aca="false">+[2]data1cf!Q605</f>
        <v>12965.6617680933</v>
      </c>
      <c r="S605" s="376" t="n">
        <f aca="false">+[2]data1cf!R605</f>
        <v>9466.94842247727</v>
      </c>
      <c r="T605" s="376" t="n">
        <f aca="false">+[2]data1cf!S605</f>
        <v>8929.13302157229</v>
      </c>
      <c r="U605" s="376" t="n">
        <f aca="false">+[2]data1cf!T605</f>
        <v>8391.34405393426</v>
      </c>
      <c r="V605" s="376" t="n">
        <f aca="false">+[2]data1cf!U605</f>
        <v>7853.58231256114</v>
      </c>
      <c r="W605" s="376" t="n">
        <f aca="false">+[2]data1cf!V605</f>
        <v>11131.7122637083</v>
      </c>
      <c r="X605" s="376" t="n">
        <f aca="false">+[2]data1cf!W605</f>
        <v>10594.0074497325</v>
      </c>
      <c r="Y605" s="376" t="n">
        <f aca="false">+[2]data1cf!X605</f>
        <v>10056.3323866316</v>
      </c>
      <c r="Z605" s="376" t="n">
        <f aca="false">+[2]data1cf!Y605</f>
        <v>9518.6879669317</v>
      </c>
      <c r="AA605" s="376" t="n">
        <f aca="false">+[2]data1cf!Z605</f>
        <v>8981.07510993488</v>
      </c>
      <c r="AB605" s="376"/>
      <c r="AC605" s="377" t="n">
        <f aca="false">XNPV(0.1,B605:AA605,$B$1:$AA$1)</f>
        <v>40615.6113252419</v>
      </c>
      <c r="AD605" s="377" t="n">
        <f aca="false">SUMPRODUCT(B605:AA605,$B$1010:$AA$1010)</f>
        <v>74926.4723748762</v>
      </c>
      <c r="AE605" s="378" t="n">
        <f aca="false">SUMPRODUCT(B605:AA605,$B$1012:$AA$1012)</f>
        <v>55177.3523359258</v>
      </c>
      <c r="AF605" s="379" t="n">
        <f aca="false">XIRR(B605:AA605,$B$1:$AA$1)</f>
        <v>0.158218928986008</v>
      </c>
      <c r="AG605" s="380" t="n">
        <f aca="false">1-EXP(-(1/0.25)*(AD605/ABS($AD$1010)))</f>
        <v>0.981586915026103</v>
      </c>
    </row>
    <row r="606" customFormat="false" ht="12.75" hidden="false" customHeight="false" outlineLevel="0" collapsed="false">
      <c r="A606" s="371"/>
      <c r="B606" s="376" t="n">
        <f aca="false">+[2]data1cf!A606</f>
        <v>-108572.676741788</v>
      </c>
      <c r="C606" s="376" t="n">
        <f aca="false">+[2]data1cf!B606</f>
        <v>15178.715298027</v>
      </c>
      <c r="D606" s="376" t="n">
        <f aca="false">+[2]data1cf!C606</f>
        <v>23539.635353804</v>
      </c>
      <c r="E606" s="376" t="n">
        <f aca="false">+[2]data1cf!D606</f>
        <v>22252.5056942356</v>
      </c>
      <c r="F606" s="376" t="n">
        <f aca="false">+[2]data1cf!E606</f>
        <v>20619.2684201425</v>
      </c>
      <c r="G606" s="376" t="n">
        <f aca="false">+[2]data1cf!F606</f>
        <v>19531.4319197397</v>
      </c>
      <c r="H606" s="376" t="n">
        <f aca="false">+[2]data1cf!G606</f>
        <v>18163.7463350739</v>
      </c>
      <c r="I606" s="376" t="n">
        <f aca="false">+[2]data1cf!H606</f>
        <v>17081.8191691335</v>
      </c>
      <c r="J606" s="376" t="n">
        <f aca="false">+[2]data1cf!I606</f>
        <v>16341.9143848053</v>
      </c>
      <c r="K606" s="376" t="n">
        <f aca="false">+[2]data1cf!J606</f>
        <v>15695.9987544176</v>
      </c>
      <c r="L606" s="376" t="n">
        <f aca="false">+[2]data1cf!K606</f>
        <v>14874.0819617876</v>
      </c>
      <c r="M606" s="376" t="n">
        <f aca="false">+[2]data1cf!L606</f>
        <v>14156.7088467394</v>
      </c>
      <c r="N606" s="376" t="n">
        <f aca="false">+[2]data1cf!M606</f>
        <v>13406.3373190671</v>
      </c>
      <c r="O606" s="376" t="n">
        <f aca="false">+[2]data1cf!N606</f>
        <v>12750.2576557023</v>
      </c>
      <c r="P606" s="376" t="n">
        <f aca="false">+[2]data1cf!O606</f>
        <v>13790.2885745254</v>
      </c>
      <c r="Q606" s="376" t="n">
        <f aca="false">+[2]data1cf!P606</f>
        <v>15088.6205941679</v>
      </c>
      <c r="R606" s="376" t="n">
        <f aca="false">+[2]data1cf!Q606</f>
        <v>13543.2319241453</v>
      </c>
      <c r="S606" s="376" t="n">
        <f aca="false">+[2]data1cf!R606</f>
        <v>9864.50531891922</v>
      </c>
      <c r="T606" s="376" t="n">
        <f aca="false">+[2]data1cf!S606</f>
        <v>9299.01863036598</v>
      </c>
      <c r="U606" s="376" t="n">
        <f aca="false">+[2]data1cf!T606</f>
        <v>8733.55973510492</v>
      </c>
      <c r="V606" s="376" t="n">
        <f aca="false">+[2]data1cf!U606</f>
        <v>8168.12946693482</v>
      </c>
      <c r="W606" s="376" t="n">
        <f aca="false">+[2]data1cf!V606</f>
        <v>11614.9233809845</v>
      </c>
      <c r="X606" s="376" t="n">
        <f aca="false">+[2]data1cf!W606</f>
        <v>11049.5529691988</v>
      </c>
      <c r="Y606" s="376" t="n">
        <f aca="false">+[2]data1cf!X606</f>
        <v>10484.2138390085</v>
      </c>
      <c r="Z606" s="376" t="n">
        <f aca="false">+[2]data1cf!Y606</f>
        <v>9918.90692886114</v>
      </c>
      <c r="AA606" s="376" t="n">
        <f aca="false">+[2]data1cf!Z606</f>
        <v>9353.6332053582</v>
      </c>
      <c r="AB606" s="376"/>
      <c r="AC606" s="377" t="n">
        <f aca="false">XNPV(0.1,B606:AA606,$B$1:$AA$1)</f>
        <v>41919.8522131827</v>
      </c>
      <c r="AD606" s="377" t="n">
        <f aca="false">SUMPRODUCT(B606:AA606,$B$1010:$AA$1010)</f>
        <v>77795.1392724729</v>
      </c>
      <c r="AE606" s="378" t="n">
        <f aca="false">SUMPRODUCT(B606:AA606,$B$1012:$AA$1012)</f>
        <v>57157.852820377</v>
      </c>
      <c r="AF606" s="379" t="n">
        <f aca="false">XIRR(B606:AA606,$B$1:$AA$1)</f>
        <v>0.157245967697583</v>
      </c>
      <c r="AG606" s="380" t="n">
        <f aca="false">1-EXP(-(1/0.25)*(AD606/ABS($AD$1010)))</f>
        <v>0.984198276712556</v>
      </c>
    </row>
    <row r="607" customFormat="false" ht="12.75" hidden="false" customHeight="false" outlineLevel="0" collapsed="false">
      <c r="A607" s="371"/>
      <c r="B607" s="376" t="n">
        <f aca="false">+[2]data1cf!A607</f>
        <v>-112622.8753489</v>
      </c>
      <c r="C607" s="376" t="n">
        <f aca="false">+[2]data1cf!B607</f>
        <v>15592.7245031888</v>
      </c>
      <c r="D607" s="376" t="n">
        <f aca="false">+[2]data1cf!C607</f>
        <v>24429.3933990649</v>
      </c>
      <c r="E607" s="376" t="n">
        <f aca="false">+[2]data1cf!D607</f>
        <v>22900.8370850316</v>
      </c>
      <c r="F607" s="376" t="n">
        <f aca="false">+[2]data1cf!E607</f>
        <v>21323.5380302881</v>
      </c>
      <c r="G607" s="376" t="n">
        <f aca="false">+[2]data1cf!F607</f>
        <v>20194.8861801119</v>
      </c>
      <c r="H607" s="376" t="n">
        <f aca="false">+[2]data1cf!G607</f>
        <v>18776.4150707901</v>
      </c>
      <c r="I607" s="376" t="n">
        <f aca="false">+[2]data1cf!H607</f>
        <v>17654.1276592338</v>
      </c>
      <c r="J607" s="376" t="n">
        <f aca="false">+[2]data1cf!I607</f>
        <v>16886.6214431566</v>
      </c>
      <c r="K607" s="376" t="n">
        <f aca="false">+[2]data1cf!J607</f>
        <v>16216.3687618091</v>
      </c>
      <c r="L607" s="376" t="n">
        <f aca="false">+[2]data1cf!K607</f>
        <v>15364.0329524653</v>
      </c>
      <c r="M607" s="376" t="n">
        <f aca="false">+[2]data1cf!L607</f>
        <v>14619.89892778</v>
      </c>
      <c r="N607" s="376" t="n">
        <f aca="false">+[2]data1cf!M607</f>
        <v>13841.5355166302</v>
      </c>
      <c r="O607" s="376" t="n">
        <f aca="false">+[2]data1cf!N607</f>
        <v>13160.7316163715</v>
      </c>
      <c r="P607" s="376" t="n">
        <f aca="false">+[2]data1cf!O607</f>
        <v>14239.8097020072</v>
      </c>
      <c r="Q607" s="376" t="n">
        <f aca="false">+[2]data1cf!P607</f>
        <v>15586.5747408524</v>
      </c>
      <c r="R607" s="376" t="n">
        <f aca="false">+[2]data1cf!Q607</f>
        <v>13983.5368424364</v>
      </c>
      <c r="S607" s="376" t="n">
        <f aca="false">+[2]data1cf!R607</f>
        <v>10167.5789022229</v>
      </c>
      <c r="T607" s="376" t="n">
        <f aca="false">+[2]data1cf!S607</f>
        <v>9580.99728014628</v>
      </c>
      <c r="U607" s="376" t="n">
        <f aca="false">+[2]data1cf!T607</f>
        <v>8994.44448816375</v>
      </c>
      <c r="V607" s="376" t="n">
        <f aca="false">+[2]data1cf!U607</f>
        <v>8407.92139117809</v>
      </c>
      <c r="W607" s="376" t="n">
        <f aca="false">+[2]data1cf!V607</f>
        <v>11983.2946156825</v>
      </c>
      <c r="X607" s="376" t="n">
        <f aca="false">+[2]data1cf!W607</f>
        <v>11396.8336079658</v>
      </c>
      <c r="Y607" s="376" t="n">
        <f aca="false">+[2]data1cf!X607</f>
        <v>10810.405048774</v>
      </c>
      <c r="Z607" s="376" t="n">
        <f aca="false">+[2]data1cf!Y607</f>
        <v>10224.0099115627</v>
      </c>
      <c r="AA607" s="376" t="n">
        <f aca="false">+[2]data1cf!Z607</f>
        <v>9637.64919899149</v>
      </c>
      <c r="AB607" s="376"/>
      <c r="AC607" s="377" t="n">
        <f aca="false">XNPV(0.1,B607:AA607,$B$1:$AA$1)</f>
        <v>42790.5403669536</v>
      </c>
      <c r="AD607" s="377" t="n">
        <f aca="false">SUMPRODUCT(B607:AA607,$B$1010:$AA$1010)</f>
        <v>79847.3374050562</v>
      </c>
      <c r="AE607" s="378" t="n">
        <f aca="false">SUMPRODUCT(B607:AA607,$B$1012:$AA$1012)</f>
        <v>58537.5584755682</v>
      </c>
      <c r="AF607" s="379" t="n">
        <f aca="false">XIRR(B607:AA607,$B$1:$AA$1)</f>
        <v>0.156366312483781</v>
      </c>
      <c r="AG607" s="380" t="n">
        <f aca="false">1-EXP(-(1/0.25)*(AD607/ABS($AD$1010)))</f>
        <v>0.985835959908097</v>
      </c>
    </row>
    <row r="608" customFormat="false" ht="12.75" hidden="false" customHeight="false" outlineLevel="0" collapsed="false">
      <c r="A608" s="371"/>
      <c r="B608" s="376" t="n">
        <f aca="false">+[2]data1cf!A608</f>
        <v>-106775.44515917</v>
      </c>
      <c r="C608" s="376" t="n">
        <f aca="false">+[2]data1cf!B608</f>
        <v>14925.5204957387</v>
      </c>
      <c r="D608" s="376" t="n">
        <f aca="false">+[2]data1cf!C608</f>
        <v>23210.9084219251</v>
      </c>
      <c r="E608" s="376" t="n">
        <f aca="false">+[2]data1cf!D608</f>
        <v>21897.8451041679</v>
      </c>
      <c r="F608" s="376" t="n">
        <f aca="false">+[2]data1cf!E608</f>
        <v>20306.7564401598</v>
      </c>
      <c r="G608" s="376" t="n">
        <f aca="false">+[2]data1cf!F608</f>
        <v>19237.0313073178</v>
      </c>
      <c r="H608" s="376" t="n">
        <f aca="false">+[2]data1cf!G608</f>
        <v>17891.8812468832</v>
      </c>
      <c r="I608" s="376" t="n">
        <f aca="false">+[2]data1cf!H608</f>
        <v>16827.8635009837</v>
      </c>
      <c r="J608" s="376" t="n">
        <f aca="false">+[2]data1cf!I608</f>
        <v>16100.2065518054</v>
      </c>
      <c r="K608" s="376" t="n">
        <f aca="false">+[2]data1cf!J608</f>
        <v>15465.0902230954</v>
      </c>
      <c r="L608" s="376" t="n">
        <f aca="false">+[2]data1cf!K608</f>
        <v>14656.6715383</v>
      </c>
      <c r="M608" s="376" t="n">
        <f aca="false">+[2]data1cf!L608</f>
        <v>13951.1732858561</v>
      </c>
      <c r="N608" s="376" t="n">
        <f aca="false">+[2]data1cf!M608</f>
        <v>13213.2228520418</v>
      </c>
      <c r="O608" s="376" t="n">
        <f aca="false">+[2]data1cf!N608</f>
        <v>12568.1142999021</v>
      </c>
      <c r="P608" s="376" t="n">
        <f aca="false">+[2]data1cf!O608</f>
        <v>13590.8184631225</v>
      </c>
      <c r="Q608" s="376" t="n">
        <f aca="false">+[2]data1cf!P608</f>
        <v>14867.6588572433</v>
      </c>
      <c r="R608" s="376" t="n">
        <f aca="false">+[2]data1cf!Q608</f>
        <v>13347.8514053369</v>
      </c>
      <c r="S608" s="376" t="n">
        <f aca="false">+[2]data1cf!R608</f>
        <v>9730.01971250621</v>
      </c>
      <c r="T608" s="376" t="n">
        <f aca="false">+[2]data1cf!S608</f>
        <v>9173.89367127895</v>
      </c>
      <c r="U608" s="376" t="n">
        <f aca="false">+[2]data1cf!T608</f>
        <v>8617.79496327433</v>
      </c>
      <c r="V608" s="376" t="n">
        <f aca="false">+[2]data1cf!U608</f>
        <v>8061.72440848904</v>
      </c>
      <c r="W608" s="376" t="n">
        <f aca="false">+[2]data1cf!V608</f>
        <v>11451.4626519316</v>
      </c>
      <c r="X608" s="376" t="n">
        <f aca="false">+[2]data1cf!W608</f>
        <v>10895.4509627126</v>
      </c>
      <c r="Y608" s="376" t="n">
        <f aca="false">+[2]data1cf!X608</f>
        <v>10339.4700372765</v>
      </c>
      <c r="Z608" s="376" t="n">
        <f aca="false">+[2]data1cf!Y608</f>
        <v>9783.52079853671</v>
      </c>
      <c r="AA608" s="376" t="n">
        <f aca="false">+[2]data1cf!Z608</f>
        <v>9227.60419709422</v>
      </c>
      <c r="AB608" s="376"/>
      <c r="AC608" s="377" t="n">
        <f aca="false">XNPV(0.1,B608:AA608,$B$1:$AA$1)</f>
        <v>41474.633334773</v>
      </c>
      <c r="AD608" s="377" t="n">
        <f aca="false">SUMPRODUCT(B608:AA608,$B$1010:$AA$1010)</f>
        <v>76820.9634456621</v>
      </c>
      <c r="AE608" s="378" t="n">
        <f aca="false">SUMPRODUCT(B608:AA608,$B$1012:$AA$1012)</f>
        <v>56484.0161856379</v>
      </c>
      <c r="AF608" s="379" t="n">
        <f aca="false">XIRR(B608:AA608,$B$1:$AA$1)</f>
        <v>0.157556523569799</v>
      </c>
      <c r="AG608" s="380" t="n">
        <f aca="false">1-EXP(-(1/0.25)*(AD608/ABS($AD$1010)))</f>
        <v>0.983355879312915</v>
      </c>
    </row>
    <row r="609" customFormat="false" ht="12.75" hidden="false" customHeight="false" outlineLevel="0" collapsed="false">
      <c r="A609" s="371"/>
      <c r="B609" s="376" t="n">
        <f aca="false">+[2]data1cf!A609</f>
        <v>-116637.422876587</v>
      </c>
      <c r="C609" s="376" t="n">
        <f aca="false">+[2]data1cf!B609</f>
        <v>16072.7076918868</v>
      </c>
      <c r="D609" s="376" t="n">
        <f aca="false">+[2]data1cf!C609</f>
        <v>25120.5215901769</v>
      </c>
      <c r="E609" s="376" t="n">
        <f aca="false">+[2]data1cf!D609</f>
        <v>23707.2733429301</v>
      </c>
      <c r="F609" s="376" t="n">
        <f aca="false">+[2]data1cf!E609</f>
        <v>22021.6084452228</v>
      </c>
      <c r="G609" s="376" t="n">
        <f aca="false">+[2]data1cf!F609</f>
        <v>20852.5005143901</v>
      </c>
      <c r="H609" s="376" t="n">
        <f aca="false">+[2]data1cf!G609</f>
        <v>19383.6909100395</v>
      </c>
      <c r="I609" s="376" t="n">
        <f aca="false">+[2]data1cf!H609</f>
        <v>18221.3985160188</v>
      </c>
      <c r="J609" s="376" t="n">
        <f aca="false">+[2]data1cf!I609</f>
        <v>17426.533824386</v>
      </c>
      <c r="K609" s="376" t="n">
        <f aca="false">+[2]data1cf!J609</f>
        <v>16732.1583141998</v>
      </c>
      <c r="L609" s="376" t="n">
        <f aca="false">+[2]data1cf!K609</f>
        <v>15849.671245575</v>
      </c>
      <c r="M609" s="376" t="n">
        <f aca="false">+[2]data1cf!L609</f>
        <v>15079.0118689146</v>
      </c>
      <c r="N609" s="376" t="n">
        <f aca="false">+[2]data1cf!M609</f>
        <v>14272.9029673554</v>
      </c>
      <c r="O609" s="376" t="n">
        <f aca="false">+[2]data1cf!N609</f>
        <v>13567.5924604521</v>
      </c>
      <c r="P609" s="376" t="n">
        <f aca="false">+[2]data1cf!O609</f>
        <v>14685.3740078676</v>
      </c>
      <c r="Q609" s="376" t="n">
        <f aca="false">+[2]data1cf!P609</f>
        <v>16080.1457437566</v>
      </c>
      <c r="R609" s="376" t="n">
        <f aca="false">+[2]data1cf!Q609</f>
        <v>14419.9660629813</v>
      </c>
      <c r="S609" s="376" t="n">
        <f aca="false">+[2]data1cf!R609</f>
        <v>10467.98473971</v>
      </c>
      <c r="T609" s="376" t="n">
        <f aca="false">+[2]data1cf!S609</f>
        <v>9860.49386812798</v>
      </c>
      <c r="U609" s="376" t="n">
        <f aca="false">+[2]data1cf!T609</f>
        <v>9253.03285431559</v>
      </c>
      <c r="V609" s="376" t="n">
        <f aca="false">+[2]data1cf!U609</f>
        <v>8645.60259400596</v>
      </c>
      <c r="W609" s="376" t="n">
        <f aca="false">+[2]data1cf!V609</f>
        <v>12348.4233347856</v>
      </c>
      <c r="X609" s="376" t="n">
        <f aca="false">+[2]data1cf!W609</f>
        <v>11741.0573769749</v>
      </c>
      <c r="Y609" s="376" t="n">
        <f aca="false">+[2]data1cf!X609</f>
        <v>11133.725024347</v>
      </c>
      <c r="Z609" s="376" t="n">
        <f aca="false">+[2]data1cf!Y609</f>
        <v>10526.4272850574</v>
      </c>
      <c r="AA609" s="376" t="n">
        <f aca="false">+[2]data1cf!Z609</f>
        <v>9919.16519750621</v>
      </c>
      <c r="AB609" s="376"/>
      <c r="AC609" s="377" t="n">
        <f aca="false">XNPV(0.1,B609:AA609,$B$1:$AA$1)</f>
        <v>43682.2526798507</v>
      </c>
      <c r="AD609" s="377" t="n">
        <f aca="false">SUMPRODUCT(B609:AA609,$B$1010:$AA$1010)</f>
        <v>81915.3741820724</v>
      </c>
      <c r="AE609" s="378" t="n">
        <f aca="false">SUMPRODUCT(B609:AA609,$B$1012:$AA$1012)</f>
        <v>59936.7515860176</v>
      </c>
      <c r="AF609" s="379" t="n">
        <f aca="false">XIRR(B609:AA609,$B$1:$AA$1)</f>
        <v>0.155594146267875</v>
      </c>
      <c r="AG609" s="380" t="n">
        <f aca="false">1-EXP(-(1/0.25)*(AD609/ABS($AD$1010)))</f>
        <v>0.987314630878171</v>
      </c>
    </row>
    <row r="610" customFormat="false" ht="12.75" hidden="false" customHeight="false" outlineLevel="0" collapsed="false">
      <c r="A610" s="371"/>
      <c r="B610" s="376" t="n">
        <f aca="false">+[2]data1cf!A610</f>
        <v>-103904.491859518</v>
      </c>
      <c r="C610" s="376" t="n">
        <f aca="false">+[2]data1cf!B610</f>
        <v>14551.8287362707</v>
      </c>
      <c r="D610" s="376" t="n">
        <f aca="false">+[2]data1cf!C610</f>
        <v>22692.0502679743</v>
      </c>
      <c r="E610" s="376" t="n">
        <f aca="false">+[2]data1cf!D610</f>
        <v>21360.9875901066</v>
      </c>
      <c r="F610" s="376" t="n">
        <f aca="false">+[2]data1cf!E610</f>
        <v>19807.5401406082</v>
      </c>
      <c r="G610" s="376" t="n">
        <f aca="false">+[2]data1cf!F610</f>
        <v>18766.7466663033</v>
      </c>
      <c r="H610" s="376" t="n">
        <f aca="false">+[2]data1cf!G610</f>
        <v>17457.5955490636</v>
      </c>
      <c r="I610" s="376" t="n">
        <f aca="false">+[2]data1cf!H610</f>
        <v>16422.1868644883</v>
      </c>
      <c r="J610" s="376" t="n">
        <f aca="false">+[2]data1cf!I610</f>
        <v>15714.094985876</v>
      </c>
      <c r="K610" s="376" t="n">
        <f aca="false">+[2]data1cf!J610</f>
        <v>15096.2297955755</v>
      </c>
      <c r="L610" s="376" t="n">
        <f aca="false">+[2]data1cf!K610</f>
        <v>14309.3734055903</v>
      </c>
      <c r="M610" s="376" t="n">
        <f aca="false">+[2]data1cf!L610</f>
        <v>13622.8444258357</v>
      </c>
      <c r="N610" s="376" t="n">
        <f aca="false">+[2]data1cf!M610</f>
        <v>12904.7358314049</v>
      </c>
      <c r="O610" s="376" t="n">
        <f aca="false">+[2]data1cf!N610</f>
        <v>12277.1528715576</v>
      </c>
      <c r="P610" s="376" t="n">
        <f aca="false">+[2]data1cf!O610</f>
        <v>13272.1787396431</v>
      </c>
      <c r="Q610" s="376" t="n">
        <f aca="false">+[2]data1cf!P610</f>
        <v>14514.6877466442</v>
      </c>
      <c r="R610" s="376" t="n">
        <f aca="false">+[2]data1cf!Q610</f>
        <v>13035.7445235161</v>
      </c>
      <c r="S610" s="376" t="n">
        <f aca="false">+[2]data1cf!R610</f>
        <v>9515.18824658875</v>
      </c>
      <c r="T610" s="376" t="n">
        <f aca="false">+[2]data1cf!S610</f>
        <v>8974.01519282694</v>
      </c>
      <c r="U610" s="376" t="n">
        <f aca="false">+[2]data1cf!T610</f>
        <v>8432.86873735845</v>
      </c>
      <c r="V610" s="376" t="n">
        <f aca="false">+[2]data1cf!U610</f>
        <v>7891.74967813207</v>
      </c>
      <c r="W610" s="376" t="n">
        <f aca="false">+[2]data1cf!V610</f>
        <v>11190.3454292117</v>
      </c>
      <c r="X610" s="376" t="n">
        <f aca="false">+[2]data1cf!W610</f>
        <v>10649.283652788</v>
      </c>
      <c r="Y610" s="376" t="n">
        <f aca="false">+[2]data1cf!X610</f>
        <v>10108.2518129777</v>
      </c>
      <c r="Z610" s="376" t="n">
        <f aca="false">+[2]data1cf!Y610</f>
        <v>9567.25080787935</v>
      </c>
      <c r="AA610" s="376" t="n">
        <f aca="false">+[2]data1cf!Z610</f>
        <v>9026.28156253417</v>
      </c>
      <c r="AB610" s="376"/>
      <c r="AC610" s="377" t="n">
        <f aca="false">XNPV(0.1,B610:AA610,$B$1:$AA$1)</f>
        <v>40818.8711183985</v>
      </c>
      <c r="AD610" s="377" t="n">
        <f aca="false">SUMPRODUCT(B610:AA610,$B$1010:$AA$1010)</f>
        <v>75324.9228396376</v>
      </c>
      <c r="AE610" s="378" t="n">
        <f aca="false">SUMPRODUCT(B610:AA610,$B$1012:$AA$1012)</f>
        <v>55465.8394465195</v>
      </c>
      <c r="AF610" s="379" t="n">
        <f aca="false">XIRR(B610:AA610,$B$1:$AA$1)</f>
        <v>0.158171305034512</v>
      </c>
      <c r="AG610" s="380" t="n">
        <f aca="false">1-EXP(-(1/0.25)*(AD610/ABS($AD$1010)))</f>
        <v>0.981973944761431</v>
      </c>
    </row>
    <row r="611" customFormat="false" ht="12.75" hidden="false" customHeight="false" outlineLevel="0" collapsed="false">
      <c r="A611" s="371"/>
      <c r="B611" s="376" t="n">
        <f aca="false">+[2]data1cf!A611</f>
        <v>-91122.7618358733</v>
      </c>
      <c r="C611" s="376" t="n">
        <f aca="false">+[2]data1cf!B611</f>
        <v>13101.7731028801</v>
      </c>
      <c r="D611" s="376" t="n">
        <f aca="false">+[2]data1cf!C611</f>
        <v>20134.9615003795</v>
      </c>
      <c r="E611" s="376" t="n">
        <f aca="false">+[2]data1cf!D611</f>
        <v>18979.2860089046</v>
      </c>
      <c r="F611" s="376" t="n">
        <f aca="false">+[2]data1cf!E611</f>
        <v>17584.9864107908</v>
      </c>
      <c r="G611" s="376" t="n">
        <f aca="false">+[2]data1cf!F611</f>
        <v>16672.9991586567</v>
      </c>
      <c r="H611" s="376" t="n">
        <f aca="false">+[2]data1cf!G611</f>
        <v>15524.1184202873</v>
      </c>
      <c r="I611" s="376" t="n">
        <f aca="false">+[2]data1cf!H611</f>
        <v>14616.0797274566</v>
      </c>
      <c r="J611" s="376" t="n">
        <f aca="false">+[2]data1cf!I611</f>
        <v>13995.093219001</v>
      </c>
      <c r="K611" s="376" t="n">
        <f aca="false">+[2]data1cf!J611</f>
        <v>13454.0315746783</v>
      </c>
      <c r="L611" s="376" t="n">
        <f aca="false">+[2]data1cf!K611</f>
        <v>12763.1723682725</v>
      </c>
      <c r="M611" s="376" t="n">
        <f aca="false">+[2]data1cf!L611</f>
        <v>12161.09621549</v>
      </c>
      <c r="N611" s="376" t="n">
        <f aca="false">+[2]data1cf!M611</f>
        <v>11531.3251896994</v>
      </c>
      <c r="O611" s="376" t="n">
        <f aca="false">+[2]data1cf!N611</f>
        <v>10981.7676680281</v>
      </c>
      <c r="P611" s="376" t="n">
        <f aca="false">+[2]data1cf!O611</f>
        <v>11853.5673951754</v>
      </c>
      <c r="Q611" s="376" t="n">
        <f aca="false">+[2]data1cf!P611</f>
        <v>12943.2301258009</v>
      </c>
      <c r="R611" s="376" t="n">
        <f aca="false">+[2]data1cf!Q611</f>
        <v>11646.2179497336</v>
      </c>
      <c r="S611" s="376" t="n">
        <f aca="false">+[2]data1cf!R611</f>
        <v>8558.74015728185</v>
      </c>
      <c r="T611" s="376" t="n">
        <f aca="false">+[2]data1cf!S611</f>
        <v>8084.13908462945</v>
      </c>
      <c r="U611" s="376" t="n">
        <f aca="false">+[2]data1cf!T611</f>
        <v>7609.56133830206</v>
      </c>
      <c r="V611" s="376" t="n">
        <f aca="false">+[2]data1cf!U611</f>
        <v>7135.00761808945</v>
      </c>
      <c r="W611" s="376" t="n">
        <f aca="false">+[2]data1cf!V611</f>
        <v>10027.8291856579</v>
      </c>
      <c r="X611" s="376" t="n">
        <f aca="false">+[2]data1cf!W611</f>
        <v>9553.32570164863</v>
      </c>
      <c r="Y611" s="376" t="n">
        <f aca="false">+[2]data1cf!X611</f>
        <v>9078.84847162367</v>
      </c>
      <c r="Z611" s="376" t="n">
        <f aca="false">+[2]data1cf!Y611</f>
        <v>8604.39828320255</v>
      </c>
      <c r="AA611" s="376" t="n">
        <f aca="false">+[2]data1cf!Z611</f>
        <v>8129.97594763338</v>
      </c>
      <c r="AB611" s="376"/>
      <c r="AC611" s="377" t="n">
        <f aca="false">XNPV(0.1,B611:AA611,$B$1:$AA$1)</f>
        <v>37895.7742166221</v>
      </c>
      <c r="AD611" s="377" t="n">
        <f aca="false">SUMPRODUCT(B611:AA611,$B$1010:$AA$1010)</f>
        <v>68652.1270441898</v>
      </c>
      <c r="AE611" s="378" t="n">
        <f aca="false">SUMPRODUCT(B611:AA611,$B$1012:$AA$1012)</f>
        <v>50924.1309719141</v>
      </c>
      <c r="AF611" s="379" t="n">
        <f aca="false">XIRR(B611:AA611,$B$1:$AA$1)</f>
        <v>0.161382335449445</v>
      </c>
      <c r="AG611" s="380" t="n">
        <f aca="false">1-EXP(-(1/0.25)*(AD611/ABS($AD$1010)))</f>
        <v>0.974272065694253</v>
      </c>
    </row>
    <row r="612" customFormat="false" ht="12.75" hidden="false" customHeight="false" outlineLevel="0" collapsed="false">
      <c r="A612" s="371"/>
      <c r="B612" s="376" t="n">
        <f aca="false">+[2]data1cf!A612</f>
        <v>-117236.880546962</v>
      </c>
      <c r="C612" s="376" t="n">
        <f aca="false">+[2]data1cf!B612</f>
        <v>16147.3531984058</v>
      </c>
      <c r="D612" s="376" t="n">
        <f aca="false">+[2]data1cf!C612</f>
        <v>25286.3353988588</v>
      </c>
      <c r="E612" s="376" t="n">
        <f aca="false">+[2]data1cf!D612</f>
        <v>23816.3985391644</v>
      </c>
      <c r="F612" s="376" t="n">
        <f aca="false">+[2]data1cf!E612</f>
        <v>22125.8452643931</v>
      </c>
      <c r="G612" s="376" t="n">
        <f aca="false">+[2]data1cf!F612</f>
        <v>20950.696376841</v>
      </c>
      <c r="H612" s="376" t="n">
        <f aca="false">+[2]data1cf!G612</f>
        <v>19474.3701602814</v>
      </c>
      <c r="I612" s="376" t="n">
        <f aca="false">+[2]data1cf!H612</f>
        <v>18306.1041681339</v>
      </c>
      <c r="J612" s="376" t="n">
        <f aca="false">+[2]data1cf!I612</f>
        <v>17507.1542719025</v>
      </c>
      <c r="K612" s="376" t="n">
        <f aca="false">+[2]data1cf!J612</f>
        <v>16809.1767082647</v>
      </c>
      <c r="L612" s="376" t="n">
        <f aca="false">+[2]data1cf!K612</f>
        <v>15922.1874127954</v>
      </c>
      <c r="M612" s="376" t="n">
        <f aca="false">+[2]data1cf!L612</f>
        <v>15147.5672346771</v>
      </c>
      <c r="N612" s="376" t="n">
        <f aca="false">+[2]data1cf!M612</f>
        <v>14337.3153389375</v>
      </c>
      <c r="O612" s="376" t="n">
        <f aca="false">+[2]data1cf!N612</f>
        <v>13628.3454723612</v>
      </c>
      <c r="P612" s="376" t="n">
        <f aca="false">+[2]data1cf!O612</f>
        <v>14751.9062730734</v>
      </c>
      <c r="Q612" s="376" t="n">
        <f aca="false">+[2]data1cf!P612</f>
        <v>16153.8464339402</v>
      </c>
      <c r="R612" s="376" t="n">
        <f aca="false">+[2]data1cf!Q612</f>
        <v>14485.1342648837</v>
      </c>
      <c r="S612" s="376" t="n">
        <f aca="false">+[2]data1cf!R612</f>
        <v>10512.8417459517</v>
      </c>
      <c r="T612" s="376" t="n">
        <f aca="false">+[2]data1cf!S612</f>
        <v>9902.22867693361</v>
      </c>
      <c r="U612" s="376" t="n">
        <f aca="false">+[2]data1cf!T612</f>
        <v>9291.64561913909</v>
      </c>
      <c r="V612" s="376" t="n">
        <f aca="false">+[2]data1cf!U612</f>
        <v>8681.09347290486</v>
      </c>
      <c r="W612" s="376" t="n">
        <f aca="false">+[2]data1cf!V612</f>
        <v>12402.9448493102</v>
      </c>
      <c r="X612" s="376" t="n">
        <f aca="false">+[2]data1cf!W612</f>
        <v>11792.4573360573</v>
      </c>
      <c r="Y612" s="376" t="n">
        <f aca="false">+[2]data1cf!X612</f>
        <v>11182.0036007011</v>
      </c>
      <c r="Z612" s="376" t="n">
        <f aca="false">+[2]data1cf!Y612</f>
        <v>10571.5846565782</v>
      </c>
      <c r="AA612" s="376" t="n">
        <f aca="false">+[2]data1cf!Z612</f>
        <v>9961.20154742582</v>
      </c>
      <c r="AB612" s="376"/>
      <c r="AC612" s="377" t="n">
        <f aca="false">XNPV(0.1,B612:AA612,$B$1:$AA$1)</f>
        <v>43861.3587193057</v>
      </c>
      <c r="AD612" s="377" t="n">
        <f aca="false">SUMPRODUCT(B612:AA612,$B$1010:$AA$1010)</f>
        <v>82273.734540658</v>
      </c>
      <c r="AE612" s="378" t="n">
        <f aca="false">SUMPRODUCT(B612:AA612,$B$1012:$AA$1012)</f>
        <v>60193.8085144374</v>
      </c>
      <c r="AF612" s="379" t="n">
        <f aca="false">XIRR(B612:AA612,$B$1:$AA$1)</f>
        <v>0.15555462604971</v>
      </c>
      <c r="AG612" s="380" t="n">
        <f aca="false">1-EXP(-(1/0.25)*(AD612/ABS($AD$1010)))</f>
        <v>0.987554696006173</v>
      </c>
    </row>
    <row r="613" customFormat="false" ht="12.75" hidden="false" customHeight="false" outlineLevel="0" collapsed="false">
      <c r="A613" s="371"/>
      <c r="B613" s="376" t="n">
        <f aca="false">+[2]data1cf!A613</f>
        <v>-92897.783665793</v>
      </c>
      <c r="C613" s="376" t="n">
        <f aca="false">+[2]data1cf!B613</f>
        <v>13304.1985965749</v>
      </c>
      <c r="D613" s="376" t="n">
        <f aca="false">+[2]data1cf!C613</f>
        <v>20426.5436308745</v>
      </c>
      <c r="E613" s="376" t="n">
        <f aca="false">+[2]data1cf!D613</f>
        <v>19328.2956599615</v>
      </c>
      <c r="F613" s="376" t="n">
        <f aca="false">+[2]data1cf!E613</f>
        <v>17893.6364433997</v>
      </c>
      <c r="G613" s="376" t="n">
        <f aca="false">+[2]data1cf!F613</f>
        <v>16963.7616395992</v>
      </c>
      <c r="H613" s="376" t="n">
        <f aca="false">+[2]data1cf!G613</f>
        <v>15792.6238655502</v>
      </c>
      <c r="I613" s="376" t="n">
        <f aca="false">+[2]data1cf!H613</f>
        <v>14866.8970729548</v>
      </c>
      <c r="J613" s="376" t="n">
        <f aca="false">+[2]data1cf!I613</f>
        <v>14233.8140851302</v>
      </c>
      <c r="K613" s="376" t="n">
        <f aca="false">+[2]data1cf!J613</f>
        <v>13682.0865942849</v>
      </c>
      <c r="L613" s="376" t="n">
        <f aca="false">+[2]data1cf!K613</f>
        <v>12977.8960863925</v>
      </c>
      <c r="M613" s="376" t="n">
        <f aca="false">+[2]data1cf!L613</f>
        <v>12364.0918176823</v>
      </c>
      <c r="N613" s="376" t="n">
        <f aca="false">+[2]data1cf!M613</f>
        <v>11722.0531949038</v>
      </c>
      <c r="O613" s="376" t="n">
        <f aca="false">+[2]data1cf!N613</f>
        <v>11161.6601403434</v>
      </c>
      <c r="P613" s="376" t="n">
        <f aca="false">+[2]data1cf!O613</f>
        <v>12050.5725032433</v>
      </c>
      <c r="Q613" s="376" t="n">
        <f aca="false">+[2]data1cf!P613</f>
        <v>13161.4612710864</v>
      </c>
      <c r="R613" s="376" t="n">
        <f aca="false">+[2]data1cf!Q613</f>
        <v>11839.1840034019</v>
      </c>
      <c r="S613" s="376" t="n">
        <f aca="false">+[2]data1cf!R613</f>
        <v>8691.56382313648</v>
      </c>
      <c r="T613" s="376" t="n">
        <f aca="false">+[2]data1cf!S613</f>
        <v>8207.71777977107</v>
      </c>
      <c r="U613" s="376" t="n">
        <f aca="false">+[2]data1cf!T613</f>
        <v>7723.8955171148</v>
      </c>
      <c r="V613" s="376" t="n">
        <f aca="false">+[2]data1cf!U613</f>
        <v>7240.09774858893</v>
      </c>
      <c r="W613" s="376" t="n">
        <f aca="false">+[2]data1cf!V613</f>
        <v>10189.2699066031</v>
      </c>
      <c r="X613" s="376" t="n">
        <f aca="false">+[2]data1cf!W613</f>
        <v>9705.52335285452</v>
      </c>
      <c r="Y613" s="376" t="n">
        <f aca="false">+[2]data1cf!X613</f>
        <v>9221.80356450356</v>
      </c>
      <c r="Z613" s="376" t="n">
        <f aca="false">+[2]data1cf!Y613</f>
        <v>8738.11134451217</v>
      </c>
      <c r="AA613" s="376" t="n">
        <f aca="false">+[2]data1cf!Z613</f>
        <v>8254.44751993113</v>
      </c>
      <c r="AB613" s="376"/>
      <c r="AC613" s="377" t="n">
        <f aca="false">XNPV(0.1,B613:AA613,$B$1:$AA$1)</f>
        <v>38263.8954794299</v>
      </c>
      <c r="AD613" s="377" t="n">
        <f aca="false">SUMPRODUCT(B613:AA613,$B$1010:$AA$1010)</f>
        <v>69538.1679460181</v>
      </c>
      <c r="AE613" s="378" t="n">
        <f aca="false">SUMPRODUCT(B613:AA613,$B$1012:$AA$1012)</f>
        <v>51515.3280917714</v>
      </c>
      <c r="AF613" s="379" t="n">
        <f aca="false">XIRR(B613:AA613,$B$1:$AA$1)</f>
        <v>0.160809205545519</v>
      </c>
      <c r="AG613" s="380" t="n">
        <f aca="false">1-EXP(-(1/0.25)*(AD613/ABS($AD$1010)))</f>
        <v>0.975459171480309</v>
      </c>
    </row>
    <row r="614" customFormat="false" ht="12.75" hidden="false" customHeight="false" outlineLevel="0" collapsed="false">
      <c r="A614" s="371"/>
      <c r="B614" s="376" t="n">
        <f aca="false">+[2]data1cf!A614</f>
        <v>-112988.020999023</v>
      </c>
      <c r="C614" s="376" t="n">
        <f aca="false">+[2]data1cf!B614</f>
        <v>15706.2461851353</v>
      </c>
      <c r="D614" s="376" t="n">
        <f aca="false">+[2]data1cf!C614</f>
        <v>24491.2359968509</v>
      </c>
      <c r="E614" s="376" t="n">
        <f aca="false">+[2]data1cf!D614</f>
        <v>22983.787658556</v>
      </c>
      <c r="F614" s="376" t="n">
        <f aca="false">+[2]data1cf!E614</f>
        <v>21387.0314560689</v>
      </c>
      <c r="G614" s="376" t="n">
        <f aca="false">+[2]data1cf!F614</f>
        <v>20254.6998980873</v>
      </c>
      <c r="H614" s="376" t="n">
        <f aca="false">+[2]data1cf!G614</f>
        <v>18831.6502198567</v>
      </c>
      <c r="I614" s="376" t="n">
        <f aca="false">+[2]data1cf!H614</f>
        <v>17705.7241304096</v>
      </c>
      <c r="J614" s="376" t="n">
        <f aca="false">+[2]data1cf!I614</f>
        <v>16935.7295072893</v>
      </c>
      <c r="K614" s="376" t="n">
        <f aca="false">+[2]data1cf!J614</f>
        <v>16263.2827191443</v>
      </c>
      <c r="L614" s="376" t="n">
        <f aca="false">+[2]data1cf!K614</f>
        <v>15408.2044833885</v>
      </c>
      <c r="M614" s="376" t="n">
        <f aca="false">+[2]data1cf!L614</f>
        <v>14661.6578289299</v>
      </c>
      <c r="N614" s="376" t="n">
        <f aca="false">+[2]data1cf!M614</f>
        <v>13880.7708095619</v>
      </c>
      <c r="O614" s="376" t="n">
        <f aca="false">+[2]data1cf!N614</f>
        <v>13197.7378957583</v>
      </c>
      <c r="P614" s="376" t="n">
        <f aca="false">+[2]data1cf!O614</f>
        <v>14280.3362786669</v>
      </c>
      <c r="Q614" s="376" t="n">
        <f aca="false">+[2]data1cf!P614</f>
        <v>15631.4677962949</v>
      </c>
      <c r="R614" s="376" t="n">
        <f aca="false">+[2]data1cf!Q614</f>
        <v>14023.2325317686</v>
      </c>
      <c r="S614" s="376" t="n">
        <f aca="false">+[2]data1cf!R614</f>
        <v>10194.9025007289</v>
      </c>
      <c r="T614" s="376" t="n">
        <f aca="false">+[2]data1cf!S614</f>
        <v>9606.41906494814</v>
      </c>
      <c r="U614" s="376" t="n">
        <f aca="false">+[2]data1cf!T614</f>
        <v>9017.9645527343</v>
      </c>
      <c r="V614" s="376" t="n">
        <f aca="false">+[2]data1cf!U614</f>
        <v>8429.53983179438</v>
      </c>
      <c r="W614" s="376" t="n">
        <f aca="false">+[2]data1cf!V614</f>
        <v>12016.5051238645</v>
      </c>
      <c r="X614" s="376" t="n">
        <f aca="false">+[2]data1cf!W614</f>
        <v>11428.1426934993</v>
      </c>
      <c r="Y614" s="376" t="n">
        <f aca="false">+[2]data1cf!X614</f>
        <v>10839.8128168634</v>
      </c>
      <c r="Z614" s="376" t="n">
        <f aca="false">+[2]data1cf!Y614</f>
        <v>10251.5164705688</v>
      </c>
      <c r="AA614" s="376" t="n">
        <f aca="false">+[2]data1cf!Z614</f>
        <v>9663.25466052574</v>
      </c>
      <c r="AB614" s="376"/>
      <c r="AC614" s="377" t="n">
        <f aca="false">XNPV(0.1,B614:AA614,$B$1:$AA$1)</f>
        <v>42941.5287908679</v>
      </c>
      <c r="AD614" s="377" t="n">
        <f aca="false">SUMPRODUCT(B614:AA614,$B$1010:$AA$1010)</f>
        <v>80109.0436510751</v>
      </c>
      <c r="AE614" s="378" t="n">
        <f aca="false">SUMPRODUCT(B614:AA614,$B$1012:$AA$1012)</f>
        <v>58736.9580746871</v>
      </c>
      <c r="AF614" s="379" t="n">
        <f aca="false">XIRR(B614:AA614,$B$1:$AA$1)</f>
        <v>0.156409885620914</v>
      </c>
      <c r="AG614" s="380" t="n">
        <f aca="false">1-EXP(-(1/0.25)*(AD614/ABS($AD$1010)))</f>
        <v>0.986032215997699</v>
      </c>
    </row>
    <row r="615" customFormat="false" ht="12.75" hidden="false" customHeight="false" outlineLevel="0" collapsed="false">
      <c r="A615" s="371"/>
      <c r="B615" s="376" t="n">
        <f aca="false">+[2]data1cf!A615</f>
        <v>-115526.889432409</v>
      </c>
      <c r="C615" s="376" t="n">
        <f aca="false">+[2]data1cf!B615</f>
        <v>15984.6203523602</v>
      </c>
      <c r="D615" s="376" t="n">
        <f aca="false">+[2]data1cf!C615</f>
        <v>24922.5941190961</v>
      </c>
      <c r="E615" s="376" t="n">
        <f aca="false">+[2]data1cf!D615</f>
        <v>23562.8339352697</v>
      </c>
      <c r="F615" s="376" t="n">
        <f aca="false">+[2]data1cf!E615</f>
        <v>21828.5031109778</v>
      </c>
      <c r="G615" s="376" t="n">
        <f aca="false">+[2]data1cf!F615</f>
        <v>20670.5864365145</v>
      </c>
      <c r="H615" s="376" t="n">
        <f aca="false">+[2]data1cf!G615</f>
        <v>19215.7018341407</v>
      </c>
      <c r="I615" s="376" t="n">
        <f aca="false">+[2]data1cf!H615</f>
        <v>18064.4759104144</v>
      </c>
      <c r="J615" s="376" t="n">
        <f aca="false">+[2]data1cf!I615</f>
        <v>17277.1793200127</v>
      </c>
      <c r="K615" s="376" t="n">
        <f aca="false">+[2]data1cf!J615</f>
        <v>16589.4768428416</v>
      </c>
      <c r="L615" s="376" t="n">
        <f aca="false">+[2]data1cf!K615</f>
        <v>15715.3304356699</v>
      </c>
      <c r="M615" s="376" t="n">
        <f aca="false">+[2]data1cf!L615</f>
        <v>14952.0086955137</v>
      </c>
      <c r="N615" s="376" t="n">
        <f aca="false">+[2]data1cf!M615</f>
        <v>14153.5749540597</v>
      </c>
      <c r="O615" s="376" t="n">
        <f aca="false">+[2]data1cf!N615</f>
        <v>13455.04364359</v>
      </c>
      <c r="P615" s="376" t="n">
        <f aca="false">+[2]data1cf!O615</f>
        <v>14562.1187568643</v>
      </c>
      <c r="Q615" s="376" t="n">
        <f aca="false">+[2]data1cf!P615</f>
        <v>15943.6105297576</v>
      </c>
      <c r="R615" s="376" t="n">
        <f aca="false">+[2]data1cf!Q615</f>
        <v>14299.237825966</v>
      </c>
      <c r="S615" s="376" t="n">
        <f aca="false">+[2]data1cf!R615</f>
        <v>10384.8842839164</v>
      </c>
      <c r="T615" s="376" t="n">
        <f aca="false">+[2]data1cf!S615</f>
        <v>9783.17748157467</v>
      </c>
      <c r="U615" s="376" t="n">
        <f aca="false">+[2]data1cf!T615</f>
        <v>9181.50025271941</v>
      </c>
      <c r="V615" s="376" t="n">
        <f aca="false">+[2]data1cf!U615</f>
        <v>8579.85348455529</v>
      </c>
      <c r="W615" s="376" t="n">
        <f aca="false">+[2]data1cf!V615</f>
        <v>12247.4187629883</v>
      </c>
      <c r="X615" s="376" t="n">
        <f aca="false">+[2]data1cf!W615</f>
        <v>11645.8356850833</v>
      </c>
      <c r="Y615" s="376" t="n">
        <f aca="false">+[2]data1cf!X615</f>
        <v>11044.2858923979</v>
      </c>
      <c r="Z615" s="376" t="n">
        <f aca="false">+[2]data1cf!Y615</f>
        <v>10442.7703834887</v>
      </c>
      <c r="AA615" s="376" t="n">
        <f aca="false">+[2]data1cf!Z615</f>
        <v>9841.29018686911</v>
      </c>
      <c r="AB615" s="376"/>
      <c r="AC615" s="377" t="n">
        <f aca="false">XNPV(0.1,B615:AA615,$B$1:$AA$1)</f>
        <v>43529.7064117599</v>
      </c>
      <c r="AD615" s="377" t="n">
        <f aca="false">SUMPRODUCT(B615:AA615,$B$1010:$AA$1010)</f>
        <v>81446.6436997665</v>
      </c>
      <c r="AE615" s="378" t="n">
        <f aca="false">SUMPRODUCT(B615:AA615,$B$1012:$AA$1012)</f>
        <v>59649.2607717595</v>
      </c>
      <c r="AF615" s="379" t="n">
        <f aca="false">XIRR(B615:AA615,$B$1:$AA$1)</f>
        <v>0.15594780666503</v>
      </c>
      <c r="AG615" s="380" t="n">
        <f aca="false">1-EXP(-(1/0.25)*(AD615/ABS($AD$1010)))</f>
        <v>0.986993625445373</v>
      </c>
    </row>
    <row r="616" customFormat="false" ht="12.75" hidden="false" customHeight="false" outlineLevel="0" collapsed="false">
      <c r="A616" s="371"/>
      <c r="B616" s="376" t="n">
        <f aca="false">+[2]data1cf!A616</f>
        <v>-92147.3700676151</v>
      </c>
      <c r="C616" s="376" t="n">
        <f aca="false">+[2]data1cf!B616</f>
        <v>13179.2425618772</v>
      </c>
      <c r="D616" s="376" t="n">
        <f aca="false">+[2]data1cf!C616</f>
        <v>20416.8486342221</v>
      </c>
      <c r="E616" s="376" t="n">
        <f aca="false">+[2]data1cf!D616</f>
        <v>19124.24060157</v>
      </c>
      <c r="F616" s="376" t="n">
        <f aca="false">+[2]data1cf!E616</f>
        <v>17763.1506219615</v>
      </c>
      <c r="G616" s="376" t="n">
        <f aca="false">+[2]data1cf!F616</f>
        <v>16840.8380136126</v>
      </c>
      <c r="H616" s="376" t="n">
        <f aca="false">+[2]data1cf!G616</f>
        <v>15679.109691294</v>
      </c>
      <c r="I616" s="376" t="n">
        <f aca="false">+[2]data1cf!H616</f>
        <v>14760.8607732608</v>
      </c>
      <c r="J616" s="376" t="n">
        <f aca="false">+[2]data1cf!I616</f>
        <v>14132.8917296456</v>
      </c>
      <c r="K616" s="376" t="n">
        <f aca="false">+[2]data1cf!J616</f>
        <v>13585.6733643398</v>
      </c>
      <c r="L616" s="376" t="n">
        <f aca="false">+[2]data1cf!K616</f>
        <v>12887.1188377906</v>
      </c>
      <c r="M616" s="376" t="n">
        <f aca="false">+[2]data1cf!L616</f>
        <v>12278.2727828469</v>
      </c>
      <c r="N616" s="376" t="n">
        <f aca="false">+[2]data1cf!M616</f>
        <v>11641.42044648</v>
      </c>
      <c r="O616" s="376" t="n">
        <f aca="false">+[2]data1cf!N616</f>
        <v>11085.6082545808</v>
      </c>
      <c r="P616" s="376" t="n">
        <f aca="false">+[2]data1cf!O616</f>
        <v>11967.2860278249</v>
      </c>
      <c r="Q616" s="376" t="n">
        <f aca="false">+[2]data1cf!P616</f>
        <v>13069.2012119661</v>
      </c>
      <c r="R616" s="376" t="n">
        <f aca="false">+[2]data1cf!Q616</f>
        <v>11757.6050908395</v>
      </c>
      <c r="S616" s="376" t="n">
        <f aca="false">+[2]data1cf!R616</f>
        <v>8635.41088837418</v>
      </c>
      <c r="T616" s="376" t="n">
        <f aca="false">+[2]data1cf!S616</f>
        <v>8155.47327679303</v>
      </c>
      <c r="U616" s="376" t="n">
        <f aca="false">+[2]data1cf!T616</f>
        <v>7675.55925382421</v>
      </c>
      <c r="V616" s="376" t="n">
        <f aca="false">+[2]data1cf!U616</f>
        <v>7195.66952712608</v>
      </c>
      <c r="W616" s="376" t="n">
        <f aca="false">+[2]data1cf!V616</f>
        <v>10121.0187390654</v>
      </c>
      <c r="X616" s="376" t="n">
        <f aca="false">+[2]data1cf!W616</f>
        <v>9641.17981343969</v>
      </c>
      <c r="Y616" s="376" t="n">
        <f aca="false">+[2]data1cf!X616</f>
        <v>9161.36743700496</v>
      </c>
      <c r="Z616" s="376" t="n">
        <f aca="false">+[2]data1cf!Y616</f>
        <v>8681.58240623694</v>
      </c>
      <c r="AA616" s="376" t="n">
        <f aca="false">+[2]data1cf!Z616</f>
        <v>8201.82554150566</v>
      </c>
      <c r="AB616" s="376"/>
      <c r="AC616" s="377" t="n">
        <f aca="false">XNPV(0.1,B616:AA616,$B$1:$AA$1)</f>
        <v>38123.8652485097</v>
      </c>
      <c r="AD616" s="377" t="n">
        <f aca="false">SUMPRODUCT(B616:AA616,$B$1010:$AA$1010)</f>
        <v>69180.2809080796</v>
      </c>
      <c r="AE616" s="378" t="n">
        <f aca="false">SUMPRODUCT(B616:AA616,$B$1012:$AA$1012)</f>
        <v>51281.7013022079</v>
      </c>
      <c r="AF616" s="379" t="n">
        <f aca="false">XIRR(B616:AA616,$B$1:$AA$1)</f>
        <v>0.161080085596114</v>
      </c>
      <c r="AG616" s="380" t="n">
        <f aca="false">1-EXP(-(1/0.25)*(AD616/ABS($AD$1010)))</f>
        <v>0.974986419561893</v>
      </c>
    </row>
    <row r="617" customFormat="false" ht="12.75" hidden="false" customHeight="false" outlineLevel="0" collapsed="false">
      <c r="A617" s="371"/>
      <c r="B617" s="376" t="n">
        <f aca="false">+[2]data1cf!A617</f>
        <v>-90602.7174944916</v>
      </c>
      <c r="C617" s="376" t="n">
        <f aca="false">+[2]data1cf!B617</f>
        <v>12915.1997289943</v>
      </c>
      <c r="D617" s="376" t="n">
        <f aca="false">+[2]data1cf!C617</f>
        <v>19989.3568283263</v>
      </c>
      <c r="E617" s="376" t="n">
        <f aca="false">+[2]data1cf!D617</f>
        <v>18873.4394040825</v>
      </c>
      <c r="F617" s="376" t="n">
        <f aca="false">+[2]data1cf!E617</f>
        <v>17494.5583945152</v>
      </c>
      <c r="G617" s="376" t="n">
        <f aca="false">+[2]data1cf!F617</f>
        <v>16587.8118216046</v>
      </c>
      <c r="H617" s="376" t="n">
        <f aca="false">+[2]data1cf!G617</f>
        <v>15445.4519300586</v>
      </c>
      <c r="I617" s="376" t="n">
        <f aca="false">+[2]data1cf!H617</f>
        <v>14542.5954812079</v>
      </c>
      <c r="J617" s="376" t="n">
        <f aca="false">+[2]data1cf!I617</f>
        <v>13925.1529886852</v>
      </c>
      <c r="K617" s="376" t="n">
        <f aca="false">+[2]data1cf!J617</f>
        <v>13387.2162147368</v>
      </c>
      <c r="L617" s="376" t="n">
        <f aca="false">+[2]data1cf!K617</f>
        <v>12700.2628013666</v>
      </c>
      <c r="M617" s="376" t="n">
        <f aca="false">+[2]data1cf!L617</f>
        <v>12101.6227417185</v>
      </c>
      <c r="N617" s="376" t="n">
        <f aca="false">+[2]data1cf!M617</f>
        <v>11475.445865751</v>
      </c>
      <c r="O617" s="376" t="n">
        <f aca="false">+[2]data1cf!N617</f>
        <v>10929.0629290171</v>
      </c>
      <c r="P617" s="376" t="n">
        <f aca="false">+[2]data1cf!O617</f>
        <v>11795.8490111268</v>
      </c>
      <c r="Q617" s="376" t="n">
        <f aca="false">+[2]data1cf!P617</f>
        <v>12879.2929559554</v>
      </c>
      <c r="R617" s="376" t="n">
        <f aca="false">+[2]data1cf!Q617</f>
        <v>11589.682924306</v>
      </c>
      <c r="S617" s="376" t="n">
        <f aca="false">+[2]data1cf!R617</f>
        <v>8519.82559597057</v>
      </c>
      <c r="T617" s="376" t="n">
        <f aca="false">+[2]data1cf!S617</f>
        <v>8047.93310674205</v>
      </c>
      <c r="U617" s="376" t="n">
        <f aca="false">+[2]data1cf!T617</f>
        <v>7576.06381071348</v>
      </c>
      <c r="V617" s="376" t="n">
        <f aca="false">+[2]data1cf!U617</f>
        <v>7104.21840368087</v>
      </c>
      <c r="W617" s="376" t="n">
        <f aca="false">+[2]data1cf!V617</f>
        <v>9980.53042460551</v>
      </c>
      <c r="X617" s="376" t="n">
        <f aca="false">+[2]data1cf!W617</f>
        <v>9508.73496707452</v>
      </c>
      <c r="Y617" s="376" t="n">
        <f aca="false">+[2]data1cf!X617</f>
        <v>9036.96561369441</v>
      </c>
      <c r="Z617" s="376" t="n">
        <f aca="false">+[2]data1cf!Y617</f>
        <v>8565.2231475897</v>
      </c>
      <c r="AA617" s="376" t="n">
        <f aca="false">+[2]data1cf!Z617</f>
        <v>8093.50837537865</v>
      </c>
      <c r="AB617" s="376"/>
      <c r="AC617" s="377" t="n">
        <f aca="false">XNPV(0.1,B617:AA617,$B$1:$AA$1)</f>
        <v>37619.8053606803</v>
      </c>
      <c r="AD617" s="377" t="n">
        <f aca="false">SUMPRODUCT(B617:AA617,$B$1010:$AA$1010)</f>
        <v>68214.454811445</v>
      </c>
      <c r="AE617" s="378" t="n">
        <f aca="false">SUMPRODUCT(B617:AA617,$B$1012:$AA$1012)</f>
        <v>50576.7807973605</v>
      </c>
      <c r="AF617" s="379" t="n">
        <f aca="false">XIRR(B617:AA617,$B$1:$AA$1)</f>
        <v>0.161204206120042</v>
      </c>
      <c r="AG617" s="380" t="n">
        <f aca="false">1-EXP(-(1/0.25)*(AD617/ABS($AD$1010)))</f>
        <v>0.973664659838725</v>
      </c>
    </row>
    <row r="618" customFormat="false" ht="12.75" hidden="false" customHeight="false" outlineLevel="0" collapsed="false">
      <c r="A618" s="371"/>
      <c r="B618" s="376" t="n">
        <f aca="false">+[2]data1cf!A618</f>
        <v>-115521.110744806</v>
      </c>
      <c r="C618" s="376" t="n">
        <f aca="false">+[2]data1cf!B618</f>
        <v>15960.8095747721</v>
      </c>
      <c r="D618" s="376" t="n">
        <f aca="false">+[2]data1cf!C618</f>
        <v>24927.1830307546</v>
      </c>
      <c r="E618" s="376" t="n">
        <f aca="false">+[2]data1cf!D618</f>
        <v>23482.2722474798</v>
      </c>
      <c r="F618" s="376" t="n">
        <f aca="false">+[2]data1cf!E618</f>
        <v>21827.4982827063</v>
      </c>
      <c r="G618" s="376" t="n">
        <f aca="false">+[2]data1cf!F618</f>
        <v>20669.6398422159</v>
      </c>
      <c r="H618" s="376" t="n">
        <f aca="false">+[2]data1cf!G618</f>
        <v>19214.8276989263</v>
      </c>
      <c r="I618" s="376" t="n">
        <f aca="false">+[2]data1cf!H618</f>
        <v>18063.6593598454</v>
      </c>
      <c r="J618" s="376" t="n">
        <f aca="false">+[2]data1cf!I618</f>
        <v>17276.4021502413</v>
      </c>
      <c r="K618" s="376" t="n">
        <f aca="false">+[2]data1cf!J618</f>
        <v>16588.7343963588</v>
      </c>
      <c r="L618" s="376" t="n">
        <f aca="false">+[2]data1cf!K618</f>
        <v>15714.6313900204</v>
      </c>
      <c r="M618" s="376" t="n">
        <f aca="false">+[2]data1cf!L618</f>
        <v>14951.347831433</v>
      </c>
      <c r="N618" s="376" t="n">
        <f aca="false">+[2]data1cf!M618</f>
        <v>14152.95402786</v>
      </c>
      <c r="O618" s="376" t="n">
        <f aca="false">+[2]data1cf!N618</f>
        <v>13454.4579931027</v>
      </c>
      <c r="P618" s="376" t="n">
        <f aca="false">+[2]data1cf!O618</f>
        <v>14561.4773951883</v>
      </c>
      <c r="Q618" s="376" t="n">
        <f aca="false">+[2]data1cf!P618</f>
        <v>15942.9000654734</v>
      </c>
      <c r="R618" s="376" t="n">
        <f aca="false">+[2]data1cf!Q618</f>
        <v>14298.6096136683</v>
      </c>
      <c r="S618" s="376" t="n">
        <f aca="false">+[2]data1cf!R618</f>
        <v>10384.4518686873</v>
      </c>
      <c r="T618" s="376" t="n">
        <f aca="false">+[2]data1cf!S618</f>
        <v>9782.77516388955</v>
      </c>
      <c r="U618" s="376" t="n">
        <f aca="false">+[2]data1cf!T618</f>
        <v>9181.12803109904</v>
      </c>
      <c r="V618" s="376" t="n">
        <f aca="false">+[2]data1cf!U618</f>
        <v>8579.51135747601</v>
      </c>
      <c r="W618" s="376" t="n">
        <f aca="false">+[2]data1cf!V618</f>
        <v>12246.893183259</v>
      </c>
      <c r="X618" s="376" t="n">
        <f aca="false">+[2]data1cf!W618</f>
        <v>11645.3401967093</v>
      </c>
      <c r="Y618" s="376" t="n">
        <f aca="false">+[2]data1cf!X618</f>
        <v>11043.8204937143</v>
      </c>
      <c r="Z618" s="376" t="n">
        <f aca="false">+[2]data1cf!Y618</f>
        <v>10442.3350727806</v>
      </c>
      <c r="AA618" s="376" t="n">
        <f aca="false">+[2]data1cf!Z618</f>
        <v>9840.88496237007</v>
      </c>
      <c r="AB618" s="376"/>
      <c r="AC618" s="377" t="n">
        <f aca="false">XNPV(0.1,B618:AA618,$B$1:$AA$1)</f>
        <v>43452.3787684683</v>
      </c>
      <c r="AD618" s="377" t="n">
        <f aca="false">SUMPRODUCT(B618:AA618,$B$1010:$AA$1010)</f>
        <v>81359.117129927</v>
      </c>
      <c r="AE618" s="378" t="n">
        <f aca="false">SUMPRODUCT(B618:AA618,$B$1012:$AA$1012)</f>
        <v>59566.2034213833</v>
      </c>
      <c r="AF618" s="379" t="n">
        <f aca="false">XIRR(B618:AA618,$B$1:$AA$1)</f>
        <v>0.155833282553312</v>
      </c>
      <c r="AG618" s="380" t="n">
        <f aca="false">1-EXP(-(1/0.25)*(AD618/ABS($AD$1010)))</f>
        <v>0.98693278980677</v>
      </c>
    </row>
    <row r="619" customFormat="false" ht="12.75" hidden="false" customHeight="false" outlineLevel="0" collapsed="false">
      <c r="A619" s="371"/>
      <c r="B619" s="376" t="n">
        <f aca="false">+[2]data1cf!A619</f>
        <v>-109261.807523122</v>
      </c>
      <c r="C619" s="376" t="n">
        <f aca="false">+[2]data1cf!B619</f>
        <v>15251.4129268073</v>
      </c>
      <c r="D619" s="376" t="n">
        <f aca="false">+[2]data1cf!C619</f>
        <v>23731.2624980415</v>
      </c>
      <c r="E619" s="376" t="n">
        <f aca="false">+[2]data1cf!D619</f>
        <v>22410.0124174613</v>
      </c>
      <c r="F619" s="376" t="n">
        <f aca="false">+[2]data1cf!E619</f>
        <v>20739.0980664856</v>
      </c>
      <c r="G619" s="376" t="n">
        <f aca="false">+[2]data1cf!F619</f>
        <v>19644.3169402488</v>
      </c>
      <c r="H619" s="376" t="n">
        <f aca="false">+[2]data1cf!G619</f>
        <v>18267.9903303687</v>
      </c>
      <c r="I619" s="376" t="n">
        <f aca="false">+[2]data1cf!H619</f>
        <v>17179.1959733856</v>
      </c>
      <c r="J619" s="376" t="n">
        <f aca="false">+[2]data1cf!I619</f>
        <v>16434.5948770806</v>
      </c>
      <c r="K619" s="376" t="n">
        <f aca="false">+[2]data1cf!J619</f>
        <v>15784.5383606351</v>
      </c>
      <c r="L619" s="376" t="n">
        <f aca="false">+[2]data1cf!K619</f>
        <v>14957.4458512592</v>
      </c>
      <c r="M619" s="376" t="n">
        <f aca="false">+[2]data1cf!L619</f>
        <v>14235.51943689</v>
      </c>
      <c r="N619" s="376" t="n">
        <f aca="false">+[2]data1cf!M619</f>
        <v>13480.3851628927</v>
      </c>
      <c r="O619" s="376" t="n">
        <f aca="false">+[2]data1cf!N619</f>
        <v>12820.0987347883</v>
      </c>
      <c r="P619" s="376" t="n">
        <f aca="false">+[2]data1cf!O619</f>
        <v>13866.7734277036</v>
      </c>
      <c r="Q619" s="376" t="n">
        <f aca="false">+[2]data1cf!P619</f>
        <v>15173.346199863</v>
      </c>
      <c r="R619" s="376" t="n">
        <f aca="false">+[2]data1cf!Q619</f>
        <v>13618.148663249</v>
      </c>
      <c r="S619" s="376" t="n">
        <f aca="false">+[2]data1cf!R619</f>
        <v>9916.07250253758</v>
      </c>
      <c r="T619" s="376" t="n">
        <f aca="false">+[2]data1cf!S619</f>
        <v>9346.99656579399</v>
      </c>
      <c r="U619" s="376" t="n">
        <f aca="false">+[2]data1cf!T619</f>
        <v>8777.94859875173</v>
      </c>
      <c r="V619" s="376" t="n">
        <f aca="false">+[2]data1cf!U619</f>
        <v>8208.92944050186</v>
      </c>
      <c r="W619" s="376" t="n">
        <f aca="false">+[2]data1cf!V619</f>
        <v>11677.6007905176</v>
      </c>
      <c r="X619" s="376" t="n">
        <f aca="false">+[2]data1cf!W619</f>
        <v>11108.6418685717</v>
      </c>
      <c r="Y619" s="376" t="n">
        <f aca="false">+[2]data1cf!X619</f>
        <v>10539.7144267711</v>
      </c>
      <c r="Z619" s="376" t="n">
        <f aca="false">+[2]data1cf!Y619</f>
        <v>9970.81940952007</v>
      </c>
      <c r="AA619" s="376" t="n">
        <f aca="false">+[2]data1cf!Z619</f>
        <v>9401.95778955518</v>
      </c>
      <c r="AB619" s="376"/>
      <c r="AC619" s="377" t="n">
        <f aca="false">XNPV(0.1,B619:AA619,$B$1:$AA$1)</f>
        <v>42138.7416229478</v>
      </c>
      <c r="AD619" s="377" t="n">
        <f aca="false">SUMPRODUCT(B619:AA619,$B$1010:$AA$1010)</f>
        <v>78222.8616457636</v>
      </c>
      <c r="AE619" s="378" t="n">
        <f aca="false">SUMPRODUCT(B619:AA619,$B$1012:$AA$1012)</f>
        <v>57467.9594357949</v>
      </c>
      <c r="AF619" s="379" t="n">
        <f aca="false">XIRR(B619:AA619,$B$1:$AA$1)</f>
        <v>0.157205872320655</v>
      </c>
      <c r="AG619" s="380" t="n">
        <f aca="false">1-EXP(-(1/0.25)*(AD619/ABS($AD$1010)))</f>
        <v>0.984554540939293</v>
      </c>
    </row>
    <row r="620" customFormat="false" ht="12.75" hidden="false" customHeight="false" outlineLevel="0" collapsed="false">
      <c r="A620" s="371"/>
      <c r="B620" s="376" t="n">
        <f aca="false">+[2]data1cf!A620</f>
        <v>-107019.958587327</v>
      </c>
      <c r="C620" s="376" t="n">
        <f aca="false">+[2]data1cf!B620</f>
        <v>14940.5995779799</v>
      </c>
      <c r="D620" s="376" t="n">
        <f aca="false">+[2]data1cf!C620</f>
        <v>23265.9532883555</v>
      </c>
      <c r="E620" s="376" t="n">
        <f aca="false">+[2]data1cf!D620</f>
        <v>21948.6377672826</v>
      </c>
      <c r="F620" s="376" t="n">
        <f aca="false">+[2]data1cf!E620</f>
        <v>20349.2737074418</v>
      </c>
      <c r="G620" s="376" t="n">
        <f aca="false">+[2]data1cf!F620</f>
        <v>19277.0845223243</v>
      </c>
      <c r="H620" s="376" t="n">
        <f aca="false">+[2]data1cf!G620</f>
        <v>17928.8685029235</v>
      </c>
      <c r="I620" s="376" t="n">
        <f aca="false">+[2]data1cf!H620</f>
        <v>16862.4141797164</v>
      </c>
      <c r="J620" s="376" t="n">
        <f aca="false">+[2]data1cf!I620</f>
        <v>16133.0909120798</v>
      </c>
      <c r="K620" s="376" t="n">
        <f aca="false">+[2]data1cf!J620</f>
        <v>15496.5053379479</v>
      </c>
      <c r="L620" s="376" t="n">
        <f aca="false">+[2]data1cf!K620</f>
        <v>14686.2502350458</v>
      </c>
      <c r="M620" s="376" t="n">
        <f aca="false">+[2]data1cf!L620</f>
        <v>13979.1364070731</v>
      </c>
      <c r="N620" s="376" t="n">
        <f aca="false">+[2]data1cf!M620</f>
        <v>13239.4960829465</v>
      </c>
      <c r="O620" s="376" t="n">
        <f aca="false">+[2]data1cf!N620</f>
        <v>12592.894910689</v>
      </c>
      <c r="P620" s="376" t="n">
        <f aca="false">+[2]data1cf!O620</f>
        <v>13617.956379697</v>
      </c>
      <c r="Q620" s="376" t="n">
        <f aca="false">+[2]data1cf!P620</f>
        <v>14897.7207103231</v>
      </c>
      <c r="R620" s="376" t="n">
        <f aca="false">+[2]data1cf!Q620</f>
        <v>13374.4329326765</v>
      </c>
      <c r="S620" s="376" t="n">
        <f aca="false">+[2]data1cf!R620</f>
        <v>9748.31648459723</v>
      </c>
      <c r="T620" s="376" t="n">
        <f aca="false">+[2]data1cf!S620</f>
        <v>9190.91692692968</v>
      </c>
      <c r="U620" s="376" t="n">
        <f aca="false">+[2]data1cf!T620</f>
        <v>8633.54476507727</v>
      </c>
      <c r="V620" s="376" t="n">
        <f aca="false">+[2]data1cf!U620</f>
        <v>8076.20082091442</v>
      </c>
      <c r="W620" s="376" t="n">
        <f aca="false">+[2]data1cf!V620</f>
        <v>11473.701490608</v>
      </c>
      <c r="X620" s="376" t="n">
        <f aca="false">+[2]data1cf!W620</f>
        <v>10916.4165468122</v>
      </c>
      <c r="Y620" s="376" t="n">
        <f aca="false">+[2]data1cf!X620</f>
        <v>10359.1624372478</v>
      </c>
      <c r="Z620" s="376" t="n">
        <f aca="false">+[2]data1cf!Y620</f>
        <v>9801.94008694161</v>
      </c>
      <c r="AA620" s="376" t="n">
        <f aca="false">+[2]data1cf!Z620</f>
        <v>9244.75044867136</v>
      </c>
      <c r="AB620" s="376"/>
      <c r="AC620" s="377" t="n">
        <f aca="false">XNPV(0.1,B620:AA620,$B$1:$AA$1)</f>
        <v>41528.0346671813</v>
      </c>
      <c r="AD620" s="377" t="n">
        <f aca="false">SUMPRODUCT(B620:AA620,$B$1010:$AA$1010)</f>
        <v>76946.5601490342</v>
      </c>
      <c r="AE620" s="378" t="n">
        <f aca="false">SUMPRODUCT(B620:AA620,$B$1012:$AA$1012)</f>
        <v>56568.6456858054</v>
      </c>
      <c r="AF620" s="379" t="n">
        <f aca="false">XIRR(B620:AA620,$B$1:$AA$1)</f>
        <v>0.157499863621832</v>
      </c>
      <c r="AG620" s="380" t="n">
        <f aca="false">1-EXP(-(1/0.25)*(AD620/ABS($AD$1010)))</f>
        <v>0.98346695884836</v>
      </c>
    </row>
    <row r="621" customFormat="false" ht="12.75" hidden="false" customHeight="false" outlineLevel="0" collapsed="false">
      <c r="A621" s="371"/>
      <c r="B621" s="376" t="n">
        <f aca="false">+[2]data1cf!A621</f>
        <v>-94157.6569979822</v>
      </c>
      <c r="C621" s="376" t="n">
        <f aca="false">+[2]data1cf!B621</f>
        <v>13413.1412979819</v>
      </c>
      <c r="D621" s="376" t="n">
        <f aca="false">+[2]data1cf!C621</f>
        <v>20763.4464288501</v>
      </c>
      <c r="E621" s="376" t="n">
        <f aca="false">+[2]data1cf!D621</f>
        <v>19565.6455628965</v>
      </c>
      <c r="F621" s="376" t="n">
        <f aca="false">+[2]data1cf!E621</f>
        <v>18112.7097745039</v>
      </c>
      <c r="G621" s="376" t="n">
        <f aca="false">+[2]data1cf!F621</f>
        <v>17170.1387610328</v>
      </c>
      <c r="H621" s="376" t="n">
        <f aca="false">+[2]data1cf!G621</f>
        <v>15983.2034090421</v>
      </c>
      <c r="I621" s="376" t="n">
        <f aca="false">+[2]data1cf!H621</f>
        <v>15044.9219735601</v>
      </c>
      <c r="J621" s="376" t="n">
        <f aca="false">+[2]data1cf!I621</f>
        <v>14403.2531579368</v>
      </c>
      <c r="K621" s="376" t="n">
        <f aca="false">+[2]data1cf!J621</f>
        <v>13843.9552725349</v>
      </c>
      <c r="L621" s="376" t="n">
        <f aca="false">+[2]data1cf!K621</f>
        <v>13130.3024859579</v>
      </c>
      <c r="M621" s="376" t="n">
        <f aca="false">+[2]data1cf!L621</f>
        <v>12508.1738461075</v>
      </c>
      <c r="N621" s="376" t="n">
        <f aca="false">+[2]data1cf!M621</f>
        <v>11857.4279398271</v>
      </c>
      <c r="O621" s="376" t="n">
        <f aca="false">+[2]data1cf!N621</f>
        <v>11289.3440508798</v>
      </c>
      <c r="P621" s="376" t="n">
        <f aca="false">+[2]data1cf!O621</f>
        <v>12190.4026043586</v>
      </c>
      <c r="Q621" s="376" t="n">
        <f aca="false">+[2]data1cf!P621</f>
        <v>13316.3571690207</v>
      </c>
      <c r="R621" s="376" t="n">
        <f aca="false">+[2]data1cf!Q621</f>
        <v>11976.1472682681</v>
      </c>
      <c r="S621" s="376" t="n">
        <f aca="false">+[2]data1cf!R621</f>
        <v>8785.83928030164</v>
      </c>
      <c r="T621" s="376" t="n">
        <f aca="false">+[2]data1cf!S621</f>
        <v>8295.43135028118</v>
      </c>
      <c r="U621" s="376" t="n">
        <f aca="false">+[2]data1cf!T621</f>
        <v>7805.04752348218</v>
      </c>
      <c r="V621" s="376" t="n">
        <f aca="false">+[2]data1cf!U621</f>
        <v>7314.68852300129</v>
      </c>
      <c r="W621" s="376" t="n">
        <f aca="false">+[2]data1cf!V621</f>
        <v>10303.8571503315</v>
      </c>
      <c r="X621" s="376" t="n">
        <f aca="false">+[2]data1cf!W621</f>
        <v>9813.55005919918</v>
      </c>
      <c r="Y621" s="376" t="n">
        <f aca="false">+[2]data1cf!X621</f>
        <v>9323.27009645496</v>
      </c>
      <c r="Z621" s="376" t="n">
        <f aca="false">+[2]data1cf!Y621</f>
        <v>8833.01807595048</v>
      </c>
      <c r="AA621" s="376" t="n">
        <f aca="false">+[2]data1cf!Z621</f>
        <v>8342.79483595297</v>
      </c>
      <c r="AB621" s="376"/>
      <c r="AC621" s="377" t="n">
        <f aca="false">XNPV(0.1,B621:AA621,$B$1:$AA$1)</f>
        <v>38593.1779054619</v>
      </c>
      <c r="AD621" s="377" t="n">
        <f aca="false">SUMPRODUCT(B621:AA621,$B$1010:$AA$1010)</f>
        <v>70242.1915963686</v>
      </c>
      <c r="AE621" s="378" t="n">
        <f aca="false">SUMPRODUCT(B621:AA621,$B$1012:$AA$1012)</f>
        <v>52007.2093347731</v>
      </c>
      <c r="AF621" s="379" t="n">
        <f aca="false">XIRR(B621:AA621,$B$1:$AA$1)</f>
        <v>0.160544046714619</v>
      </c>
      <c r="AG621" s="380" t="n">
        <f aca="false">1-EXP(-(1/0.25)*(AD621/ABS($AD$1010)))</f>
        <v>0.976363236283374</v>
      </c>
    </row>
    <row r="622" customFormat="false" ht="12.75" hidden="false" customHeight="false" outlineLevel="0" collapsed="false">
      <c r="A622" s="371"/>
      <c r="B622" s="376" t="n">
        <f aca="false">+[2]data1cf!A622</f>
        <v>-99519.5922169629</v>
      </c>
      <c r="C622" s="376" t="n">
        <f aca="false">+[2]data1cf!B622</f>
        <v>13999.2898940947</v>
      </c>
      <c r="D622" s="376" t="n">
        <f aca="false">+[2]data1cf!C622</f>
        <v>21751.2574430431</v>
      </c>
      <c r="E622" s="376" t="n">
        <f aca="false">+[2]data1cf!D622</f>
        <v>20534.3632098729</v>
      </c>
      <c r="F622" s="376" t="n">
        <f aca="false">+[2]data1cf!E622</f>
        <v>19045.0709727093</v>
      </c>
      <c r="G622" s="376" t="n">
        <f aca="false">+[2]data1cf!F622</f>
        <v>18048.4657543378</v>
      </c>
      <c r="H622" s="376" t="n">
        <f aca="false">+[2]data1cf!G622</f>
        <v>16794.2969850056</v>
      </c>
      <c r="I622" s="376" t="n">
        <f aca="false">+[2]data1cf!H622</f>
        <v>15802.5838432277</v>
      </c>
      <c r="J622" s="376" t="n">
        <f aca="false">+[2]data1cf!I622</f>
        <v>15124.374328408</v>
      </c>
      <c r="K622" s="376" t="n">
        <f aca="false">+[2]data1cf!J622</f>
        <v>14532.8573586287</v>
      </c>
      <c r="L622" s="376" t="n">
        <f aca="false">+[2]data1cf!K622</f>
        <v>13778.9337574901</v>
      </c>
      <c r="M622" s="376" t="n">
        <f aca="false">+[2]data1cf!L622</f>
        <v>13121.3771602</v>
      </c>
      <c r="N622" s="376" t="n">
        <f aca="false">+[2]data1cf!M622</f>
        <v>12433.5736475099</v>
      </c>
      <c r="O622" s="376" t="n">
        <f aca="false">+[2]data1cf!N622</f>
        <v>11832.7580904583</v>
      </c>
      <c r="P622" s="376" t="n">
        <f aca="false">+[2]data1cf!O622</f>
        <v>12785.5100049903</v>
      </c>
      <c r="Q622" s="376" t="n">
        <f aca="false">+[2]data1cf!P622</f>
        <v>13975.5835763027</v>
      </c>
      <c r="R622" s="376" t="n">
        <f aca="false">+[2]data1cf!Q622</f>
        <v>12559.0536087942</v>
      </c>
      <c r="S622" s="376" t="n">
        <f aca="false">+[2]data1cf!R622</f>
        <v>9187.06921441029</v>
      </c>
      <c r="T622" s="376" t="n">
        <f aca="false">+[2]data1cf!S622</f>
        <v>8668.73434105371</v>
      </c>
      <c r="U622" s="376" t="n">
        <f aca="false">+[2]data1cf!T622</f>
        <v>8150.42494350916</v>
      </c>
      <c r="V622" s="376" t="n">
        <f aca="false">+[2]data1cf!U622</f>
        <v>7632.14178605102</v>
      </c>
      <c r="W622" s="376" t="n">
        <f aca="false">+[2]data1cf!V622</f>
        <v>10791.5326666675</v>
      </c>
      <c r="X622" s="376" t="n">
        <f aca="false">+[2]data1cf!W622</f>
        <v>10273.304374606</v>
      </c>
      <c r="Y622" s="376" t="n">
        <f aca="false">+[2]data1cf!X622</f>
        <v>9755.10475579545</v>
      </c>
      <c r="Z622" s="376" t="n">
        <f aca="false">+[2]data1cf!Y622</f>
        <v>9236.93467043328</v>
      </c>
      <c r="AA622" s="376" t="n">
        <f aca="false">+[2]data1cf!Z622</f>
        <v>8718.79500452298</v>
      </c>
      <c r="AB622" s="376"/>
      <c r="AC622" s="377" t="n">
        <f aca="false">XNPV(0.1,B622:AA622,$B$1:$AA$1)</f>
        <v>39706.3055559086</v>
      </c>
      <c r="AD622" s="377" t="n">
        <f aca="false">SUMPRODUCT(B622:AA622,$B$1010:$AA$1010)</f>
        <v>72918.1023212944</v>
      </c>
      <c r="AE622" s="378" t="n">
        <f aca="false">SUMPRODUCT(B622:AA622,$B$1012:$AA$1012)</f>
        <v>53793.2587041521</v>
      </c>
      <c r="AF622" s="379" t="n">
        <f aca="false">XIRR(B622:AA622,$B$1:$AA$1)</f>
        <v>0.158977532447239</v>
      </c>
      <c r="AG622" s="380" t="n">
        <f aca="false">1-EXP(-(1/0.25)*(AD622/ABS($AD$1010)))</f>
        <v>0.979505890521016</v>
      </c>
    </row>
    <row r="623" customFormat="false" ht="12.75" hidden="false" customHeight="false" outlineLevel="0" collapsed="false">
      <c r="A623" s="371"/>
      <c r="B623" s="376" t="n">
        <f aca="false">+[2]data1cf!A623</f>
        <v>-92055.2133518424</v>
      </c>
      <c r="C623" s="376" t="n">
        <f aca="false">+[2]data1cf!B623</f>
        <v>13136.6265431841</v>
      </c>
      <c r="D623" s="376" t="n">
        <f aca="false">+[2]data1cf!C623</f>
        <v>20291.0157781542</v>
      </c>
      <c r="E623" s="376" t="n">
        <f aca="false">+[2]data1cf!D623</f>
        <v>19146.1320030956</v>
      </c>
      <c r="F623" s="376" t="n">
        <f aca="false">+[2]data1cf!E623</f>
        <v>17747.1259326597</v>
      </c>
      <c r="G623" s="376" t="n">
        <f aca="false">+[2]data1cf!F623</f>
        <v>16825.7420216299</v>
      </c>
      <c r="H623" s="376" t="n">
        <f aca="false">+[2]data1cf!G623</f>
        <v>15665.169254289</v>
      </c>
      <c r="I623" s="376" t="n">
        <f aca="false">+[2]data1cf!H623</f>
        <v>14747.8386783038</v>
      </c>
      <c r="J623" s="376" t="n">
        <f aca="false">+[2]data1cf!I623</f>
        <v>14120.4976674216</v>
      </c>
      <c r="K623" s="376" t="n">
        <f aca="false">+[2]data1cf!J623</f>
        <v>13573.8330583401</v>
      </c>
      <c r="L623" s="376" t="n">
        <f aca="false">+[2]data1cf!K623</f>
        <v>12875.9706748064</v>
      </c>
      <c r="M623" s="376" t="n">
        <f aca="false">+[2]data1cf!L623</f>
        <v>12267.7335276676</v>
      </c>
      <c r="N623" s="376" t="n">
        <f aca="false">+[2]data1cf!M623</f>
        <v>11631.5181082274</v>
      </c>
      <c r="O623" s="376" t="n">
        <f aca="false">+[2]data1cf!N623</f>
        <v>11076.2684824375</v>
      </c>
      <c r="P623" s="376" t="n">
        <f aca="false">+[2]data1cf!O623</f>
        <v>11957.0577909413</v>
      </c>
      <c r="Q623" s="376" t="n">
        <f aca="false">+[2]data1cf!P623</f>
        <v>13057.8709481407</v>
      </c>
      <c r="R623" s="376" t="n">
        <f aca="false">+[2]data1cf!Q623</f>
        <v>11747.586556159</v>
      </c>
      <c r="S623" s="376" t="n">
        <f aca="false">+[2]data1cf!R623</f>
        <v>8628.5148645531</v>
      </c>
      <c r="T623" s="376" t="n">
        <f aca="false">+[2]data1cf!S623</f>
        <v>8149.05723925942</v>
      </c>
      <c r="U623" s="376" t="n">
        <f aca="false">+[2]data1cf!T623</f>
        <v>7669.62317898707</v>
      </c>
      <c r="V623" s="376" t="n">
        <f aca="false">+[2]data1cf!U623</f>
        <v>7190.21339068668</v>
      </c>
      <c r="W623" s="376" t="n">
        <f aca="false">+[2]data1cf!V623</f>
        <v>10112.6369567214</v>
      </c>
      <c r="X623" s="376" t="n">
        <f aca="false">+[2]data1cf!W623</f>
        <v>9633.27791868717</v>
      </c>
      <c r="Y623" s="376" t="n">
        <f aca="false">+[2]data1cf!X623</f>
        <v>9153.94540329206</v>
      </c>
      <c r="Z623" s="376" t="n">
        <f aca="false">+[2]data1cf!Y623</f>
        <v>8674.64020621523</v>
      </c>
      <c r="AA623" s="376" t="n">
        <f aca="false">+[2]data1cf!Z623</f>
        <v>8195.36314700623</v>
      </c>
      <c r="AB623" s="376"/>
      <c r="AC623" s="377" t="n">
        <f aca="false">XNPV(0.1,B623:AA623,$B$1:$AA$1)</f>
        <v>38014.1596655849</v>
      </c>
      <c r="AD623" s="377" t="n">
        <f aca="false">SUMPRODUCT(B623:AA623,$B$1010:$AA$1010)</f>
        <v>69038.2393740497</v>
      </c>
      <c r="AE623" s="378" t="n">
        <f aca="false">SUMPRODUCT(B623:AA623,$B$1012:$AA$1012)</f>
        <v>51157.0856053628</v>
      </c>
      <c r="AF623" s="379" t="n">
        <f aca="false">XIRR(B623:AA623,$B$1:$AA$1)</f>
        <v>0.160924556405586</v>
      </c>
      <c r="AG623" s="380" t="n">
        <f aca="false">1-EXP(-(1/0.25)*(AD623/ABS($AD$1010)))</f>
        <v>0.974796274568927</v>
      </c>
    </row>
    <row r="624" customFormat="false" ht="12.75" hidden="false" customHeight="false" outlineLevel="0" collapsed="false">
      <c r="A624" s="371"/>
      <c r="B624" s="376" t="n">
        <f aca="false">+[2]data1cf!A624</f>
        <v>-111030.382787376</v>
      </c>
      <c r="C624" s="376" t="n">
        <f aca="false">+[2]data1cf!B624</f>
        <v>15439.3356201031</v>
      </c>
      <c r="D624" s="376" t="n">
        <f aca="false">+[2]data1cf!C624</f>
        <v>24057.7463305253</v>
      </c>
      <c r="E624" s="376" t="n">
        <f aca="false">+[2]data1cf!D624</f>
        <v>22670.5141610696</v>
      </c>
      <c r="F624" s="376" t="n">
        <f aca="false">+[2]data1cf!E624</f>
        <v>21046.6271367099</v>
      </c>
      <c r="G624" s="376" t="n">
        <f aca="false">+[2]data1cf!F624</f>
        <v>19934.023423234</v>
      </c>
      <c r="H624" s="376" t="n">
        <f aca="false">+[2]data1cf!G624</f>
        <v>18535.5206112954</v>
      </c>
      <c r="I624" s="376" t="n">
        <f aca="false">+[2]data1cf!H624</f>
        <v>17429.1023946007</v>
      </c>
      <c r="J624" s="376" t="n">
        <f aca="false">+[2]data1cf!I624</f>
        <v>16672.4487512024</v>
      </c>
      <c r="K624" s="376" t="n">
        <f aca="false">+[2]data1cf!J624</f>
        <v>16011.7651247044</v>
      </c>
      <c r="L624" s="376" t="n">
        <f aca="false">+[2]data1cf!K624</f>
        <v>15171.3897307735</v>
      </c>
      <c r="M624" s="376" t="n">
        <f aca="false">+[2]data1cf!L624</f>
        <v>14437.7777949216</v>
      </c>
      <c r="N624" s="376" t="n">
        <f aca="false">+[2]data1cf!M624</f>
        <v>13670.420477681</v>
      </c>
      <c r="O624" s="376" t="n">
        <f aca="false">+[2]data1cf!N624</f>
        <v>12999.3378694285</v>
      </c>
      <c r="P624" s="376" t="n">
        <f aca="false">+[2]data1cf!O624</f>
        <v>14063.0630480269</v>
      </c>
      <c r="Q624" s="376" t="n">
        <f aca="false">+[2]data1cf!P624</f>
        <v>15390.7847681871</v>
      </c>
      <c r="R624" s="376" t="n">
        <f aca="false">+[2]data1cf!Q624</f>
        <v>13810.4138983048</v>
      </c>
      <c r="S624" s="376" t="n">
        <f aca="false">+[2]data1cf!R624</f>
        <v>10048.4137763058</v>
      </c>
      <c r="T624" s="376" t="n">
        <f aca="false">+[2]data1cf!S624</f>
        <v>9470.12644494941</v>
      </c>
      <c r="U624" s="376" t="n">
        <f aca="false">+[2]data1cf!T624</f>
        <v>8891.8675360282</v>
      </c>
      <c r="V624" s="376" t="n">
        <f aca="false">+[2]data1cf!U624</f>
        <v>8313.63790221527</v>
      </c>
      <c r="W624" s="376" t="n">
        <f aca="false">+[2]data1cf!V624</f>
        <v>11838.4551872885</v>
      </c>
      <c r="X624" s="376" t="n">
        <f aca="false">+[2]data1cf!W624</f>
        <v>11260.2867647995</v>
      </c>
      <c r="Y624" s="376" t="n">
        <f aca="false">+[2]data1cf!X624</f>
        <v>10682.1503320117</v>
      </c>
      <c r="Z624" s="376" t="n">
        <f aca="false">+[2]data1cf!Y624</f>
        <v>10104.0468486162</v>
      </c>
      <c r="AA624" s="376" t="n">
        <f aca="false">+[2]data1cf!Z624</f>
        <v>9525.97730309466</v>
      </c>
      <c r="AB624" s="376"/>
      <c r="AC624" s="377" t="n">
        <f aca="false">XNPV(0.1,B624:AA624,$B$1:$AA$1)</f>
        <v>42457.193852998</v>
      </c>
      <c r="AD624" s="377" t="n">
        <f aca="false">SUMPRODUCT(B624:AA624,$B$1010:$AA$1010)</f>
        <v>79050.678998301</v>
      </c>
      <c r="AE624" s="378" t="n">
        <f aca="false">SUMPRODUCT(B624:AA624,$B$1012:$AA$1012)</f>
        <v>58004.7897265301</v>
      </c>
      <c r="AF624" s="379" t="n">
        <f aca="false">XIRR(B624:AA624,$B$1:$AA$1)</f>
        <v>0.156718457192671</v>
      </c>
      <c r="AG624" s="380" t="n">
        <f aca="false">1-EXP(-(1/0.25)*(AD624/ABS($AD$1010)))</f>
        <v>0.985221401466182</v>
      </c>
    </row>
    <row r="625" customFormat="false" ht="12.75" hidden="false" customHeight="false" outlineLevel="0" collapsed="false">
      <c r="A625" s="371"/>
      <c r="B625" s="376" t="n">
        <f aca="false">+[2]data1cf!A625</f>
        <v>-100353.819986219</v>
      </c>
      <c r="C625" s="376" t="n">
        <f aca="false">+[2]data1cf!B625</f>
        <v>14135.7907593955</v>
      </c>
      <c r="D625" s="376" t="n">
        <f aca="false">+[2]data1cf!C625</f>
        <v>21912.3177907064</v>
      </c>
      <c r="E625" s="376" t="n">
        <f aca="false">+[2]data1cf!D625</f>
        <v>20750.9649651386</v>
      </c>
      <c r="F625" s="376" t="n">
        <f aca="false">+[2]data1cf!E625</f>
        <v>19190.130838365</v>
      </c>
      <c r="G625" s="376" t="n">
        <f aca="false">+[2]data1cf!F625</f>
        <v>18185.1187981321</v>
      </c>
      <c r="H625" s="376" t="n">
        <f aca="false">+[2]data1cf!G625</f>
        <v>16920.4896294334</v>
      </c>
      <c r="I625" s="376" t="n">
        <f aca="false">+[2]data1cf!H625</f>
        <v>15920.4634045371</v>
      </c>
      <c r="J625" s="376" t="n">
        <f aca="false">+[2]data1cf!I625</f>
        <v>15236.5687658334</v>
      </c>
      <c r="K625" s="376" t="n">
        <f aca="false">+[2]data1cf!J625</f>
        <v>14640.039043421</v>
      </c>
      <c r="L625" s="376" t="n">
        <f aca="false">+[2]data1cf!K625</f>
        <v>13879.849974606</v>
      </c>
      <c r="M625" s="376" t="n">
        <f aca="false">+[2]data1cf!L625</f>
        <v>13216.7813775066</v>
      </c>
      <c r="N625" s="376" t="n">
        <f aca="false">+[2]data1cf!M625</f>
        <v>12523.2123187839</v>
      </c>
      <c r="O625" s="376" t="n">
        <f aca="false">+[2]data1cf!N625</f>
        <v>11917.3042596129</v>
      </c>
      <c r="P625" s="376" t="n">
        <f aca="false">+[2]data1cf!O625</f>
        <v>12878.0987997111</v>
      </c>
      <c r="Q625" s="376" t="n">
        <f aca="false">+[2]data1cf!P625</f>
        <v>14078.1482199848</v>
      </c>
      <c r="R625" s="376" t="n">
        <f aca="false">+[2]data1cf!Q625</f>
        <v>12649.7441218799</v>
      </c>
      <c r="S625" s="376" t="n">
        <f aca="false">+[2]data1cf!R625</f>
        <v>9249.4939060972</v>
      </c>
      <c r="T625" s="376" t="n">
        <f aca="false">+[2]data1cf!S625</f>
        <v>8726.81406572965</v>
      </c>
      <c r="U625" s="376" t="n">
        <f aca="false">+[2]data1cf!T625</f>
        <v>8204.15991472637</v>
      </c>
      <c r="V625" s="376" t="n">
        <f aca="false">+[2]data1cf!U625</f>
        <v>7681.53222376826</v>
      </c>
      <c r="W625" s="376" t="n">
        <f aca="false">+[2]data1cf!V625</f>
        <v>10867.4068504274</v>
      </c>
      <c r="X625" s="376" t="n">
        <f aca="false">+[2]data1cf!W625</f>
        <v>10344.8344847778</v>
      </c>
      <c r="Y625" s="376" t="n">
        <f aca="false">+[2]data1cf!X625</f>
        <v>9822.29103273398</v>
      </c>
      <c r="Z625" s="376" t="n">
        <f aca="false">+[2]data1cf!Y625</f>
        <v>9299.77736170413</v>
      </c>
      <c r="AA625" s="376" t="n">
        <f aca="false">+[2]data1cf!Z625</f>
        <v>8777.29436511867</v>
      </c>
      <c r="AB625" s="376"/>
      <c r="AC625" s="377" t="n">
        <f aca="false">XNPV(0.1,B625:AA625,$B$1:$AA$1)</f>
        <v>39976.2567775497</v>
      </c>
      <c r="AD625" s="377" t="n">
        <f aca="false">SUMPRODUCT(B625:AA625,$B$1010:$AA$1010)</f>
        <v>73440.1999093239</v>
      </c>
      <c r="AE625" s="378" t="n">
        <f aca="false">SUMPRODUCT(B625:AA625,$B$1012:$AA$1012)</f>
        <v>54173.2315519493</v>
      </c>
      <c r="AF625" s="379" t="n">
        <f aca="false">XIRR(B625:AA625,$B$1:$AA$1)</f>
        <v>0.15892268094338</v>
      </c>
      <c r="AG625" s="380" t="n">
        <f aca="false">1-EXP(-(1/0.25)*(AD625/ABS($AD$1010)))</f>
        <v>0.9800684889914</v>
      </c>
    </row>
    <row r="626" customFormat="false" ht="12.75" hidden="false" customHeight="false" outlineLevel="0" collapsed="false">
      <c r="A626" s="371"/>
      <c r="B626" s="376" t="n">
        <f aca="false">+[2]data1cf!A626</f>
        <v>-112193.643700836</v>
      </c>
      <c r="C626" s="376" t="n">
        <f aca="false">+[2]data1cf!B626</f>
        <v>15586.4147774081</v>
      </c>
      <c r="D626" s="376" t="n">
        <f aca="false">+[2]data1cf!C626</f>
        <v>24331.4532546431</v>
      </c>
      <c r="E626" s="376" t="n">
        <f aca="false">+[2]data1cf!D626</f>
        <v>22839.9460153137</v>
      </c>
      <c r="F626" s="376" t="n">
        <f aca="false">+[2]data1cf!E626</f>
        <v>21248.9009976958</v>
      </c>
      <c r="G626" s="376" t="n">
        <f aca="false">+[2]data1cf!F626</f>
        <v>20124.5746736355</v>
      </c>
      <c r="H626" s="376" t="n">
        <f aca="false">+[2]data1cf!G626</f>
        <v>18711.485708885</v>
      </c>
      <c r="I626" s="376" t="n">
        <f aca="false">+[2]data1cf!H626</f>
        <v>17593.4755924498</v>
      </c>
      <c r="J626" s="376" t="n">
        <f aca="false">+[2]data1cf!I626</f>
        <v>16828.8945188627</v>
      </c>
      <c r="K626" s="376" t="n">
        <f aca="false">+[2]data1cf!J626</f>
        <v>16161.2210276995</v>
      </c>
      <c r="L626" s="376" t="n">
        <f aca="false">+[2]data1cf!K626</f>
        <v>15312.1089626566</v>
      </c>
      <c r="M626" s="376" t="n">
        <f aca="false">+[2]data1cf!L626</f>
        <v>14570.8110036711</v>
      </c>
      <c r="N626" s="376" t="n">
        <f aca="false">+[2]data1cf!M626</f>
        <v>13795.4141142757</v>
      </c>
      <c r="O626" s="376" t="n">
        <f aca="false">+[2]data1cf!N626</f>
        <v>13117.2304373636</v>
      </c>
      <c r="P626" s="376" t="n">
        <f aca="false">+[2]data1cf!O626</f>
        <v>14192.1703852463</v>
      </c>
      <c r="Q626" s="376" t="n">
        <f aca="false">+[2]data1cf!P626</f>
        <v>15533.802593169</v>
      </c>
      <c r="R626" s="376" t="n">
        <f aca="false">+[2]data1cf!Q626</f>
        <v>13936.8742404107</v>
      </c>
      <c r="S626" s="376" t="n">
        <f aca="false">+[2]data1cf!R626</f>
        <v>10135.4597924544</v>
      </c>
      <c r="T626" s="376" t="n">
        <f aca="false">+[2]data1cf!S626</f>
        <v>9551.11376768066</v>
      </c>
      <c r="U626" s="376" t="n">
        <f aca="false">+[2]data1cf!T626</f>
        <v>8966.79646312285</v>
      </c>
      <c r="V626" s="376" t="n">
        <f aca="false">+[2]data1cf!U626</f>
        <v>8382.50874038746</v>
      </c>
      <c r="W626" s="376" t="n">
        <f aca="false">+[2]data1cf!V626</f>
        <v>11944.2553962499</v>
      </c>
      <c r="X626" s="376" t="n">
        <f aca="false">+[2]data1cf!W626</f>
        <v>11360.029526147</v>
      </c>
      <c r="Y626" s="376" t="n">
        <f aca="false">+[2]data1cf!X626</f>
        <v>10775.8359809002</v>
      </c>
      <c r="Z626" s="376" t="n">
        <f aca="false">+[2]data1cf!Y626</f>
        <v>10191.6757302551</v>
      </c>
      <c r="AA626" s="376" t="n">
        <f aca="false">+[2]data1cf!Z626</f>
        <v>9607.54977304987</v>
      </c>
      <c r="AB626" s="376"/>
      <c r="AC626" s="377" t="n">
        <f aca="false">XNPV(0.1,B626:AA626,$B$1:$AA$1)</f>
        <v>42735.2777401407</v>
      </c>
      <c r="AD626" s="377" t="n">
        <f aca="false">SUMPRODUCT(B626:AA626,$B$1010:$AA$1010)</f>
        <v>79668.9018795657</v>
      </c>
      <c r="AE626" s="378" t="n">
        <f aca="false">SUMPRODUCT(B626:AA626,$B$1012:$AA$1012)</f>
        <v>58429.5821714776</v>
      </c>
      <c r="AF626" s="379" t="n">
        <f aca="false">XIRR(B626:AA626,$B$1:$AA$1)</f>
        <v>0.156518355374424</v>
      </c>
      <c r="AG626" s="380" t="n">
        <f aca="false">1-EXP(-(1/0.25)*(AD626/ABS($AD$1010)))</f>
        <v>0.985700570686977</v>
      </c>
    </row>
    <row r="627" customFormat="false" ht="12.75" hidden="false" customHeight="false" outlineLevel="0" collapsed="false">
      <c r="A627" s="371"/>
      <c r="B627" s="376" t="n">
        <f aca="false">+[2]data1cf!A627</f>
        <v>-101174.513928525</v>
      </c>
      <c r="C627" s="376" t="n">
        <f aca="false">+[2]data1cf!B627</f>
        <v>14237.8241284779</v>
      </c>
      <c r="D627" s="376" t="n">
        <f aca="false">+[2]data1cf!C627</f>
        <v>22084.172690472</v>
      </c>
      <c r="E627" s="376" t="n">
        <f aca="false">+[2]data1cf!D627</f>
        <v>20834.2482696345</v>
      </c>
      <c r="F627" s="376" t="n">
        <f aca="false">+[2]data1cf!E627</f>
        <v>19332.8373717635</v>
      </c>
      <c r="G627" s="376" t="n">
        <f aca="false">+[2]data1cf!F627</f>
        <v>18319.5548950505</v>
      </c>
      <c r="H627" s="376" t="n">
        <f aca="false">+[2]data1cf!G627</f>
        <v>17044.6350279232</v>
      </c>
      <c r="I627" s="376" t="n">
        <f aca="false">+[2]data1cf!H627</f>
        <v>16036.4305845492</v>
      </c>
      <c r="J627" s="376" t="n">
        <f aca="false">+[2]data1cf!I627</f>
        <v>15346.9430527475</v>
      </c>
      <c r="K627" s="376" t="n">
        <f aca="false">+[2]data1cf!J627</f>
        <v>14745.4819004883</v>
      </c>
      <c r="L627" s="376" t="n">
        <f aca="false">+[2]data1cf!K627</f>
        <v>13979.1290098044</v>
      </c>
      <c r="M627" s="376" t="n">
        <f aca="false">+[2]data1cf!L627</f>
        <v>13310.6378350588</v>
      </c>
      <c r="N627" s="376" t="n">
        <f aca="false">+[2]data1cf!M627</f>
        <v>12611.3967657923</v>
      </c>
      <c r="O627" s="376" t="n">
        <f aca="false">+[2]data1cf!N627</f>
        <v>12000.4788210786</v>
      </c>
      <c r="P627" s="376" t="n">
        <f aca="false">+[2]data1cf!O627</f>
        <v>12969.1855097838</v>
      </c>
      <c r="Q627" s="376" t="n">
        <f aca="false">+[2]data1cf!P627</f>
        <v>14179.0489390292</v>
      </c>
      <c r="R627" s="376" t="n">
        <f aca="false">+[2]data1cf!Q627</f>
        <v>12738.9633464815</v>
      </c>
      <c r="S627" s="376" t="n">
        <f aca="false">+[2]data1cf!R627</f>
        <v>9310.90587079777</v>
      </c>
      <c r="T627" s="376" t="n">
        <f aca="false">+[2]data1cf!S627</f>
        <v>8783.95155259955</v>
      </c>
      <c r="U627" s="376" t="n">
        <f aca="false">+[2]data1cf!T627</f>
        <v>8257.0231338533</v>
      </c>
      <c r="V627" s="376" t="n">
        <f aca="false">+[2]data1cf!U627</f>
        <v>7730.12139154259</v>
      </c>
      <c r="W627" s="376" t="n">
        <f aca="false">+[2]data1cf!V627</f>
        <v>10942.0501136752</v>
      </c>
      <c r="X627" s="376" t="n">
        <f aca="false">+[2]data1cf!W627</f>
        <v>10415.2041491236</v>
      </c>
      <c r="Y627" s="376" t="n">
        <f aca="false">+[2]data1cf!X627</f>
        <v>9888.38733463334</v>
      </c>
      <c r="Z627" s="376" t="n">
        <f aca="false">+[2]data1cf!Y627</f>
        <v>9361.60054470631</v>
      </c>
      <c r="AA627" s="376" t="n">
        <f aca="false">+[2]data1cf!Z627</f>
        <v>8834.84468007942</v>
      </c>
      <c r="AB627" s="376"/>
      <c r="AC627" s="377" t="n">
        <f aca="false">XNPV(0.1,B627:AA627,$B$1:$AA$1)</f>
        <v>40126.0866956703</v>
      </c>
      <c r="AD627" s="377" t="n">
        <f aca="false">SUMPRODUCT(B627:AA627,$B$1010:$AA$1010)</f>
        <v>73824.7210435913</v>
      </c>
      <c r="AE627" s="378" t="n">
        <f aca="false">SUMPRODUCT(B627:AA627,$B$1012:$AA$1012)</f>
        <v>54423.4518705754</v>
      </c>
      <c r="AF627" s="379" t="n">
        <f aca="false">XIRR(B627:AA627,$B$1:$AA$1)</f>
        <v>0.158668524714443</v>
      </c>
      <c r="AG627" s="380" t="n">
        <f aca="false">1-EXP(-(1/0.25)*(AD627/ABS($AD$1010)))</f>
        <v>0.980472938747362</v>
      </c>
    </row>
    <row r="628" customFormat="false" ht="12.75" hidden="false" customHeight="false" outlineLevel="0" collapsed="false">
      <c r="A628" s="371"/>
      <c r="B628" s="376" t="n">
        <f aca="false">+[2]data1cf!A628</f>
        <v>-112199.261511897</v>
      </c>
      <c r="C628" s="376" t="n">
        <f aca="false">+[2]data1cf!B628</f>
        <v>15584.6355689687</v>
      </c>
      <c r="D628" s="376" t="n">
        <f aca="false">+[2]data1cf!C628</f>
        <v>24313.464193415</v>
      </c>
      <c r="E628" s="376" t="n">
        <f aca="false">+[2]data1cf!D628</f>
        <v>22917.7839591622</v>
      </c>
      <c r="F628" s="376" t="n">
        <f aca="false">+[2]data1cf!E628</f>
        <v>21249.877851917</v>
      </c>
      <c r="G628" s="376" t="n">
        <f aca="false">+[2]data1cf!F628</f>
        <v>20125.4949150962</v>
      </c>
      <c r="H628" s="376" t="n">
        <f aca="false">+[2]data1cf!G628</f>
        <v>18712.3355084959</v>
      </c>
      <c r="I628" s="376" t="n">
        <f aca="false">+[2]data1cf!H628</f>
        <v>17594.2694105506</v>
      </c>
      <c r="J628" s="376" t="n">
        <f aca="false">+[2]data1cf!I628</f>
        <v>16829.6500525128</v>
      </c>
      <c r="K628" s="376" t="n">
        <f aca="false">+[2]data1cf!J628</f>
        <v>16161.9428047448</v>
      </c>
      <c r="L628" s="376" t="n">
        <f aca="false">+[2]data1cf!K628</f>
        <v>15312.7885471318</v>
      </c>
      <c r="M628" s="376" t="n">
        <f aca="false">+[2]data1cf!L628</f>
        <v>14571.4534695383</v>
      </c>
      <c r="N628" s="376" t="n">
        <f aca="false">+[2]data1cf!M628</f>
        <v>13796.0177541179</v>
      </c>
      <c r="O628" s="376" t="n">
        <f aca="false">+[2]data1cf!N628</f>
        <v>13117.7997835563</v>
      </c>
      <c r="P628" s="376" t="n">
        <f aca="false">+[2]data1cf!O628</f>
        <v>14192.7938916486</v>
      </c>
      <c r="Q628" s="376" t="n">
        <f aca="false">+[2]data1cf!P628</f>
        <v>15534.4932783882</v>
      </c>
      <c r="R628" s="376" t="n">
        <f aca="false">+[2]data1cf!Q628</f>
        <v>13937.4849635085</v>
      </c>
      <c r="S628" s="376" t="n">
        <f aca="false">+[2]data1cf!R628</f>
        <v>10135.8801694022</v>
      </c>
      <c r="T628" s="376" t="n">
        <f aca="false">+[2]data1cf!S628</f>
        <v>9551.50488498904</v>
      </c>
      <c r="U628" s="376" t="n">
        <f aca="false">+[2]data1cf!T628</f>
        <v>8967.15832222989</v>
      </c>
      <c r="V628" s="376" t="n">
        <f aca="false">+[2]data1cf!U628</f>
        <v>8382.84134277441</v>
      </c>
      <c r="W628" s="376" t="n">
        <f aca="false">+[2]data1cf!V628</f>
        <v>11944.7663440323</v>
      </c>
      <c r="X628" s="376" t="n">
        <f aca="false">+[2]data1cf!W628</f>
        <v>11360.5112203065</v>
      </c>
      <c r="Y628" s="376" t="n">
        <f aca="false">+[2]data1cf!X628</f>
        <v>10776.2884230552</v>
      </c>
      <c r="Z628" s="376" t="n">
        <f aca="false">+[2]data1cf!Y628</f>
        <v>10192.0989220729</v>
      </c>
      <c r="AA628" s="376" t="n">
        <f aca="false">+[2]data1cf!Z628</f>
        <v>9607.94371624753</v>
      </c>
      <c r="AB628" s="376"/>
      <c r="AC628" s="377" t="n">
        <f aca="false">XNPV(0.1,B628:AA628,$B$1:$AA$1)</f>
        <v>42776.2532013947</v>
      </c>
      <c r="AD628" s="377" t="n">
        <f aca="false">SUMPRODUCT(B628:AA628,$B$1010:$AA$1010)</f>
        <v>79717.7347669843</v>
      </c>
      <c r="AE628" s="378" t="n">
        <f aca="false">SUMPRODUCT(B628:AA628,$B$1012:$AA$1012)</f>
        <v>58474.8840480035</v>
      </c>
      <c r="AF628" s="379" t="n">
        <f aca="false">XIRR(B628:AA628,$B$1:$AA$1)</f>
        <v>0.156576329781659</v>
      </c>
      <c r="AG628" s="380" t="n">
        <f aca="false">1-EXP(-(1/0.25)*(AD628/ABS($AD$1010)))</f>
        <v>0.985737751089478</v>
      </c>
    </row>
    <row r="629" customFormat="false" ht="12.75" hidden="false" customHeight="false" outlineLevel="0" collapsed="false">
      <c r="A629" s="371"/>
      <c r="B629" s="376" t="n">
        <f aca="false">+[2]data1cf!A629</f>
        <v>-95908.9649339528</v>
      </c>
      <c r="C629" s="376" t="n">
        <f aca="false">+[2]data1cf!B629</f>
        <v>13606.4846815339</v>
      </c>
      <c r="D629" s="376" t="n">
        <f aca="false">+[2]data1cf!C629</f>
        <v>21038.0686981402</v>
      </c>
      <c r="E629" s="376" t="n">
        <f aca="false">+[2]data1cf!D629</f>
        <v>19862.5183812445</v>
      </c>
      <c r="F629" s="376" t="n">
        <f aca="false">+[2]data1cf!E629</f>
        <v>18417.2363118309</v>
      </c>
      <c r="G629" s="376" t="n">
        <f aca="false">+[2]data1cf!F629</f>
        <v>17457.0167203761</v>
      </c>
      <c r="H629" s="376" t="n">
        <f aca="false">+[2]data1cf!G629</f>
        <v>16248.1216817156</v>
      </c>
      <c r="I629" s="376" t="n">
        <f aca="false">+[2]data1cf!H629</f>
        <v>15292.3884555187</v>
      </c>
      <c r="J629" s="376" t="n">
        <f aca="false">+[2]data1cf!I629</f>
        <v>14638.7847667806</v>
      </c>
      <c r="K629" s="376" t="n">
        <f aca="false">+[2]data1cf!J629</f>
        <v>14068.9635281759</v>
      </c>
      <c r="L629" s="376" t="n">
        <f aca="false">+[2]data1cf!K629</f>
        <v>13342.1575433133</v>
      </c>
      <c r="M629" s="376" t="n">
        <f aca="false">+[2]data1cf!L629</f>
        <v>12708.4574725363</v>
      </c>
      <c r="N629" s="376" t="n">
        <f aca="false">+[2]data1cf!M629</f>
        <v>12045.6078616152</v>
      </c>
      <c r="O629" s="376" t="n">
        <f aca="false">+[2]data1cf!N629</f>
        <v>11466.8332000703</v>
      </c>
      <c r="P629" s="376" t="n">
        <f aca="false">+[2]data1cf!O629</f>
        <v>12384.7757683222</v>
      </c>
      <c r="Q629" s="376" t="n">
        <f aca="false">+[2]data1cf!P629</f>
        <v>13531.6727951005</v>
      </c>
      <c r="R629" s="376" t="n">
        <f aca="false">+[2]data1cf!Q629</f>
        <v>12166.5353386941</v>
      </c>
      <c r="S629" s="376" t="n">
        <f aca="false">+[2]data1cf!R629</f>
        <v>8916.88845174</v>
      </c>
      <c r="T629" s="376" t="n">
        <f aca="false">+[2]data1cf!S629</f>
        <v>8417.35906174388</v>
      </c>
      <c r="U629" s="376" t="n">
        <f aca="false">+[2]data1cf!T629</f>
        <v>7917.8542232829</v>
      </c>
      <c r="V629" s="376" t="n">
        <f aca="false">+[2]data1cf!U629</f>
        <v>7418.37467290308</v>
      </c>
      <c r="W629" s="376" t="n">
        <f aca="false">+[2]data1cf!V629</f>
        <v>10463.1410594162</v>
      </c>
      <c r="X629" s="376" t="n">
        <f aca="false">+[2]data1cf!W629</f>
        <v>9963.71438388528</v>
      </c>
      <c r="Y629" s="376" t="n">
        <f aca="false">+[2]data1cf!X629</f>
        <v>9464.31534132347</v>
      </c>
      <c r="Z629" s="376" t="n">
        <f aca="false">+[2]data1cf!Y629</f>
        <v>8964.94476071981</v>
      </c>
      <c r="AA629" s="376" t="n">
        <f aca="false">+[2]data1cf!Z629</f>
        <v>8465.60349593305</v>
      </c>
      <c r="AB629" s="376"/>
      <c r="AC629" s="377" t="n">
        <f aca="false">XNPV(0.1,B629:AA629,$B$1:$AA$1)</f>
        <v>38904.130285409</v>
      </c>
      <c r="AD629" s="377" t="n">
        <f aca="false">SUMPRODUCT(B629:AA629,$B$1010:$AA$1010)</f>
        <v>71058.1510345596</v>
      </c>
      <c r="AE629" s="378" t="n">
        <f aca="false">SUMPRODUCT(B629:AA629,$B$1012:$AA$1012)</f>
        <v>52534.7288992166</v>
      </c>
      <c r="AF629" s="379" t="n">
        <f aca="false">XIRR(B629:AA629,$B$1:$AA$1)</f>
        <v>0.159915356614933</v>
      </c>
      <c r="AG629" s="380" t="n">
        <f aca="false">1-EXP(-(1/0.25)*(AD629/ABS($AD$1010)))</f>
        <v>0.977369455315344</v>
      </c>
    </row>
    <row r="630" customFormat="false" ht="12.75" hidden="false" customHeight="false" outlineLevel="0" collapsed="false">
      <c r="A630" s="371"/>
      <c r="B630" s="376" t="n">
        <f aca="false">+[2]data1cf!A630</f>
        <v>-98113.2667424076</v>
      </c>
      <c r="C630" s="376" t="n">
        <f aca="false">+[2]data1cf!B630</f>
        <v>13853.5191443881</v>
      </c>
      <c r="D630" s="376" t="n">
        <f aca="false">+[2]data1cf!C630</f>
        <v>21499.647287264</v>
      </c>
      <c r="E630" s="376" t="n">
        <f aca="false">+[2]data1cf!D630</f>
        <v>20276.51998937</v>
      </c>
      <c r="F630" s="376" t="n">
        <f aca="false">+[2]data1cf!E630</f>
        <v>18800.5317809858</v>
      </c>
      <c r="G630" s="376" t="n">
        <f aca="false">+[2]data1cf!F630</f>
        <v>17818.0986247049</v>
      </c>
      <c r="H630" s="376" t="n">
        <f aca="false">+[2]data1cf!G630</f>
        <v>16581.5637997766</v>
      </c>
      <c r="I630" s="376" t="n">
        <f aca="false">+[2]data1cf!H630</f>
        <v>15603.8646970805</v>
      </c>
      <c r="J630" s="376" t="n">
        <f aca="false">+[2]data1cf!I630</f>
        <v>14935.2390571192</v>
      </c>
      <c r="K630" s="376" t="n">
        <f aca="false">+[2]data1cf!J630</f>
        <v>14352.1724913967</v>
      </c>
      <c r="L630" s="376" t="n">
        <f aca="false">+[2]data1cf!K630</f>
        <v>13608.8110977609</v>
      </c>
      <c r="M630" s="376" t="n">
        <f aca="false">+[2]data1cf!L630</f>
        <v>12960.546526022</v>
      </c>
      <c r="N630" s="376" t="n">
        <f aca="false">+[2]data1cf!M630</f>
        <v>12282.4624623352</v>
      </c>
      <c r="O630" s="376" t="n">
        <f aca="false">+[2]data1cf!N630</f>
        <v>11690.2317495236</v>
      </c>
      <c r="P630" s="376" t="n">
        <f aca="false">+[2]data1cf!O630</f>
        <v>12629.4255572256</v>
      </c>
      <c r="Q630" s="376" t="n">
        <f aca="false">+[2]data1cf!P630</f>
        <v>13802.6820300888</v>
      </c>
      <c r="R630" s="376" t="n">
        <f aca="false">+[2]data1cf!Q630</f>
        <v>12406.1692484871</v>
      </c>
      <c r="S630" s="376" t="n">
        <f aca="false">+[2]data1cf!R630</f>
        <v>9081.83484389912</v>
      </c>
      <c r="T630" s="376" t="n">
        <f aca="false">+[2]data1cf!S630</f>
        <v>8570.82463416418</v>
      </c>
      <c r="U630" s="376" t="n">
        <f aca="false">+[2]data1cf!T630</f>
        <v>8059.83954023895</v>
      </c>
      <c r="V630" s="376" t="n">
        <f aca="false">+[2]data1cf!U630</f>
        <v>7548.88031559776</v>
      </c>
      <c r="W630" s="376" t="n">
        <f aca="false">+[2]data1cf!V630</f>
        <v>10663.625395518</v>
      </c>
      <c r="X630" s="376" t="n">
        <f aca="false">+[2]data1cf!W630</f>
        <v>10152.7202609628</v>
      </c>
      <c r="Y630" s="376" t="n">
        <f aca="false">+[2]data1cf!X630</f>
        <v>9641.84339447265</v>
      </c>
      <c r="Z630" s="376" t="n">
        <f aca="false">+[2]data1cf!Y630</f>
        <v>9130.99564408959</v>
      </c>
      <c r="AA630" s="376" t="n">
        <f aca="false">+[2]data1cf!Z630</f>
        <v>8620.17788329681</v>
      </c>
      <c r="AB630" s="376"/>
      <c r="AC630" s="377" t="n">
        <f aca="false">XNPV(0.1,B630:AA630,$B$1:$AA$1)</f>
        <v>39424.9383619998</v>
      </c>
      <c r="AD630" s="377" t="n">
        <f aca="false">SUMPRODUCT(B630:AA630,$B$1010:$AA$1010)</f>
        <v>72227.3448042586</v>
      </c>
      <c r="AE630" s="378" t="n">
        <f aca="false">SUMPRODUCT(B630:AA630,$B$1012:$AA$1012)</f>
        <v>53335.7036139629</v>
      </c>
      <c r="AF630" s="379" t="n">
        <f aca="false">XIRR(B630:AA630,$B$1:$AA$1)</f>
        <v>0.159392471109273</v>
      </c>
      <c r="AG630" s="380" t="n">
        <f aca="false">1-EXP(-(1/0.25)*(AD630/ABS($AD$1010)))</f>
        <v>0.978737070941939</v>
      </c>
    </row>
    <row r="631" customFormat="false" ht="12.75" hidden="false" customHeight="false" outlineLevel="0" collapsed="false">
      <c r="A631" s="371"/>
      <c r="B631" s="376" t="n">
        <f aca="false">+[2]data1cf!A631</f>
        <v>-91127.0883361048</v>
      </c>
      <c r="C631" s="376" t="n">
        <f aca="false">+[2]data1cf!B631</f>
        <v>13063.5199888675</v>
      </c>
      <c r="D631" s="376" t="n">
        <f aca="false">+[2]data1cf!C631</f>
        <v>20154.9684127242</v>
      </c>
      <c r="E631" s="376" t="n">
        <f aca="false">+[2]data1cf!D631</f>
        <v>19033.8266895788</v>
      </c>
      <c r="F631" s="376" t="n">
        <f aca="false">+[2]data1cf!E631</f>
        <v>17585.7387251652</v>
      </c>
      <c r="G631" s="376" t="n">
        <f aca="false">+[2]data1cf!F631</f>
        <v>16673.7078732877</v>
      </c>
      <c r="H631" s="376" t="n">
        <f aca="false">+[2]data1cf!G631</f>
        <v>15524.7728848418</v>
      </c>
      <c r="I631" s="376" t="n">
        <f aca="false">+[2]data1cf!H631</f>
        <v>14616.6910784187</v>
      </c>
      <c r="J631" s="376" t="n">
        <f aca="false">+[2]data1cf!I631</f>
        <v>13995.6750855815</v>
      </c>
      <c r="K631" s="376" t="n">
        <f aca="false">+[2]data1cf!J631</f>
        <v>13454.5874439518</v>
      </c>
      <c r="L631" s="376" t="n">
        <f aca="false">+[2]data1cf!K631</f>
        <v>12763.695743366</v>
      </c>
      <c r="M631" s="376" t="n">
        <f aca="false">+[2]data1cf!L631</f>
        <v>12161.5910040639</v>
      </c>
      <c r="N631" s="376" t="n">
        <f aca="false">+[2]data1cf!M631</f>
        <v>11531.7900768038</v>
      </c>
      <c r="O631" s="376" t="n">
        <f aca="false">+[2]data1cf!N631</f>
        <v>10982.206144226</v>
      </c>
      <c r="P631" s="376" t="n">
        <f aca="false">+[2]data1cf!O631</f>
        <v>11854.0475823097</v>
      </c>
      <c r="Q631" s="376" t="n">
        <f aca="false">+[2]data1cf!P631</f>
        <v>12943.7620500199</v>
      </c>
      <c r="R631" s="376" t="n">
        <f aca="false">+[2]data1cf!Q631</f>
        <v>11646.6882919354</v>
      </c>
      <c r="S631" s="376" t="n">
        <f aca="false">+[2]data1cf!R631</f>
        <v>8559.06390632617</v>
      </c>
      <c r="T631" s="376" t="n">
        <f aca="false">+[2]data1cf!S631</f>
        <v>8084.44029965911</v>
      </c>
      <c r="U631" s="376" t="n">
        <f aca="false">+[2]data1cf!T631</f>
        <v>7609.84002042461</v>
      </c>
      <c r="V631" s="376" t="n">
        <f aca="false">+[2]data1cf!U631</f>
        <v>7135.26376844562</v>
      </c>
      <c r="W631" s="376" t="n">
        <f aca="false">+[2]data1cf!V631</f>
        <v>10028.2226869122</v>
      </c>
      <c r="X631" s="376" t="n">
        <f aca="false">+[2]data1cf!W631</f>
        <v>9553.69667352182</v>
      </c>
      <c r="Y631" s="376" t="n">
        <f aca="false">+[2]data1cf!X631</f>
        <v>9079.19691536224</v>
      </c>
      <c r="Z631" s="376" t="n">
        <f aca="false">+[2]data1cf!Y631</f>
        <v>8604.72420009043</v>
      </c>
      <c r="AA631" s="376" t="n">
        <f aca="false">+[2]data1cf!Z631</f>
        <v>8130.27933899302</v>
      </c>
      <c r="AB631" s="376"/>
      <c r="AC631" s="377" t="n">
        <f aca="false">XNPV(0.1,B631:AA631,$B$1:$AA$1)</f>
        <v>37917.7180485494</v>
      </c>
      <c r="AD631" s="377" t="n">
        <f aca="false">SUMPRODUCT(B631:AA631,$B$1010:$AA$1010)</f>
        <v>68680.5798682524</v>
      </c>
      <c r="AE631" s="378" t="n">
        <f aca="false">SUMPRODUCT(B631:AA631,$B$1012:$AA$1012)</f>
        <v>50949.6684933579</v>
      </c>
      <c r="AF631" s="379" t="n">
        <f aca="false">XIRR(B631:AA631,$B$1:$AA$1)</f>
        <v>0.161414758121899</v>
      </c>
      <c r="AG631" s="380" t="n">
        <f aca="false">1-EXP(-(1/0.25)*(AD631/ABS($AD$1010)))</f>
        <v>0.974311064305017</v>
      </c>
    </row>
    <row r="632" customFormat="false" ht="12.75" hidden="false" customHeight="false" outlineLevel="0" collapsed="false">
      <c r="A632" s="371"/>
      <c r="B632" s="376" t="n">
        <f aca="false">+[2]data1cf!A632</f>
        <v>-100763.795881856</v>
      </c>
      <c r="C632" s="376" t="n">
        <f aca="false">+[2]data1cf!B632</f>
        <v>14186.4869355447</v>
      </c>
      <c r="D632" s="376" t="n">
        <f aca="false">+[2]data1cf!C632</f>
        <v>22040.6595148232</v>
      </c>
      <c r="E632" s="376" t="n">
        <f aca="false">+[2]data1cf!D632</f>
        <v>20797.6859584119</v>
      </c>
      <c r="F632" s="376" t="n">
        <f aca="false">+[2]data1cf!E632</f>
        <v>19261.4195805227</v>
      </c>
      <c r="G632" s="376" t="n">
        <f aca="false">+[2]data1cf!F632</f>
        <v>18252.276061515</v>
      </c>
      <c r="H632" s="376" t="n">
        <f aca="false">+[2]data1cf!G632</f>
        <v>16982.5061965256</v>
      </c>
      <c r="I632" s="376" t="n">
        <f aca="false">+[2]data1cf!H632</f>
        <v>15978.3945601595</v>
      </c>
      <c r="J632" s="376" t="n">
        <f aca="false">+[2]data1cf!I632</f>
        <v>15291.7060037249</v>
      </c>
      <c r="K632" s="376" t="n">
        <f aca="false">+[2]data1cf!J632</f>
        <v>14692.7127961275</v>
      </c>
      <c r="L632" s="376" t="n">
        <f aca="false">+[2]data1cf!K632</f>
        <v>13929.4446033408</v>
      </c>
      <c r="M632" s="376" t="n">
        <f aca="false">+[2]data1cf!L632</f>
        <v>13263.6671692285</v>
      </c>
      <c r="N632" s="376" t="n">
        <f aca="false">+[2]data1cf!M632</f>
        <v>12567.2646698248</v>
      </c>
      <c r="O632" s="376" t="n">
        <f aca="false">+[2]data1cf!N632</f>
        <v>11958.8539330946</v>
      </c>
      <c r="P632" s="376" t="n">
        <f aca="false">+[2]data1cf!O632</f>
        <v>12923.6009700303</v>
      </c>
      <c r="Q632" s="376" t="n">
        <f aca="false">+[2]data1cf!P632</f>
        <v>14128.5529574007</v>
      </c>
      <c r="R632" s="376" t="n">
        <f aca="false">+[2]data1cf!Q632</f>
        <v>12694.3133938443</v>
      </c>
      <c r="S632" s="376" t="n">
        <f aca="false">+[2]data1cf!R632</f>
        <v>9280.17212112127</v>
      </c>
      <c r="T632" s="376" t="n">
        <f aca="false">+[2]data1cf!S632</f>
        <v>8755.35697453702</v>
      </c>
      <c r="U632" s="376" t="n">
        <f aca="false">+[2]data1cf!T632</f>
        <v>8230.56762226589</v>
      </c>
      <c r="V632" s="376" t="n">
        <f aca="false">+[2]data1cf!U632</f>
        <v>7705.8048381373</v>
      </c>
      <c r="W632" s="376" t="n">
        <f aca="false">+[2]data1cf!V632</f>
        <v>10904.6947322136</v>
      </c>
      <c r="X632" s="376" t="n">
        <f aca="false">+[2]data1cf!W632</f>
        <v>10379.9874994142</v>
      </c>
      <c r="Y632" s="376" t="n">
        <f aca="false">+[2]data1cf!X632</f>
        <v>9855.30929834152</v>
      </c>
      <c r="Z632" s="376" t="n">
        <f aca="false">+[2]data1cf!Y632</f>
        <v>9330.66099994728</v>
      </c>
      <c r="AA632" s="376" t="n">
        <f aca="false">+[2]data1cf!Z632</f>
        <v>8806.04350131187</v>
      </c>
      <c r="AB632" s="376"/>
      <c r="AC632" s="377" t="n">
        <f aca="false">XNPV(0.1,B632:AA632,$B$1:$AA$1)</f>
        <v>40089.8062009015</v>
      </c>
      <c r="AD632" s="377" t="n">
        <f aca="false">SUMPRODUCT(B632:AA632,$B$1010:$AA$1010)</f>
        <v>73674.6259965258</v>
      </c>
      <c r="AE632" s="378" t="n">
        <f aca="false">SUMPRODUCT(B632:AA632,$B$1012:$AA$1012)</f>
        <v>54339.100779273</v>
      </c>
      <c r="AF632" s="379" t="n">
        <f aca="false">XIRR(B632:AA632,$B$1:$AA$1)</f>
        <v>0.158864347565059</v>
      </c>
      <c r="AG632" s="380" t="n">
        <f aca="false">1-EXP(-(1/0.25)*(AD632/ABS($AD$1010)))</f>
        <v>0.980316050545086</v>
      </c>
    </row>
    <row r="633" customFormat="false" ht="12.75" hidden="false" customHeight="false" outlineLevel="0" collapsed="false">
      <c r="A633" s="371"/>
      <c r="B633" s="376" t="n">
        <f aca="false">+[2]data1cf!A633</f>
        <v>-95874.5914294734</v>
      </c>
      <c r="C633" s="376" t="n">
        <f aca="false">+[2]data1cf!B633</f>
        <v>13550.9481744364</v>
      </c>
      <c r="D633" s="376" t="n">
        <f aca="false">+[2]data1cf!C633</f>
        <v>21092.9541541987</v>
      </c>
      <c r="E633" s="376" t="n">
        <f aca="false">+[2]data1cf!D633</f>
        <v>19823.2613354526</v>
      </c>
      <c r="F633" s="376" t="n">
        <f aca="false">+[2]data1cf!E633</f>
        <v>18411.2592679999</v>
      </c>
      <c r="G633" s="376" t="n">
        <f aca="false">+[2]data1cf!F633</f>
        <v>17451.3860710666</v>
      </c>
      <c r="H633" s="376" t="n">
        <f aca="false">+[2]data1cf!G633</f>
        <v>16242.9220424943</v>
      </c>
      <c r="I633" s="376" t="n">
        <f aca="false">+[2]data1cf!H633</f>
        <v>15287.5313484096</v>
      </c>
      <c r="J633" s="376" t="n">
        <f aca="false">+[2]data1cf!I633</f>
        <v>14634.1619094034</v>
      </c>
      <c r="K633" s="376" t="n">
        <f aca="false">+[2]data1cf!J633</f>
        <v>14064.5472161588</v>
      </c>
      <c r="L633" s="376" t="n">
        <f aca="false">+[2]data1cf!K633</f>
        <v>13337.9993935023</v>
      </c>
      <c r="M633" s="376" t="n">
        <f aca="false">+[2]data1cf!L633</f>
        <v>12704.5264390562</v>
      </c>
      <c r="N633" s="376" t="n">
        <f aca="false">+[2]data1cf!M633</f>
        <v>12041.9143915796</v>
      </c>
      <c r="O633" s="376" t="n">
        <f aca="false">+[2]data1cf!N633</f>
        <v>11463.3495613913</v>
      </c>
      <c r="P633" s="376" t="n">
        <f aca="false">+[2]data1cf!O633</f>
        <v>12380.9607414586</v>
      </c>
      <c r="Q633" s="376" t="n">
        <f aca="false">+[2]data1cf!P633</f>
        <v>13527.4467235539</v>
      </c>
      <c r="R633" s="376" t="n">
        <f aca="false">+[2]data1cf!Q633</f>
        <v>12162.7985285894</v>
      </c>
      <c r="S633" s="376" t="n">
        <f aca="false">+[2]data1cf!R633</f>
        <v>8914.31630598029</v>
      </c>
      <c r="T633" s="376" t="n">
        <f aca="false">+[2]data1cf!S633</f>
        <v>8414.96594591883</v>
      </c>
      <c r="U633" s="376" t="n">
        <f aca="false">+[2]data1cf!T633</f>
        <v>7915.64012859328</v>
      </c>
      <c r="V633" s="376" t="n">
        <f aca="false">+[2]data1cf!U633</f>
        <v>7416.33959028575</v>
      </c>
      <c r="W633" s="376" t="n">
        <f aca="false">+[2]data1cf!V633</f>
        <v>10460.0147410515</v>
      </c>
      <c r="X633" s="376" t="n">
        <f aca="false">+[2]data1cf!W633</f>
        <v>9960.76705864269</v>
      </c>
      <c r="Y633" s="376" t="n">
        <f aca="false">+[2]data1cf!X633</f>
        <v>9461.54699929938</v>
      </c>
      <c r="Z633" s="376" t="n">
        <f aca="false">+[2]data1cf!Y633</f>
        <v>8962.35539171353</v>
      </c>
      <c r="AA633" s="376" t="n">
        <f aca="false">+[2]data1cf!Z633</f>
        <v>8463.19308943788</v>
      </c>
      <c r="AB633" s="376"/>
      <c r="AC633" s="377" t="n">
        <f aca="false">XNPV(0.1,B633:AA633,$B$1:$AA$1)</f>
        <v>38875.6806584923</v>
      </c>
      <c r="AD633" s="377" t="n">
        <f aca="false">SUMPRODUCT(B633:AA633,$B$1010:$AA$1010)</f>
        <v>71018.7761182787</v>
      </c>
      <c r="AE633" s="378" t="n">
        <f aca="false">SUMPRODUCT(B633:AA633,$B$1012:$AA$1012)</f>
        <v>52501.4387361065</v>
      </c>
      <c r="AF633" s="379" t="n">
        <f aca="false">XIRR(B633:AA633,$B$1:$AA$1)</f>
        <v>0.159882804049612</v>
      </c>
      <c r="AG633" s="380" t="n">
        <f aca="false">1-EXP(-(1/0.25)*(AD633/ABS($AD$1010)))</f>
        <v>0.977321897841042</v>
      </c>
    </row>
    <row r="634" customFormat="false" ht="12.75" hidden="false" customHeight="false" outlineLevel="0" collapsed="false">
      <c r="A634" s="371"/>
      <c r="B634" s="376" t="n">
        <f aca="false">+[2]data1cf!A634</f>
        <v>-92958.0503441272</v>
      </c>
      <c r="C634" s="376" t="n">
        <f aca="false">+[2]data1cf!B634</f>
        <v>13234.0025954348</v>
      </c>
      <c r="D634" s="376" t="n">
        <f aca="false">+[2]data1cf!C634</f>
        <v>20474.7409802308</v>
      </c>
      <c r="E634" s="376" t="n">
        <f aca="false">+[2]data1cf!D634</f>
        <v>19343.6444483182</v>
      </c>
      <c r="F634" s="376" t="n">
        <f aca="false">+[2]data1cf!E634</f>
        <v>17904.1159270429</v>
      </c>
      <c r="G634" s="376" t="n">
        <f aca="false">+[2]data1cf!F634</f>
        <v>16973.6337936287</v>
      </c>
      <c r="H634" s="376" t="n">
        <f aca="false">+[2]data1cf!G634</f>
        <v>15801.7403344453</v>
      </c>
      <c r="I634" s="376" t="n">
        <f aca="false">+[2]data1cf!H634</f>
        <v>14875.4129841548</v>
      </c>
      <c r="J634" s="376" t="n">
        <f aca="false">+[2]data1cf!I634</f>
        <v>14241.9192889131</v>
      </c>
      <c r="K634" s="376" t="n">
        <f aca="false">+[2]data1cf!J634</f>
        <v>13689.8296644136</v>
      </c>
      <c r="L634" s="376" t="n">
        <f aca="false">+[2]data1cf!K634</f>
        <v>12985.1865236326</v>
      </c>
      <c r="M634" s="376" t="n">
        <f aca="false">+[2]data1cf!L634</f>
        <v>12370.9840544167</v>
      </c>
      <c r="N634" s="376" t="n">
        <f aca="false">+[2]data1cf!M634</f>
        <v>11728.5289143261</v>
      </c>
      <c r="O634" s="376" t="n">
        <f aca="false">+[2]data1cf!N634</f>
        <v>11167.7679648113</v>
      </c>
      <c r="P634" s="376" t="n">
        <f aca="false">+[2]data1cf!O634</f>
        <v>12057.2613468834</v>
      </c>
      <c r="Q634" s="376" t="n">
        <f aca="false">+[2]data1cf!P634</f>
        <v>13168.8707947406</v>
      </c>
      <c r="R634" s="376" t="n">
        <f aca="false">+[2]data1cf!Q634</f>
        <v>11845.7357104795</v>
      </c>
      <c r="S634" s="376" t="n">
        <f aca="false">+[2]data1cf!R634</f>
        <v>8696.07353733284</v>
      </c>
      <c r="T634" s="376" t="n">
        <f aca="false">+[2]data1cf!S634</f>
        <v>8211.91360279901</v>
      </c>
      <c r="U634" s="376" t="n">
        <f aca="false">+[2]data1cf!T634</f>
        <v>7727.77746440186</v>
      </c>
      <c r="V634" s="376" t="n">
        <f aca="false">+[2]data1cf!U634</f>
        <v>7243.66583602548</v>
      </c>
      <c r="W634" s="376" t="n">
        <f aca="false">+[2]data1cf!V634</f>
        <v>10194.7512453874</v>
      </c>
      <c r="X634" s="376" t="n">
        <f aca="false">+[2]data1cf!W634</f>
        <v>9710.69086501344</v>
      </c>
      <c r="Y634" s="376" t="n">
        <f aca="false">+[2]data1cf!X634</f>
        <v>9226.65726740096</v>
      </c>
      <c r="Z634" s="376" t="n">
        <f aca="false">+[2]data1cf!Y634</f>
        <v>8742.65125603281</v>
      </c>
      <c r="AA634" s="376" t="n">
        <f aca="false">+[2]data1cf!Z634</f>
        <v>8258.6736584963</v>
      </c>
      <c r="AB634" s="376"/>
      <c r="AC634" s="377" t="n">
        <f aca="false">XNPV(0.1,B634:AA634,$B$1:$AA$1)</f>
        <v>38240.602157127</v>
      </c>
      <c r="AD634" s="377" t="n">
        <f aca="false">SUMPRODUCT(B634:AA634,$B$1010:$AA$1010)</f>
        <v>69532.5084830576</v>
      </c>
      <c r="AE634" s="378" t="n">
        <f aca="false">SUMPRODUCT(B634:AA634,$B$1012:$AA$1012)</f>
        <v>51499.5934991362</v>
      </c>
      <c r="AF634" s="379" t="n">
        <f aca="false">XIRR(B634:AA634,$B$1:$AA$1)</f>
        <v>0.160712314186946</v>
      </c>
      <c r="AG634" s="380" t="n">
        <f aca="false">1-EXP(-(1/0.25)*(AD634/ABS($AD$1010)))</f>
        <v>0.975451765574801</v>
      </c>
    </row>
    <row r="635" customFormat="false" ht="12.75" hidden="false" customHeight="false" outlineLevel="0" collapsed="false">
      <c r="A635" s="371"/>
      <c r="B635" s="376" t="n">
        <f aca="false">+[2]data1cf!A635</f>
        <v>-93073.0040939524</v>
      </c>
      <c r="C635" s="376" t="n">
        <f aca="false">+[2]data1cf!B635</f>
        <v>13227.3931376782</v>
      </c>
      <c r="D635" s="376" t="n">
        <f aca="false">+[2]data1cf!C635</f>
        <v>20471.8088222261</v>
      </c>
      <c r="E635" s="376" t="n">
        <f aca="false">+[2]data1cf!D635</f>
        <v>19312.6507701287</v>
      </c>
      <c r="F635" s="376" t="n">
        <f aca="false">+[2]data1cf!E635</f>
        <v>17924.1046832565</v>
      </c>
      <c r="G635" s="376" t="n">
        <f aca="false">+[2]data1cf!F635</f>
        <v>16992.4641183771</v>
      </c>
      <c r="H635" s="376" t="n">
        <f aca="false">+[2]data1cf!G635</f>
        <v>15819.1292517314</v>
      </c>
      <c r="I635" s="376" t="n">
        <f aca="false">+[2]data1cf!H635</f>
        <v>14891.6563868557</v>
      </c>
      <c r="J635" s="376" t="n">
        <f aca="false">+[2]data1cf!I635</f>
        <v>14257.3793008749</v>
      </c>
      <c r="K635" s="376" t="n">
        <f aca="false">+[2]data1cf!J635</f>
        <v>13704.5989361083</v>
      </c>
      <c r="L635" s="376" t="n">
        <f aca="false">+[2]data1cf!K635</f>
        <v>12999.0924351871</v>
      </c>
      <c r="M635" s="376" t="n">
        <f aca="false">+[2]data1cf!L635</f>
        <v>12384.1304311411</v>
      </c>
      <c r="N635" s="376" t="n">
        <f aca="false">+[2]data1cf!M635</f>
        <v>11740.8808184128</v>
      </c>
      <c r="O635" s="376" t="n">
        <f aca="false">+[2]data1cf!N635</f>
        <v>11179.4181394228</v>
      </c>
      <c r="P635" s="376" t="n">
        <f aca="false">+[2]data1cf!O635</f>
        <v>12070.0197679492</v>
      </c>
      <c r="Q635" s="376" t="n">
        <f aca="false">+[2]data1cf!P635</f>
        <v>13183.0038538705</v>
      </c>
      <c r="R635" s="376" t="n">
        <f aca="false">+[2]data1cf!Q635</f>
        <v>11858.232554791</v>
      </c>
      <c r="S635" s="376" t="n">
        <f aca="false">+[2]data1cf!R635</f>
        <v>8704.67544757312</v>
      </c>
      <c r="T635" s="376" t="n">
        <f aca="false">+[2]data1cf!S635</f>
        <v>8219.91679136016</v>
      </c>
      <c r="U635" s="376" t="n">
        <f aca="false">+[2]data1cf!T635</f>
        <v>7735.18196071066</v>
      </c>
      <c r="V635" s="376" t="n">
        <f aca="false">+[2]data1cf!U635</f>
        <v>7250.4716703915</v>
      </c>
      <c r="W635" s="376" t="n">
        <f aca="false">+[2]data1cf!V635</f>
        <v>10205.2064499005</v>
      </c>
      <c r="X635" s="376" t="n">
        <f aca="false">+[2]data1cf!W635</f>
        <v>9720.54747095809</v>
      </c>
      <c r="Y635" s="376" t="n">
        <f aca="false">+[2]data1cf!X635</f>
        <v>9235.91530789722</v>
      </c>
      <c r="Z635" s="376" t="n">
        <f aca="false">+[2]data1cf!Y635</f>
        <v>8751.31076519435</v>
      </c>
      <c r="AA635" s="376" t="n">
        <f aca="false">+[2]data1cf!Z635</f>
        <v>8266.73467146023</v>
      </c>
      <c r="AB635" s="376"/>
      <c r="AC635" s="377" t="n">
        <f aca="false">XNPV(0.1,B635:AA635,$B$1:$AA$1)</f>
        <v>38188.2343079315</v>
      </c>
      <c r="AD635" s="377" t="n">
        <f aca="false">SUMPRODUCT(B635:AA635,$B$1010:$AA$1010)</f>
        <v>69505.8867574203</v>
      </c>
      <c r="AE635" s="378" t="n">
        <f aca="false">SUMPRODUCT(B635:AA635,$B$1012:$AA$1012)</f>
        <v>51457.066561022</v>
      </c>
      <c r="AF635" s="379" t="n">
        <f aca="false">XIRR(B635:AA635,$B$1:$AA$1)</f>
        <v>0.160529611406108</v>
      </c>
      <c r="AG635" s="380" t="n">
        <f aca="false">1-EXP(-(1/0.25)*(AD635/ABS($AD$1010)))</f>
        <v>0.975416898709204</v>
      </c>
    </row>
    <row r="636" customFormat="false" ht="12.75" hidden="false" customHeight="false" outlineLevel="0" collapsed="false">
      <c r="A636" s="371"/>
      <c r="B636" s="376" t="n">
        <f aca="false">+[2]data1cf!A636</f>
        <v>-116808.224648722</v>
      </c>
      <c r="C636" s="376" t="n">
        <f aca="false">+[2]data1cf!B636</f>
        <v>16119.3485787097</v>
      </c>
      <c r="D636" s="376" t="n">
        <f aca="false">+[2]data1cf!C636</f>
        <v>25173.6531421013</v>
      </c>
      <c r="E636" s="376" t="n">
        <f aca="false">+[2]data1cf!D636</f>
        <v>23713.3943746471</v>
      </c>
      <c r="F636" s="376" t="n">
        <f aca="false">+[2]data1cf!E636</f>
        <v>22051.3083461764</v>
      </c>
      <c r="G636" s="376" t="n">
        <f aca="false">+[2]data1cf!F636</f>
        <v>20880.4791826962</v>
      </c>
      <c r="H636" s="376" t="n">
        <f aca="false">+[2]data1cf!G636</f>
        <v>19409.5278913689</v>
      </c>
      <c r="I636" s="376" t="n">
        <f aca="false">+[2]data1cf!H636</f>
        <v>18245.5334569931</v>
      </c>
      <c r="J636" s="376" t="n">
        <f aca="false">+[2]data1cf!I636</f>
        <v>17449.5047796122</v>
      </c>
      <c r="K636" s="376" t="n">
        <f aca="false">+[2]data1cf!J636</f>
        <v>16754.1029465623</v>
      </c>
      <c r="L636" s="376" t="n">
        <f aca="false">+[2]data1cf!K636</f>
        <v>15870.3330712248</v>
      </c>
      <c r="M636" s="376" t="n">
        <f aca="false">+[2]data1cf!L636</f>
        <v>15098.5451546498</v>
      </c>
      <c r="N636" s="376" t="n">
        <f aca="false">+[2]data1cf!M636</f>
        <v>14291.255801521</v>
      </c>
      <c r="O636" s="376" t="n">
        <f aca="false">+[2]data1cf!N636</f>
        <v>13584.9026436551</v>
      </c>
      <c r="P636" s="376" t="n">
        <f aca="false">+[2]data1cf!O636</f>
        <v>14704.3308573049</v>
      </c>
      <c r="Q636" s="376" t="n">
        <f aca="false">+[2]data1cf!P636</f>
        <v>16101.1450721713</v>
      </c>
      <c r="R636" s="376" t="n">
        <f aca="false">+[2]data1cf!Q636</f>
        <v>14438.5342537341</v>
      </c>
      <c r="S636" s="376" t="n">
        <f aca="false">+[2]data1cf!R636</f>
        <v>10480.7657191476</v>
      </c>
      <c r="T636" s="376" t="n">
        <f aca="false">+[2]data1cf!S636</f>
        <v>9872.38524871414</v>
      </c>
      <c r="U636" s="376" t="n">
        <f aca="false">+[2]data1cf!T636</f>
        <v>9264.03467977353</v>
      </c>
      <c r="V636" s="376" t="n">
        <f aca="false">+[2]data1cf!U636</f>
        <v>8655.71490937057</v>
      </c>
      <c r="W636" s="376" t="n">
        <f aca="false">+[2]data1cf!V636</f>
        <v>12363.9579951303</v>
      </c>
      <c r="X636" s="376" t="n">
        <f aca="false">+[2]data1cf!W636</f>
        <v>11755.7026213897</v>
      </c>
      <c r="Y636" s="376" t="n">
        <f aca="false">+[2]data1cf!X636</f>
        <v>11147.4809020427</v>
      </c>
      <c r="Z636" s="376" t="n">
        <f aca="false">+[2]data1cf!Y636</f>
        <v>10539.2938467212</v>
      </c>
      <c r="AA636" s="376" t="n">
        <f aca="false">+[2]data1cf!Z636</f>
        <v>9931.14249534589</v>
      </c>
      <c r="AB636" s="376"/>
      <c r="AC636" s="377" t="n">
        <f aca="false">XNPV(0.1,B636:AA636,$B$1:$AA$1)</f>
        <v>43742.4576885309</v>
      </c>
      <c r="AD636" s="377" t="n">
        <f aca="false">SUMPRODUCT(B636:AA636,$B$1010:$AA$1010)</f>
        <v>82025.6077935501</v>
      </c>
      <c r="AE636" s="378" t="n">
        <f aca="false">SUMPRODUCT(B636:AA636,$B$1012:$AA$1012)</f>
        <v>60018.586726031</v>
      </c>
      <c r="AF636" s="379" t="n">
        <f aca="false">XIRR(B636:AA636,$B$1:$AA$1)</f>
        <v>0.155600152789497</v>
      </c>
      <c r="AG636" s="380" t="n">
        <f aca="false">1-EXP(-(1/0.25)*(AD636/ABS($AD$1010)))</f>
        <v>0.987388965267511</v>
      </c>
    </row>
    <row r="637" customFormat="false" ht="12.75" hidden="false" customHeight="false" outlineLevel="0" collapsed="false">
      <c r="A637" s="371"/>
      <c r="B637" s="376" t="n">
        <f aca="false">+[2]data1cf!A637</f>
        <v>-110864.908195946</v>
      </c>
      <c r="C637" s="376" t="n">
        <f aca="false">+[2]data1cf!B637</f>
        <v>15402.5940353508</v>
      </c>
      <c r="D637" s="376" t="n">
        <f aca="false">+[2]data1cf!C637</f>
        <v>24013.6137093128</v>
      </c>
      <c r="E637" s="376" t="n">
        <f aca="false">+[2]data1cf!D637</f>
        <v>22672.4664419524</v>
      </c>
      <c r="F637" s="376" t="n">
        <f aca="false">+[2]data1cf!E637</f>
        <v>21017.8535536589</v>
      </c>
      <c r="G637" s="376" t="n">
        <f aca="false">+[2]data1cf!F637</f>
        <v>19906.9173888596</v>
      </c>
      <c r="H637" s="376" t="n">
        <f aca="false">+[2]data1cf!G637</f>
        <v>18510.489466268</v>
      </c>
      <c r="I637" s="376" t="n">
        <f aca="false">+[2]data1cf!H637</f>
        <v>17405.7202045509</v>
      </c>
      <c r="J637" s="376" t="n">
        <f aca="false">+[2]data1cf!I637</f>
        <v>16650.1942430479</v>
      </c>
      <c r="K637" s="376" t="n">
        <f aca="false">+[2]data1cf!J637</f>
        <v>15990.5049291639</v>
      </c>
      <c r="L637" s="376" t="n">
        <f aca="false">+[2]data1cf!K637</f>
        <v>15151.372332155</v>
      </c>
      <c r="M637" s="376" t="n">
        <f aca="false">+[2]data1cf!L637</f>
        <v>14418.8537378939</v>
      </c>
      <c r="N637" s="376" t="n">
        <f aca="false">+[2]data1cf!M637</f>
        <v>13652.6400548133</v>
      </c>
      <c r="O637" s="376" t="n">
        <f aca="false">+[2]data1cf!N637</f>
        <v>12982.5675780124</v>
      </c>
      <c r="P637" s="376" t="n">
        <f aca="false">+[2]data1cf!O637</f>
        <v>14044.6974486762</v>
      </c>
      <c r="Q637" s="376" t="n">
        <f aca="false">+[2]data1cf!P637</f>
        <v>15370.4403932647</v>
      </c>
      <c r="R637" s="376" t="n">
        <f aca="false">+[2]data1cf!Q637</f>
        <v>13792.4248356621</v>
      </c>
      <c r="S637" s="376" t="n">
        <f aca="false">+[2]data1cf!R637</f>
        <v>10036.031426146</v>
      </c>
      <c r="T637" s="376" t="n">
        <f aca="false">+[2]data1cf!S637</f>
        <v>9458.60594771198</v>
      </c>
      <c r="U637" s="376" t="n">
        <f aca="false">+[2]data1cf!T637</f>
        <v>8881.20884935371</v>
      </c>
      <c r="V637" s="376" t="n">
        <f aca="false">+[2]data1cf!U637</f>
        <v>8303.84098247344</v>
      </c>
      <c r="W637" s="376" t="n">
        <f aca="false">+[2]data1cf!V637</f>
        <v>11823.4050414885</v>
      </c>
      <c r="X637" s="376" t="n">
        <f aca="false">+[2]data1cf!W637</f>
        <v>11246.0982947056</v>
      </c>
      <c r="Y637" s="376" t="n">
        <f aca="false">+[2]data1cf!X637</f>
        <v>10668.8234899479</v>
      </c>
      <c r="Z637" s="376" t="n">
        <f aca="false">+[2]data1cf!Y637</f>
        <v>10091.5815854763</v>
      </c>
      <c r="AA637" s="376" t="n">
        <f aca="false">+[2]data1cf!Z637</f>
        <v>9514.37356829918</v>
      </c>
      <c r="AB637" s="376"/>
      <c r="AC637" s="377" t="n">
        <f aca="false">XNPV(0.1,B637:AA637,$B$1:$AA$1)</f>
        <v>42418.5301455299</v>
      </c>
      <c r="AD637" s="377" t="n">
        <f aca="false">SUMPRODUCT(B637:AA637,$B$1010:$AA$1010)</f>
        <v>78965.2233469403</v>
      </c>
      <c r="AE637" s="378" t="n">
        <f aca="false">SUMPRODUCT(B637:AA637,$B$1012:$AA$1012)</f>
        <v>57946.1678975987</v>
      </c>
      <c r="AF637" s="379" t="n">
        <f aca="false">XIRR(B637:AA637,$B$1:$AA$1)</f>
        <v>0.156745936032748</v>
      </c>
      <c r="AG637" s="380" t="n">
        <f aca="false">1-EXP(-(1/0.25)*(AD637/ABS($AD$1010)))</f>
        <v>0.985153915735815</v>
      </c>
    </row>
    <row r="638" customFormat="false" ht="12.75" hidden="false" customHeight="false" outlineLevel="0" collapsed="false">
      <c r="A638" s="371"/>
      <c r="B638" s="376" t="n">
        <f aca="false">+[2]data1cf!A638</f>
        <v>-114603.368679339</v>
      </c>
      <c r="C638" s="376" t="n">
        <f aca="false">+[2]data1cf!B638</f>
        <v>15803.1210606392</v>
      </c>
      <c r="D638" s="376" t="n">
        <f aca="false">+[2]data1cf!C638</f>
        <v>24720.8121524324</v>
      </c>
      <c r="E638" s="376" t="n">
        <f aca="false">+[2]data1cf!D638</f>
        <v>23271.3512368278</v>
      </c>
      <c r="F638" s="376" t="n">
        <f aca="false">+[2]data1cf!E638</f>
        <v>21667.9165166356</v>
      </c>
      <c r="G638" s="376" t="n">
        <f aca="false">+[2]data1cf!F638</f>
        <v>20519.3065024662</v>
      </c>
      <c r="H638" s="376" t="n">
        <f aca="false">+[2]data1cf!G638</f>
        <v>19076.0019460421</v>
      </c>
      <c r="I638" s="376" t="n">
        <f aca="false">+[2]data1cf!H638</f>
        <v>17933.9789103815</v>
      </c>
      <c r="J638" s="376" t="n">
        <f aca="false">+[2]data1cf!I638</f>
        <v>17152.9759607385</v>
      </c>
      <c r="K638" s="376" t="n">
        <f aca="false">+[2]data1cf!J638</f>
        <v>16470.8227846784</v>
      </c>
      <c r="L638" s="376" t="n">
        <f aca="false">+[2]data1cf!K638</f>
        <v>15603.6124801397</v>
      </c>
      <c r="M638" s="376" t="n">
        <f aca="false">+[2]data1cf!L638</f>
        <v>14846.3927260386</v>
      </c>
      <c r="N638" s="376" t="n">
        <f aca="false">+[2]data1cf!M638</f>
        <v>14054.341655613</v>
      </c>
      <c r="O638" s="376" t="n">
        <f aca="false">+[2]data1cf!N638</f>
        <v>13361.4479318619</v>
      </c>
      <c r="P638" s="376" t="n">
        <f aca="false">+[2]data1cf!O638</f>
        <v>14459.6195635053</v>
      </c>
      <c r="Q638" s="376" t="n">
        <f aca="false">+[2]data1cf!P638</f>
        <v>15830.0677055285</v>
      </c>
      <c r="R638" s="376" t="n">
        <f aca="false">+[2]data1cf!Q638</f>
        <v>14198.8401000356</v>
      </c>
      <c r="S638" s="376" t="n">
        <f aca="false">+[2]data1cf!R638</f>
        <v>10315.7778595064</v>
      </c>
      <c r="T638" s="376" t="n">
        <f aca="false">+[2]data1cf!S638</f>
        <v>9718.88109508701</v>
      </c>
      <c r="U638" s="376" t="n">
        <f aca="false">+[2]data1cf!T638</f>
        <v>9122.013667744</v>
      </c>
      <c r="V638" s="376" t="n">
        <f aca="false">+[2]data1cf!U638</f>
        <v>8525.17645758968</v>
      </c>
      <c r="W638" s="376" t="n">
        <f aca="false">+[2]data1cf!V638</f>
        <v>12163.423257316</v>
      </c>
      <c r="X638" s="376" t="n">
        <f aca="false">+[2]data1cf!W638</f>
        <v>11566.6492282815</v>
      </c>
      <c r="Y638" s="376" t="n">
        <f aca="false">+[2]data1cf!X638</f>
        <v>10969.908218385</v>
      </c>
      <c r="Z638" s="376" t="n">
        <f aca="false">+[2]data1cf!Y638</f>
        <v>10373.2012182005</v>
      </c>
      <c r="AA638" s="376" t="n">
        <f aca="false">+[2]data1cf!Z638</f>
        <v>9776.52924801947</v>
      </c>
      <c r="AB638" s="376"/>
      <c r="AC638" s="377" t="n">
        <f aca="false">XNPV(0.1,B638:AA638,$B$1:$AA$1)</f>
        <v>43145.0031703009</v>
      </c>
      <c r="AD638" s="377" t="n">
        <f aca="false">SUMPRODUCT(B638:AA638,$B$1010:$AA$1010)</f>
        <v>80774.6449131636</v>
      </c>
      <c r="AE638" s="378" t="n">
        <f aca="false">SUMPRODUCT(B638:AA638,$B$1012:$AA$1012)</f>
        <v>59137.927213163</v>
      </c>
      <c r="AF638" s="379" t="n">
        <f aca="false">XIRR(B638:AA638,$B$1:$AA$1)</f>
        <v>0.15584424034407</v>
      </c>
      <c r="AG638" s="380" t="n">
        <f aca="false">1-EXP(-(1/0.25)*(AD638/ABS($AD$1010)))</f>
        <v>0.986519191209712</v>
      </c>
    </row>
    <row r="639" customFormat="false" ht="12.75" hidden="false" customHeight="false" outlineLevel="0" collapsed="false">
      <c r="A639" s="371"/>
      <c r="B639" s="376" t="n">
        <f aca="false">+[2]data1cf!A639</f>
        <v>-93341.598620177</v>
      </c>
      <c r="C639" s="376" t="n">
        <f aca="false">+[2]data1cf!B639</f>
        <v>13299.8959069529</v>
      </c>
      <c r="D639" s="376" t="n">
        <f aca="false">+[2]data1cf!C639</f>
        <v>20535.9448922179</v>
      </c>
      <c r="E639" s="376" t="n">
        <f aca="false">+[2]data1cf!D639</f>
        <v>19375.0587468746</v>
      </c>
      <c r="F639" s="376" t="n">
        <f aca="false">+[2]data1cf!E639</f>
        <v>17970.8092971831</v>
      </c>
      <c r="G639" s="376" t="n">
        <f aca="false">+[2]data1cf!F639</f>
        <v>17036.4620058938</v>
      </c>
      <c r="H639" s="376" t="n">
        <f aca="false">+[2]data1cf!G639</f>
        <v>15859.7592268919</v>
      </c>
      <c r="I639" s="376" t="n">
        <f aca="false">+[2]data1cf!H639</f>
        <v>14929.6098164685</v>
      </c>
      <c r="J639" s="376" t="n">
        <f aca="false">+[2]data1cf!I639</f>
        <v>14293.5023033401</v>
      </c>
      <c r="K639" s="376" t="n">
        <f aca="false">+[2]data1cf!J639</f>
        <v>13739.1079933559</v>
      </c>
      <c r="L639" s="376" t="n">
        <f aca="false">+[2]data1cf!K639</f>
        <v>13031.5842132405</v>
      </c>
      <c r="M639" s="376" t="n">
        <f aca="false">+[2]data1cf!L639</f>
        <v>12414.847522434</v>
      </c>
      <c r="N639" s="376" t="n">
        <f aca="false">+[2]data1cf!M639</f>
        <v>11769.7415892113</v>
      </c>
      <c r="O639" s="376" t="n">
        <f aca="false">+[2]data1cf!N639</f>
        <v>11206.6392882326</v>
      </c>
      <c r="P639" s="376" t="n">
        <f aca="false">+[2]data1cf!O639</f>
        <v>12099.8303836686</v>
      </c>
      <c r="Q639" s="376" t="n">
        <f aca="false">+[2]data1cf!P639</f>
        <v>13216.0263722911</v>
      </c>
      <c r="R639" s="376" t="n">
        <f aca="false">+[2]data1cf!Q639</f>
        <v>11887.4319848425</v>
      </c>
      <c r="S639" s="376" t="n">
        <f aca="false">+[2]data1cf!R639</f>
        <v>8724.77419171264</v>
      </c>
      <c r="T639" s="376" t="n">
        <f aca="false">+[2]data1cf!S639</f>
        <v>8238.61659578708</v>
      </c>
      <c r="U639" s="376" t="n">
        <f aca="false">+[2]data1cf!T639</f>
        <v>7752.48289418191</v>
      </c>
      <c r="V639" s="376" t="n">
        <f aca="false">+[2]data1cf!U639</f>
        <v>7266.37380372675</v>
      </c>
      <c r="W639" s="376" t="n">
        <f aca="false">+[2]data1cf!V639</f>
        <v>10229.6354981661</v>
      </c>
      <c r="X639" s="376" t="n">
        <f aca="false">+[2]data1cf!W639</f>
        <v>9743.57786716453</v>
      </c>
      <c r="Y639" s="376" t="n">
        <f aca="false">+[2]data1cf!X639</f>
        <v>9257.54712943103</v>
      </c>
      <c r="Z639" s="376" t="n">
        <f aca="false">+[2]data1cf!Y639</f>
        <v>8771.5440917637</v>
      </c>
      <c r="AA639" s="376" t="n">
        <f aca="false">+[2]data1cf!Z639</f>
        <v>8285.56958516449</v>
      </c>
      <c r="AB639" s="376"/>
      <c r="AC639" s="377" t="n">
        <f aca="false">XNPV(0.1,B639:AA639,$B$1:$AA$1)</f>
        <v>38305.7476330292</v>
      </c>
      <c r="AD639" s="377" t="n">
        <f aca="false">SUMPRODUCT(B639:AA639,$B$1010:$AA$1010)</f>
        <v>69705.9107379372</v>
      </c>
      <c r="AE639" s="378" t="n">
        <f aca="false">SUMPRODUCT(B639:AA639,$B$1012:$AA$1012)</f>
        <v>51610.8222921627</v>
      </c>
      <c r="AF639" s="379" t="n">
        <f aca="false">XIRR(B639:AA639,$B$1:$AA$1)</f>
        <v>0.160569346890595</v>
      </c>
      <c r="AG639" s="380" t="n">
        <f aca="false">1-EXP(-(1/0.25)*(AD639/ABS($AD$1010)))</f>
        <v>0.975677666101207</v>
      </c>
    </row>
    <row r="640" customFormat="false" ht="12.75" hidden="false" customHeight="false" outlineLevel="0" collapsed="false">
      <c r="A640" s="371"/>
      <c r="B640" s="376" t="n">
        <f aca="false">+[2]data1cf!A640</f>
        <v>-108307.022300849</v>
      </c>
      <c r="C640" s="376" t="n">
        <f aca="false">+[2]data1cf!B640</f>
        <v>15068.0562467848</v>
      </c>
      <c r="D640" s="376" t="n">
        <f aca="false">+[2]data1cf!C640</f>
        <v>23527.2125304967</v>
      </c>
      <c r="E640" s="376" t="n">
        <f aca="false">+[2]data1cf!D640</f>
        <v>22219.1829260876</v>
      </c>
      <c r="F640" s="376" t="n">
        <f aca="false">+[2]data1cf!E640</f>
        <v>20573.0750435449</v>
      </c>
      <c r="G640" s="376" t="n">
        <f aca="false">+[2]data1cf!F640</f>
        <v>19487.9156412247</v>
      </c>
      <c r="H640" s="376" t="n">
        <f aca="false">+[2]data1cf!G640</f>
        <v>18123.5611031246</v>
      </c>
      <c r="I640" s="376" t="n">
        <f aca="false">+[2]data1cf!H640</f>
        <v>17044.2811847701</v>
      </c>
      <c r="J640" s="376" t="n">
        <f aca="false">+[2]data1cf!I640</f>
        <v>16306.186791396</v>
      </c>
      <c r="K640" s="376" t="n">
        <f aca="false">+[2]data1cf!J640</f>
        <v>15661.8674396835</v>
      </c>
      <c r="L640" s="376" t="n">
        <f aca="false">+[2]data1cf!K640</f>
        <v>14841.9458447371</v>
      </c>
      <c r="M640" s="376" t="n">
        <f aca="false">+[2]data1cf!L640</f>
        <v>14126.3279904003</v>
      </c>
      <c r="N640" s="376" t="n">
        <f aca="false">+[2]data1cf!M640</f>
        <v>13377.7924635955</v>
      </c>
      <c r="O640" s="376" t="n">
        <f aca="false">+[2]data1cf!N640</f>
        <v>12723.3344746143</v>
      </c>
      <c r="P640" s="376" t="n">
        <f aca="false">+[2]data1cf!O640</f>
        <v>13760.8042713108</v>
      </c>
      <c r="Q640" s="376" t="n">
        <f aca="false">+[2]data1cf!P640</f>
        <v>15055.9595463322</v>
      </c>
      <c r="R640" s="376" t="n">
        <f aca="false">+[2]data1cf!Q640</f>
        <v>13514.3521164475</v>
      </c>
      <c r="S640" s="376" t="n">
        <f aca="false">+[2]data1cf!R640</f>
        <v>9844.62657934471</v>
      </c>
      <c r="T640" s="376" t="n">
        <f aca="false">+[2]data1cf!S640</f>
        <v>9280.52351745163</v>
      </c>
      <c r="U640" s="376" t="n">
        <f aca="false">+[2]data1cf!T640</f>
        <v>8716.44818084642</v>
      </c>
      <c r="V640" s="376" t="n">
        <f aca="false">+[2]data1cf!U640</f>
        <v>8152.40140128772</v>
      </c>
      <c r="W640" s="376" t="n">
        <f aca="false">+[2]data1cf!V640</f>
        <v>11590.7617375925</v>
      </c>
      <c r="X640" s="376" t="n">
        <f aca="false">+[2]data1cf!W640</f>
        <v>11026.7746679623</v>
      </c>
      <c r="Y640" s="376" t="n">
        <f aca="false">+[2]data1cf!X640</f>
        <v>10462.8188033879</v>
      </c>
      <c r="Z640" s="376" t="n">
        <f aca="false">+[2]data1cf!Y640</f>
        <v>9898.89508002093</v>
      </c>
      <c r="AA640" s="376" t="n">
        <f aca="false">+[2]data1cf!Z640</f>
        <v>9335.0044620976</v>
      </c>
      <c r="AB640" s="376"/>
      <c r="AC640" s="377" t="n">
        <f aca="false">XNPV(0.1,B640:AA640,$B$1:$AA$1)</f>
        <v>41831.6965428529</v>
      </c>
      <c r="AD640" s="377" t="n">
        <f aca="false">SUMPRODUCT(B640:AA640,$B$1010:$AA$1010)</f>
        <v>77630.4123540599</v>
      </c>
      <c r="AE640" s="378" t="n">
        <f aca="false">SUMPRODUCT(B640:AA640,$B$1012:$AA$1012)</f>
        <v>57036.8083263855</v>
      </c>
      <c r="AF640" s="379" t="n">
        <f aca="false">XIRR(B640:AA640,$B$1:$AA$1)</f>
        <v>0.157247033799512</v>
      </c>
      <c r="AG640" s="380" t="n">
        <f aca="false">1-EXP(-(1/0.25)*(AD640/ABS($AD$1010)))</f>
        <v>0.984058888613359</v>
      </c>
    </row>
    <row r="641" customFormat="false" ht="12.75" hidden="false" customHeight="false" outlineLevel="0" collapsed="false">
      <c r="A641" s="371"/>
      <c r="B641" s="376" t="n">
        <f aca="false">+[2]data1cf!A641</f>
        <v>-115131.026337414</v>
      </c>
      <c r="C641" s="376" t="n">
        <f aca="false">+[2]data1cf!B641</f>
        <v>15929.0163149237</v>
      </c>
      <c r="D641" s="376" t="n">
        <f aca="false">+[2]data1cf!C641</f>
        <v>24807.5657481266</v>
      </c>
      <c r="E641" s="376" t="n">
        <f aca="false">+[2]data1cf!D641</f>
        <v>23358.7806554087</v>
      </c>
      <c r="F641" s="376" t="n">
        <f aca="false">+[2]data1cf!E641</f>
        <v>21759.6683760357</v>
      </c>
      <c r="G641" s="376" t="n">
        <f aca="false">+[2]data1cf!F641</f>
        <v>20605.740960434</v>
      </c>
      <c r="H641" s="376" t="n">
        <f aca="false">+[2]data1cf!G641</f>
        <v>19155.8200936499</v>
      </c>
      <c r="I641" s="376" t="n">
        <f aca="false">+[2]data1cf!H641</f>
        <v>18008.5389472775</v>
      </c>
      <c r="J641" s="376" t="n">
        <f aca="false">+[2]data1cf!I641</f>
        <v>17223.940098211</v>
      </c>
      <c r="K641" s="376" t="n">
        <f aca="false">+[2]data1cf!J641</f>
        <v>16538.6163044702</v>
      </c>
      <c r="L641" s="376" t="n">
        <f aca="false">+[2]data1cf!K641</f>
        <v>15667.4430270808</v>
      </c>
      <c r="M641" s="376" t="n">
        <f aca="false">+[2]data1cf!L641</f>
        <v>14906.736876317</v>
      </c>
      <c r="N641" s="376" t="n">
        <f aca="false">+[2]data1cf!M641</f>
        <v>14111.0390386304</v>
      </c>
      <c r="O641" s="376" t="n">
        <f aca="false">+[2]data1cf!N641</f>
        <v>13414.9242548271</v>
      </c>
      <c r="P641" s="376" t="n">
        <f aca="false">+[2]data1cf!O641</f>
        <v>14518.1829299944</v>
      </c>
      <c r="Q641" s="376" t="n">
        <f aca="false">+[2]data1cf!P641</f>
        <v>15894.9408992545</v>
      </c>
      <c r="R641" s="376" t="n">
        <f aca="false">+[2]data1cf!Q641</f>
        <v>14256.2027838349</v>
      </c>
      <c r="S641" s="376" t="n">
        <f aca="false">+[2]data1cf!R641</f>
        <v>10355.262120083</v>
      </c>
      <c r="T641" s="376" t="n">
        <f aca="false">+[2]data1cf!S641</f>
        <v>9755.6171192683</v>
      </c>
      <c r="U641" s="376" t="n">
        <f aca="false">+[2]data1cf!T641</f>
        <v>9156.001590604</v>
      </c>
      <c r="V641" s="376" t="n">
        <f aca="false">+[2]data1cf!U641</f>
        <v>8556.41641825458</v>
      </c>
      <c r="W641" s="376" t="n">
        <f aca="false">+[2]data1cf!V641</f>
        <v>12211.4144601823</v>
      </c>
      <c r="X641" s="376" t="n">
        <f aca="false">+[2]data1cf!W641</f>
        <v>11611.8927598517</v>
      </c>
      <c r="Y641" s="376" t="n">
        <f aca="false">+[2]data1cf!X641</f>
        <v>11012.4042306859</v>
      </c>
      <c r="Z641" s="376" t="n">
        <f aca="false">+[2]data1cf!Y641</f>
        <v>10412.9498678201</v>
      </c>
      <c r="AA641" s="376" t="n">
        <f aca="false">+[2]data1cf!Z641</f>
        <v>9813.53069624302</v>
      </c>
      <c r="AB641" s="376"/>
      <c r="AC641" s="377" t="n">
        <f aca="false">XNPV(0.1,B641:AA641,$B$1:$AA$1)</f>
        <v>43301.9839734036</v>
      </c>
      <c r="AD641" s="377" t="n">
        <f aca="false">SUMPRODUCT(B641:AA641,$B$1010:$AA$1010)</f>
        <v>81086.6189940135</v>
      </c>
      <c r="AE641" s="378" t="n">
        <f aca="false">SUMPRODUCT(B641:AA641,$B$1012:$AA$1012)</f>
        <v>59361.8946131804</v>
      </c>
      <c r="AF641" s="379" t="n">
        <f aca="false">XIRR(B641:AA641,$B$1:$AA$1)</f>
        <v>0.155811541731501</v>
      </c>
      <c r="AG641" s="380" t="n">
        <f aca="false">1-EXP(-(1/0.25)*(AD641/ABS($AD$1010)))</f>
        <v>0.986741561054307</v>
      </c>
    </row>
    <row r="642" customFormat="false" ht="12.75" hidden="false" customHeight="false" outlineLevel="0" collapsed="false">
      <c r="A642" s="371"/>
      <c r="B642" s="376" t="n">
        <f aca="false">+[2]data1cf!A642</f>
        <v>-113320.895492602</v>
      </c>
      <c r="C642" s="376" t="n">
        <f aca="false">+[2]data1cf!B642</f>
        <v>15744.4969961282</v>
      </c>
      <c r="D642" s="376" t="n">
        <f aca="false">+[2]data1cf!C642</f>
        <v>24536.3618477197</v>
      </c>
      <c r="E642" s="376" t="n">
        <f aca="false">+[2]data1cf!D642</f>
        <v>23104.4070140792</v>
      </c>
      <c r="F642" s="376" t="n">
        <f aca="false">+[2]data1cf!E642</f>
        <v>21444.9134052179</v>
      </c>
      <c r="G642" s="376" t="n">
        <f aca="false">+[2]data1cf!F642</f>
        <v>20309.2273478145</v>
      </c>
      <c r="H642" s="376" t="n">
        <f aca="false">+[2]data1cf!G642</f>
        <v>18882.0037493787</v>
      </c>
      <c r="I642" s="376" t="n">
        <f aca="false">+[2]data1cf!H642</f>
        <v>17752.7605642473</v>
      </c>
      <c r="J642" s="376" t="n">
        <f aca="false">+[2]data1cf!I642</f>
        <v>16980.4974566632</v>
      </c>
      <c r="K642" s="376" t="n">
        <f aca="false">+[2]data1cf!J642</f>
        <v>16306.0504743798</v>
      </c>
      <c r="L642" s="376" t="n">
        <f aca="false">+[2]data1cf!K642</f>
        <v>15448.4721847339</v>
      </c>
      <c r="M642" s="376" t="n">
        <f aca="false">+[2]data1cf!L642</f>
        <v>14699.7261259726</v>
      </c>
      <c r="N642" s="376" t="n">
        <f aca="false">+[2]data1cf!M642</f>
        <v>13916.5385320054</v>
      </c>
      <c r="O642" s="376" t="n">
        <f aca="false">+[2]data1cf!N642</f>
        <v>13231.4736023346</v>
      </c>
      <c r="P642" s="376" t="n">
        <f aca="false">+[2]data1cf!O642</f>
        <v>14317.2811626538</v>
      </c>
      <c r="Q642" s="376" t="n">
        <f aca="false">+[2]data1cf!P642</f>
        <v>15672.3932546446</v>
      </c>
      <c r="R642" s="376" t="n">
        <f aca="false">+[2]data1cf!Q642</f>
        <v>14059.4199613033</v>
      </c>
      <c r="S642" s="376" t="n">
        <f aca="false">+[2]data1cf!R642</f>
        <v>10219.811270729</v>
      </c>
      <c r="T642" s="376" t="n">
        <f aca="false">+[2]data1cf!S642</f>
        <v>9629.5941013725</v>
      </c>
      <c r="U642" s="376" t="n">
        <f aca="false">+[2]data1cf!T642</f>
        <v>9039.40594079475</v>
      </c>
      <c r="V642" s="376" t="n">
        <f aca="false">+[2]data1cf!U642</f>
        <v>8449.2476592591</v>
      </c>
      <c r="W642" s="376" t="n">
        <f aca="false">+[2]data1cf!V642</f>
        <v>12046.7805251705</v>
      </c>
      <c r="X642" s="376" t="n">
        <f aca="false">+[2]data1cf!W642</f>
        <v>11456.684717724</v>
      </c>
      <c r="Y642" s="376" t="n">
        <f aca="false">+[2]data1cf!X642</f>
        <v>10866.6215599137</v>
      </c>
      <c r="Z642" s="376" t="n">
        <f aca="false">+[2]data1cf!Y642</f>
        <v>10276.5920312285</v>
      </c>
      <c r="AA642" s="376" t="n">
        <f aca="false">+[2]data1cf!Z642</f>
        <v>9686.59714054216</v>
      </c>
      <c r="AB642" s="376"/>
      <c r="AC642" s="377" t="n">
        <f aca="false">XNPV(0.1,B642:AA642,$B$1:$AA$1)</f>
        <v>43044.3699733048</v>
      </c>
      <c r="AD642" s="377" t="n">
        <f aca="false">SUMPRODUCT(B642:AA642,$B$1010:$AA$1010)</f>
        <v>80313.862811237</v>
      </c>
      <c r="AE642" s="378" t="n">
        <f aca="false">SUMPRODUCT(B642:AA642,$B$1012:$AA$1012)</f>
        <v>58884.4649448696</v>
      </c>
      <c r="AF642" s="379" t="n">
        <f aca="false">XIRR(B642:AA642,$B$1:$AA$1)</f>
        <v>0.15638656570431</v>
      </c>
      <c r="AG642" s="380" t="n">
        <f aca="false">1-EXP(-(1/0.25)*(AD642/ABS($AD$1010)))</f>
        <v>0.986183913078723</v>
      </c>
    </row>
    <row r="643" customFormat="false" ht="12.75" hidden="false" customHeight="false" outlineLevel="0" collapsed="false">
      <c r="A643" s="371"/>
      <c r="B643" s="376" t="n">
        <f aca="false">+[2]data1cf!A643</f>
        <v>-94076.1601958384</v>
      </c>
      <c r="C643" s="376" t="n">
        <f aca="false">+[2]data1cf!B643</f>
        <v>13373.4464459561</v>
      </c>
      <c r="D643" s="376" t="n">
        <f aca="false">+[2]data1cf!C643</f>
        <v>20673.1133882446</v>
      </c>
      <c r="E643" s="376" t="n">
        <f aca="false">+[2]data1cf!D643</f>
        <v>19549.4294093118</v>
      </c>
      <c r="F643" s="376" t="n">
        <f aca="false">+[2]data1cf!E643</f>
        <v>18098.5386864557</v>
      </c>
      <c r="G643" s="376" t="n">
        <f aca="false">+[2]data1cf!F643</f>
        <v>17156.7889464104</v>
      </c>
      <c r="H643" s="376" t="n">
        <f aca="false">+[2]data1cf!G643</f>
        <v>15970.8754845184</v>
      </c>
      <c r="I643" s="376" t="n">
        <f aca="false">+[2]data1cf!H643</f>
        <v>15033.4061650017</v>
      </c>
      <c r="J643" s="376" t="n">
        <f aca="false">+[2]data1cf!I643</f>
        <v>14392.2927365682</v>
      </c>
      <c r="K643" s="376" t="n">
        <f aca="false">+[2]data1cf!J643</f>
        <v>13833.4845535288</v>
      </c>
      <c r="L643" s="376" t="n">
        <f aca="false">+[2]data1cf!K643</f>
        <v>13120.4438486858</v>
      </c>
      <c r="M643" s="376" t="n">
        <f aca="false">+[2]data1cf!L643</f>
        <v>12498.8536833078</v>
      </c>
      <c r="N643" s="376" t="n">
        <f aca="false">+[2]data1cf!M643</f>
        <v>11848.671020762</v>
      </c>
      <c r="O643" s="376" t="n">
        <f aca="false">+[2]data1cf!N643</f>
        <v>11281.0846250089</v>
      </c>
      <c r="P643" s="376" t="n">
        <f aca="false">+[2]data1cf!O643</f>
        <v>12181.3574838746</v>
      </c>
      <c r="Q643" s="376" t="n">
        <f aca="false">+[2]data1cf!P643</f>
        <v>13306.3374948008</v>
      </c>
      <c r="R643" s="376" t="n">
        <f aca="false">+[2]data1cf!Q643</f>
        <v>11967.2875934004</v>
      </c>
      <c r="S643" s="376" t="n">
        <f aca="false">+[2]data1cf!R643</f>
        <v>8779.74093050467</v>
      </c>
      <c r="T643" s="376" t="n">
        <f aca="false">+[2]data1cf!S643</f>
        <v>8289.75746599574</v>
      </c>
      <c r="U643" s="376" t="n">
        <f aca="false">+[2]data1cf!T643</f>
        <v>7799.79808384608</v>
      </c>
      <c r="V643" s="376" t="n">
        <f aca="false">+[2]data1cf!U643</f>
        <v>7309.86350652648</v>
      </c>
      <c r="W643" s="376" t="n">
        <f aca="false">+[2]data1cf!V643</f>
        <v>10296.4449020588</v>
      </c>
      <c r="X643" s="376" t="n">
        <f aca="false">+[2]data1cf!W643</f>
        <v>9806.5621891584</v>
      </c>
      <c r="Y643" s="376" t="n">
        <f aca="false">+[2]data1cf!X643</f>
        <v>9316.70658116548</v>
      </c>
      <c r="Z643" s="376" t="n">
        <f aca="false">+[2]data1cf!Y643</f>
        <v>8826.87889122731</v>
      </c>
      <c r="AA643" s="376" t="n">
        <f aca="false">+[2]data1cf!Z643</f>
        <v>8337.07995688555</v>
      </c>
      <c r="AB643" s="376"/>
      <c r="AC643" s="377" t="n">
        <f aca="false">XNPV(0.1,B643:AA643,$B$1:$AA$1)</f>
        <v>38484.9201244412</v>
      </c>
      <c r="AD643" s="377" t="n">
        <f aca="false">SUMPRODUCT(B643:AA643,$B$1010:$AA$1010)</f>
        <v>70103.2263812039</v>
      </c>
      <c r="AE643" s="378" t="n">
        <f aca="false">SUMPRODUCT(B643:AA643,$B$1012:$AA$1012)</f>
        <v>51884.5474741712</v>
      </c>
      <c r="AF643" s="379" t="n">
        <f aca="false">XIRR(B643:AA643,$B$1:$AA$1)</f>
        <v>0.160390031149401</v>
      </c>
      <c r="AG643" s="380" t="n">
        <f aca="false">1-EXP(-(1/0.25)*(AD643/ABS($AD$1010)))</f>
        <v>0.976187463294643</v>
      </c>
    </row>
    <row r="644" customFormat="false" ht="12.75" hidden="false" customHeight="false" outlineLevel="0" collapsed="false">
      <c r="A644" s="371"/>
      <c r="B644" s="376" t="n">
        <f aca="false">+[2]data1cf!A644</f>
        <v>-111901.920605652</v>
      </c>
      <c r="C644" s="376" t="n">
        <f aca="false">+[2]data1cf!B644</f>
        <v>15545.8565382821</v>
      </c>
      <c r="D644" s="376" t="n">
        <f aca="false">+[2]data1cf!C644</f>
        <v>24210.3119710296</v>
      </c>
      <c r="E644" s="376" t="n">
        <f aca="false">+[2]data1cf!D644</f>
        <v>22778.6006764408</v>
      </c>
      <c r="F644" s="376" t="n">
        <f aca="false">+[2]data1cf!E644</f>
        <v>21198.1746678425</v>
      </c>
      <c r="G644" s="376" t="n">
        <f aca="false">+[2]data1cf!F644</f>
        <v>20076.788145338</v>
      </c>
      <c r="H644" s="376" t="n">
        <f aca="false">+[2]data1cf!G644</f>
        <v>18667.3571025515</v>
      </c>
      <c r="I644" s="376" t="n">
        <f aca="false">+[2]data1cf!H644</f>
        <v>17552.254007948</v>
      </c>
      <c r="J644" s="376" t="n">
        <f aca="false">+[2]data1cf!I644</f>
        <v>16789.6609788698</v>
      </c>
      <c r="K644" s="376" t="n">
        <f aca="false">+[2]data1cf!J644</f>
        <v>16123.7404091119</v>
      </c>
      <c r="L644" s="376" t="n">
        <f aca="false">+[2]data1cf!K644</f>
        <v>15276.8193303807</v>
      </c>
      <c r="M644" s="376" t="n">
        <f aca="false">+[2]data1cf!L644</f>
        <v>14537.4488757343</v>
      </c>
      <c r="N644" s="376" t="n">
        <f aca="false">+[2]data1cf!M644</f>
        <v>13764.0681538606</v>
      </c>
      <c r="O644" s="376" t="n">
        <f aca="false">+[2]data1cf!N644</f>
        <v>13087.6652861415</v>
      </c>
      <c r="P644" s="376" t="n">
        <f aca="false">+[2]data1cf!O644</f>
        <v>14159.7927891379</v>
      </c>
      <c r="Q644" s="376" t="n">
        <f aca="false">+[2]data1cf!P644</f>
        <v>15497.9365186817</v>
      </c>
      <c r="R644" s="376" t="n">
        <f aca="false">+[2]data1cf!Q644</f>
        <v>13905.1604589277</v>
      </c>
      <c r="S644" s="376" t="n">
        <f aca="false">+[2]data1cf!R644</f>
        <v>10113.630353366</v>
      </c>
      <c r="T644" s="376" t="n">
        <f aca="false">+[2]data1cf!S644</f>
        <v>9530.80373045298</v>
      </c>
      <c r="U644" s="376" t="n">
        <f aca="false">+[2]data1cf!T644</f>
        <v>8948.00575307837</v>
      </c>
      <c r="V644" s="376" t="n">
        <f aca="false">+[2]data1cf!U644</f>
        <v>8365.23728060827</v>
      </c>
      <c r="W644" s="376" t="n">
        <f aca="false">+[2]data1cf!V644</f>
        <v>11917.7227722511</v>
      </c>
      <c r="X644" s="376" t="n">
        <f aca="false">+[2]data1cf!W644</f>
        <v>11335.0159915858</v>
      </c>
      <c r="Y644" s="376" t="n">
        <f aca="false">+[2]data1cf!X644</f>
        <v>10752.3414517263</v>
      </c>
      <c r="Z644" s="376" t="n">
        <f aca="false">+[2]data1cf!Y644</f>
        <v>10169.7001198968</v>
      </c>
      <c r="AA644" s="376" t="n">
        <f aca="false">+[2]data1cf!Z644</f>
        <v>9587.09299233814</v>
      </c>
      <c r="AB644" s="376"/>
      <c r="AC644" s="377" t="n">
        <f aca="false">XNPV(0.1,B644:AA644,$B$1:$AA$1)</f>
        <v>42604.6597198602</v>
      </c>
      <c r="AD644" s="377" t="n">
        <f aca="false">SUMPRODUCT(B644:AA644,$B$1010:$AA$1010)</f>
        <v>79447.0674361298</v>
      </c>
      <c r="AE644" s="378" t="n">
        <f aca="false">SUMPRODUCT(B644:AA644,$B$1012:$AA$1012)</f>
        <v>58258.6543686116</v>
      </c>
      <c r="AF644" s="379" t="n">
        <f aca="false">XIRR(B644:AA644,$B$1:$AA$1)</f>
        <v>0.156470975489746</v>
      </c>
      <c r="AG644" s="380" t="n">
        <f aca="false">1-EXP(-(1/0.25)*(AD644/ABS($AD$1010)))</f>
        <v>0.985530446276952</v>
      </c>
    </row>
    <row r="645" customFormat="false" ht="12.75" hidden="false" customHeight="false" outlineLevel="0" collapsed="false">
      <c r="A645" s="371"/>
      <c r="B645" s="376" t="n">
        <f aca="false">+[2]data1cf!A645</f>
        <v>-106686.60344804</v>
      </c>
      <c r="C645" s="376" t="n">
        <f aca="false">+[2]data1cf!B645</f>
        <v>14868.1984168086</v>
      </c>
      <c r="D645" s="376" t="n">
        <f aca="false">+[2]data1cf!C645</f>
        <v>23171.5563679422</v>
      </c>
      <c r="E645" s="376" t="n">
        <f aca="false">+[2]data1cf!D645</f>
        <v>21843.5342507141</v>
      </c>
      <c r="F645" s="376" t="n">
        <f aca="false">+[2]data1cf!E645</f>
        <v>20291.3081811159</v>
      </c>
      <c r="G645" s="376" t="n">
        <f aca="false">+[2]data1cf!F645</f>
        <v>19222.4783390649</v>
      </c>
      <c r="H645" s="376" t="n">
        <f aca="false">+[2]data1cf!G645</f>
        <v>17878.4422666957</v>
      </c>
      <c r="I645" s="376" t="n">
        <f aca="false">+[2]data1cf!H645</f>
        <v>16815.3098288094</v>
      </c>
      <c r="J645" s="376" t="n">
        <f aca="false">+[2]data1cf!I645</f>
        <v>16088.2583211574</v>
      </c>
      <c r="K645" s="376" t="n">
        <f aca="false">+[2]data1cf!J645</f>
        <v>15453.6758292936</v>
      </c>
      <c r="L645" s="376" t="n">
        <f aca="false">+[2]data1cf!K645</f>
        <v>14645.9243901713</v>
      </c>
      <c r="M645" s="376" t="n">
        <f aca="false">+[2]data1cf!L645</f>
        <v>13941.0131422756</v>
      </c>
      <c r="N645" s="376" t="n">
        <f aca="false">+[2]data1cf!M645</f>
        <v>13203.6767146045</v>
      </c>
      <c r="O645" s="376" t="n">
        <f aca="false">+[2]data1cf!N645</f>
        <v>12559.1104922923</v>
      </c>
      <c r="P645" s="376" t="n">
        <f aca="false">+[2]data1cf!O645</f>
        <v>13580.9581500791</v>
      </c>
      <c r="Q645" s="376" t="n">
        <f aca="false">+[2]data1cf!P645</f>
        <v>14856.7361586927</v>
      </c>
      <c r="R645" s="376" t="n">
        <f aca="false">+[2]data1cf!Q645</f>
        <v>13338.193251218</v>
      </c>
      <c r="S645" s="376" t="n">
        <f aca="false">+[2]data1cf!R645</f>
        <v>9723.37174820848</v>
      </c>
      <c r="T645" s="376" t="n">
        <f aca="false">+[2]data1cf!S645</f>
        <v>9167.70842749746</v>
      </c>
      <c r="U645" s="376" t="n">
        <f aca="false">+[2]data1cf!T645</f>
        <v>8612.07241726668</v>
      </c>
      <c r="V645" s="376" t="n">
        <f aca="false">+[2]data1cf!U645</f>
        <v>8056.46453683055</v>
      </c>
      <c r="W645" s="376" t="n">
        <f aca="false">+[2]data1cf!V645</f>
        <v>11443.3823739018</v>
      </c>
      <c r="X645" s="376" t="n">
        <f aca="false">+[2]data1cf!W645</f>
        <v>10887.8333100533</v>
      </c>
      <c r="Y645" s="376" t="n">
        <f aca="false">+[2]data1cf!X645</f>
        <v>10332.3149843909</v>
      </c>
      <c r="Z645" s="376" t="n">
        <f aca="false">+[2]data1cf!Y645</f>
        <v>9776.8283190602</v>
      </c>
      <c r="AA645" s="376" t="n">
        <f aca="false">+[2]data1cf!Z645</f>
        <v>9221.37426387115</v>
      </c>
      <c r="AB645" s="376"/>
      <c r="AC645" s="377" t="n">
        <f aca="false">XNPV(0.1,B645:AA645,$B$1:$AA$1)</f>
        <v>41365.1790569934</v>
      </c>
      <c r="AD645" s="377" t="n">
        <f aca="false">SUMPRODUCT(B645:AA645,$B$1010:$AA$1010)</f>
        <v>76678.1433427369</v>
      </c>
      <c r="AE645" s="378" t="n">
        <f aca="false">SUMPRODUCT(B645:AA645,$B$1012:$AA$1012)</f>
        <v>56358.965335583</v>
      </c>
      <c r="AF645" s="379" t="n">
        <f aca="false">XIRR(B645:AA645,$B$1:$AA$1)</f>
        <v>0.157422916765482</v>
      </c>
      <c r="AG645" s="380" t="n">
        <f aca="false">1-EXP(-(1/0.25)*(AD645/ABS($AD$1010)))</f>
        <v>0.983228660042173</v>
      </c>
    </row>
    <row r="646" customFormat="false" ht="12.75" hidden="false" customHeight="false" outlineLevel="0" collapsed="false">
      <c r="A646" s="371"/>
      <c r="B646" s="376" t="n">
        <f aca="false">+[2]data1cf!A646</f>
        <v>-99939.1059133807</v>
      </c>
      <c r="C646" s="376" t="n">
        <f aca="false">+[2]data1cf!B646</f>
        <v>14053.4700259418</v>
      </c>
      <c r="D646" s="376" t="n">
        <f aca="false">+[2]data1cf!C646</f>
        <v>21889.9191175183</v>
      </c>
      <c r="E646" s="376" t="n">
        <f aca="false">+[2]data1cf!D646</f>
        <v>20623.3138859647</v>
      </c>
      <c r="F646" s="376" t="n">
        <f aca="false">+[2]data1cf!E646</f>
        <v>19118.0181972993</v>
      </c>
      <c r="G646" s="376" t="n">
        <f aca="false">+[2]data1cf!F646</f>
        <v>18117.1853842058</v>
      </c>
      <c r="H646" s="376" t="n">
        <f aca="false">+[2]data1cf!G646</f>
        <v>16857.7563239004</v>
      </c>
      <c r="I646" s="376" t="n">
        <f aca="false">+[2]data1cf!H646</f>
        <v>15861.8627264291</v>
      </c>
      <c r="J646" s="376" t="n">
        <f aca="false">+[2]data1cf!I646</f>
        <v>15180.794295348</v>
      </c>
      <c r="K646" s="376" t="n">
        <f aca="false">+[2]data1cf!J646</f>
        <v>14586.7565291341</v>
      </c>
      <c r="L646" s="376" t="n">
        <f aca="false">+[2]data1cf!K646</f>
        <v>13829.6821703709</v>
      </c>
      <c r="M646" s="376" t="n">
        <f aca="false">+[2]data1cf!L646</f>
        <v>13169.3537168805</v>
      </c>
      <c r="N646" s="376" t="n">
        <f aca="false">+[2]data1cf!M646</f>
        <v>12478.6508455055</v>
      </c>
      <c r="O646" s="376" t="n">
        <f aca="false">+[2]data1cf!N646</f>
        <v>11875.2743878619</v>
      </c>
      <c r="P646" s="376" t="n">
        <f aca="false">+[2]data1cf!O646</f>
        <v>12832.0707512897</v>
      </c>
      <c r="Q646" s="376" t="n">
        <f aca="false">+[2]data1cf!P646</f>
        <v>14027.1609444731</v>
      </c>
      <c r="R646" s="376" t="n">
        <f aca="false">+[2]data1cf!Q646</f>
        <v>12604.6597535148</v>
      </c>
      <c r="S646" s="376" t="n">
        <f aca="false">+[2]data1cf!R646</f>
        <v>9218.46113652371</v>
      </c>
      <c r="T646" s="376" t="n">
        <f aca="false">+[2]data1cf!S646</f>
        <v>8697.94128055355</v>
      </c>
      <c r="U646" s="376" t="n">
        <f aca="false">+[2]data1cf!T646</f>
        <v>8177.44700778586</v>
      </c>
      <c r="V646" s="376" t="n">
        <f aca="false">+[2]data1cf!U646</f>
        <v>7656.97908571673</v>
      </c>
      <c r="W646" s="376" t="n">
        <f aca="false">+[2]data1cf!V646</f>
        <v>10829.6880247902</v>
      </c>
      <c r="X646" s="376" t="n">
        <f aca="false">+[2]data1cf!W646</f>
        <v>10309.2751993966</v>
      </c>
      <c r="Y646" s="376" t="n">
        <f aca="false">+[2]data1cf!X646</f>
        <v>9788.89116812285</v>
      </c>
      <c r="Z646" s="376" t="n">
        <f aca="false">+[2]data1cf!Y646</f>
        <v>9268.53679479244</v>
      </c>
      <c r="AA646" s="376" t="n">
        <f aca="false">+[2]data1cf!Z646</f>
        <v>8748.2129691437</v>
      </c>
      <c r="AB646" s="376"/>
      <c r="AC646" s="377" t="n">
        <f aca="false">XNPV(0.1,B646:AA646,$B$1:$AA$1)</f>
        <v>39861.5544705788</v>
      </c>
      <c r="AD646" s="377" t="n">
        <f aca="false">SUMPRODUCT(B646:AA646,$B$1010:$AA$1010)</f>
        <v>73201.809107813</v>
      </c>
      <c r="AE646" s="378" t="n">
        <f aca="false">SUMPRODUCT(B646:AA646,$B$1012:$AA$1012)</f>
        <v>54004.8464927132</v>
      </c>
      <c r="AF646" s="379" t="n">
        <f aca="false">XIRR(B646:AA646,$B$1:$AA$1)</f>
        <v>0.158985256076442</v>
      </c>
      <c r="AG646" s="380" t="n">
        <f aca="false">1-EXP(-(1/0.25)*(AD646/ABS($AD$1010)))</f>
        <v>0.979813547375662</v>
      </c>
    </row>
    <row r="647" customFormat="false" ht="12.75" hidden="false" customHeight="false" outlineLevel="0" collapsed="false">
      <c r="A647" s="371"/>
      <c r="B647" s="376" t="n">
        <f aca="false">+[2]data1cf!A647</f>
        <v>-112525.918871776</v>
      </c>
      <c r="C647" s="376" t="n">
        <f aca="false">+[2]data1cf!B647</f>
        <v>15549.1190136755</v>
      </c>
      <c r="D647" s="376" t="n">
        <f aca="false">+[2]data1cf!C647</f>
        <v>24325.7158417297</v>
      </c>
      <c r="E647" s="376" t="n">
        <f aca="false">+[2]data1cf!D647</f>
        <v>22925.8369589975</v>
      </c>
      <c r="F647" s="376" t="n">
        <f aca="false">+[2]data1cf!E647</f>
        <v>21306.6787335055</v>
      </c>
      <c r="G647" s="376" t="n">
        <f aca="false">+[2]data1cf!F647</f>
        <v>20179.0039496192</v>
      </c>
      <c r="H647" s="376" t="n">
        <f aca="false">+[2]data1cf!G647</f>
        <v>18761.7485795827</v>
      </c>
      <c r="I647" s="376" t="n">
        <f aca="false">+[2]data1cf!H647</f>
        <v>17640.4273397158</v>
      </c>
      <c r="J647" s="376" t="n">
        <f aca="false">+[2]data1cf!I647</f>
        <v>16873.5818659492</v>
      </c>
      <c r="K647" s="376" t="n">
        <f aca="false">+[2]data1cf!J647</f>
        <v>16203.9117818897</v>
      </c>
      <c r="L647" s="376" t="n">
        <f aca="false">+[2]data1cf!K647</f>
        <v>15352.3041641693</v>
      </c>
      <c r="M647" s="376" t="n">
        <f aca="false">+[2]data1cf!L647</f>
        <v>14608.8107607904</v>
      </c>
      <c r="N647" s="376" t="n">
        <f aca="false">+[2]data1cf!M647</f>
        <v>13831.1174388568</v>
      </c>
      <c r="O647" s="376" t="n">
        <f aca="false">+[2]data1cf!N647</f>
        <v>13150.9054046129</v>
      </c>
      <c r="P647" s="376" t="n">
        <f aca="false">+[2]data1cf!O647</f>
        <v>14229.0487519547</v>
      </c>
      <c r="Q647" s="376" t="n">
        <f aca="false">+[2]data1cf!P647</f>
        <v>15574.6543674298</v>
      </c>
      <c r="R647" s="376" t="n">
        <f aca="false">+[2]data1cf!Q647</f>
        <v>13972.996516423</v>
      </c>
      <c r="S647" s="376" t="n">
        <f aca="false">+[2]data1cf!R647</f>
        <v>10160.3237155525</v>
      </c>
      <c r="T647" s="376" t="n">
        <f aca="false">+[2]data1cf!S647</f>
        <v>9574.24707869715</v>
      </c>
      <c r="U647" s="376" t="n">
        <f aca="false">+[2]data1cf!T647</f>
        <v>8988.19924711615</v>
      </c>
      <c r="V647" s="376" t="n">
        <f aca="false">+[2]data1cf!U647</f>
        <v>8402.18108496776</v>
      </c>
      <c r="W647" s="376" t="n">
        <f aca="false">+[2]data1cf!V647</f>
        <v>11974.4762883225</v>
      </c>
      <c r="X647" s="376" t="n">
        <f aca="false">+[2]data1cf!W647</f>
        <v>11388.5201619908</v>
      </c>
      <c r="Y647" s="376" t="n">
        <f aca="false">+[2]data1cf!X647</f>
        <v>10802.5964562491</v>
      </c>
      <c r="Z647" s="376" t="n">
        <f aca="false">+[2]data1cf!Y647</f>
        <v>10216.7061437151</v>
      </c>
      <c r="AA647" s="376" t="n">
        <f aca="false">+[2]data1cf!Z647</f>
        <v>9630.85022618523</v>
      </c>
      <c r="AB647" s="376"/>
      <c r="AC647" s="377" t="n">
        <f aca="false">XNPV(0.1,B647:AA647,$B$1:$AA$1)</f>
        <v>42701.437976353</v>
      </c>
      <c r="AD647" s="377" t="n">
        <f aca="false">SUMPRODUCT(B647:AA647,$B$1010:$AA$1010)</f>
        <v>79726.5801245926</v>
      </c>
      <c r="AE647" s="378" t="n">
        <f aca="false">SUMPRODUCT(B647:AA647,$B$1012:$AA$1012)</f>
        <v>58434.18303374</v>
      </c>
      <c r="AF647" s="379" t="n">
        <f aca="false">XIRR(B647:AA647,$B$1:$AA$1)</f>
        <v>0.156272539466453</v>
      </c>
      <c r="AG647" s="380" t="n">
        <f aca="false">1-EXP(-(1/0.25)*(AD647/ABS($AD$1010)))</f>
        <v>0.985744475422423</v>
      </c>
    </row>
    <row r="648" customFormat="false" ht="12.75" hidden="false" customHeight="false" outlineLevel="0" collapsed="false">
      <c r="A648" s="371"/>
      <c r="B648" s="376" t="n">
        <f aca="false">+[2]data1cf!A648</f>
        <v>-108313.106856408</v>
      </c>
      <c r="C648" s="376" t="n">
        <f aca="false">+[2]data1cf!B648</f>
        <v>15051.4587221767</v>
      </c>
      <c r="D648" s="376" t="n">
        <f aca="false">+[2]data1cf!C648</f>
        <v>23492.5046892</v>
      </c>
      <c r="E648" s="376" t="n">
        <f aca="false">+[2]data1cf!D648</f>
        <v>22169.0256500986</v>
      </c>
      <c r="F648" s="376" t="n">
        <f aca="false">+[2]data1cf!E648</f>
        <v>20574.1330577281</v>
      </c>
      <c r="G648" s="376" t="n">
        <f aca="false">+[2]data1cf!F648</f>
        <v>19488.9123390905</v>
      </c>
      <c r="H648" s="376" t="n">
        <f aca="false">+[2]data1cf!G648</f>
        <v>18124.4815066215</v>
      </c>
      <c r="I648" s="376" t="n">
        <f aca="false">+[2]data1cf!H648</f>
        <v>17045.1409556462</v>
      </c>
      <c r="J648" s="376" t="n">
        <f aca="false">+[2]data1cf!I648</f>
        <v>16307.0050970351</v>
      </c>
      <c r="K648" s="376" t="n">
        <f aca="false">+[2]data1cf!J648</f>
        <v>15662.6491841183</v>
      </c>
      <c r="L648" s="376" t="n">
        <f aca="false">+[2]data1cf!K648</f>
        <v>14842.6818911173</v>
      </c>
      <c r="M648" s="376" t="n">
        <f aca="false">+[2]data1cf!L648</f>
        <v>14127.023834248</v>
      </c>
      <c r="N648" s="376" t="n">
        <f aca="false">+[2]data1cf!M648</f>
        <v>13378.4462556361</v>
      </c>
      <c r="O648" s="376" t="n">
        <f aca="false">+[2]data1cf!N648</f>
        <v>12723.9511237867</v>
      </c>
      <c r="P648" s="376" t="n">
        <f aca="false">+[2]data1cf!O648</f>
        <v>13761.4795804845</v>
      </c>
      <c r="Q648" s="376" t="n">
        <f aca="false">+[2]data1cf!P648</f>
        <v>15056.7076157394</v>
      </c>
      <c r="R648" s="376" t="n">
        <f aca="false">+[2]data1cf!Q648</f>
        <v>13515.0135802418</v>
      </c>
      <c r="S648" s="376" t="n">
        <f aca="false">+[2]data1cf!R648</f>
        <v>9845.08188246309</v>
      </c>
      <c r="T648" s="376" t="n">
        <f aca="false">+[2]data1cf!S648</f>
        <v>9280.94712995247</v>
      </c>
      <c r="U648" s="376" t="n">
        <f aca="false">+[2]data1cf!T648</f>
        <v>8716.84010428728</v>
      </c>
      <c r="V648" s="376" t="n">
        <f aca="false">+[2]data1cf!U648</f>
        <v>8152.76163727291</v>
      </c>
      <c r="W648" s="376" t="n">
        <f aca="false">+[2]data1cf!V648</f>
        <v>11591.3151364406</v>
      </c>
      <c r="X648" s="376" t="n">
        <f aca="false">+[2]data1cf!W648</f>
        <v>11027.2963827092</v>
      </c>
      <c r="Y648" s="376" t="n">
        <f aca="false">+[2]data1cf!X648</f>
        <v>10463.3088357866</v>
      </c>
      <c r="Z648" s="376" t="n">
        <f aca="false">+[2]data1cf!Y648</f>
        <v>9899.35343187705</v>
      </c>
      <c r="AA648" s="376" t="n">
        <f aca="false">+[2]data1cf!Z648</f>
        <v>9335.43113527102</v>
      </c>
      <c r="AB648" s="376"/>
      <c r="AC648" s="377" t="n">
        <f aca="false">XNPV(0.1,B648:AA648,$B$1:$AA$1)</f>
        <v>41749.1637740707</v>
      </c>
      <c r="AD648" s="377" t="n">
        <f aca="false">SUMPRODUCT(B648:AA648,$B$1010:$AA$1010)</f>
        <v>77541.1588770377</v>
      </c>
      <c r="AE648" s="378" t="n">
        <f aca="false">SUMPRODUCT(B648:AA648,$B$1012:$AA$1012)</f>
        <v>56950.0132903618</v>
      </c>
      <c r="AF648" s="379" t="n">
        <f aca="false">XIRR(B648:AA648,$B$1:$AA$1)</f>
        <v>0.157107855373097</v>
      </c>
      <c r="AG648" s="380" t="n">
        <f aca="false">1-EXP(-(1/0.25)*(AD648/ABS($AD$1010)))</f>
        <v>0.983982851494163</v>
      </c>
    </row>
    <row r="649" customFormat="false" ht="12.75" hidden="false" customHeight="false" outlineLevel="0" collapsed="false">
      <c r="A649" s="371"/>
      <c r="B649" s="376" t="n">
        <f aca="false">+[2]data1cf!A649</f>
        <v>-90739.2945698491</v>
      </c>
      <c r="C649" s="376" t="n">
        <f aca="false">+[2]data1cf!B649</f>
        <v>12975.0981613158</v>
      </c>
      <c r="D649" s="376" t="n">
        <f aca="false">+[2]data1cf!C649</f>
        <v>20031.1344596573</v>
      </c>
      <c r="E649" s="376" t="n">
        <f aca="false">+[2]data1cf!D649</f>
        <v>18934.568906046</v>
      </c>
      <c r="F649" s="376" t="n">
        <f aca="false">+[2]data1cf!E649</f>
        <v>17518.3071270954</v>
      </c>
      <c r="G649" s="376" t="n">
        <f aca="false">+[2]data1cf!F649</f>
        <v>16610.1842164684</v>
      </c>
      <c r="H649" s="376" t="n">
        <f aca="false">+[2]data1cf!G649</f>
        <v>15466.1117821311</v>
      </c>
      <c r="I649" s="376" t="n">
        <f aca="false">+[2]data1cf!H649</f>
        <v>14561.8943421682</v>
      </c>
      <c r="J649" s="376" t="n">
        <f aca="false">+[2]data1cf!I649</f>
        <v>13943.5210995293</v>
      </c>
      <c r="K649" s="376" t="n">
        <f aca="false">+[2]data1cf!J649</f>
        <v>13404.7636539139</v>
      </c>
      <c r="L649" s="376" t="n">
        <f aca="false">+[2]data1cf!K649</f>
        <v>12716.7844784167</v>
      </c>
      <c r="M649" s="376" t="n">
        <f aca="false">+[2]data1cf!L649</f>
        <v>12117.2420119667</v>
      </c>
      <c r="N649" s="376" t="n">
        <f aca="false">+[2]data1cf!M649</f>
        <v>11490.1212194286</v>
      </c>
      <c r="O649" s="376" t="n">
        <f aca="false">+[2]data1cf!N649</f>
        <v>10942.9045546994</v>
      </c>
      <c r="P649" s="376" t="n">
        <f aca="false">+[2]data1cf!O649</f>
        <v>11811.0073494846</v>
      </c>
      <c r="Q649" s="376" t="n">
        <f aca="false">+[2]data1cf!P649</f>
        <v>12896.0845080775</v>
      </c>
      <c r="R649" s="376" t="n">
        <f aca="false">+[2]data1cf!Q649</f>
        <v>11604.530482127</v>
      </c>
      <c r="S649" s="376" t="n">
        <f aca="false">+[2]data1cf!R649</f>
        <v>8530.04556482666</v>
      </c>
      <c r="T649" s="376" t="n">
        <f aca="false">+[2]data1cf!S649</f>
        <v>8057.44173163579</v>
      </c>
      <c r="U649" s="376" t="n">
        <f aca="false">+[2]data1cf!T649</f>
        <v>7584.86112660696</v>
      </c>
      <c r="V649" s="376" t="n">
        <f aca="false">+[2]data1cf!U649</f>
        <v>7112.30444658501</v>
      </c>
      <c r="W649" s="376" t="n">
        <f aca="false">+[2]data1cf!V649</f>
        <v>9992.95230085438</v>
      </c>
      <c r="X649" s="376" t="n">
        <f aca="false">+[2]data1cf!W649</f>
        <v>9520.44564562933</v>
      </c>
      <c r="Y649" s="376" t="n">
        <f aca="false">+[2]data1cf!X649</f>
        <v>9047.96513390531</v>
      </c>
      <c r="Z649" s="376" t="n">
        <f aca="false">+[2]data1cf!Y649</f>
        <v>8575.51154998731</v>
      </c>
      <c r="AA649" s="376" t="n">
        <f aca="false">+[2]data1cf!Z649</f>
        <v>8103.08570170952</v>
      </c>
      <c r="AB649" s="376"/>
      <c r="AC649" s="377" t="n">
        <f aca="false">XNPV(0.1,B649:AA649,$B$1:$AA$1)</f>
        <v>37730.1496428261</v>
      </c>
      <c r="AD649" s="377" t="n">
        <f aca="false">SUMPRODUCT(B649:AA649,$B$1010:$AA$1010)</f>
        <v>68371.3194428239</v>
      </c>
      <c r="AE649" s="378" t="n">
        <f aca="false">SUMPRODUCT(B649:AA649,$B$1012:$AA$1012)</f>
        <v>50708.2595319184</v>
      </c>
      <c r="AF649" s="379" t="n">
        <f aca="false">XIRR(B649:AA649,$B$1:$AA$1)</f>
        <v>0.161325491156703</v>
      </c>
      <c r="AG649" s="380" t="n">
        <f aca="false">1-EXP(-(1/0.25)*(AD649/ABS($AD$1010)))</f>
        <v>0.973883989508079</v>
      </c>
    </row>
    <row r="650" customFormat="false" ht="12.75" hidden="false" customHeight="false" outlineLevel="0" collapsed="false">
      <c r="A650" s="371"/>
      <c r="B650" s="376" t="n">
        <f aca="false">+[2]data1cf!A650</f>
        <v>-101453.418151567</v>
      </c>
      <c r="C650" s="376" t="n">
        <f aca="false">+[2]data1cf!B650</f>
        <v>14264.8762845351</v>
      </c>
      <c r="D650" s="376" t="n">
        <f aca="false">+[2]data1cf!C650</f>
        <v>22152.8689553192</v>
      </c>
      <c r="E650" s="376" t="n">
        <f aca="false">+[2]data1cf!D650</f>
        <v>20948.7742471528</v>
      </c>
      <c r="F650" s="376" t="n">
        <f aca="false">+[2]data1cf!E650</f>
        <v>19381.3346894222</v>
      </c>
      <c r="G650" s="376" t="n">
        <f aca="false">+[2]data1cf!F650</f>
        <v>18365.2415916704</v>
      </c>
      <c r="H650" s="376" t="n">
        <f aca="false">+[2]data1cf!G650</f>
        <v>17086.8245386838</v>
      </c>
      <c r="I650" s="376" t="n">
        <f aca="false">+[2]data1cf!H650</f>
        <v>16075.8408135912</v>
      </c>
      <c r="J650" s="376" t="n">
        <f aca="false">+[2]data1cf!I650</f>
        <v>15384.452595768</v>
      </c>
      <c r="K650" s="376" t="n">
        <f aca="false">+[2]data1cf!J650</f>
        <v>14781.3155488311</v>
      </c>
      <c r="L650" s="376" t="n">
        <f aca="false">+[2]data1cf!K650</f>
        <v>14012.8679479749</v>
      </c>
      <c r="M650" s="376" t="n">
        <f aca="false">+[2]data1cf!L650</f>
        <v>13342.5339671266</v>
      </c>
      <c r="N650" s="376" t="n">
        <f aca="false">+[2]data1cf!M650</f>
        <v>12641.3653246051</v>
      </c>
      <c r="O650" s="376" t="n">
        <f aca="false">+[2]data1cf!N650</f>
        <v>12028.7448228689</v>
      </c>
      <c r="P650" s="376" t="n">
        <f aca="false">+[2]data1cf!O650</f>
        <v>13000.1403722395</v>
      </c>
      <c r="Q650" s="376" t="n">
        <f aca="false">+[2]data1cf!P650</f>
        <v>14213.338989435</v>
      </c>
      <c r="R650" s="376" t="n">
        <f aca="false">+[2]data1cf!Q650</f>
        <v>12769.2835635993</v>
      </c>
      <c r="S650" s="376" t="n">
        <f aca="false">+[2]data1cf!R650</f>
        <v>9331.77608247765</v>
      </c>
      <c r="T650" s="376" t="n">
        <f aca="false">+[2]data1cf!S650</f>
        <v>8803.36912784966</v>
      </c>
      <c r="U650" s="376" t="n">
        <f aca="false">+[2]data1cf!T650</f>
        <v>8274.98814406976</v>
      </c>
      <c r="V650" s="376" t="n">
        <f aca="false">+[2]data1cf!U650</f>
        <v>7746.6339102634</v>
      </c>
      <c r="W650" s="376" t="n">
        <f aca="false">+[2]data1cf!V650</f>
        <v>10967.4168433028</v>
      </c>
      <c r="X650" s="376" t="n">
        <f aca="false">+[2]data1cf!W650</f>
        <v>10439.1185410161</v>
      </c>
      <c r="Y650" s="376" t="n">
        <f aca="false">+[2]data1cf!X650</f>
        <v>9910.84946914771</v>
      </c>
      <c r="Z650" s="376" t="n">
        <f aca="false">+[2]data1cf!Y650</f>
        <v>9382.61050461022</v>
      </c>
      <c r="AA650" s="376" t="n">
        <f aca="false">+[2]data1cf!Z650</f>
        <v>8854.40255062355</v>
      </c>
      <c r="AB650" s="376"/>
      <c r="AC650" s="377" t="n">
        <f aca="false">XNPV(0.1,B650:AA650,$B$1:$AA$1)</f>
        <v>40243.3432482633</v>
      </c>
      <c r="AD650" s="377" t="n">
        <f aca="false">SUMPRODUCT(B650:AA650,$B$1010:$AA$1010)</f>
        <v>74030.8498105865</v>
      </c>
      <c r="AE650" s="378" t="n">
        <f aca="false">SUMPRODUCT(B650:AA650,$B$1012:$AA$1012)</f>
        <v>54580.1639701634</v>
      </c>
      <c r="AF650" s="379" t="n">
        <f aca="false">XIRR(B650:AA650,$B$1:$AA$1)</f>
        <v>0.15869486939531</v>
      </c>
      <c r="AG650" s="380" t="n">
        <f aca="false">1-EXP(-(1/0.25)*(AD650/ABS($AD$1010)))</f>
        <v>0.980686360898389</v>
      </c>
    </row>
    <row r="651" customFormat="false" ht="12.75" hidden="false" customHeight="false" outlineLevel="0" collapsed="false">
      <c r="A651" s="371"/>
      <c r="B651" s="376" t="n">
        <f aca="false">+[2]data1cf!A651</f>
        <v>-106280.014115902</v>
      </c>
      <c r="C651" s="376" t="n">
        <f aca="false">+[2]data1cf!B651</f>
        <v>14798.0928552311</v>
      </c>
      <c r="D651" s="376" t="n">
        <f aca="false">+[2]data1cf!C651</f>
        <v>23122.0410252146</v>
      </c>
      <c r="E651" s="376" t="n">
        <f aca="false">+[2]data1cf!D651</f>
        <v>21801.2316895119</v>
      </c>
      <c r="F651" s="376" t="n">
        <f aca="false">+[2]data1cf!E651</f>
        <v>20220.6083122424</v>
      </c>
      <c r="G651" s="376" t="n">
        <f aca="false">+[2]data1cf!F651</f>
        <v>19155.8758213129</v>
      </c>
      <c r="H651" s="376" t="n">
        <f aca="false">+[2]data1cf!G651</f>
        <v>17816.9379810443</v>
      </c>
      <c r="I651" s="376" t="n">
        <f aca="false">+[2]data1cf!H651</f>
        <v>16757.8572075087</v>
      </c>
      <c r="J651" s="376" t="n">
        <f aca="false">+[2]data1cf!I651</f>
        <v>16033.576538719</v>
      </c>
      <c r="K651" s="376" t="n">
        <f aca="false">+[2]data1cf!J651</f>
        <v>15401.4371826755</v>
      </c>
      <c r="L651" s="376" t="n">
        <f aca="false">+[2]data1cf!K651</f>
        <v>14596.7394327397</v>
      </c>
      <c r="M651" s="376" t="n">
        <f aca="false">+[2]data1cf!L651</f>
        <v>13894.5146457888</v>
      </c>
      <c r="N651" s="376" t="n">
        <f aca="false">+[2]data1cf!M651</f>
        <v>13159.9882534549</v>
      </c>
      <c r="O651" s="376" t="n">
        <f aca="false">+[2]data1cf!N651</f>
        <v>12517.9040355927</v>
      </c>
      <c r="P651" s="376" t="n">
        <f aca="false">+[2]data1cf!O651</f>
        <v>13535.8318457334</v>
      </c>
      <c r="Q651" s="376" t="n">
        <f aca="false">+[2]data1cf!P651</f>
        <v>14806.747784399</v>
      </c>
      <c r="R651" s="376" t="n">
        <f aca="false">+[2]data1cf!Q651</f>
        <v>13293.9921391167</v>
      </c>
      <c r="S651" s="376" t="n">
        <f aca="false">+[2]data1cf!R651</f>
        <v>9692.94694740789</v>
      </c>
      <c r="T651" s="376" t="n">
        <f aca="false">+[2]data1cf!S651</f>
        <v>9139.40129443732</v>
      </c>
      <c r="U651" s="376" t="n">
        <f aca="false">+[2]data1cf!T651</f>
        <v>8585.88284786507</v>
      </c>
      <c r="V651" s="376" t="n">
        <f aca="false">+[2]data1cf!U651</f>
        <v>8032.39242388303</v>
      </c>
      <c r="W651" s="376" t="n">
        <f aca="false">+[2]data1cf!V651</f>
        <v>11406.402504808</v>
      </c>
      <c r="X651" s="376" t="n">
        <f aca="false">+[2]data1cf!W651</f>
        <v>10852.9706732599</v>
      </c>
      <c r="Y651" s="376" t="n">
        <f aca="false">+[2]data1cf!X651</f>
        <v>10299.5694627527</v>
      </c>
      <c r="Z651" s="376" t="n">
        <f aca="false">+[2]data1cf!Y651</f>
        <v>9746.19979191778</v>
      </c>
      <c r="AA651" s="376" t="n">
        <f aca="false">+[2]data1cf!Z651</f>
        <v>9192.86260694518</v>
      </c>
      <c r="AB651" s="376"/>
      <c r="AC651" s="377" t="n">
        <f aca="false">XNPV(0.1,B651:AA651,$B$1:$AA$1)</f>
        <v>41301.8237147704</v>
      </c>
      <c r="AD651" s="377" t="n">
        <f aca="false">SUMPRODUCT(B651:AA651,$B$1010:$AA$1010)</f>
        <v>76500.2462971002</v>
      </c>
      <c r="AE651" s="378" t="n">
        <f aca="false">SUMPRODUCT(B651:AA651,$B$1012:$AA$1012)</f>
        <v>56246.9006059883</v>
      </c>
      <c r="AF651" s="379" t="n">
        <f aca="false">XIRR(B651:AA651,$B$1:$AA$1)</f>
        <v>0.157554116407822</v>
      </c>
      <c r="AG651" s="380" t="n">
        <f aca="false">1-EXP(-(1/0.25)*(AD651/ABS($AD$1010)))</f>
        <v>0.983068834615582</v>
      </c>
    </row>
    <row r="652" customFormat="false" ht="12.75" hidden="false" customHeight="false" outlineLevel="0" collapsed="false">
      <c r="A652" s="371"/>
      <c r="B652" s="376" t="n">
        <f aca="false">+[2]data1cf!A652</f>
        <v>-97384.8516922189</v>
      </c>
      <c r="C652" s="376" t="n">
        <f aca="false">+[2]data1cf!B652</f>
        <v>13773.0448253142</v>
      </c>
      <c r="D652" s="376" t="n">
        <f aca="false">+[2]data1cf!C652</f>
        <v>21278.246071311</v>
      </c>
      <c r="E652" s="376" t="n">
        <f aca="false">+[2]data1cf!D652</f>
        <v>20219.3905188711</v>
      </c>
      <c r="F652" s="376" t="n">
        <f aca="false">+[2]data1cf!E652</f>
        <v>18673.8711815476</v>
      </c>
      <c r="G652" s="376" t="n">
        <f aca="false">+[2]data1cf!F652</f>
        <v>17698.7785332115</v>
      </c>
      <c r="H652" s="376" t="n">
        <f aca="false">+[2]data1cf!G652</f>
        <v>16471.3773197624</v>
      </c>
      <c r="I652" s="376" t="n">
        <f aca="false">+[2]data1cf!H652</f>
        <v>15500.9368760082</v>
      </c>
      <c r="J652" s="376" t="n">
        <f aca="false">+[2]data1cf!I652</f>
        <v>14837.2752638005</v>
      </c>
      <c r="K652" s="376" t="n">
        <f aca="false">+[2]data1cf!J652</f>
        <v>14258.5856375607</v>
      </c>
      <c r="L652" s="376" t="n">
        <f aca="false">+[2]data1cf!K652</f>
        <v>13520.6950051728</v>
      </c>
      <c r="M652" s="376" t="n">
        <f aca="false">+[2]data1cf!L652</f>
        <v>12877.2432960185</v>
      </c>
      <c r="N652" s="376" t="n">
        <f aca="false">+[2]data1cf!M652</f>
        <v>12204.193481559</v>
      </c>
      <c r="O652" s="376" t="n">
        <f aca="false">+[2]data1cf!N652</f>
        <v>11616.4093423614</v>
      </c>
      <c r="P652" s="376" t="n">
        <f aca="false">+[2]data1cf!O652</f>
        <v>12548.5806440748</v>
      </c>
      <c r="Q652" s="376" t="n">
        <f aca="false">+[2]data1cf!P652</f>
        <v>13713.1265959153</v>
      </c>
      <c r="R652" s="376" t="n">
        <f aca="false">+[2]data1cf!Q652</f>
        <v>12326.9818405926</v>
      </c>
      <c r="S652" s="376" t="n">
        <f aca="false">+[2]data1cf!R652</f>
        <v>9027.32804539168</v>
      </c>
      <c r="T652" s="376" t="n">
        <f aca="false">+[2]data1cf!S652</f>
        <v>8520.11169086032</v>
      </c>
      <c r="U652" s="376" t="n">
        <f aca="false">+[2]data1cf!T652</f>
        <v>8012.92026567324</v>
      </c>
      <c r="V652" s="376" t="n">
        <f aca="false">+[2]data1cf!U652</f>
        <v>7505.75451771077</v>
      </c>
      <c r="W652" s="376" t="n">
        <f aca="false">+[2]data1cf!V652</f>
        <v>10597.3750267239</v>
      </c>
      <c r="X652" s="376" t="n">
        <f aca="false">+[2]data1cf!W652</f>
        <v>10090.2629672704</v>
      </c>
      <c r="Y652" s="376" t="n">
        <f aca="false">+[2]data1cf!X652</f>
        <v>9583.17896601346</v>
      </c>
      <c r="Z652" s="376" t="n">
        <f aca="false">+[2]data1cf!Y652</f>
        <v>9076.12386469906</v>
      </c>
      <c r="AA652" s="376" t="n">
        <f aca="false">+[2]data1cf!Z652</f>
        <v>8569.09853032546</v>
      </c>
      <c r="AB652" s="376"/>
      <c r="AC652" s="377" t="n">
        <f aca="false">XNPV(0.1,B652:AA652,$B$1:$AA$1)</f>
        <v>39256.8334234773</v>
      </c>
      <c r="AD652" s="377" t="n">
        <f aca="false">SUMPRODUCT(B652:AA652,$B$1010:$AA$1010)</f>
        <v>71847.954271427</v>
      </c>
      <c r="AE652" s="378" t="n">
        <f aca="false">SUMPRODUCT(B652:AA652,$B$1012:$AA$1012)</f>
        <v>53076.694244479</v>
      </c>
      <c r="AF652" s="379" t="n">
        <f aca="false">XIRR(B652:AA652,$B$1:$AA$1)</f>
        <v>0.159564518964685</v>
      </c>
      <c r="AG652" s="380" t="n">
        <f aca="false">1-EXP(-(1/0.25)*(AD652/ABS($AD$1010)))</f>
        <v>0.978302603282188</v>
      </c>
    </row>
    <row r="653" customFormat="false" ht="12.75" hidden="false" customHeight="false" outlineLevel="0" collapsed="false">
      <c r="A653" s="371"/>
      <c r="B653" s="376" t="n">
        <f aca="false">+[2]data1cf!A653</f>
        <v>-102108.231074594</v>
      </c>
      <c r="C653" s="376" t="n">
        <f aca="false">+[2]data1cf!B653</f>
        <v>14333.5453501135</v>
      </c>
      <c r="D653" s="376" t="n">
        <f aca="false">+[2]data1cf!C653</f>
        <v>22339.3180749441</v>
      </c>
      <c r="E653" s="376" t="n">
        <f aca="false">+[2]data1cf!D653</f>
        <v>21000.9310613333</v>
      </c>
      <c r="F653" s="376" t="n">
        <f aca="false">+[2]data1cf!E653</f>
        <v>19495.1969679803</v>
      </c>
      <c r="G653" s="376" t="n">
        <f aca="false">+[2]data1cf!F653</f>
        <v>18472.5050781489</v>
      </c>
      <c r="H653" s="376" t="n">
        <f aca="false">+[2]data1cf!G653</f>
        <v>17185.8773122878</v>
      </c>
      <c r="I653" s="376" t="n">
        <f aca="false">+[2]data1cf!H653</f>
        <v>16168.3683737503</v>
      </c>
      <c r="J653" s="376" t="n">
        <f aca="false">+[2]data1cf!I653</f>
        <v>15472.5177144628</v>
      </c>
      <c r="K653" s="376" t="n">
        <f aca="false">+[2]data1cf!J653</f>
        <v>14865.4459924586</v>
      </c>
      <c r="L653" s="376" t="n">
        <f aca="false">+[2]data1cf!K653</f>
        <v>14092.0804191319</v>
      </c>
      <c r="M653" s="376" t="n">
        <f aca="false">+[2]data1cf!L653</f>
        <v>13417.4198876222</v>
      </c>
      <c r="N653" s="376" t="n">
        <f aca="false">+[2]data1cf!M653</f>
        <v>12711.7256776362</v>
      </c>
      <c r="O653" s="376" t="n">
        <f aca="false">+[2]data1cf!N653</f>
        <v>12095.1079028275</v>
      </c>
      <c r="P653" s="376" t="n">
        <f aca="false">+[2]data1cf!O653</f>
        <v>13072.8163745797</v>
      </c>
      <c r="Q653" s="376" t="n">
        <f aca="false">+[2]data1cf!P653</f>
        <v>14293.8453650363</v>
      </c>
      <c r="R653" s="376" t="n">
        <f aca="false">+[2]data1cf!Q653</f>
        <v>12840.4695420012</v>
      </c>
      <c r="S653" s="376" t="n">
        <f aca="false">+[2]data1cf!R653</f>
        <v>9380.77528430121</v>
      </c>
      <c r="T653" s="376" t="n">
        <f aca="false">+[2]data1cf!S653</f>
        <v>8848.95782159165</v>
      </c>
      <c r="U653" s="376" t="n">
        <f aca="false">+[2]data1cf!T653</f>
        <v>8317.16649735438</v>
      </c>
      <c r="V653" s="376" t="n">
        <f aca="false">+[2]data1cf!U653</f>
        <v>7785.40209574356</v>
      </c>
      <c r="W653" s="376" t="n">
        <f aca="false">+[2]data1cf!V653</f>
        <v>11026.9729955685</v>
      </c>
      <c r="X653" s="376" t="n">
        <f aca="false">+[2]data1cf!W653</f>
        <v>10495.2648864774</v>
      </c>
      <c r="Y653" s="376" t="n">
        <f aca="false">+[2]data1cf!X653</f>
        <v>9963.58619646702</v>
      </c>
      <c r="Z653" s="376" t="n">
        <f aca="false">+[2]data1cf!Y653</f>
        <v>9431.93780810993</v>
      </c>
      <c r="AA653" s="376" t="n">
        <f aca="false">+[2]data1cf!Z653</f>
        <v>8900.3206304557</v>
      </c>
      <c r="AB653" s="376"/>
      <c r="AC653" s="377" t="n">
        <f aca="false">XNPV(0.1,B653:AA653,$B$1:$AA$1)</f>
        <v>40381.3285737666</v>
      </c>
      <c r="AD653" s="377" t="n">
        <f aca="false">SUMPRODUCT(B653:AA653,$B$1010:$AA$1010)</f>
        <v>74357.7749455374</v>
      </c>
      <c r="AE653" s="378" t="n">
        <f aca="false">SUMPRODUCT(B653:AA653,$B$1012:$AA$1012)</f>
        <v>54799.2689550383</v>
      </c>
      <c r="AF653" s="379" t="n">
        <f aca="false">XIRR(B653:AA653,$B$1:$AA$1)</f>
        <v>0.158527866689678</v>
      </c>
      <c r="AG653" s="380" t="n">
        <f aca="false">1-EXP(-(1/0.25)*(AD653/ABS($AD$1010)))</f>
        <v>0.981020080144514</v>
      </c>
    </row>
    <row r="654" customFormat="false" ht="12.75" hidden="false" customHeight="false" outlineLevel="0" collapsed="false">
      <c r="A654" s="371"/>
      <c r="B654" s="376" t="n">
        <f aca="false">+[2]data1cf!A654</f>
        <v>-112825.82809893</v>
      </c>
      <c r="C654" s="376" t="n">
        <f aca="false">+[2]data1cf!B654</f>
        <v>15592.5807825858</v>
      </c>
      <c r="D654" s="376" t="n">
        <f aca="false">+[2]data1cf!C654</f>
        <v>24388.6576612582</v>
      </c>
      <c r="E654" s="376" t="n">
        <f aca="false">+[2]data1cf!D654</f>
        <v>22962.7647868462</v>
      </c>
      <c r="F654" s="376" t="n">
        <f aca="false">+[2]data1cf!E654</f>
        <v>21358.8285105847</v>
      </c>
      <c r="G654" s="376" t="n">
        <f aca="false">+[2]data1cf!F654</f>
        <v>20228.1314304622</v>
      </c>
      <c r="H654" s="376" t="n">
        <f aca="false">+[2]data1cf!G654</f>
        <v>18807.1154923825</v>
      </c>
      <c r="I654" s="376" t="n">
        <f aca="false">+[2]data1cf!H654</f>
        <v>17682.8056558454</v>
      </c>
      <c r="J654" s="376" t="n">
        <f aca="false">+[2]data1cf!I654</f>
        <v>16913.9163504383</v>
      </c>
      <c r="K654" s="376" t="n">
        <f aca="false">+[2]data1cf!J654</f>
        <v>16242.444155704</v>
      </c>
      <c r="L654" s="376" t="n">
        <f aca="false">+[2]data1cf!K654</f>
        <v>15388.5840697275</v>
      </c>
      <c r="M654" s="376" t="n">
        <f aca="false">+[2]data1cf!L654</f>
        <v>14643.1090737143</v>
      </c>
      <c r="N654" s="376" t="n">
        <f aca="false">+[2]data1cf!M654</f>
        <v>13863.3430079588</v>
      </c>
      <c r="O654" s="376" t="n">
        <f aca="false">+[2]data1cf!N654</f>
        <v>13181.3001926846</v>
      </c>
      <c r="P654" s="376" t="n">
        <f aca="false">+[2]data1cf!O654</f>
        <v>14262.3349057981</v>
      </c>
      <c r="Q654" s="376" t="n">
        <f aca="false">+[2]data1cf!P654</f>
        <v>15611.5268909225</v>
      </c>
      <c r="R654" s="376" t="n">
        <f aca="false">+[2]data1cf!Q654</f>
        <v>14005.6002281336</v>
      </c>
      <c r="S654" s="376" t="n">
        <f aca="false">+[2]data1cf!R654</f>
        <v>10182.7657172805</v>
      </c>
      <c r="T654" s="376" t="n">
        <f aca="false">+[2]data1cf!S654</f>
        <v>9595.127042159</v>
      </c>
      <c r="U654" s="376" t="n">
        <f aca="false">+[2]data1cf!T654</f>
        <v>9007.51724908498</v>
      </c>
      <c r="V654" s="376" t="n">
        <f aca="false">+[2]data1cf!U654</f>
        <v>8419.93720451987</v>
      </c>
      <c r="W654" s="376" t="n">
        <f aca="false">+[2]data1cf!V654</f>
        <v>12001.7534524869</v>
      </c>
      <c r="X654" s="376" t="n">
        <f aca="false">+[2]data1cf!W654</f>
        <v>11414.2356090791</v>
      </c>
      <c r="Y654" s="376" t="n">
        <f aca="false">+[2]data1cf!X654</f>
        <v>10826.7502726702</v>
      </c>
      <c r="Z654" s="376" t="n">
        <f aca="false">+[2]data1cf!Y654</f>
        <v>10239.2984184702</v>
      </c>
      <c r="AA654" s="376" t="n">
        <f aca="false">+[2]data1cf!Z654</f>
        <v>9651.88105094542</v>
      </c>
      <c r="AB654" s="376"/>
      <c r="AC654" s="377" t="n">
        <f aca="false">XNPV(0.1,B654:AA654,$B$1:$AA$1)</f>
        <v>42766.7979369943</v>
      </c>
      <c r="AD654" s="377" t="n">
        <f aca="false">SUMPRODUCT(B654:AA654,$B$1010:$AA$1010)</f>
        <v>79878.6176291199</v>
      </c>
      <c r="AE654" s="378" t="n">
        <f aca="false">SUMPRODUCT(B654:AA654,$B$1012:$AA$1012)</f>
        <v>58536.770489152</v>
      </c>
      <c r="AF654" s="379" t="n">
        <f aca="false">XIRR(B654:AA654,$B$1:$AA$1)</f>
        <v>0.156213118515396</v>
      </c>
      <c r="AG654" s="380" t="n">
        <f aca="false">1-EXP(-(1/0.25)*(AD654/ABS($AD$1010)))</f>
        <v>0.985859561598983</v>
      </c>
    </row>
    <row r="655" customFormat="false" ht="12.75" hidden="false" customHeight="false" outlineLevel="0" collapsed="false">
      <c r="A655" s="371"/>
      <c r="B655" s="376" t="n">
        <f aca="false">+[2]data1cf!A655</f>
        <v>-99578.6134901488</v>
      </c>
      <c r="C655" s="376" t="n">
        <f aca="false">+[2]data1cf!B655</f>
        <v>14083.4224420593</v>
      </c>
      <c r="D655" s="376" t="n">
        <f aca="false">+[2]data1cf!C655</f>
        <v>21748.1581678834</v>
      </c>
      <c r="E655" s="376" t="n">
        <f aca="false">+[2]data1cf!D655</f>
        <v>20543.2875907446</v>
      </c>
      <c r="F655" s="376" t="n">
        <f aca="false">+[2]data1cf!E655</f>
        <v>19055.3338988246</v>
      </c>
      <c r="G655" s="376" t="n">
        <f aca="false">+[2]data1cf!F655</f>
        <v>18058.1339012477</v>
      </c>
      <c r="H655" s="376" t="n">
        <f aca="false">+[2]data1cf!G655</f>
        <v>16803.2250629423</v>
      </c>
      <c r="I655" s="376" t="n">
        <f aca="false">+[2]data1cf!H655</f>
        <v>15810.9237739367</v>
      </c>
      <c r="J655" s="376" t="n">
        <f aca="false">+[2]data1cf!I655</f>
        <v>15132.3120389294</v>
      </c>
      <c r="K655" s="376" t="n">
        <f aca="false">+[2]data1cf!J655</f>
        <v>14540.4404189532</v>
      </c>
      <c r="L655" s="376" t="n">
        <f aca="false">+[2]data1cf!K655</f>
        <v>13786.0735385413</v>
      </c>
      <c r="M655" s="376" t="n">
        <f aca="false">+[2]data1cf!L655</f>
        <v>13128.126969521</v>
      </c>
      <c r="N655" s="376" t="n">
        <f aca="false">+[2]data1cf!M655</f>
        <v>12439.9155468092</v>
      </c>
      <c r="O655" s="376" t="n">
        <f aca="false">+[2]data1cf!N655</f>
        <v>11838.7396973173</v>
      </c>
      <c r="P655" s="376" t="n">
        <f aca="false">+[2]data1cf!O655</f>
        <v>12792.0606243158</v>
      </c>
      <c r="Q655" s="376" t="n">
        <f aca="false">+[2]data1cf!P655</f>
        <v>13982.8399828586</v>
      </c>
      <c r="R655" s="376" t="n">
        <f aca="false">+[2]data1cf!Q655</f>
        <v>12565.4699254711</v>
      </c>
      <c r="S655" s="376" t="n">
        <f aca="false">+[2]data1cf!R655</f>
        <v>9191.48573579378</v>
      </c>
      <c r="T655" s="376" t="n">
        <f aca="false">+[2]data1cf!S655</f>
        <v>8672.84345779978</v>
      </c>
      <c r="U655" s="376" t="n">
        <f aca="false">+[2]data1cf!T655</f>
        <v>8154.22667072653</v>
      </c>
      <c r="V655" s="376" t="n">
        <f aca="false">+[2]data1cf!U655</f>
        <v>7635.6361393017</v>
      </c>
      <c r="W655" s="376" t="n">
        <f aca="false">+[2]data1cf!V655</f>
        <v>10796.9007341097</v>
      </c>
      <c r="X655" s="376" t="n">
        <f aca="false">+[2]data1cf!W655</f>
        <v>10278.36510062</v>
      </c>
      <c r="Y655" s="376" t="n">
        <f aca="false">+[2]data1cf!X655</f>
        <v>9759.85815738635</v>
      </c>
      <c r="Z655" s="376" t="n">
        <f aca="false">+[2]data1cf!Y655</f>
        <v>9241.38076511622</v>
      </c>
      <c r="AA655" s="376" t="n">
        <f aca="false">+[2]data1cf!Z655</f>
        <v>8722.93381033859</v>
      </c>
      <c r="AB655" s="376"/>
      <c r="AC655" s="377" t="n">
        <f aca="false">XNPV(0.1,B655:AA655,$B$1:$AA$1)</f>
        <v>39776.326380277</v>
      </c>
      <c r="AD655" s="377" t="n">
        <f aca="false">SUMPRODUCT(B655:AA655,$B$1010:$AA$1010)</f>
        <v>73007.2721286314</v>
      </c>
      <c r="AE655" s="378" t="n">
        <f aca="false">SUMPRODUCT(B655:AA655,$B$1012:$AA$1012)</f>
        <v>53871.8944782978</v>
      </c>
      <c r="AF655" s="379" t="n">
        <f aca="false">XIRR(B655:AA655,$B$1:$AA$1)</f>
        <v>0.159073259834065</v>
      </c>
      <c r="AG655" s="380" t="n">
        <f aca="false">1-EXP(-(1/0.25)*(AD655/ABS($AD$1010)))</f>
        <v>0.979603089825315</v>
      </c>
    </row>
    <row r="656" customFormat="false" ht="12.75" hidden="false" customHeight="false" outlineLevel="0" collapsed="false">
      <c r="A656" s="371"/>
      <c r="B656" s="376" t="n">
        <f aca="false">+[2]data1cf!A656</f>
        <v>-92180.0764463879</v>
      </c>
      <c r="C656" s="376" t="n">
        <f aca="false">+[2]data1cf!B656</f>
        <v>13125.8850357538</v>
      </c>
      <c r="D656" s="376" t="n">
        <f aca="false">+[2]data1cf!C656</f>
        <v>20341.126342389</v>
      </c>
      <c r="E656" s="376" t="n">
        <f aca="false">+[2]data1cf!D656</f>
        <v>19218.3604471182</v>
      </c>
      <c r="F656" s="376" t="n">
        <f aca="false">+[2]data1cf!E656</f>
        <v>17768.8377772993</v>
      </c>
      <c r="G656" s="376" t="n">
        <f aca="false">+[2]data1cf!F656</f>
        <v>16846.1955746715</v>
      </c>
      <c r="H656" s="376" t="n">
        <f aca="false">+[2]data1cf!G656</f>
        <v>15684.0571463885</v>
      </c>
      <c r="I656" s="376" t="n">
        <f aca="false">+[2]data1cf!H656</f>
        <v>14765.4823091576</v>
      </c>
      <c r="J656" s="376" t="n">
        <f aca="false">+[2]data1cf!I656</f>
        <v>14137.2903769957</v>
      </c>
      <c r="K656" s="376" t="n">
        <f aca="false">+[2]data1cf!J656</f>
        <v>13589.8754838442</v>
      </c>
      <c r="L656" s="376" t="n">
        <f aca="false">+[2]data1cf!K656</f>
        <v>12891.0753160366</v>
      </c>
      <c r="M656" s="376" t="n">
        <f aca="false">+[2]data1cf!L656</f>
        <v>12282.013159975</v>
      </c>
      <c r="N656" s="376" t="n">
        <f aca="false">+[2]data1cf!M656</f>
        <v>11644.9347820648</v>
      </c>
      <c r="O656" s="376" t="n">
        <f aca="false">+[2]data1cf!N656</f>
        <v>11088.9229356955</v>
      </c>
      <c r="P656" s="376" t="n">
        <f aca="false">+[2]data1cf!O656</f>
        <v>11970.9160246937</v>
      </c>
      <c r="Q656" s="376" t="n">
        <f aca="false">+[2]data1cf!P656</f>
        <v>13073.2223177224</v>
      </c>
      <c r="R656" s="376" t="n">
        <f aca="false">+[2]data1cf!Q656</f>
        <v>11761.1606644866</v>
      </c>
      <c r="S656" s="376" t="n">
        <f aca="false">+[2]data1cf!R656</f>
        <v>8637.85828426092</v>
      </c>
      <c r="T656" s="376" t="n">
        <f aca="false">+[2]data1cf!S656</f>
        <v>8157.75032575288</v>
      </c>
      <c r="U656" s="376" t="n">
        <f aca="false">+[2]data1cf!T656</f>
        <v>7677.66596422962</v>
      </c>
      <c r="V656" s="376" t="n">
        <f aca="false">+[2]data1cf!U656</f>
        <v>7197.60590760064</v>
      </c>
      <c r="W656" s="376" t="n">
        <f aca="false">+[2]data1cf!V656</f>
        <v>10123.9934300126</v>
      </c>
      <c r="X656" s="376" t="n">
        <f aca="false">+[2]data1cf!W656</f>
        <v>9643.98419248718</v>
      </c>
      <c r="Y656" s="376" t="n">
        <f aca="false">+[2]data1cf!X656</f>
        <v>9164.00151357597</v>
      </c>
      <c r="Z656" s="376" t="n">
        <f aca="false">+[2]data1cf!Y656</f>
        <v>8684.04619003743</v>
      </c>
      <c r="AA656" s="376" t="n">
        <f aca="false">+[2]data1cf!Z656</f>
        <v>8204.11904253273</v>
      </c>
      <c r="AB656" s="376"/>
      <c r="AC656" s="377" t="n">
        <f aca="false">XNPV(0.1,B656:AA656,$B$1:$AA$1)</f>
        <v>38077.6123171576</v>
      </c>
      <c r="AD656" s="377" t="n">
        <f aca="false">SUMPRODUCT(B656:AA656,$B$1010:$AA$1010)</f>
        <v>69144.0857028876</v>
      </c>
      <c r="AE656" s="378" t="n">
        <f aca="false">SUMPRODUCT(B656:AA656,$B$1012:$AA$1012)</f>
        <v>51239.7228520096</v>
      </c>
      <c r="AF656" s="379" t="n">
        <f aca="false">XIRR(B656:AA656,$B$1:$AA$1)</f>
        <v>0.160952414331084</v>
      </c>
      <c r="AG656" s="380" t="n">
        <f aca="false">1-EXP(-(1/0.25)*(AD656/ABS($AD$1010)))</f>
        <v>0.974938103201597</v>
      </c>
    </row>
    <row r="657" customFormat="false" ht="12.75" hidden="false" customHeight="false" outlineLevel="0" collapsed="false">
      <c r="A657" s="371"/>
      <c r="B657" s="376" t="n">
        <f aca="false">+[2]data1cf!A657</f>
        <v>-113324.508029986</v>
      </c>
      <c r="C657" s="376" t="n">
        <f aca="false">+[2]data1cf!B657</f>
        <v>15679.9388222173</v>
      </c>
      <c r="D657" s="376" t="n">
        <f aca="false">+[2]data1cf!C657</f>
        <v>24422.4912730463</v>
      </c>
      <c r="E657" s="376" t="n">
        <f aca="false">+[2]data1cf!D657</f>
        <v>23089.2174617517</v>
      </c>
      <c r="F657" s="376" t="n">
        <f aca="false">+[2]data1cf!E657</f>
        <v>21445.541572017</v>
      </c>
      <c r="G657" s="376" t="n">
        <f aca="false">+[2]data1cf!F657</f>
        <v>20309.8191097379</v>
      </c>
      <c r="H657" s="376" t="n">
        <f aca="false">+[2]data1cf!G657</f>
        <v>18882.5502136206</v>
      </c>
      <c r="I657" s="376" t="n">
        <f aca="false">+[2]data1cf!H657</f>
        <v>17753.2710295396</v>
      </c>
      <c r="J657" s="376" t="n">
        <f aca="false">+[2]data1cf!I657</f>
        <v>16980.9833031124</v>
      </c>
      <c r="K657" s="376" t="n">
        <f aca="false">+[2]data1cf!J657</f>
        <v>16306.5146136202</v>
      </c>
      <c r="L657" s="376" t="n">
        <f aca="false">+[2]data1cf!K657</f>
        <v>15448.9091920122</v>
      </c>
      <c r="M657" s="376" t="n">
        <f aca="false">+[2]data1cf!L657</f>
        <v>14700.1392641038</v>
      </c>
      <c r="N657" s="376" t="n">
        <f aca="false">+[2]data1cf!M657</f>
        <v>13916.9267030337</v>
      </c>
      <c r="O657" s="376" t="n">
        <f aca="false">+[2]data1cf!N657</f>
        <v>13231.8397208072</v>
      </c>
      <c r="P657" s="376" t="n">
        <f aca="false">+[2]data1cf!O657</f>
        <v>14317.6821088876</v>
      </c>
      <c r="Q657" s="376" t="n">
        <f aca="false">+[2]data1cf!P657</f>
        <v>15672.8374002643</v>
      </c>
      <c r="R657" s="376" t="n">
        <f aca="false">+[2]data1cf!Q657</f>
        <v>14059.8126872242</v>
      </c>
      <c r="S657" s="376" t="n">
        <f aca="false">+[2]data1cf!R657</f>
        <v>10220.0815944233</v>
      </c>
      <c r="T657" s="376" t="n">
        <f aca="false">+[2]data1cf!S657</f>
        <v>9629.84560963486</v>
      </c>
      <c r="U657" s="376" t="n">
        <f aca="false">+[2]data1cf!T657</f>
        <v>9039.63863454998</v>
      </c>
      <c r="V657" s="376" t="n">
        <f aca="false">+[2]data1cf!U657</f>
        <v>8449.46153945975</v>
      </c>
      <c r="W657" s="376" t="n">
        <f aca="false">+[2]data1cf!V657</f>
        <v>12047.1090905041</v>
      </c>
      <c r="X657" s="376" t="n">
        <f aca="false">+[2]data1cf!W657</f>
        <v>11456.9944714947</v>
      </c>
      <c r="Y657" s="376" t="n">
        <f aca="false">+[2]data1cf!X657</f>
        <v>10866.9125031621</v>
      </c>
      <c r="Z657" s="376" t="n">
        <f aca="false">+[2]data1cf!Y657</f>
        <v>10276.8641650268</v>
      </c>
      <c r="AA657" s="376" t="n">
        <f aca="false">+[2]data1cf!Z657</f>
        <v>9686.85046599461</v>
      </c>
      <c r="AB657" s="376"/>
      <c r="AC657" s="377" t="n">
        <f aca="false">XNPV(0.1,B657:AA657,$B$1:$AA$1)</f>
        <v>42879.5390689712</v>
      </c>
      <c r="AD657" s="377" t="n">
        <f aca="false">SUMPRODUCT(B657:AA657,$B$1010:$AA$1010)</f>
        <v>80137.4093527836</v>
      </c>
      <c r="AE657" s="378" t="n">
        <f aca="false">SUMPRODUCT(B657:AA657,$B$1012:$AA$1012)</f>
        <v>58712.4881206582</v>
      </c>
      <c r="AF657" s="379" t="n">
        <f aca="false">XIRR(B657:AA657,$B$1:$AA$1)</f>
        <v>0.156118793556191</v>
      </c>
      <c r="AG657" s="380" t="n">
        <f aca="false">1-EXP(-(1/0.25)*(AD657/ABS($AD$1010)))</f>
        <v>0.986053323696603</v>
      </c>
    </row>
    <row r="658" customFormat="false" ht="12.75" hidden="false" customHeight="false" outlineLevel="0" collapsed="false">
      <c r="A658" s="371"/>
      <c r="B658" s="376" t="n">
        <f aca="false">+[2]data1cf!A658</f>
        <v>-91442.1368491004</v>
      </c>
      <c r="C658" s="376" t="n">
        <f aca="false">+[2]data1cf!B658</f>
        <v>12993.118230327</v>
      </c>
      <c r="D658" s="376" t="n">
        <f aca="false">+[2]data1cf!C658</f>
        <v>20221.1835154661</v>
      </c>
      <c r="E658" s="376" t="n">
        <f aca="false">+[2]data1cf!D658</f>
        <v>19065.9777585674</v>
      </c>
      <c r="F658" s="376" t="n">
        <f aca="false">+[2]data1cf!E658</f>
        <v>17640.5210000479</v>
      </c>
      <c r="G658" s="376" t="n">
        <f aca="false">+[2]data1cf!F658</f>
        <v>16725.3152877497</v>
      </c>
      <c r="H658" s="376" t="n">
        <f aca="false">+[2]data1cf!G658</f>
        <v>15572.4298994404</v>
      </c>
      <c r="I658" s="376" t="n">
        <f aca="false">+[2]data1cf!H658</f>
        <v>14661.2086333021</v>
      </c>
      <c r="J658" s="376" t="n">
        <f aca="false">+[2]data1cf!I658</f>
        <v>14038.0456371022</v>
      </c>
      <c r="K658" s="376" t="n">
        <f aca="false">+[2]data1cf!J658</f>
        <v>13495.0649150438</v>
      </c>
      <c r="L658" s="376" t="n">
        <f aca="false">+[2]data1cf!K658</f>
        <v>12801.8070425953</v>
      </c>
      <c r="M658" s="376" t="n">
        <f aca="false">+[2]data1cf!L658</f>
        <v>12197.6206807345</v>
      </c>
      <c r="N658" s="376" t="n">
        <f aca="false">+[2]data1cf!M658</f>
        <v>11565.6423784563</v>
      </c>
      <c r="O658" s="376" t="n">
        <f aca="false">+[2]data1cf!N658</f>
        <v>11014.1352478273</v>
      </c>
      <c r="P658" s="376" t="n">
        <f aca="false">+[2]data1cf!O658</f>
        <v>11889.0140065548</v>
      </c>
      <c r="Q658" s="376" t="n">
        <f aca="false">+[2]data1cf!P658</f>
        <v>12982.4958822763</v>
      </c>
      <c r="R658" s="376" t="n">
        <f aca="false">+[2]data1cf!Q658</f>
        <v>11680.9378246691</v>
      </c>
      <c r="S658" s="376" t="n">
        <f aca="false">+[2]data1cf!R658</f>
        <v>8582.63877042798</v>
      </c>
      <c r="T658" s="376" t="n">
        <f aca="false">+[2]data1cf!S658</f>
        <v>8106.37427449033</v>
      </c>
      <c r="U658" s="376" t="n">
        <f aca="false">+[2]data1cf!T658</f>
        <v>7630.13318663381</v>
      </c>
      <c r="V658" s="376" t="n">
        <f aca="false">+[2]data1cf!U658</f>
        <v>7153.91620910088</v>
      </c>
      <c r="W658" s="376" t="n">
        <f aca="false">+[2]data1cf!V658</f>
        <v>10056.8767903229</v>
      </c>
      <c r="X658" s="376" t="n">
        <f aca="false">+[2]data1cf!W658</f>
        <v>9580.71022506558</v>
      </c>
      <c r="Y658" s="376" t="n">
        <f aca="false">+[2]data1cf!X658</f>
        <v>9104.57000580981</v>
      </c>
      <c r="Z658" s="376" t="n">
        <f aca="false">+[2]data1cf!Y658</f>
        <v>8628.45692293565</v>
      </c>
      <c r="AA658" s="376" t="n">
        <f aca="false">+[2]data1cf!Z658</f>
        <v>8152.37179053454</v>
      </c>
      <c r="AB658" s="376"/>
      <c r="AC658" s="377" t="n">
        <f aca="false">XNPV(0.1,B658:AA658,$B$1:$AA$1)</f>
        <v>37875.9618222256</v>
      </c>
      <c r="AD658" s="377" t="n">
        <f aca="false">SUMPRODUCT(B658:AA658,$B$1010:$AA$1010)</f>
        <v>68724.5071084923</v>
      </c>
      <c r="AE658" s="378" t="n">
        <f aca="false">SUMPRODUCT(B658:AA658,$B$1012:$AA$1012)</f>
        <v>50943.7536180166</v>
      </c>
      <c r="AF658" s="379" t="n">
        <f aca="false">XIRR(B658:AA658,$B$1:$AA$1)</f>
        <v>0.161089932481475</v>
      </c>
      <c r="AG658" s="380" t="n">
        <f aca="false">1-EXP(-(1/0.25)*(AD658/ABS($AD$1010)))</f>
        <v>0.974371156736712</v>
      </c>
    </row>
    <row r="659" customFormat="false" ht="12.75" hidden="false" customHeight="false" outlineLevel="0" collapsed="false">
      <c r="A659" s="371"/>
      <c r="B659" s="376" t="n">
        <f aca="false">+[2]data1cf!A659</f>
        <v>-98757.3695614106</v>
      </c>
      <c r="C659" s="376" t="n">
        <f aca="false">+[2]data1cf!B659</f>
        <v>13888.7814005439</v>
      </c>
      <c r="D659" s="376" t="n">
        <f aca="false">+[2]data1cf!C659</f>
        <v>21625.9600643695</v>
      </c>
      <c r="E659" s="376" t="n">
        <f aca="false">+[2]data1cf!D659</f>
        <v>20394.6062560967</v>
      </c>
      <c r="F659" s="376" t="n">
        <f aca="false">+[2]data1cf!E659</f>
        <v>18912.5317309232</v>
      </c>
      <c r="G659" s="376" t="n">
        <f aca="false">+[2]data1cf!F659</f>
        <v>17923.6077122432</v>
      </c>
      <c r="H659" s="376" t="n">
        <f aca="false">+[2]data1cf!G659</f>
        <v>16678.9964686578</v>
      </c>
      <c r="I659" s="376" t="n">
        <f aca="false">+[2]data1cf!H659</f>
        <v>15694.8788787469</v>
      </c>
      <c r="J659" s="376" t="n">
        <f aca="false">+[2]data1cf!I659</f>
        <v>15021.8637849039</v>
      </c>
      <c r="K659" s="376" t="n">
        <f aca="false">+[2]data1cf!J659</f>
        <v>14434.9268995625</v>
      </c>
      <c r="L659" s="376" t="n">
        <f aca="false">+[2]data1cf!K659</f>
        <v>13686.7279716926</v>
      </c>
      <c r="M659" s="376" t="n">
        <f aca="false">+[2]data1cf!L659</f>
        <v>13034.2076142483</v>
      </c>
      <c r="N659" s="376" t="n">
        <f aca="false">+[2]data1cf!M659</f>
        <v>12351.6720031669</v>
      </c>
      <c r="O659" s="376" t="n">
        <f aca="false">+[2]data1cf!N659</f>
        <v>11755.5093965827</v>
      </c>
      <c r="P659" s="376" t="n">
        <f aca="false">+[2]data1cf!O659</f>
        <v>12700.9128726634</v>
      </c>
      <c r="Q659" s="376" t="n">
        <f aca="false">+[2]data1cf!P659</f>
        <v>13881.8716453957</v>
      </c>
      <c r="R659" s="376" t="n">
        <f aca="false">+[2]data1cf!Q659</f>
        <v>12476.1909107815</v>
      </c>
      <c r="S659" s="376" t="n">
        <f aca="false">+[2]data1cf!R659</f>
        <v>9130.03261598576</v>
      </c>
      <c r="T659" s="376" t="n">
        <f aca="false">+[2]data1cf!S659</f>
        <v>8615.66768035535</v>
      </c>
      <c r="U659" s="376" t="n">
        <f aca="false">+[2]data1cf!T659</f>
        <v>8101.32802541719</v>
      </c>
      <c r="V659" s="376" t="n">
        <f aca="false">+[2]data1cf!U659</f>
        <v>7587.01440959206</v>
      </c>
      <c r="W659" s="376" t="n">
        <f aca="false">+[2]data1cf!V659</f>
        <v>10722.2074488257</v>
      </c>
      <c r="X659" s="376" t="n">
        <f aca="false">+[2]data1cf!W659</f>
        <v>10207.948278182</v>
      </c>
      <c r="Y659" s="376" t="n">
        <f aca="false">+[2]data1cf!X659</f>
        <v>9693.71756118018</v>
      </c>
      <c r="Z659" s="376" t="n">
        <f aca="false">+[2]data1cf!Y659</f>
        <v>9179.51615142945</v>
      </c>
      <c r="AA659" s="376" t="n">
        <f aca="false">+[2]data1cf!Z659</f>
        <v>8665.34492814738</v>
      </c>
      <c r="AB659" s="376"/>
      <c r="AC659" s="377" t="n">
        <f aca="false">XNPV(0.1,B659:AA659,$B$1:$AA$1)</f>
        <v>39534.3127795031</v>
      </c>
      <c r="AD659" s="377" t="n">
        <f aca="false">SUMPRODUCT(B659:AA659,$B$1010:$AA$1010)</f>
        <v>72523.7595460354</v>
      </c>
      <c r="AE659" s="378" t="n">
        <f aca="false">SUMPRODUCT(B659:AA659,$B$1012:$AA$1012)</f>
        <v>53525.4798441542</v>
      </c>
      <c r="AF659" s="379" t="n">
        <f aca="false">XIRR(B659:AA659,$B$1:$AA$1)</f>
        <v>0.159162396263951</v>
      </c>
      <c r="AG659" s="380" t="n">
        <f aca="false">1-EXP(-(1/0.25)*(AD659/ABS($AD$1010)))</f>
        <v>0.979070454337223</v>
      </c>
    </row>
    <row r="660" customFormat="false" ht="12.75" hidden="false" customHeight="false" outlineLevel="0" collapsed="false">
      <c r="A660" s="371"/>
      <c r="B660" s="376" t="n">
        <f aca="false">+[2]data1cf!A660</f>
        <v>-95502.1634740313</v>
      </c>
      <c r="C660" s="376" t="n">
        <f aca="false">+[2]data1cf!B660</f>
        <v>13558.8147708052</v>
      </c>
      <c r="D660" s="376" t="n">
        <f aca="false">+[2]data1cf!C660</f>
        <v>21014.9894398753</v>
      </c>
      <c r="E660" s="376" t="n">
        <f aca="false">+[2]data1cf!D660</f>
        <v>19734.9429868265</v>
      </c>
      <c r="F660" s="376" t="n">
        <f aca="false">+[2]data1cf!E660</f>
        <v>18346.4995570747</v>
      </c>
      <c r="G660" s="376" t="n">
        <f aca="false">+[2]data1cf!F660</f>
        <v>17390.3794544316</v>
      </c>
      <c r="H660" s="376" t="n">
        <f aca="false">+[2]data1cf!G660</f>
        <v>16186.5853077462</v>
      </c>
      <c r="I660" s="376" t="n">
        <f aca="false">+[2]data1cf!H660</f>
        <v>15234.9058597543</v>
      </c>
      <c r="J660" s="376" t="n">
        <f aca="false">+[2]data1cf!I660</f>
        <v>14584.0744554942</v>
      </c>
      <c r="K660" s="376" t="n">
        <f aca="false">+[2]data1cf!J660</f>
        <v>14016.6976273545</v>
      </c>
      <c r="L660" s="376" t="n">
        <f aca="false">+[2]data1cf!K660</f>
        <v>13292.9469248642</v>
      </c>
      <c r="M660" s="376" t="n">
        <f aca="false">+[2]data1cf!L660</f>
        <v>12661.9347166256</v>
      </c>
      <c r="N660" s="376" t="n">
        <f aca="false">+[2]data1cf!M660</f>
        <v>12001.8966071071</v>
      </c>
      <c r="O660" s="376" t="n">
        <f aca="false">+[2]data1cf!N660</f>
        <v>11425.6052449358</v>
      </c>
      <c r="P660" s="376" t="n">
        <f aca="false">+[2]data1cf!O660</f>
        <v>12339.6259204595</v>
      </c>
      <c r="Q660" s="376" t="n">
        <f aca="false">+[2]data1cf!P660</f>
        <v>13481.6583406267</v>
      </c>
      <c r="R660" s="376" t="n">
        <f aca="false">+[2]data1cf!Q660</f>
        <v>12122.3111657716</v>
      </c>
      <c r="S660" s="376" t="n">
        <f aca="false">+[2]data1cf!R660</f>
        <v>8886.44777756292</v>
      </c>
      <c r="T660" s="376" t="n">
        <f aca="false">+[2]data1cf!S660</f>
        <v>8389.03716014729</v>
      </c>
      <c r="U660" s="376" t="n">
        <f aca="false">+[2]data1cf!T660</f>
        <v>7891.65099013051</v>
      </c>
      <c r="V660" s="376" t="n">
        <f aca="false">+[2]data1cf!U660</f>
        <v>7394.29000093458</v>
      </c>
      <c r="W660" s="376" t="n">
        <f aca="false">+[2]data1cf!V660</f>
        <v>10426.1418970035</v>
      </c>
      <c r="X660" s="376" t="n">
        <f aca="false">+[2]data1cf!W660</f>
        <v>9928.83355838581</v>
      </c>
      <c r="Y660" s="376" t="n">
        <f aca="false">+[2]data1cf!X660</f>
        <v>9431.55273553097</v>
      </c>
      <c r="Z660" s="376" t="n">
        <f aca="false">+[2]data1cf!Y660</f>
        <v>8934.30025391182</v>
      </c>
      <c r="AA660" s="376" t="n">
        <f aca="false">+[2]data1cf!Z660</f>
        <v>8437.07696376542</v>
      </c>
      <c r="AB660" s="376"/>
      <c r="AC660" s="377" t="n">
        <f aca="false">XNPV(0.1,B660:AA660,$B$1:$AA$1)</f>
        <v>38819.0013926978</v>
      </c>
      <c r="AD660" s="377" t="n">
        <f aca="false">SUMPRODUCT(B660:AA660,$B$1010:$AA$1010)</f>
        <v>70852.7169965315</v>
      </c>
      <c r="AE660" s="378" t="n">
        <f aca="false">SUMPRODUCT(B660:AA660,$B$1012:$AA$1012)</f>
        <v>52397.574298435</v>
      </c>
      <c r="AF660" s="379" t="n">
        <f aca="false">XIRR(B660:AA660,$B$1:$AA$1)</f>
        <v>0.160038884635283</v>
      </c>
      <c r="AG660" s="380" t="n">
        <f aca="false">1-EXP(-(1/0.25)*(AD660/ABS($AD$1010)))</f>
        <v>0.977120227719885</v>
      </c>
    </row>
    <row r="661" customFormat="false" ht="12.75" hidden="false" customHeight="false" outlineLevel="0" collapsed="false">
      <c r="A661" s="371"/>
      <c r="B661" s="376" t="n">
        <f aca="false">+[2]data1cf!A661</f>
        <v>-108963.114424533</v>
      </c>
      <c r="C661" s="376" t="n">
        <f aca="false">+[2]data1cf!B661</f>
        <v>15223.4552415549</v>
      </c>
      <c r="D661" s="376" t="n">
        <f aca="false">+[2]data1cf!C661</f>
        <v>23651.5356428385</v>
      </c>
      <c r="E661" s="376" t="n">
        <f aca="false">+[2]data1cf!D661</f>
        <v>22279.470058105</v>
      </c>
      <c r="F661" s="376" t="n">
        <f aca="false">+[2]data1cf!E661</f>
        <v>20687.1597561699</v>
      </c>
      <c r="G661" s="376" t="n">
        <f aca="false">+[2]data1cf!F661</f>
        <v>19595.3886707919</v>
      </c>
      <c r="H661" s="376" t="n">
        <f aca="false">+[2]data1cf!G661</f>
        <v>18222.8073798936</v>
      </c>
      <c r="I661" s="376" t="n">
        <f aca="false">+[2]data1cf!H661</f>
        <v>17136.9895008545</v>
      </c>
      <c r="J661" s="376" t="n">
        <f aca="false">+[2]data1cf!I661</f>
        <v>16394.4239484756</v>
      </c>
      <c r="K661" s="376" t="n">
        <f aca="false">+[2]data1cf!J661</f>
        <v>15746.1622351662</v>
      </c>
      <c r="L661" s="376" t="n">
        <f aca="false">+[2]data1cf!K661</f>
        <v>14921.3130603128</v>
      </c>
      <c r="M661" s="376" t="n">
        <f aca="false">+[2]data1cf!L661</f>
        <v>14201.3602032419</v>
      </c>
      <c r="N661" s="376" t="n">
        <f aca="false">+[2]data1cf!M661</f>
        <v>13448.2902681134</v>
      </c>
      <c r="O661" s="376" t="n">
        <f aca="false">+[2]data1cf!N661</f>
        <v>12789.8271972427</v>
      </c>
      <c r="P661" s="376" t="n">
        <f aca="false">+[2]data1cf!O661</f>
        <v>13833.6222488422</v>
      </c>
      <c r="Q661" s="376" t="n">
        <f aca="false">+[2]data1cf!P661</f>
        <v>15136.6231940412</v>
      </c>
      <c r="R661" s="376" t="n">
        <f aca="false">+[2]data1cf!Q661</f>
        <v>13585.6771592252</v>
      </c>
      <c r="S661" s="376" t="n">
        <f aca="false">+[2]data1cf!R661</f>
        <v>9893.72150287587</v>
      </c>
      <c r="T661" s="376" t="n">
        <f aca="false">+[2]data1cf!S661</f>
        <v>9326.20127035072</v>
      </c>
      <c r="U661" s="376" t="n">
        <f aca="false">+[2]data1cf!T661</f>
        <v>8758.70893106507</v>
      </c>
      <c r="V661" s="376" t="n">
        <f aca="false">+[2]data1cf!U661</f>
        <v>8191.24532181614</v>
      </c>
      <c r="W661" s="376" t="n">
        <f aca="false">+[2]data1cf!V661</f>
        <v>11650.4342349492</v>
      </c>
      <c r="X661" s="376" t="n">
        <f aca="false">+[2]data1cf!W661</f>
        <v>11083.030697334</v>
      </c>
      <c r="Y661" s="376" t="n">
        <f aca="false">+[2]data1cf!X661</f>
        <v>10515.6585538057</v>
      </c>
      <c r="Z661" s="376" t="n">
        <f aca="false">+[2]data1cf!Y661</f>
        <v>9948.3187461867</v>
      </c>
      <c r="AA661" s="376" t="n">
        <f aca="false">+[2]data1cf!Z661</f>
        <v>9381.01224455445</v>
      </c>
      <c r="AB661" s="376"/>
      <c r="AC661" s="377" t="n">
        <f aca="false">XNPV(0.1,B661:AA661,$B$1:$AA$1)</f>
        <v>42003.0738227427</v>
      </c>
      <c r="AD661" s="377" t="n">
        <f aca="false">SUMPRODUCT(B661:AA661,$B$1010:$AA$1010)</f>
        <v>77990.8100537967</v>
      </c>
      <c r="AE661" s="378" t="n">
        <f aca="false">SUMPRODUCT(B661:AA661,$B$1012:$AA$1012)</f>
        <v>57289.3257158723</v>
      </c>
      <c r="AF661" s="379" t="n">
        <f aca="false">XIRR(B661:AA661,$B$1:$AA$1)</f>
        <v>0.157159732158038</v>
      </c>
      <c r="AG661" s="380" t="n">
        <f aca="false">1-EXP(-(1/0.25)*(AD661/ABS($AD$1010)))</f>
        <v>0.984362265927966</v>
      </c>
    </row>
    <row r="662" customFormat="false" ht="12.75" hidden="false" customHeight="false" outlineLevel="0" collapsed="false">
      <c r="A662" s="371"/>
      <c r="B662" s="376" t="n">
        <f aca="false">+[2]data1cf!A662</f>
        <v>-102806.555074778</v>
      </c>
      <c r="C662" s="376" t="n">
        <f aca="false">+[2]data1cf!B662</f>
        <v>14440.1213894533</v>
      </c>
      <c r="D662" s="376" t="n">
        <f aca="false">+[2]data1cf!C662</f>
        <v>22421.9773097021</v>
      </c>
      <c r="E662" s="376" t="n">
        <f aca="false">+[2]data1cf!D662</f>
        <v>21155.6461515406</v>
      </c>
      <c r="F662" s="376" t="n">
        <f aca="false">+[2]data1cf!E662</f>
        <v>19616.6251790564</v>
      </c>
      <c r="G662" s="376" t="n">
        <f aca="false">+[2]data1cf!F662</f>
        <v>18586.8960199236</v>
      </c>
      <c r="H662" s="376" t="n">
        <f aca="false">+[2]data1cf!G662</f>
        <v>17291.5119548857</v>
      </c>
      <c r="I662" s="376" t="n">
        <f aca="false">+[2]data1cf!H662</f>
        <v>16267.0442148422</v>
      </c>
      <c r="J662" s="376" t="n">
        <f aca="false">+[2]data1cf!I662</f>
        <v>15566.4345933161</v>
      </c>
      <c r="K662" s="376" t="n">
        <f aca="false">+[2]data1cf!J662</f>
        <v>14955.166744547</v>
      </c>
      <c r="L662" s="376" t="n">
        <f aca="false">+[2]data1cf!K662</f>
        <v>14176.5564088039</v>
      </c>
      <c r="M662" s="376" t="n">
        <f aca="false">+[2]data1cf!L662</f>
        <v>13497.2818355449</v>
      </c>
      <c r="N662" s="376" t="n">
        <f aca="false">+[2]data1cf!M662</f>
        <v>12786.7613427172</v>
      </c>
      <c r="O662" s="376" t="n">
        <f aca="false">+[2]data1cf!N662</f>
        <v>12165.8806836197</v>
      </c>
      <c r="P662" s="376" t="n">
        <f aca="false">+[2]data1cf!O662</f>
        <v>13150.3215594758</v>
      </c>
      <c r="Q662" s="376" t="n">
        <f aca="false">+[2]data1cf!P662</f>
        <v>14379.7012366497</v>
      </c>
      <c r="R662" s="376" t="n">
        <f aca="false">+[2]data1cf!Q662</f>
        <v>12916.3856936936</v>
      </c>
      <c r="S662" s="376" t="n">
        <f aca="false">+[2]data1cf!R662</f>
        <v>9433.03039017948</v>
      </c>
      <c r="T662" s="376" t="n">
        <f aca="false">+[2]data1cf!S662</f>
        <v>8897.57579759294</v>
      </c>
      <c r="U662" s="376" t="n">
        <f aca="false">+[2]data1cf!T662</f>
        <v>8362.14752224121</v>
      </c>
      <c r="V662" s="376" t="n">
        <f aca="false">+[2]data1cf!U662</f>
        <v>7826.74635364127</v>
      </c>
      <c r="W662" s="376" t="n">
        <f aca="false">+[2]data1cf!V662</f>
        <v>11090.4865412291</v>
      </c>
      <c r="X662" s="376" t="n">
        <f aca="false">+[2]data1cf!W662</f>
        <v>10555.1420501365</v>
      </c>
      <c r="Y662" s="376" t="n">
        <f aca="false">+[2]data1cf!X662</f>
        <v>10019.8271793236</v>
      </c>
      <c r="Z662" s="376" t="n">
        <f aca="false">+[2]data1cf!Y662</f>
        <v>9484.54281739863</v>
      </c>
      <c r="AA662" s="376" t="n">
        <f aca="false">+[2]data1cf!Z662</f>
        <v>8949.2898796283</v>
      </c>
      <c r="AB662" s="376"/>
      <c r="AC662" s="377" t="n">
        <f aca="false">XNPV(0.1,B662:AA662,$B$1:$AA$1)</f>
        <v>40537.2350991697</v>
      </c>
      <c r="AD662" s="377" t="n">
        <f aca="false">SUMPRODUCT(B662:AA662,$B$1010:$AA$1010)</f>
        <v>74717.918278188</v>
      </c>
      <c r="AE662" s="378" t="n">
        <f aca="false">SUMPRODUCT(B662:AA662,$B$1012:$AA$1012)</f>
        <v>55043.2149946995</v>
      </c>
      <c r="AF662" s="379" t="n">
        <f aca="false">XIRR(B662:AA662,$B$1:$AA$1)</f>
        <v>0.158363700499588</v>
      </c>
      <c r="AG662" s="380" t="n">
        <f aca="false">1-EXP(-(1/0.25)*(AD662/ABS($AD$1010)))</f>
        <v>0.981381036908721</v>
      </c>
    </row>
    <row r="663" customFormat="false" ht="12.75" hidden="false" customHeight="false" outlineLevel="0" collapsed="false">
      <c r="A663" s="371"/>
      <c r="B663" s="376" t="n">
        <f aca="false">+[2]data1cf!A663</f>
        <v>-97109.6388811175</v>
      </c>
      <c r="C663" s="376" t="n">
        <f aca="false">+[2]data1cf!B663</f>
        <v>13737.1958560658</v>
      </c>
      <c r="D663" s="376" t="n">
        <f aca="false">+[2]data1cf!C663</f>
        <v>21268.2135948412</v>
      </c>
      <c r="E663" s="376" t="n">
        <f aca="false">+[2]data1cf!D663</f>
        <v>20051.4033033278</v>
      </c>
      <c r="F663" s="376" t="n">
        <f aca="false">+[2]data1cf!E663</f>
        <v>18626.0157458065</v>
      </c>
      <c r="G663" s="376" t="n">
        <f aca="false">+[2]data1cf!F663</f>
        <v>17653.6965187854</v>
      </c>
      <c r="H663" s="376" t="n">
        <f aca="false">+[2]data1cf!G663</f>
        <v>16429.7462045045</v>
      </c>
      <c r="I663" s="376" t="n">
        <f aca="false">+[2]data1cf!H663</f>
        <v>15462.0482575338</v>
      </c>
      <c r="J663" s="376" t="n">
        <f aca="false">+[2]data1cf!I663</f>
        <v>14800.2621749874</v>
      </c>
      <c r="K663" s="376" t="n">
        <f aca="false">+[2]data1cf!J663</f>
        <v>14223.2262622708</v>
      </c>
      <c r="L663" s="376" t="n">
        <f aca="false">+[2]data1cf!K663</f>
        <v>13487.4026157059</v>
      </c>
      <c r="M663" s="376" t="n">
        <f aca="false">+[2]data1cf!L663</f>
        <v>12845.7693223586</v>
      </c>
      <c r="N663" s="376" t="n">
        <f aca="false">+[2]data1cf!M663</f>
        <v>12174.6215689305</v>
      </c>
      <c r="O663" s="376" t="n">
        <f aca="false">+[2]data1cf!N663</f>
        <v>11588.517452714</v>
      </c>
      <c r="P663" s="376" t="n">
        <f aca="false">+[2]data1cf!O663</f>
        <v>12518.0354819372</v>
      </c>
      <c r="Q663" s="376" t="n">
        <f aca="false">+[2]data1cf!P663</f>
        <v>13679.2903884099</v>
      </c>
      <c r="R663" s="376" t="n">
        <f aca="false">+[2]data1cf!Q663</f>
        <v>12297.0629240012</v>
      </c>
      <c r="S663" s="376" t="n">
        <f aca="false">+[2]data1cf!R663</f>
        <v>9006.734059535</v>
      </c>
      <c r="T663" s="376" t="n">
        <f aca="false">+[2]data1cf!S663</f>
        <v>8500.95111519364</v>
      </c>
      <c r="U663" s="376" t="n">
        <f aca="false">+[2]data1cf!T663</f>
        <v>7995.1930297454</v>
      </c>
      <c r="V663" s="376" t="n">
        <f aca="false">+[2]data1cf!U663</f>
        <v>7489.46054895709</v>
      </c>
      <c r="W663" s="376" t="n">
        <f aca="false">+[2]data1cf!V663</f>
        <v>10572.3440361813</v>
      </c>
      <c r="X663" s="376" t="n">
        <f aca="false">+[2]data1cf!W663</f>
        <v>10066.6650921765</v>
      </c>
      <c r="Y663" s="376" t="n">
        <f aca="false">+[2]data1cf!X663</f>
        <v>9561.01412707481</v>
      </c>
      <c r="Z663" s="376" t="n">
        <f aca="false">+[2]data1cf!Y663</f>
        <v>9055.39198024349</v>
      </c>
      <c r="AA663" s="376" t="n">
        <f aca="false">+[2]data1cf!Z663</f>
        <v>8549.7995162306</v>
      </c>
      <c r="AB663" s="376"/>
      <c r="AC663" s="377" t="n">
        <f aca="false">XNPV(0.1,B663:AA663,$B$1:$AA$1)</f>
        <v>39139.2305165309</v>
      </c>
      <c r="AD663" s="377" t="n">
        <f aca="false">SUMPRODUCT(B663:AA663,$B$1010:$AA$1010)</f>
        <v>71641.0188084329</v>
      </c>
      <c r="AE663" s="378" t="n">
        <f aca="false">SUMPRODUCT(B663:AA663,$B$1012:$AA$1012)</f>
        <v>52919.2453126551</v>
      </c>
      <c r="AF663" s="379" t="n">
        <f aca="false">XIRR(B663:AA663,$B$1:$AA$1)</f>
        <v>0.159539291756827</v>
      </c>
      <c r="AG663" s="380" t="n">
        <f aca="false">1-EXP(-(1/0.25)*(AD663/ABS($AD$1010)))</f>
        <v>0.978061896301866</v>
      </c>
    </row>
    <row r="664" customFormat="false" ht="12.75" hidden="false" customHeight="false" outlineLevel="0" collapsed="false">
      <c r="A664" s="371"/>
      <c r="B664" s="376" t="n">
        <f aca="false">+[2]data1cf!A664</f>
        <v>-90115.6392874986</v>
      </c>
      <c r="C664" s="376" t="n">
        <f aca="false">+[2]data1cf!B664</f>
        <v>12924.73083086</v>
      </c>
      <c r="D664" s="376" t="n">
        <f aca="false">+[2]data1cf!C664</f>
        <v>19985.5875600643</v>
      </c>
      <c r="E664" s="376" t="n">
        <f aca="false">+[2]data1cf!D664</f>
        <v>18794.3392156914</v>
      </c>
      <c r="F664" s="376" t="n">
        <f aca="false">+[2]data1cf!E664</f>
        <v>17409.8627012356</v>
      </c>
      <c r="G664" s="376" t="n">
        <f aca="false">+[2]data1cf!F664</f>
        <v>16508.0245956161</v>
      </c>
      <c r="H664" s="376" t="n">
        <f aca="false">+[2]data1cf!G664</f>
        <v>15371.7721878481</v>
      </c>
      <c r="I664" s="376" t="n">
        <f aca="false">+[2]data1cf!H664</f>
        <v>14473.7694753139</v>
      </c>
      <c r="J664" s="376" t="n">
        <f aca="false">+[2]data1cf!I664</f>
        <v>13859.6463399859</v>
      </c>
      <c r="K664" s="376" t="n">
        <f aca="false">+[2]data1cf!J664</f>
        <v>13324.6363477327</v>
      </c>
      <c r="L664" s="376" t="n">
        <f aca="false">+[2]data1cf!K664</f>
        <v>12641.3411352452</v>
      </c>
      <c r="M664" s="376" t="n">
        <f aca="false">+[2]data1cf!L664</f>
        <v>12045.9193513282</v>
      </c>
      <c r="N664" s="376" t="n">
        <f aca="false">+[2]data1cf!M664</f>
        <v>11423.1087884079</v>
      </c>
      <c r="O664" s="376" t="n">
        <f aca="false">+[2]data1cf!N664</f>
        <v>10879.699196476</v>
      </c>
      <c r="P664" s="376" t="n">
        <f aca="false">+[2]data1cf!O664</f>
        <v>11741.7894535548</v>
      </c>
      <c r="Q664" s="376" t="n">
        <f aca="false">+[2]data1cf!P664</f>
        <v>12819.4088276793</v>
      </c>
      <c r="R664" s="376" t="n">
        <f aca="false">+[2]data1cf!Q664</f>
        <v>11536.7317110606</v>
      </c>
      <c r="S664" s="376" t="n">
        <f aca="false">+[2]data1cf!R664</f>
        <v>8483.37786788056</v>
      </c>
      <c r="T664" s="376" t="n">
        <f aca="false">+[2]data1cf!S664</f>
        <v>8014.02226224564</v>
      </c>
      <c r="U664" s="376" t="n">
        <f aca="false">+[2]data1cf!T664</f>
        <v>7544.68972512454</v>
      </c>
      <c r="V664" s="376" t="n">
        <f aca="false">+[2]data1cf!U664</f>
        <v>7075.38094857267</v>
      </c>
      <c r="W664" s="376" t="n">
        <f aca="false">+[2]data1cf!V664</f>
        <v>9936.22997963734</v>
      </c>
      <c r="X664" s="376" t="n">
        <f aca="false">+[2]data1cf!W664</f>
        <v>9466.97088405968</v>
      </c>
      <c r="Y664" s="376" t="n">
        <f aca="false">+[2]data1cf!X664</f>
        <v>8997.73775229756</v>
      </c>
      <c r="Z664" s="376" t="n">
        <f aca="false">+[2]data1cf!Y664</f>
        <v>8528.53136326545</v>
      </c>
      <c r="AA664" s="376" t="n">
        <f aca="false">+[2]data1cf!Z664</f>
        <v>8059.35251924523</v>
      </c>
      <c r="AB664" s="376"/>
      <c r="AC664" s="377" t="n">
        <f aca="false">XNPV(0.1,B664:AA664,$B$1:$AA$1)</f>
        <v>37653.4679006271</v>
      </c>
      <c r="AD664" s="377" t="n">
        <f aca="false">SUMPRODUCT(B664:AA664,$B$1010:$AA$1010)</f>
        <v>68115.9360182106</v>
      </c>
      <c r="AE664" s="378" t="n">
        <f aca="false">SUMPRODUCT(B664:AA664,$B$1012:$AA$1012)</f>
        <v>50555.1905589895</v>
      </c>
      <c r="AF664" s="379" t="n">
        <f aca="false">XIRR(B664:AA664,$B$1:$AA$1)</f>
        <v>0.161642435802765</v>
      </c>
      <c r="AG664" s="380" t="n">
        <f aca="false">1-EXP(-(1/0.25)*(AD664/ABS($AD$1010)))</f>
        <v>0.973525969156093</v>
      </c>
    </row>
    <row r="665" customFormat="false" ht="12.75" hidden="false" customHeight="false" outlineLevel="0" collapsed="false">
      <c r="A665" s="371"/>
      <c r="B665" s="376" t="n">
        <f aca="false">+[2]data1cf!A665</f>
        <v>-115665.059346729</v>
      </c>
      <c r="C665" s="376" t="n">
        <f aca="false">+[2]data1cf!B665</f>
        <v>15978.4408391695</v>
      </c>
      <c r="D665" s="376" t="n">
        <f aca="false">+[2]data1cf!C665</f>
        <v>24987.0942953428</v>
      </c>
      <c r="E665" s="376" t="n">
        <f aca="false">+[2]data1cf!D665</f>
        <v>23517.5849193901</v>
      </c>
      <c r="F665" s="376" t="n">
        <f aca="false">+[2]data1cf!E665</f>
        <v>21852.5288146855</v>
      </c>
      <c r="G665" s="376" t="n">
        <f aca="false">+[2]data1cf!F665</f>
        <v>20693.2197508783</v>
      </c>
      <c r="H665" s="376" t="n">
        <f aca="false">+[2]data1cf!G665</f>
        <v>19236.6026330723</v>
      </c>
      <c r="I665" s="376" t="n">
        <f aca="false">+[2]data1cf!H665</f>
        <v>18083.999845587</v>
      </c>
      <c r="J665" s="376" t="n">
        <f aca="false">+[2]data1cf!I665</f>
        <v>17295.7616501358</v>
      </c>
      <c r="K665" s="376" t="n">
        <f aca="false">+[2]data1cf!J665</f>
        <v>16607.2289301614</v>
      </c>
      <c r="L665" s="376" t="n">
        <f aca="false">+[2]data1cf!K665</f>
        <v>15732.0447978456</v>
      </c>
      <c r="M665" s="376" t="n">
        <f aca="false">+[2]data1cf!L665</f>
        <v>14967.8101265099</v>
      </c>
      <c r="N665" s="376" t="n">
        <f aca="false">+[2]data1cf!M665</f>
        <v>14168.4214599974</v>
      </c>
      <c r="O665" s="376" t="n">
        <f aca="false">+[2]data1cf!N665</f>
        <v>13469.0466981257</v>
      </c>
      <c r="P665" s="376" t="n">
        <f aca="false">+[2]data1cf!O665</f>
        <v>14577.4538803222</v>
      </c>
      <c r="Q665" s="376" t="n">
        <f aca="false">+[2]data1cf!P665</f>
        <v>15960.5979144409</v>
      </c>
      <c r="R665" s="376" t="n">
        <f aca="false">+[2]data1cf!Q665</f>
        <v>14314.258544389</v>
      </c>
      <c r="S665" s="376" t="n">
        <f aca="false">+[2]data1cf!R665</f>
        <v>10395.2234438194</v>
      </c>
      <c r="T665" s="376" t="n">
        <f aca="false">+[2]data1cf!S665</f>
        <v>9792.79700142038</v>
      </c>
      <c r="U665" s="376" t="n">
        <f aca="false">+[2]data1cf!T665</f>
        <v>9190.4001678777</v>
      </c>
      <c r="V665" s="376" t="n">
        <f aca="false">+[2]data1cf!U665</f>
        <v>8588.03383145708</v>
      </c>
      <c r="W665" s="376" t="n">
        <f aca="false">+[2]data1cf!V665</f>
        <v>12259.9855101712</v>
      </c>
      <c r="X665" s="376" t="n">
        <f aca="false">+[2]data1cf!W665</f>
        <v>11657.6829401831</v>
      </c>
      <c r="Y665" s="376" t="n">
        <f aca="false">+[2]data1cf!X665</f>
        <v>11055.4136952237</v>
      </c>
      <c r="Z665" s="376" t="n">
        <f aca="false">+[2]data1cf!Y665</f>
        <v>10453.1787750438</v>
      </c>
      <c r="AA665" s="376" t="n">
        <f aca="false">+[2]data1cf!Z665</f>
        <v>9850.97920938687</v>
      </c>
      <c r="AB665" s="376"/>
      <c r="AC665" s="377" t="n">
        <f aca="false">XNPV(0.1,B665:AA665,$B$1:$AA$1)</f>
        <v>43518.5647802527</v>
      </c>
      <c r="AD665" s="377" t="n">
        <f aca="false">SUMPRODUCT(B665:AA665,$B$1010:$AA$1010)</f>
        <v>81470.7332406027</v>
      </c>
      <c r="AE665" s="378" t="n">
        <f aca="false">SUMPRODUCT(B665:AA665,$B$1012:$AA$1012)</f>
        <v>59652.5235757867</v>
      </c>
      <c r="AF665" s="379" t="n">
        <f aca="false">XIRR(B665:AA665,$B$1:$AA$1)</f>
        <v>0.15585889917468</v>
      </c>
      <c r="AG665" s="380" t="n">
        <f aca="false">1-EXP(-(1/0.25)*(AD665/ABS($AD$1010)))</f>
        <v>0.987010319203676</v>
      </c>
    </row>
    <row r="666" customFormat="false" ht="12.75" hidden="false" customHeight="false" outlineLevel="0" collapsed="false">
      <c r="A666" s="371"/>
      <c r="B666" s="376" t="n">
        <f aca="false">+[2]data1cf!A666</f>
        <v>-97889.1807086137</v>
      </c>
      <c r="C666" s="376" t="n">
        <f aca="false">+[2]data1cf!B666</f>
        <v>13824.3063898664</v>
      </c>
      <c r="D666" s="376" t="n">
        <f aca="false">+[2]data1cf!C666</f>
        <v>21449.0248503315</v>
      </c>
      <c r="E666" s="376" t="n">
        <f aca="false">+[2]data1cf!D666</f>
        <v>20242.0942042466</v>
      </c>
      <c r="F666" s="376" t="n">
        <f aca="false">+[2]data1cf!E666</f>
        <v>18761.5665353354</v>
      </c>
      <c r="G666" s="376" t="n">
        <f aca="false">+[2]data1cf!F666</f>
        <v>17781.3915769197</v>
      </c>
      <c r="H666" s="376" t="n">
        <f aca="false">+[2]data1cf!G666</f>
        <v>16547.6665714344</v>
      </c>
      <c r="I666" s="376" t="n">
        <f aca="false">+[2]data1cf!H666</f>
        <v>15572.2004869778</v>
      </c>
      <c r="J666" s="376" t="n">
        <f aca="false">+[2]data1cf!I666</f>
        <v>14905.1019561704</v>
      </c>
      <c r="K666" s="376" t="n">
        <f aca="false">+[2]data1cf!J666</f>
        <v>14323.3818906452</v>
      </c>
      <c r="L666" s="376" t="n">
        <f aca="false">+[2]data1cf!K666</f>
        <v>13581.7034951703</v>
      </c>
      <c r="M666" s="376" t="n">
        <f aca="false">+[2]data1cf!L666</f>
        <v>12934.9195288741</v>
      </c>
      <c r="N666" s="376" t="n">
        <f aca="false">+[2]data1cf!M666</f>
        <v>12258.384176931</v>
      </c>
      <c r="O666" s="376" t="n">
        <f aca="false">+[2]data1cf!N666</f>
        <v>11667.5213862193</v>
      </c>
      <c r="P666" s="376" t="n">
        <f aca="false">+[2]data1cf!O666</f>
        <v>12604.5548246183</v>
      </c>
      <c r="Q666" s="376" t="n">
        <f aca="false">+[2]data1cf!P666</f>
        <v>13775.1316355117</v>
      </c>
      <c r="R666" s="376" t="n">
        <f aca="false">+[2]data1cf!Q666</f>
        <v>12381.8084226683</v>
      </c>
      <c r="S666" s="376" t="n">
        <f aca="false">+[2]data1cf!R666</f>
        <v>9065.06663971502</v>
      </c>
      <c r="T666" s="376" t="n">
        <f aca="false">+[2]data1cf!S666</f>
        <v>8555.22355298933</v>
      </c>
      <c r="U666" s="376" t="n">
        <f aca="false">+[2]data1cf!T666</f>
        <v>8045.40552471004</v>
      </c>
      <c r="V666" s="376" t="n">
        <f aca="false">+[2]data1cf!U666</f>
        <v>7535.61330663057</v>
      </c>
      <c r="W666" s="376" t="n">
        <f aca="false">+[2]data1cf!V666</f>
        <v>10643.244456963</v>
      </c>
      <c r="X666" s="376" t="n">
        <f aca="false">+[2]data1cf!W666</f>
        <v>10133.5062054303</v>
      </c>
      <c r="Y666" s="376" t="n">
        <f aca="false">+[2]data1cf!X666</f>
        <v>9623.79615739978</v>
      </c>
      <c r="Z666" s="376" t="n">
        <f aca="false">+[2]data1cf!Y666</f>
        <v>9114.11515897653</v>
      </c>
      <c r="AA666" s="376" t="n">
        <f aca="false">+[2]data1cf!Z666</f>
        <v>8604.46408164878</v>
      </c>
      <c r="AB666" s="376"/>
      <c r="AC666" s="377" t="n">
        <f aca="false">XNPV(0.1,B666:AA666,$B$1:$AA$1)</f>
        <v>39370.9649369534</v>
      </c>
      <c r="AD666" s="377" t="n">
        <f aca="false">SUMPRODUCT(B666:AA666,$B$1010:$AA$1010)</f>
        <v>72107.7881713005</v>
      </c>
      <c r="AE666" s="378" t="n">
        <f aca="false">SUMPRODUCT(B666:AA666,$B$1012:$AA$1012)</f>
        <v>53253.4346878324</v>
      </c>
      <c r="AF666" s="379" t="n">
        <f aca="false">XIRR(B666:AA666,$B$1:$AA$1)</f>
        <v>0.159441749833841</v>
      </c>
      <c r="AG666" s="380" t="n">
        <f aca="false">1-EXP(-(1/0.25)*(AD666/ABS($AD$1010)))</f>
        <v>0.978601105095567</v>
      </c>
    </row>
    <row r="667" customFormat="false" ht="12.75" hidden="false" customHeight="false" outlineLevel="0" collapsed="false">
      <c r="A667" s="371"/>
      <c r="B667" s="376" t="n">
        <f aca="false">+[2]data1cf!A667</f>
        <v>-98255.5710612467</v>
      </c>
      <c r="C667" s="376" t="n">
        <f aca="false">+[2]data1cf!B667</f>
        <v>13824.6454763772</v>
      </c>
      <c r="D667" s="376" t="n">
        <f aca="false">+[2]data1cf!C667</f>
        <v>21537.0402052091</v>
      </c>
      <c r="E667" s="376" t="n">
        <f aca="false">+[2]data1cf!D667</f>
        <v>20273.2378637523</v>
      </c>
      <c r="F667" s="376" t="n">
        <f aca="false">+[2]data1cf!E667</f>
        <v>18825.2763964659</v>
      </c>
      <c r="G667" s="376" t="n">
        <f aca="false">+[2]data1cf!F667</f>
        <v>17841.4091869171</v>
      </c>
      <c r="H667" s="376" t="n">
        <f aca="false">+[2]data1cf!G667</f>
        <v>16603.0900051723</v>
      </c>
      <c r="I667" s="376" t="n">
        <f aca="false">+[2]data1cf!H667</f>
        <v>15623.9728393593</v>
      </c>
      <c r="J667" s="376" t="n">
        <f aca="false">+[2]data1cf!I667</f>
        <v>14954.3774190676</v>
      </c>
      <c r="K667" s="376" t="n">
        <f aca="false">+[2]data1cf!J667</f>
        <v>14370.4557675096</v>
      </c>
      <c r="L667" s="376" t="n">
        <f aca="false">+[2]data1cf!K667</f>
        <v>13626.0255972845</v>
      </c>
      <c r="M667" s="376" t="n">
        <f aca="false">+[2]data1cf!L667</f>
        <v>12976.8207770821</v>
      </c>
      <c r="N667" s="376" t="n">
        <f aca="false">+[2]data1cf!M667</f>
        <v>12297.7532144864</v>
      </c>
      <c r="O667" s="376" t="n">
        <f aca="false">+[2]data1cf!N667</f>
        <v>11704.6538120051</v>
      </c>
      <c r="P667" s="376" t="n">
        <f aca="false">+[2]data1cf!O667</f>
        <v>12645.2195476086</v>
      </c>
      <c r="Q667" s="376" t="n">
        <f aca="false">+[2]data1cf!P667</f>
        <v>13820.1777216662</v>
      </c>
      <c r="R667" s="376" t="n">
        <f aca="false">+[2]data1cf!Q667</f>
        <v>12421.6394260159</v>
      </c>
      <c r="S667" s="376" t="n">
        <f aca="false">+[2]data1cf!R667</f>
        <v>9092.48337845603</v>
      </c>
      <c r="T667" s="376" t="n">
        <f aca="false">+[2]data1cf!S667</f>
        <v>8580.73199515476</v>
      </c>
      <c r="U667" s="376" t="n">
        <f aca="false">+[2]data1cf!T667</f>
        <v>8069.00576409139</v>
      </c>
      <c r="V667" s="376" t="n">
        <f aca="false">+[2]data1cf!U667</f>
        <v>7557.30543983306</v>
      </c>
      <c r="W667" s="376" t="n">
        <f aca="false">+[2]data1cf!V667</f>
        <v>10676.5681725812</v>
      </c>
      <c r="X667" s="376" t="n">
        <f aca="false">+[2]data1cf!W667</f>
        <v>10164.9220168616</v>
      </c>
      <c r="Y667" s="376" t="n">
        <f aca="false">+[2]data1cf!X667</f>
        <v>9653.30417020733</v>
      </c>
      <c r="Z667" s="376" t="n">
        <f aca="false">+[2]data1cf!Y667</f>
        <v>9141.71548189036</v>
      </c>
      <c r="AA667" s="376" t="n">
        <f aca="false">+[2]data1cf!Z667</f>
        <v>8630.15682666084</v>
      </c>
      <c r="AB667" s="376"/>
      <c r="AC667" s="377" t="n">
        <f aca="false">XNPV(0.1,B667:AA667,$B$1:$AA$1)</f>
        <v>39401.5480161957</v>
      </c>
      <c r="AD667" s="377" t="n">
        <f aca="false">SUMPRODUCT(B667:AA667,$B$1010:$AA$1010)</f>
        <v>72241.5383233719</v>
      </c>
      <c r="AE667" s="378" t="n">
        <f aca="false">SUMPRODUCT(B667:AA667,$B$1012:$AA$1012)</f>
        <v>53327.8577371593</v>
      </c>
      <c r="AF667" s="379" t="n">
        <f aca="false">XIRR(B667:AA667,$B$1:$AA$1)</f>
        <v>0.159252490336034</v>
      </c>
      <c r="AG667" s="380" t="n">
        <f aca="false">1-EXP(-(1/0.25)*(AD667/ABS($AD$1010)))</f>
        <v>0.978753155053186</v>
      </c>
    </row>
    <row r="668" customFormat="false" ht="12.75" hidden="false" customHeight="false" outlineLevel="0" collapsed="false">
      <c r="A668" s="371"/>
      <c r="B668" s="376" t="n">
        <f aca="false">+[2]data1cf!A668</f>
        <v>-117433.759611656</v>
      </c>
      <c r="C668" s="376" t="n">
        <f aca="false">+[2]data1cf!B668</f>
        <v>16204.9512639098</v>
      </c>
      <c r="D668" s="376" t="n">
        <f aca="false">+[2]data1cf!C668</f>
        <v>25344.3986700064</v>
      </c>
      <c r="E668" s="376" t="n">
        <f aca="false">+[2]data1cf!D668</f>
        <v>23844.4219665931</v>
      </c>
      <c r="F668" s="376" t="n">
        <f aca="false">+[2]data1cf!E668</f>
        <v>22160.0796206774</v>
      </c>
      <c r="G668" s="376" t="n">
        <f aca="false">+[2]data1cf!F668</f>
        <v>20982.9467099531</v>
      </c>
      <c r="H668" s="376" t="n">
        <f aca="false">+[2]data1cf!G668</f>
        <v>19504.1518227025</v>
      </c>
      <c r="I668" s="376" t="n">
        <f aca="false">+[2]data1cf!H668</f>
        <v>18333.9239298734</v>
      </c>
      <c r="J668" s="376" t="n">
        <f aca="false">+[2]data1cf!I668</f>
        <v>17533.6323354701</v>
      </c>
      <c r="K668" s="376" t="n">
        <f aca="false">+[2]data1cf!J668</f>
        <v>16834.4717543324</v>
      </c>
      <c r="L668" s="376" t="n">
        <f aca="false">+[2]data1cf!K668</f>
        <v>15946.0037986441</v>
      </c>
      <c r="M668" s="376" t="n">
        <f aca="false">+[2]data1cf!L668</f>
        <v>15170.0827799076</v>
      </c>
      <c r="N668" s="376" t="n">
        <f aca="false">+[2]data1cf!M668</f>
        <v>14358.4702062426</v>
      </c>
      <c r="O668" s="376" t="n">
        <f aca="false">+[2]data1cf!N668</f>
        <v>13648.2985011624</v>
      </c>
      <c r="P668" s="376" t="n">
        <f aca="false">+[2]data1cf!O668</f>
        <v>14773.7573741487</v>
      </c>
      <c r="Q668" s="376" t="n">
        <f aca="false">+[2]data1cf!P668</f>
        <v>16178.0518510493</v>
      </c>
      <c r="R668" s="376" t="n">
        <f aca="false">+[2]data1cf!Q668</f>
        <v>14506.5373685096</v>
      </c>
      <c r="S668" s="376" t="n">
        <f aca="false">+[2]data1cf!R668</f>
        <v>10527.5740713023</v>
      </c>
      <c r="T668" s="376" t="n">
        <f aca="false">+[2]data1cf!S668</f>
        <v>9915.93558324066</v>
      </c>
      <c r="U668" s="376" t="n">
        <f aca="false">+[2]data1cf!T668</f>
        <v>9304.32715680126</v>
      </c>
      <c r="V668" s="376" t="n">
        <f aca="false">+[2]data1cf!U668</f>
        <v>8692.74969383276</v>
      </c>
      <c r="W668" s="376" t="n">
        <f aca="false">+[2]data1cf!V668</f>
        <v>12420.8512759284</v>
      </c>
      <c r="X668" s="376" t="n">
        <f aca="false">+[2]data1cf!W668</f>
        <v>11809.3385544813</v>
      </c>
      <c r="Y668" s="376" t="n">
        <f aca="false">+[2]data1cf!X668</f>
        <v>11197.8596676548</v>
      </c>
      <c r="Z668" s="376" t="n">
        <f aca="false">+[2]data1cf!Y668</f>
        <v>10586.4156304876</v>
      </c>
      <c r="AA668" s="376" t="n">
        <f aca="false">+[2]data1cf!Z668</f>
        <v>9975.00748846946</v>
      </c>
      <c r="AB668" s="376"/>
      <c r="AC668" s="377" t="n">
        <f aca="false">XNPV(0.1,B668:AA668,$B$1:$AA$1)</f>
        <v>43947.3648592441</v>
      </c>
      <c r="AD668" s="377" t="n">
        <f aca="false">SUMPRODUCT(B668:AA668,$B$1010:$AA$1010)</f>
        <v>82419.4357070787</v>
      </c>
      <c r="AE668" s="378" t="n">
        <f aca="false">SUMPRODUCT(B668:AA668,$B$1012:$AA$1012)</f>
        <v>60305.9357781031</v>
      </c>
      <c r="AF668" s="379" t="n">
        <f aca="false">XIRR(B668:AA668,$B$1:$AA$1)</f>
        <v>0.155586119298244</v>
      </c>
      <c r="AG668" s="380" t="n">
        <f aca="false">1-EXP(-(1/0.25)*(AD668/ABS($AD$1010)))</f>
        <v>0.987650997056493</v>
      </c>
    </row>
    <row r="669" customFormat="false" ht="12.75" hidden="false" customHeight="false" outlineLevel="0" collapsed="false">
      <c r="A669" s="371"/>
      <c r="B669" s="376" t="n">
        <f aca="false">+[2]data1cf!A669</f>
        <v>-98214.6097057589</v>
      </c>
      <c r="C669" s="376" t="n">
        <f aca="false">+[2]data1cf!B669</f>
        <v>13901.8487951867</v>
      </c>
      <c r="D669" s="376" t="n">
        <f aca="false">+[2]data1cf!C669</f>
        <v>21529.6944379108</v>
      </c>
      <c r="E669" s="376" t="n">
        <f aca="false">+[2]data1cf!D669</f>
        <v>20213.0806131861</v>
      </c>
      <c r="F669" s="376" t="n">
        <f aca="false">+[2]data1cf!E669</f>
        <v>18818.1538228198</v>
      </c>
      <c r="G669" s="376" t="n">
        <f aca="false">+[2]data1cf!F669</f>
        <v>17834.6993960043</v>
      </c>
      <c r="H669" s="376" t="n">
        <f aca="false">+[2]data1cf!G669</f>
        <v>16596.8938295487</v>
      </c>
      <c r="I669" s="376" t="n">
        <f aca="false">+[2]data1cf!H669</f>
        <v>15618.1848438101</v>
      </c>
      <c r="J669" s="376" t="n">
        <f aca="false">+[2]data1cf!I669</f>
        <v>14948.8685683622</v>
      </c>
      <c r="K669" s="376" t="n">
        <f aca="false">+[2]data1cf!J669</f>
        <v>14365.1930475974</v>
      </c>
      <c r="L669" s="376" t="n">
        <f aca="false">+[2]data1cf!K669</f>
        <v>13621.0705176335</v>
      </c>
      <c r="M669" s="376" t="n">
        <f aca="false">+[2]data1cf!L669</f>
        <v>12972.1363417227</v>
      </c>
      <c r="N669" s="376" t="n">
        <f aca="false">+[2]data1cf!M669</f>
        <v>12293.3518727728</v>
      </c>
      <c r="O669" s="376" t="n">
        <f aca="false">+[2]data1cf!N669</f>
        <v>11700.5025168583</v>
      </c>
      <c r="P669" s="376" t="n">
        <f aca="false">+[2]data1cf!O669</f>
        <v>12640.6733521036</v>
      </c>
      <c r="Q669" s="376" t="n">
        <f aca="false">+[2]data1cf!P669</f>
        <v>13815.1417027452</v>
      </c>
      <c r="R669" s="376" t="n">
        <f aca="false">+[2]data1cf!Q669</f>
        <v>12417.1864378959</v>
      </c>
      <c r="S669" s="376" t="n">
        <f aca="false">+[2]data1cf!R669</f>
        <v>9089.41826832465</v>
      </c>
      <c r="T669" s="376" t="n">
        <f aca="false">+[2]data1cf!S669</f>
        <v>8577.88022692457</v>
      </c>
      <c r="U669" s="376" t="n">
        <f aca="false">+[2]data1cf!T669</f>
        <v>8066.36732727678</v>
      </c>
      <c r="V669" s="376" t="n">
        <f aca="false">+[2]data1cf!U669</f>
        <v>7554.88032363385</v>
      </c>
      <c r="W669" s="376" t="n">
        <f aca="false">+[2]data1cf!V669</f>
        <v>10672.8426799426</v>
      </c>
      <c r="X669" s="376" t="n">
        <f aca="false">+[2]data1cf!W669</f>
        <v>10161.4098222562</v>
      </c>
      <c r="Y669" s="376" t="n">
        <f aca="false">+[2]data1cf!X669</f>
        <v>9650.0052618336</v>
      </c>
      <c r="Z669" s="376" t="n">
        <f aca="false">+[2]data1cf!Y669</f>
        <v>9138.62984759259</v>
      </c>
      <c r="AA669" s="376" t="n">
        <f aca="false">+[2]data1cf!Z669</f>
        <v>8627.28445391865</v>
      </c>
      <c r="AB669" s="376"/>
      <c r="AC669" s="377" t="n">
        <f aca="false">XNPV(0.1,B669:AA669,$B$1:$AA$1)</f>
        <v>39427.8388976908</v>
      </c>
      <c r="AD669" s="377" t="n">
        <f aca="false">SUMPRODUCT(B669:AA669,$B$1010:$AA$1010)</f>
        <v>72253.9179786307</v>
      </c>
      <c r="AE669" s="378" t="n">
        <f aca="false">SUMPRODUCT(B669:AA669,$B$1012:$AA$1012)</f>
        <v>53347.9385570323</v>
      </c>
      <c r="AF669" s="379" t="n">
        <f aca="false">XIRR(B669:AA669,$B$1:$AA$1)</f>
        <v>0.159339373844639</v>
      </c>
      <c r="AG669" s="380" t="n">
        <f aca="false">1-EXP(-(1/0.25)*(AD669/ABS($AD$1010)))</f>
        <v>0.978767173757886</v>
      </c>
    </row>
    <row r="670" customFormat="false" ht="12.75" hidden="false" customHeight="false" outlineLevel="0" collapsed="false">
      <c r="A670" s="371"/>
      <c r="B670" s="376" t="n">
        <f aca="false">+[2]data1cf!A670</f>
        <v>-104127.371656787</v>
      </c>
      <c r="C670" s="376" t="n">
        <f aca="false">+[2]data1cf!B670</f>
        <v>14557.2503793536</v>
      </c>
      <c r="D670" s="376" t="n">
        <f aca="false">+[2]data1cf!C670</f>
        <v>22641.1537906566</v>
      </c>
      <c r="E670" s="376" t="n">
        <f aca="false">+[2]data1cf!D670</f>
        <v>21370.4994098817</v>
      </c>
      <c r="F670" s="376" t="n">
        <f aca="false">+[2]data1cf!E670</f>
        <v>19846.2956395746</v>
      </c>
      <c r="G670" s="376" t="n">
        <f aca="false">+[2]data1cf!F670</f>
        <v>18803.2561230961</v>
      </c>
      <c r="H670" s="376" t="n">
        <f aca="false">+[2]data1cf!G670</f>
        <v>17491.3103114383</v>
      </c>
      <c r="I670" s="376" t="n">
        <f aca="false">+[2]data1cf!H670</f>
        <v>16453.6806287754</v>
      </c>
      <c r="J670" s="376" t="n">
        <f aca="false">+[2]data1cf!I670</f>
        <v>15744.0698613112</v>
      </c>
      <c r="K670" s="376" t="n">
        <f aca="false">+[2]data1cf!J670</f>
        <v>15124.8654189121</v>
      </c>
      <c r="L670" s="376" t="n">
        <f aca="false">+[2]data1cf!K670</f>
        <v>14336.3350902055</v>
      </c>
      <c r="M670" s="376" t="n">
        <f aca="false">+[2]data1cf!L670</f>
        <v>13648.3334749845</v>
      </c>
      <c r="N670" s="376" t="n">
        <f aca="false">+[2]data1cf!M670</f>
        <v>12928.6845053969</v>
      </c>
      <c r="O670" s="376" t="n">
        <f aca="false">+[2]data1cf!N670</f>
        <v>12299.7409868607</v>
      </c>
      <c r="P670" s="376" t="n">
        <f aca="false">+[2]data1cf!O670</f>
        <v>13296.9155951606</v>
      </c>
      <c r="Q670" s="376" t="n">
        <f aca="false">+[2]data1cf!P670</f>
        <v>14542.0898397335</v>
      </c>
      <c r="R670" s="376" t="n">
        <f aca="false">+[2]data1cf!Q670</f>
        <v>13059.9742170311</v>
      </c>
      <c r="S670" s="376" t="n">
        <f aca="false">+[2]data1cf!R670</f>
        <v>9531.86618892113</v>
      </c>
      <c r="T670" s="376" t="n">
        <f aca="false">+[2]data1cf!S670</f>
        <v>8989.53229467638</v>
      </c>
      <c r="U670" s="376" t="n">
        <f aca="false">+[2]data1cf!T670</f>
        <v>8447.22505577949</v>
      </c>
      <c r="V670" s="376" t="n">
        <f aca="false">+[2]data1cf!U670</f>
        <v>7904.94527189088</v>
      </c>
      <c r="W670" s="376" t="n">
        <f aca="false">+[2]data1cf!V670</f>
        <v>11210.6166588657</v>
      </c>
      <c r="X670" s="376" t="n">
        <f aca="false">+[2]data1cf!W670</f>
        <v>10668.3942806539</v>
      </c>
      <c r="Y670" s="376" t="n">
        <f aca="false">+[2]data1cf!X670</f>
        <v>10126.201903271</v>
      </c>
      <c r="Z670" s="376" t="n">
        <f aca="false">+[2]data1cf!Y670</f>
        <v>9584.04042674177</v>
      </c>
      <c r="AA670" s="376" t="n">
        <f aca="false">+[2]data1cf!Z670</f>
        <v>9041.91077809185</v>
      </c>
      <c r="AB670" s="376"/>
      <c r="AC670" s="377" t="n">
        <f aca="false">XNPV(0.1,B670:AA670,$B$1:$AA$1)</f>
        <v>40748.8416482146</v>
      </c>
      <c r="AD670" s="377" t="n">
        <f aca="false">SUMPRODUCT(B670:AA670,$B$1010:$AA$1010)</f>
        <v>75309.2118476848</v>
      </c>
      <c r="AE670" s="378" t="n">
        <f aca="false">SUMPRODUCT(B670:AA670,$B$1012:$AA$1012)</f>
        <v>55417.4425402524</v>
      </c>
      <c r="AF670" s="379" t="n">
        <f aca="false">XIRR(B670:AA670,$B$1:$AA$1)</f>
        <v>0.157912698105282</v>
      </c>
      <c r="AG670" s="380" t="n">
        <f aca="false">1-EXP(-(1/0.25)*(AD670/ABS($AD$1010)))</f>
        <v>0.981958839285719</v>
      </c>
    </row>
    <row r="671" customFormat="false" ht="12.75" hidden="false" customHeight="false" outlineLevel="0" collapsed="false">
      <c r="A671" s="371"/>
      <c r="B671" s="376" t="n">
        <f aca="false">+[2]data1cf!A671</f>
        <v>-89770.335982295</v>
      </c>
      <c r="C671" s="376" t="n">
        <f aca="false">+[2]data1cf!B671</f>
        <v>12832.6832056461</v>
      </c>
      <c r="D671" s="376" t="n">
        <f aca="false">+[2]data1cf!C671</f>
        <v>19854.5113240155</v>
      </c>
      <c r="E671" s="376" t="n">
        <f aca="false">+[2]data1cf!D671</f>
        <v>18739.3752196608</v>
      </c>
      <c r="F671" s="376" t="n">
        <f aca="false">+[2]data1cf!E671</f>
        <v>17349.8195656445</v>
      </c>
      <c r="G671" s="376" t="n">
        <f aca="false">+[2]data1cf!F671</f>
        <v>16451.4612091797</v>
      </c>
      <c r="H671" s="376" t="n">
        <f aca="false">+[2]data1cf!G671</f>
        <v>15319.5385667446</v>
      </c>
      <c r="I671" s="376" t="n">
        <f aca="false">+[2]data1cf!H671</f>
        <v>14424.9768030532</v>
      </c>
      <c r="J671" s="376" t="n">
        <f aca="false">+[2]data1cf!I671</f>
        <v>13813.2068524788</v>
      </c>
      <c r="K671" s="376" t="n">
        <f aca="false">+[2]data1cf!J671</f>
        <v>13280.271737275</v>
      </c>
      <c r="L671" s="376" t="n">
        <f aca="false">+[2]data1cf!K671</f>
        <v>12599.5699252675</v>
      </c>
      <c r="M671" s="376" t="n">
        <f aca="false">+[2]data1cf!L671</f>
        <v>12006.4296666397</v>
      </c>
      <c r="N671" s="376" t="n">
        <f aca="false">+[2]data1cf!M671</f>
        <v>11386.0055767843</v>
      </c>
      <c r="O671" s="376" t="n">
        <f aca="false">+[2]data1cf!N671</f>
        <v>10844.703871785</v>
      </c>
      <c r="P671" s="376" t="n">
        <f aca="false">+[2]data1cf!O671</f>
        <v>11703.465127729</v>
      </c>
      <c r="Q671" s="376" t="n">
        <f aca="false">+[2]data1cf!P671</f>
        <v>12776.9553014774</v>
      </c>
      <c r="R671" s="376" t="n">
        <f aca="false">+[2]data1cf!Q671</f>
        <v>11499.1931213933</v>
      </c>
      <c r="S671" s="376" t="n">
        <f aca="false">+[2]data1cf!R671</f>
        <v>8457.53905843283</v>
      </c>
      <c r="T671" s="376" t="n">
        <f aca="false">+[2]data1cf!S671</f>
        <v>7989.98192022513</v>
      </c>
      <c r="U671" s="376" t="n">
        <f aca="false">+[2]data1cf!T671</f>
        <v>7522.44776213777</v>
      </c>
      <c r="V671" s="376" t="n">
        <f aca="false">+[2]data1cf!U671</f>
        <v>7054.93727357438</v>
      </c>
      <c r="W671" s="376" t="n">
        <f aca="false">+[2]data1cf!V671</f>
        <v>9904.8241605104</v>
      </c>
      <c r="X671" s="376" t="n">
        <f aca="false">+[2]data1cf!W671</f>
        <v>9437.36316255465</v>
      </c>
      <c r="Y671" s="376" t="n">
        <f aca="false">+[2]data1cf!X671</f>
        <v>8969.92802892681</v>
      </c>
      <c r="Z671" s="376" t="n">
        <f aca="false">+[2]data1cf!Y671</f>
        <v>8502.51953555672</v>
      </c>
      <c r="AA671" s="376" t="n">
        <f aca="false">+[2]data1cf!Z671</f>
        <v>8035.1384816521</v>
      </c>
      <c r="AB671" s="376"/>
      <c r="AC671" s="377" t="n">
        <f aca="false">XNPV(0.1,B671:AA671,$B$1:$AA$1)</f>
        <v>37482.2540605013</v>
      </c>
      <c r="AD671" s="377" t="n">
        <f aca="false">SUMPRODUCT(B671:AA671,$B$1010:$AA$1010)</f>
        <v>67837.6471001442</v>
      </c>
      <c r="AE671" s="378" t="n">
        <f aca="false">SUMPRODUCT(B671:AA671,$B$1012:$AA$1012)</f>
        <v>50336.7529920437</v>
      </c>
      <c r="AF671" s="379" t="n">
        <f aca="false">XIRR(B671:AA671,$B$1:$AA$1)</f>
        <v>0.161550271226009</v>
      </c>
      <c r="AG671" s="380" t="n">
        <f aca="false">1-EXP(-(1/0.25)*(AD671/ABS($AD$1010)))</f>
        <v>0.973130247364325</v>
      </c>
    </row>
    <row r="672" customFormat="false" ht="12.75" hidden="false" customHeight="false" outlineLevel="0" collapsed="false">
      <c r="A672" s="371"/>
      <c r="B672" s="376" t="n">
        <f aca="false">+[2]data1cf!A672</f>
        <v>-93568.024631315</v>
      </c>
      <c r="C672" s="376" t="n">
        <f aca="false">+[2]data1cf!B672</f>
        <v>13341.6440358291</v>
      </c>
      <c r="D672" s="376" t="n">
        <f aca="false">+[2]data1cf!C672</f>
        <v>20564.0791113777</v>
      </c>
      <c r="E672" s="376" t="n">
        <f aca="false">+[2]data1cf!D672</f>
        <v>19419.5716924641</v>
      </c>
      <c r="F672" s="376" t="n">
        <f aca="false">+[2]data1cf!E672</f>
        <v>18010.1814302709</v>
      </c>
      <c r="G672" s="376" t="n">
        <f aca="false">+[2]data1cf!F672</f>
        <v>17073.5523602989</v>
      </c>
      <c r="H672" s="376" t="n">
        <f aca="false">+[2]data1cf!G672</f>
        <v>15894.0104208293</v>
      </c>
      <c r="I672" s="376" t="n">
        <f aca="false">+[2]data1cf!H672</f>
        <v>14961.6046742827</v>
      </c>
      <c r="J672" s="376" t="n">
        <f aca="false">+[2]data1cf!I672</f>
        <v>14323.954105443</v>
      </c>
      <c r="K672" s="376" t="n">
        <f aca="false">+[2]data1cf!J672</f>
        <v>13768.1992346799</v>
      </c>
      <c r="L672" s="376" t="n">
        <f aca="false">+[2]data1cf!K672</f>
        <v>13058.9748820036</v>
      </c>
      <c r="M672" s="376" t="n">
        <f aca="false">+[2]data1cf!L672</f>
        <v>12440.7421248035</v>
      </c>
      <c r="N672" s="376" t="n">
        <f aca="false">+[2]data1cf!M672</f>
        <v>11794.0713076986</v>
      </c>
      <c r="O672" s="376" t="n">
        <f aca="false">+[2]data1cf!N672</f>
        <v>11229.5868003441</v>
      </c>
      <c r="P672" s="376" t="n">
        <f aca="false">+[2]data1cf!O672</f>
        <v>12124.9608243436</v>
      </c>
      <c r="Q672" s="376" t="n">
        <f aca="false">+[2]data1cf!P672</f>
        <v>13243.864456815</v>
      </c>
      <c r="R672" s="376" t="n">
        <f aca="false">+[2]data1cf!Q672</f>
        <v>11912.0471941209</v>
      </c>
      <c r="S672" s="376" t="n">
        <f aca="false">+[2]data1cf!R672</f>
        <v>8741.71749479618</v>
      </c>
      <c r="T672" s="376" t="n">
        <f aca="false">+[2]data1cf!S672</f>
        <v>8254.38058839322</v>
      </c>
      <c r="U672" s="376" t="n">
        <f aca="false">+[2]data1cf!T672</f>
        <v>7767.06763427298</v>
      </c>
      <c r="V672" s="376" t="n">
        <f aca="false">+[2]data1cf!U672</f>
        <v>7279.77935100394</v>
      </c>
      <c r="W672" s="376" t="n">
        <f aca="false">+[2]data1cf!V672</f>
        <v>10250.2292609372</v>
      </c>
      <c r="X672" s="376" t="n">
        <f aca="false">+[2]data1cf!W672</f>
        <v>9762.99256195097</v>
      </c>
      <c r="Y672" s="376" t="n">
        <f aca="false">+[2]data1cf!X672</f>
        <v>9275.78282146991</v>
      </c>
      <c r="Z672" s="376" t="n">
        <f aca="false">+[2]data1cf!Y672</f>
        <v>8788.60084824922</v>
      </c>
      <c r="AA672" s="376" t="n">
        <f aca="false">+[2]data1cf!Z672</f>
        <v>8301.44747530671</v>
      </c>
      <c r="AB672" s="376"/>
      <c r="AC672" s="377" t="n">
        <f aca="false">XNPV(0.1,B672:AA672,$B$1:$AA$1)</f>
        <v>38359.692572044</v>
      </c>
      <c r="AD672" s="377" t="n">
        <f aca="false">SUMPRODUCT(B672:AA672,$B$1010:$AA$1010)</f>
        <v>69825.8999273124</v>
      </c>
      <c r="AE672" s="378" t="n">
        <f aca="false">SUMPRODUCT(B672:AA672,$B$1012:$AA$1012)</f>
        <v>51693.2179682083</v>
      </c>
      <c r="AF672" s="379" t="n">
        <f aca="false">XIRR(B672:AA672,$B$1:$AA$1)</f>
        <v>0.160513844519232</v>
      </c>
      <c r="AG672" s="380" t="n">
        <f aca="false">1-EXP(-(1/0.25)*(AD672/ABS($AD$1010)))</f>
        <v>0.975832764449236</v>
      </c>
    </row>
    <row r="673" customFormat="false" ht="12.75" hidden="false" customHeight="false" outlineLevel="0" collapsed="false">
      <c r="A673" s="371"/>
      <c r="B673" s="376" t="n">
        <f aca="false">+[2]data1cf!A673</f>
        <v>-102133.800966093</v>
      </c>
      <c r="C673" s="376" t="n">
        <f aca="false">+[2]data1cf!B673</f>
        <v>14325.3865038101</v>
      </c>
      <c r="D673" s="376" t="n">
        <f aca="false">+[2]data1cf!C673</f>
        <v>22240.7670513714</v>
      </c>
      <c r="E673" s="376" t="n">
        <f aca="false">+[2]data1cf!D673</f>
        <v>21017.3440081348</v>
      </c>
      <c r="F673" s="376" t="n">
        <f aca="false">+[2]data1cf!E673</f>
        <v>19499.6431937743</v>
      </c>
      <c r="G673" s="376" t="n">
        <f aca="false">+[2]data1cf!F673</f>
        <v>18476.6936266864</v>
      </c>
      <c r="H673" s="376" t="n">
        <f aca="false">+[2]data1cf!G673</f>
        <v>17189.7452394235</v>
      </c>
      <c r="I673" s="376" t="n">
        <f aca="false">+[2]data1cf!H673</f>
        <v>16171.981496813</v>
      </c>
      <c r="J673" s="376" t="n">
        <f aca="false">+[2]data1cf!I673</f>
        <v>15475.9565829559</v>
      </c>
      <c r="K673" s="376" t="n">
        <f aca="false">+[2]data1cf!J673</f>
        <v>14868.7312152141</v>
      </c>
      <c r="L673" s="376" t="n">
        <f aca="false">+[2]data1cf!K673</f>
        <v>14095.1735992168</v>
      </c>
      <c r="M673" s="376" t="n">
        <f aca="false">+[2]data1cf!L673</f>
        <v>13420.3441195586</v>
      </c>
      <c r="N673" s="376" t="n">
        <f aca="false">+[2]data1cf!M673</f>
        <v>12714.4731899861</v>
      </c>
      <c r="O673" s="376" t="n">
        <f aca="false">+[2]data1cf!N673</f>
        <v>12097.6993250405</v>
      </c>
      <c r="P673" s="376" t="n">
        <f aca="false">+[2]data1cf!O673</f>
        <v>13075.654311079</v>
      </c>
      <c r="Q673" s="376" t="n">
        <f aca="false">+[2]data1cf!P673</f>
        <v>14296.9890709968</v>
      </c>
      <c r="R673" s="376" t="n">
        <f aca="false">+[2]data1cf!Q673</f>
        <v>12843.2492943243</v>
      </c>
      <c r="S673" s="376" t="n">
        <f aca="false">+[2]data1cf!R673</f>
        <v>9382.68866174096</v>
      </c>
      <c r="T673" s="376" t="n">
        <f aca="false">+[2]data1cf!S673</f>
        <v>8850.7380215718</v>
      </c>
      <c r="U673" s="376" t="n">
        <f aca="false">+[2]data1cf!T673</f>
        <v>8318.81352642052</v>
      </c>
      <c r="V673" s="376" t="n">
        <f aca="false">+[2]data1cf!U673</f>
        <v>7786.91596063762</v>
      </c>
      <c r="W673" s="376" t="n">
        <f aca="false">+[2]data1cf!V673</f>
        <v>11029.2986130052</v>
      </c>
      <c r="X673" s="376" t="n">
        <f aca="false">+[2]data1cf!W673</f>
        <v>10497.4573538387</v>
      </c>
      <c r="Y673" s="376" t="n">
        <f aca="false">+[2]data1cf!X673</f>
        <v>9965.64552112015</v>
      </c>
      <c r="Z673" s="376" t="n">
        <f aca="false">+[2]data1cf!Y673</f>
        <v>9433.86399764298</v>
      </c>
      <c r="AA673" s="376" t="n">
        <f aca="false">+[2]data1cf!Z673</f>
        <v>8902.11369268442</v>
      </c>
      <c r="AB673" s="376"/>
      <c r="AC673" s="377" t="n">
        <f aca="false">XNPV(0.1,B673:AA673,$B$1:$AA$1)</f>
        <v>40300.2188520555</v>
      </c>
      <c r="AD673" s="377" t="n">
        <f aca="false">SUMPRODUCT(B673:AA673,$B$1010:$AA$1010)</f>
        <v>74277.2422371111</v>
      </c>
      <c r="AE673" s="378" t="n">
        <f aca="false">SUMPRODUCT(B673:AA673,$B$1012:$AA$1012)</f>
        <v>54717.2322652934</v>
      </c>
      <c r="AF673" s="379" t="n">
        <f aca="false">XIRR(B673:AA673,$B$1:$AA$1)</f>
        <v>0.158366367473401</v>
      </c>
      <c r="AG673" s="380" t="n">
        <f aca="false">1-EXP(-(1/0.25)*(AD673/ABS($AD$1010)))</f>
        <v>0.980938412965207</v>
      </c>
    </row>
    <row r="674" customFormat="false" ht="12.75" hidden="false" customHeight="false" outlineLevel="0" collapsed="false">
      <c r="A674" s="371"/>
      <c r="B674" s="376" t="n">
        <f aca="false">+[2]data1cf!A674</f>
        <v>-94225.1697337825</v>
      </c>
      <c r="C674" s="376" t="n">
        <f aca="false">+[2]data1cf!B674</f>
        <v>13397.3394879996</v>
      </c>
      <c r="D674" s="376" t="n">
        <f aca="false">+[2]data1cf!C674</f>
        <v>20657.729998436</v>
      </c>
      <c r="E674" s="376" t="n">
        <f aca="false">+[2]data1cf!D674</f>
        <v>19603.7159825512</v>
      </c>
      <c r="F674" s="376" t="n">
        <f aca="false">+[2]data1cf!E674</f>
        <v>18124.4492403262</v>
      </c>
      <c r="G674" s="376" t="n">
        <f aca="false">+[2]data1cf!F674</f>
        <v>17181.1978760396</v>
      </c>
      <c r="H674" s="376" t="n">
        <f aca="false">+[2]data1cf!G674</f>
        <v>15993.415980449</v>
      </c>
      <c r="I674" s="376" t="n">
        <f aca="false">+[2]data1cf!H674</f>
        <v>15054.4617802798</v>
      </c>
      <c r="J674" s="376" t="n">
        <f aca="false">+[2]data1cf!I674</f>
        <v>14412.3328765597</v>
      </c>
      <c r="K674" s="376" t="n">
        <f aca="false">+[2]data1cf!J674</f>
        <v>13852.6293170042</v>
      </c>
      <c r="L674" s="376" t="n">
        <f aca="false">+[2]data1cf!K674</f>
        <v>13138.4694760237</v>
      </c>
      <c r="M674" s="376" t="n">
        <f aca="false">+[2]data1cf!L674</f>
        <v>12515.8947587343</v>
      </c>
      <c r="N674" s="376" t="n">
        <f aca="false">+[2]data1cf!M674</f>
        <v>11864.6822559195</v>
      </c>
      <c r="O674" s="376" t="n">
        <f aca="false">+[2]data1cf!N674</f>
        <v>11296.1862388186</v>
      </c>
      <c r="P674" s="376" t="n">
        <f aca="false">+[2]data1cf!O674</f>
        <v>12197.8956692822</v>
      </c>
      <c r="Q674" s="376" t="n">
        <f aca="false">+[2]data1cf!P674</f>
        <v>13324.657563645</v>
      </c>
      <c r="R674" s="376" t="n">
        <f aca="false">+[2]data1cf!Q674</f>
        <v>11983.4867082571</v>
      </c>
      <c r="S674" s="376" t="n">
        <f aca="false">+[2]data1cf!R674</f>
        <v>8790.89121200735</v>
      </c>
      <c r="T674" s="376" t="n">
        <f aca="false">+[2]data1cf!S674</f>
        <v>8300.13165066906</v>
      </c>
      <c r="U674" s="376" t="n">
        <f aca="false">+[2]data1cf!T674</f>
        <v>7809.39620983467</v>
      </c>
      <c r="V674" s="376" t="n">
        <f aca="false">+[2]data1cf!U674</f>
        <v>7318.68561311932</v>
      </c>
      <c r="W674" s="376" t="n">
        <f aca="false">+[2]data1cf!V674</f>
        <v>10309.9975281888</v>
      </c>
      <c r="X674" s="376" t="n">
        <f aca="false">+[2]data1cf!W674</f>
        <v>9819.33887804192</v>
      </c>
      <c r="Y674" s="376" t="n">
        <f aca="false">+[2]data1cf!X674</f>
        <v>9328.70737573471</v>
      </c>
      <c r="Z674" s="376" t="n">
        <f aca="false">+[2]data1cf!Y674</f>
        <v>8838.10383570234</v>
      </c>
      <c r="AA674" s="376" t="n">
        <f aca="false">+[2]data1cf!Z674</f>
        <v>8347.52909681307</v>
      </c>
      <c r="AB674" s="376"/>
      <c r="AC674" s="377" t="n">
        <f aca="false">XNPV(0.1,B674:AA674,$B$1:$AA$1)</f>
        <v>38507.9301440952</v>
      </c>
      <c r="AD674" s="377" t="n">
        <f aca="false">SUMPRODUCT(B674:AA674,$B$1010:$AA$1010)</f>
        <v>70169.5658247234</v>
      </c>
      <c r="AE674" s="378" t="n">
        <f aca="false">SUMPRODUCT(B674:AA674,$B$1012:$AA$1012)</f>
        <v>51926.1662206038</v>
      </c>
      <c r="AF674" s="379" t="n">
        <f aca="false">XIRR(B674:AA674,$B$1:$AA$1)</f>
        <v>0.160327746294507</v>
      </c>
      <c r="AG674" s="380" t="n">
        <f aca="false">1-EXP(-(1/0.25)*(AD674/ABS($AD$1010)))</f>
        <v>0.976271536555338</v>
      </c>
    </row>
    <row r="675" customFormat="false" ht="12.75" hidden="false" customHeight="false" outlineLevel="0" collapsed="false">
      <c r="A675" s="371"/>
      <c r="B675" s="376" t="n">
        <f aca="false">+[2]data1cf!A675</f>
        <v>-105481.271148861</v>
      </c>
      <c r="C675" s="376" t="n">
        <f aca="false">+[2]data1cf!B675</f>
        <v>14821.458388789</v>
      </c>
      <c r="D675" s="376" t="n">
        <f aca="false">+[2]data1cf!C675</f>
        <v>22961.9482604431</v>
      </c>
      <c r="E675" s="376" t="n">
        <f aca="false">+[2]data1cf!D675</f>
        <v>21632.4656515067</v>
      </c>
      <c r="F675" s="376" t="n">
        <f aca="false">+[2]data1cf!E675</f>
        <v>20081.718728651</v>
      </c>
      <c r="G675" s="376" t="n">
        <f aca="false">+[2]data1cf!F675</f>
        <v>19025.0354661029</v>
      </c>
      <c r="H675" s="376" t="n">
        <f aca="false">+[2]data1cf!G675</f>
        <v>17696.113080527</v>
      </c>
      <c r="I675" s="376" t="n">
        <f aca="false">+[2]data1cf!H675</f>
        <v>16644.9917839113</v>
      </c>
      <c r="J675" s="376" t="n">
        <f aca="false">+[2]data1cf!I675</f>
        <v>15926.1544159639</v>
      </c>
      <c r="K675" s="376" t="n">
        <f aca="false">+[2]data1cf!J675</f>
        <v>15298.8145895678</v>
      </c>
      <c r="L675" s="376" t="n">
        <f aca="false">+[2]data1cf!K675</f>
        <v>14500.1157987008</v>
      </c>
      <c r="M675" s="376" t="n">
        <f aca="false">+[2]data1cf!L675</f>
        <v>13803.1685525418</v>
      </c>
      <c r="N675" s="376" t="n">
        <f aca="false">+[2]data1cf!M675</f>
        <v>13074.1624623537</v>
      </c>
      <c r="O675" s="376" t="n">
        <f aca="false">+[2]data1cf!N675</f>
        <v>12436.9541313924</v>
      </c>
      <c r="P675" s="376" t="n">
        <f aca="false">+[2]data1cf!O675</f>
        <v>13447.1814179539</v>
      </c>
      <c r="Q675" s="376" t="n">
        <f aca="false">+[2]data1cf!P675</f>
        <v>14708.5458414438</v>
      </c>
      <c r="R675" s="376" t="n">
        <f aca="false">+[2]data1cf!Q675</f>
        <v>13207.1592474603</v>
      </c>
      <c r="S675" s="376" t="n">
        <f aca="false">+[2]data1cf!R675</f>
        <v>9633.17755912787</v>
      </c>
      <c r="T675" s="376" t="n">
        <f aca="false">+[2]data1cf!S675</f>
        <v>9083.79205518368</v>
      </c>
      <c r="U675" s="376" t="n">
        <f aca="false">+[2]data1cf!T675</f>
        <v>8534.43355316924</v>
      </c>
      <c r="V675" s="376" t="n">
        <f aca="false">+[2]data1cf!U675</f>
        <v>7985.10286314245</v>
      </c>
      <c r="W675" s="376" t="n">
        <f aca="false">+[2]data1cf!V675</f>
        <v>11333.7557134979</v>
      </c>
      <c r="X675" s="376" t="n">
        <f aca="false">+[2]data1cf!W675</f>
        <v>10784.4831755561</v>
      </c>
      <c r="Y675" s="376" t="n">
        <f aca="false">+[2]data1cf!X675</f>
        <v>10235.241028524</v>
      </c>
      <c r="Z675" s="376" t="n">
        <f aca="false">+[2]data1cf!Y675</f>
        <v>9686.03018412914</v>
      </c>
      <c r="AA675" s="376" t="n">
        <f aca="false">+[2]data1cf!Z675</f>
        <v>9136.85158145044</v>
      </c>
      <c r="AB675" s="376"/>
      <c r="AC675" s="377" t="n">
        <f aca="false">XNPV(0.1,B675:AA675,$B$1:$AA$1)</f>
        <v>41207.5588654687</v>
      </c>
      <c r="AD675" s="377" t="n">
        <f aca="false">SUMPRODUCT(B675:AA675,$B$1010:$AA$1010)</f>
        <v>76174.2590794247</v>
      </c>
      <c r="AE675" s="378" t="n">
        <f aca="false">SUMPRODUCT(B675:AA675,$B$1012:$AA$1012)</f>
        <v>56053.1284905059</v>
      </c>
      <c r="AF675" s="379" t="n">
        <f aca="false">XIRR(B675:AA675,$B$1:$AA$1)</f>
        <v>0.157885259490437</v>
      </c>
      <c r="AG675" s="380" t="n">
        <f aca="false">1-EXP(-(1/0.25)*(AD675/ABS($AD$1010)))</f>
        <v>0.982771999619961</v>
      </c>
    </row>
    <row r="676" customFormat="false" ht="12.75" hidden="false" customHeight="false" outlineLevel="0" collapsed="false">
      <c r="A676" s="371"/>
      <c r="B676" s="376" t="n">
        <f aca="false">+[2]data1cf!A676</f>
        <v>-113769.383981492</v>
      </c>
      <c r="C676" s="376" t="n">
        <f aca="false">+[2]data1cf!B676</f>
        <v>15726.8154648361</v>
      </c>
      <c r="D676" s="376" t="n">
        <f aca="false">+[2]data1cf!C676</f>
        <v>24637.2705822933</v>
      </c>
      <c r="E676" s="376" t="n">
        <f aca="false">+[2]data1cf!D676</f>
        <v>23182.2988630545</v>
      </c>
      <c r="F676" s="376" t="n">
        <f aca="false">+[2]data1cf!E676</f>
        <v>21522.8989175014</v>
      </c>
      <c r="G676" s="376" t="n">
        <f aca="false">+[2]data1cf!F676</f>
        <v>20382.6932756728</v>
      </c>
      <c r="H676" s="376" t="n">
        <f aca="false">+[2]data1cf!G676</f>
        <v>18949.8460707377</v>
      </c>
      <c r="I676" s="376" t="n">
        <f aca="false">+[2]data1cf!H676</f>
        <v>17816.1336959879</v>
      </c>
      <c r="J676" s="376" t="n">
        <f aca="false">+[2]data1cf!I676</f>
        <v>17040.8142137375</v>
      </c>
      <c r="K676" s="376" t="n">
        <f aca="false">+[2]data1cf!J676</f>
        <v>16363.67232973</v>
      </c>
      <c r="L676" s="376" t="n">
        <f aca="false">+[2]data1cf!K676</f>
        <v>15502.72566728</v>
      </c>
      <c r="M676" s="376" t="n">
        <f aca="false">+[2]data1cf!L676</f>
        <v>14751.0163069404</v>
      </c>
      <c r="N676" s="376" t="n">
        <f aca="false">+[2]data1cf!M676</f>
        <v>13964.7291026234</v>
      </c>
      <c r="O676" s="376" t="n">
        <f aca="false">+[2]data1cf!N676</f>
        <v>13276.9263971743</v>
      </c>
      <c r="P676" s="376" t="n">
        <f aca="false">+[2]data1cf!O676</f>
        <v>14367.057746655</v>
      </c>
      <c r="Q676" s="376" t="n">
        <f aca="false">+[2]data1cf!P676</f>
        <v>15727.5329464095</v>
      </c>
      <c r="R676" s="376" t="n">
        <f aca="false">+[2]data1cf!Q676</f>
        <v>14108.1760117124</v>
      </c>
      <c r="S676" s="376" t="n">
        <f aca="false">+[2]data1cf!R676</f>
        <v>10253.3713566862</v>
      </c>
      <c r="T676" s="376" t="n">
        <f aca="false">+[2]data1cf!S676</f>
        <v>9660.81829327192</v>
      </c>
      <c r="U676" s="376" t="n">
        <f aca="false">+[2]data1cf!T676</f>
        <v>9068.29435344402</v>
      </c>
      <c r="V676" s="376" t="n">
        <f aca="false">+[2]data1cf!U676</f>
        <v>8475.80041091011</v>
      </c>
      <c r="W676" s="376" t="n">
        <f aca="false">+[2]data1cf!V676</f>
        <v>12087.5711812411</v>
      </c>
      <c r="X676" s="376" t="n">
        <f aca="false">+[2]data1cf!W676</f>
        <v>11495.1399600492</v>
      </c>
      <c r="Y676" s="376" t="n">
        <f aca="false">+[2]data1cf!X676</f>
        <v>10902.7415177103</v>
      </c>
      <c r="Z676" s="376" t="n">
        <f aca="false">+[2]data1cf!Y676</f>
        <v>10310.3768375901</v>
      </c>
      <c r="AA676" s="376" t="n">
        <f aca="false">+[2]data1cf!Z676</f>
        <v>9718.04693255519</v>
      </c>
      <c r="AB676" s="376"/>
      <c r="AC676" s="377" t="n">
        <f aca="false">XNPV(0.1,B676:AA676,$B$1:$AA$1)</f>
        <v>43089.5843387245</v>
      </c>
      <c r="AD676" s="377" t="n">
        <f aca="false">SUMPRODUCT(B676:AA676,$B$1010:$AA$1010)</f>
        <v>80488.1199056073</v>
      </c>
      <c r="AE676" s="378" t="n">
        <f aca="false">SUMPRODUCT(B676:AA676,$B$1012:$AA$1012)</f>
        <v>58984.9324918923</v>
      </c>
      <c r="AF676" s="379" t="n">
        <f aca="false">XIRR(B676:AA676,$B$1:$AA$1)</f>
        <v>0.156207346888875</v>
      </c>
      <c r="AG676" s="380" t="n">
        <f aca="false">1-EXP(-(1/0.25)*(AD676/ABS($AD$1010)))</f>
        <v>0.986311676897476</v>
      </c>
    </row>
    <row r="677" customFormat="false" ht="12.75" hidden="false" customHeight="false" outlineLevel="0" collapsed="false">
      <c r="A677" s="371"/>
      <c r="B677" s="376" t="n">
        <f aca="false">+[2]data1cf!A677</f>
        <v>-97608.6525514346</v>
      </c>
      <c r="C677" s="376" t="n">
        <f aca="false">+[2]data1cf!B677</f>
        <v>13798.673794367</v>
      </c>
      <c r="D677" s="376" t="n">
        <f aca="false">+[2]data1cf!C677</f>
        <v>21397.4508331773</v>
      </c>
      <c r="E677" s="376" t="n">
        <f aca="false">+[2]data1cf!D677</f>
        <v>20120.695442287</v>
      </c>
      <c r="F677" s="376" t="n">
        <f aca="false">+[2]data1cf!E677</f>
        <v>18712.7868395584</v>
      </c>
      <c r="G677" s="376" t="n">
        <f aca="false">+[2]data1cf!F677</f>
        <v>17735.4388671667</v>
      </c>
      <c r="H677" s="376" t="n">
        <f aca="false">+[2]data1cf!G677</f>
        <v>16505.2314100846</v>
      </c>
      <c r="I677" s="376" t="n">
        <f aca="false">+[2]data1cf!H677</f>
        <v>15532.5607898568</v>
      </c>
      <c r="J677" s="376" t="n">
        <f aca="false">+[2]data1cf!I677</f>
        <v>14867.3740119127</v>
      </c>
      <c r="K677" s="376" t="n">
        <f aca="false">+[2]data1cf!J677</f>
        <v>14287.3395990478</v>
      </c>
      <c r="L677" s="376" t="n">
        <f aca="false">+[2]data1cf!K677</f>
        <v>13547.7681103026</v>
      </c>
      <c r="M677" s="376" t="n">
        <f aca="false">+[2]data1cf!L677</f>
        <v>12902.8376799421</v>
      </c>
      <c r="N677" s="376" t="n">
        <f aca="false">+[2]data1cf!M677</f>
        <v>12228.2411246481</v>
      </c>
      <c r="O677" s="376" t="n">
        <f aca="false">+[2]data1cf!N677</f>
        <v>11639.0908041846</v>
      </c>
      <c r="P677" s="376" t="n">
        <f aca="false">+[2]data1cf!O677</f>
        <v>12573.419725889</v>
      </c>
      <c r="Q677" s="376" t="n">
        <f aca="false">+[2]data1cf!P677</f>
        <v>13740.6419295294</v>
      </c>
      <c r="R677" s="376" t="n">
        <f aca="false">+[2]data1cf!Q677</f>
        <v>12351.311664532</v>
      </c>
      <c r="S677" s="376" t="n">
        <f aca="false">+[2]data1cf!R677</f>
        <v>9044.07491015773</v>
      </c>
      <c r="T677" s="376" t="n">
        <f aca="false">+[2]data1cf!S677</f>
        <v>8535.69291791189</v>
      </c>
      <c r="U677" s="376" t="n">
        <f aca="false">+[2]data1cf!T677</f>
        <v>8027.33591230062</v>
      </c>
      <c r="V677" s="376" t="n">
        <f aca="false">+[2]data1cf!U677</f>
        <v>7519.00464292301</v>
      </c>
      <c r="W677" s="376" t="n">
        <f aca="false">+[2]data1cf!V677</f>
        <v>10617.7300282517</v>
      </c>
      <c r="X677" s="376" t="n">
        <f aca="false">+[2]data1cf!W677</f>
        <v>10109.452570765</v>
      </c>
      <c r="Y677" s="376" t="n">
        <f aca="false">+[2]data1cf!X677</f>
        <v>9601.20323595567</v>
      </c>
      <c r="Z677" s="376" t="n">
        <f aca="false">+[2]data1cf!Y677</f>
        <v>9092.98286750402</v>
      </c>
      <c r="AA677" s="376" t="n">
        <f aca="false">+[2]data1cf!Z677</f>
        <v>8584.79233440078</v>
      </c>
      <c r="AB677" s="376"/>
      <c r="AC677" s="377" t="n">
        <f aca="false">XNPV(0.1,B677:AA677,$B$1:$AA$1)</f>
        <v>39264.2753546255</v>
      </c>
      <c r="AD677" s="377" t="n">
        <f aca="false">SUMPRODUCT(B677:AA677,$B$1010:$AA$1010)</f>
        <v>71912.4416204227</v>
      </c>
      <c r="AE677" s="378" t="n">
        <f aca="false">SUMPRODUCT(B677:AA677,$B$1012:$AA$1012)</f>
        <v>53107.5072424791</v>
      </c>
      <c r="AF677" s="379" t="n">
        <f aca="false">XIRR(B677:AA677,$B$1:$AA$1)</f>
        <v>0.159437737564258</v>
      </c>
      <c r="AG677" s="380" t="n">
        <f aca="false">1-EXP(-(1/0.25)*(AD677/ABS($AD$1010)))</f>
        <v>0.978377073733881</v>
      </c>
    </row>
    <row r="678" customFormat="false" ht="12.75" hidden="false" customHeight="false" outlineLevel="0" collapsed="false">
      <c r="A678" s="371"/>
      <c r="B678" s="376" t="n">
        <f aca="false">+[2]data1cf!A678</f>
        <v>-98956.7893512523</v>
      </c>
      <c r="C678" s="376" t="n">
        <f aca="false">+[2]data1cf!B678</f>
        <v>14008.6653300111</v>
      </c>
      <c r="D678" s="376" t="n">
        <f aca="false">+[2]data1cf!C678</f>
        <v>21678.1373283656</v>
      </c>
      <c r="E678" s="376" t="n">
        <f aca="false">+[2]data1cf!D678</f>
        <v>20419.3130163058</v>
      </c>
      <c r="F678" s="376" t="n">
        <f aca="false">+[2]data1cf!E678</f>
        <v>18947.2078817175</v>
      </c>
      <c r="G678" s="376" t="n">
        <f aca="false">+[2]data1cf!F678</f>
        <v>17956.274236038</v>
      </c>
      <c r="H678" s="376" t="n">
        <f aca="false">+[2]data1cf!G678</f>
        <v>16709.162463556</v>
      </c>
      <c r="I678" s="376" t="n">
        <f aca="false">+[2]data1cf!H678</f>
        <v>15723.0576546272</v>
      </c>
      <c r="J678" s="376" t="n">
        <f aca="false">+[2]data1cf!I678</f>
        <v>15048.6835479918</v>
      </c>
      <c r="K678" s="376" t="n">
        <f aca="false">+[2]data1cf!J678</f>
        <v>14460.5483783047</v>
      </c>
      <c r="L678" s="376" t="n">
        <f aca="false">+[2]data1cf!K678</f>
        <v>13710.8517080995</v>
      </c>
      <c r="M678" s="376" t="n">
        <f aca="false">+[2]data1cf!L678</f>
        <v>13057.0137226835</v>
      </c>
      <c r="N678" s="376" t="n">
        <f aca="false">+[2]data1cf!M678</f>
        <v>12373.0998741225</v>
      </c>
      <c r="O678" s="376" t="n">
        <f aca="false">+[2]data1cf!N678</f>
        <v>11775.7199193033</v>
      </c>
      <c r="P678" s="376" t="n">
        <f aca="false">+[2]data1cf!O678</f>
        <v>12723.0459622888</v>
      </c>
      <c r="Q678" s="376" t="n">
        <f aca="false">+[2]data1cf!P678</f>
        <v>13906.3894335131</v>
      </c>
      <c r="R678" s="376" t="n">
        <f aca="false">+[2]data1cf!Q678</f>
        <v>12497.8702215485</v>
      </c>
      <c r="S678" s="376" t="n">
        <f aca="false">+[2]data1cf!R678</f>
        <v>9144.95506205615</v>
      </c>
      <c r="T678" s="376" t="n">
        <f aca="false">+[2]data1cf!S678</f>
        <v>8629.55147434518</v>
      </c>
      <c r="U678" s="376" t="n">
        <f aca="false">+[2]data1cf!T678</f>
        <v>8114.17321837552</v>
      </c>
      <c r="V678" s="376" t="n">
        <f aca="false">+[2]data1cf!U678</f>
        <v>7598.82105409941</v>
      </c>
      <c r="W678" s="376" t="n">
        <f aca="false">+[2]data1cf!V678</f>
        <v>10740.3449579539</v>
      </c>
      <c r="X678" s="376" t="n">
        <f aca="false">+[2]data1cf!W678</f>
        <v>10225.0473487998</v>
      </c>
      <c r="Y678" s="376" t="n">
        <f aca="false">+[2]data1cf!X678</f>
        <v>9709.77825074376</v>
      </c>
      <c r="Z678" s="376" t="n">
        <f aca="false">+[2]data1cf!Y678</f>
        <v>9194.53851911868</v>
      </c>
      <c r="AA678" s="376" t="n">
        <f aca="false">+[2]data1cf!Z678</f>
        <v>8679.3290349175</v>
      </c>
      <c r="AB678" s="376"/>
      <c r="AC678" s="377" t="n">
        <f aca="false">XNPV(0.1,B678:AA678,$B$1:$AA$1)</f>
        <v>39669.131465767</v>
      </c>
      <c r="AD678" s="377" t="n">
        <f aca="false">SUMPRODUCT(B678:AA678,$B$1010:$AA$1010)</f>
        <v>72720.6817666107</v>
      </c>
      <c r="AE678" s="378" t="n">
        <f aca="false">SUMPRODUCT(B678:AA678,$B$1012:$AA$1012)</f>
        <v>53687.7739860435</v>
      </c>
      <c r="AF678" s="379" t="n">
        <f aca="false">XIRR(B678:AA678,$B$1:$AA$1)</f>
        <v>0.159287145269964</v>
      </c>
      <c r="AG678" s="380" t="n">
        <f aca="false">1-EXP(-(1/0.25)*(AD678/ABS($AD$1010)))</f>
        <v>0.97928904163379</v>
      </c>
    </row>
    <row r="679" customFormat="false" ht="12.75" hidden="false" customHeight="false" outlineLevel="0" collapsed="false">
      <c r="A679" s="371"/>
      <c r="B679" s="376" t="n">
        <f aca="false">+[2]data1cf!A679</f>
        <v>-104367.60387042</v>
      </c>
      <c r="C679" s="376" t="n">
        <f aca="false">+[2]data1cf!B679</f>
        <v>14666.6080404887</v>
      </c>
      <c r="D679" s="376" t="n">
        <f aca="false">+[2]data1cf!C679</f>
        <v>22766.2223153072</v>
      </c>
      <c r="E679" s="376" t="n">
        <f aca="false">+[2]data1cf!D679</f>
        <v>21443.5461739413</v>
      </c>
      <c r="F679" s="376" t="n">
        <f aca="false">+[2]data1cf!E679</f>
        <v>19888.0684669965</v>
      </c>
      <c r="G679" s="376" t="n">
        <f aca="false">+[2]data1cf!F679</f>
        <v>18842.6080416251</v>
      </c>
      <c r="H679" s="376" t="n">
        <f aca="false">+[2]data1cf!G679</f>
        <v>17527.6499532391</v>
      </c>
      <c r="I679" s="376" t="n">
        <f aca="false">+[2]data1cf!H679</f>
        <v>16487.6263555889</v>
      </c>
      <c r="J679" s="376" t="n">
        <f aca="false">+[2]data1cf!I679</f>
        <v>15776.3784454333</v>
      </c>
      <c r="K679" s="376" t="n">
        <f aca="false">+[2]data1cf!J679</f>
        <v>15155.7304828041</v>
      </c>
      <c r="L679" s="376" t="n">
        <f aca="false">+[2]data1cf!K679</f>
        <v>14365.3958900525</v>
      </c>
      <c r="M679" s="376" t="n">
        <f aca="false">+[2]data1cf!L679</f>
        <v>13675.8069866058</v>
      </c>
      <c r="N679" s="376" t="n">
        <f aca="false">+[2]data1cf!M679</f>
        <v>12954.497715195</v>
      </c>
      <c r="O679" s="376" t="n">
        <f aca="false">+[2]data1cf!N679</f>
        <v>12324.0877110034</v>
      </c>
      <c r="P679" s="376" t="n">
        <f aca="false">+[2]data1cf!O679</f>
        <v>13323.5783507449</v>
      </c>
      <c r="Q679" s="376" t="n">
        <f aca="false">+[2]data1cf!P679</f>
        <v>14571.6253362732</v>
      </c>
      <c r="R679" s="376" t="n">
        <f aca="false">+[2]data1cf!Q679</f>
        <v>13086.0903252655</v>
      </c>
      <c r="S679" s="376" t="n">
        <f aca="false">+[2]data1cf!R679</f>
        <v>9549.84260066617</v>
      </c>
      <c r="T679" s="376" t="n">
        <f aca="false">+[2]data1cf!S679</f>
        <v>9006.25748813108</v>
      </c>
      <c r="U679" s="376" t="n">
        <f aca="false">+[2]data1cf!T679</f>
        <v>8462.69909244039</v>
      </c>
      <c r="V679" s="376" t="n">
        <f aca="false">+[2]data1cf!U679</f>
        <v>7919.16821509942</v>
      </c>
      <c r="W679" s="376" t="n">
        <f aca="false">+[2]data1cf!V679</f>
        <v>11232.4661150861</v>
      </c>
      <c r="X679" s="376" t="n">
        <f aca="false">+[2]data1cf!W679</f>
        <v>10688.9927758626</v>
      </c>
      <c r="Y679" s="376" t="n">
        <f aca="false">+[2]data1cf!X679</f>
        <v>10145.5495066828</v>
      </c>
      <c r="Z679" s="376" t="n">
        <f aca="false">+[2]data1cf!Y679</f>
        <v>9602.13720964808</v>
      </c>
      <c r="AA679" s="376" t="n">
        <f aca="false">+[2]data1cf!Z679</f>
        <v>9058.75681392274</v>
      </c>
      <c r="AB679" s="376"/>
      <c r="AC679" s="377" t="n">
        <f aca="false">XNPV(0.1,B679:AA679,$B$1:$AA$1)</f>
        <v>40963.2912475387</v>
      </c>
      <c r="AD679" s="377" t="n">
        <f aca="false">SUMPRODUCT(B679:AA679,$B$1010:$AA$1010)</f>
        <v>75605.9905735862</v>
      </c>
      <c r="AE679" s="378" t="n">
        <f aca="false">SUMPRODUCT(B679:AA679,$B$1012:$AA$1012)</f>
        <v>55669.4140819824</v>
      </c>
      <c r="AF679" s="379" t="n">
        <f aca="false">XIRR(B679:AA679,$B$1:$AA$1)</f>
        <v>0.158141633502137</v>
      </c>
      <c r="AG679" s="380" t="n">
        <f aca="false">1-EXP(-(1/0.25)*(AD679/ABS($AD$1010)))</f>
        <v>0.982242052892412</v>
      </c>
    </row>
    <row r="680" customFormat="false" ht="12.75" hidden="false" customHeight="false" outlineLevel="0" collapsed="false">
      <c r="A680" s="371"/>
      <c r="B680" s="376" t="n">
        <f aca="false">+[2]data1cf!A680</f>
        <v>-108826.295159509</v>
      </c>
      <c r="C680" s="376" t="n">
        <f aca="false">+[2]data1cf!B680</f>
        <v>15195.9668857916</v>
      </c>
      <c r="D680" s="376" t="n">
        <f aca="false">+[2]data1cf!C680</f>
        <v>23605.3264584061</v>
      </c>
      <c r="E680" s="376" t="n">
        <f aca="false">+[2]data1cf!D680</f>
        <v>22308.2050376897</v>
      </c>
      <c r="F680" s="376" t="n">
        <f aca="false">+[2]data1cf!E680</f>
        <v>20663.3689103902</v>
      </c>
      <c r="G680" s="376" t="n">
        <f aca="false">+[2]data1cf!F680</f>
        <v>19572.9766033634</v>
      </c>
      <c r="H680" s="376" t="n">
        <f aca="false">+[2]data1cf!G680</f>
        <v>18202.1108920777</v>
      </c>
      <c r="I680" s="376" t="n">
        <f aca="false">+[2]data1cf!H680</f>
        <v>17117.6564175718</v>
      </c>
      <c r="J680" s="376" t="n">
        <f aca="false">+[2]data1cf!I680</f>
        <v>16376.0232657915</v>
      </c>
      <c r="K680" s="376" t="n">
        <f aca="false">+[2]data1cf!J680</f>
        <v>15728.5836794315</v>
      </c>
      <c r="L680" s="376" t="n">
        <f aca="false">+[2]data1cf!K680</f>
        <v>14904.7620856705</v>
      </c>
      <c r="M680" s="376" t="n">
        <f aca="false">+[2]data1cf!L680</f>
        <v>14185.7132356233</v>
      </c>
      <c r="N680" s="376" t="n">
        <f aca="false">+[2]data1cf!M680</f>
        <v>13433.5888908955</v>
      </c>
      <c r="O680" s="376" t="n">
        <f aca="false">+[2]data1cf!N680</f>
        <v>12775.961026455</v>
      </c>
      <c r="P680" s="376" t="n">
        <f aca="false">+[2]data1cf!O680</f>
        <v>13818.4370304761</v>
      </c>
      <c r="Q680" s="376" t="n">
        <f aca="false">+[2]data1cf!P680</f>
        <v>15119.8018657623</v>
      </c>
      <c r="R680" s="376" t="n">
        <f aca="false">+[2]data1cf!Q680</f>
        <v>13570.8032724974</v>
      </c>
      <c r="S680" s="376" t="n">
        <f aca="false">+[2]data1cf!R680</f>
        <v>9883.48341113316</v>
      </c>
      <c r="T680" s="376" t="n">
        <f aca="false">+[2]data1cf!S680</f>
        <v>9316.6757839838</v>
      </c>
      <c r="U680" s="376" t="n">
        <f aca="false">+[2]data1cf!T680</f>
        <v>8749.89601504985</v>
      </c>
      <c r="V680" s="376" t="n">
        <f aca="false">+[2]data1cf!U680</f>
        <v>8183.14494007783</v>
      </c>
      <c r="W680" s="376" t="n">
        <f aca="false">+[2]data1cf!V680</f>
        <v>11637.9903312111</v>
      </c>
      <c r="X680" s="376" t="n">
        <f aca="false">+[2]data1cf!W680</f>
        <v>11071.299252444</v>
      </c>
      <c r="Y680" s="376" t="n">
        <f aca="false">+[2]data1cf!X680</f>
        <v>10504.6395283438</v>
      </c>
      <c r="Z680" s="376" t="n">
        <f aca="false">+[2]data1cf!Y680</f>
        <v>9938.01209955053</v>
      </c>
      <c r="AA680" s="376" t="n">
        <f aca="false">+[2]data1cf!Z680</f>
        <v>9371.41793492339</v>
      </c>
      <c r="AB680" s="376"/>
      <c r="AC680" s="377" t="n">
        <f aca="false">XNPV(0.1,B680:AA680,$B$1:$AA$1)</f>
        <v>41986.0741698194</v>
      </c>
      <c r="AD680" s="377" t="n">
        <f aca="false">SUMPRODUCT(B680:AA680,$B$1010:$AA$1010)</f>
        <v>77937.247395996</v>
      </c>
      <c r="AE680" s="378" t="n">
        <f aca="false">SUMPRODUCT(B680:AA680,$B$1012:$AA$1012)</f>
        <v>57257.0626569348</v>
      </c>
      <c r="AF680" s="379" t="n">
        <f aca="false">XIRR(B680:AA680,$B$1:$AA$1)</f>
        <v>0.157206773649139</v>
      </c>
      <c r="AG680" s="380" t="n">
        <f aca="false">1-EXP(-(1/0.25)*(AD680/ABS($AD$1010)))</f>
        <v>0.984317545660173</v>
      </c>
    </row>
    <row r="681" customFormat="false" ht="12.75" hidden="false" customHeight="false" outlineLevel="0" collapsed="false">
      <c r="A681" s="371"/>
      <c r="B681" s="376" t="n">
        <f aca="false">+[2]data1cf!A681</f>
        <v>-115729.323277405</v>
      </c>
      <c r="C681" s="376" t="n">
        <f aca="false">+[2]data1cf!B681</f>
        <v>15984.5779598884</v>
      </c>
      <c r="D681" s="376" t="n">
        <f aca="false">+[2]data1cf!C681</f>
        <v>24954.779421223</v>
      </c>
      <c r="E681" s="376" t="n">
        <f aca="false">+[2]data1cf!D681</f>
        <v>23512.5830913413</v>
      </c>
      <c r="F681" s="376" t="n">
        <f aca="false">+[2]data1cf!E681</f>
        <v>21863.7033613668</v>
      </c>
      <c r="G681" s="376" t="n">
        <f aca="false">+[2]data1cf!F681</f>
        <v>20703.7466861551</v>
      </c>
      <c r="H681" s="376" t="n">
        <f aca="false">+[2]data1cf!G681</f>
        <v>19246.3237615844</v>
      </c>
      <c r="I681" s="376" t="n">
        <f aca="false">+[2]data1cf!H681</f>
        <v>18093.0805837682</v>
      </c>
      <c r="J681" s="376" t="n">
        <f aca="false">+[2]data1cf!I681</f>
        <v>17304.4044402882</v>
      </c>
      <c r="K681" s="376" t="n">
        <f aca="false">+[2]data1cf!J681</f>
        <v>16615.4855677549</v>
      </c>
      <c r="L681" s="376" t="n">
        <f aca="false">+[2]data1cf!K681</f>
        <v>15739.8187811866</v>
      </c>
      <c r="M681" s="376" t="n">
        <f aca="false">+[2]data1cf!L681</f>
        <v>14975.159498268</v>
      </c>
      <c r="N681" s="376" t="n">
        <f aca="false">+[2]data1cf!M681</f>
        <v>14175.3266884841</v>
      </c>
      <c r="O681" s="376" t="n">
        <f aca="false">+[2]data1cf!N681</f>
        <v>13475.559630629</v>
      </c>
      <c r="P681" s="376" t="n">
        <f aca="false">+[2]data1cf!O681</f>
        <v>14584.5863687199</v>
      </c>
      <c r="Q681" s="376" t="n">
        <f aca="false">+[2]data1cf!P681</f>
        <v>15968.4988827307</v>
      </c>
      <c r="R681" s="376" t="n">
        <f aca="false">+[2]data1cf!Q681</f>
        <v>14321.244800494</v>
      </c>
      <c r="S681" s="376" t="n">
        <f aca="false">+[2]data1cf!R681</f>
        <v>10400.0322696663</v>
      </c>
      <c r="T681" s="376" t="n">
        <f aca="false">+[2]data1cf!S681</f>
        <v>9797.2711169291</v>
      </c>
      <c r="U681" s="376" t="n">
        <f aca="false">+[2]data1cf!T681</f>
        <v>9194.53958949902</v>
      </c>
      <c r="V681" s="376" t="n">
        <f aca="false">+[2]data1cf!U681</f>
        <v>8591.83857613529</v>
      </c>
      <c r="W681" s="376" t="n">
        <f aca="false">+[2]data1cf!V681</f>
        <v>12265.8304046532</v>
      </c>
      <c r="X681" s="376" t="n">
        <f aca="false">+[2]data1cf!W681</f>
        <v>11663.1931931508</v>
      </c>
      <c r="Y681" s="376" t="n">
        <f aca="false">+[2]data1cf!X681</f>
        <v>11060.5893251927</v>
      </c>
      <c r="Z681" s="376" t="n">
        <f aca="false">+[2]data1cf!Y681</f>
        <v>10458.0198010851</v>
      </c>
      <c r="AA681" s="376" t="n">
        <f aca="false">+[2]data1cf!Z681</f>
        <v>9855.48565114349</v>
      </c>
      <c r="AB681" s="376"/>
      <c r="AC681" s="377" t="n">
        <f aca="false">XNPV(0.1,B681:AA681,$B$1:$AA$1)</f>
        <v>43482.1395340862</v>
      </c>
      <c r="AD681" s="377" t="n">
        <f aca="false">SUMPRODUCT(B681:AA681,$B$1010:$AA$1010)</f>
        <v>81448.0761575137</v>
      </c>
      <c r="AE681" s="378" t="n">
        <f aca="false">SUMPRODUCT(B681:AA681,$B$1012:$AA$1012)</f>
        <v>59621.214835417</v>
      </c>
      <c r="AF681" s="379" t="n">
        <f aca="false">XIRR(B681:AA681,$B$1:$AA$1)</f>
        <v>0.155768812206693</v>
      </c>
      <c r="AG681" s="380" t="n">
        <f aca="false">1-EXP(-(1/0.25)*(AD681/ABS($AD$1010)))</f>
        <v>0.986994618720809</v>
      </c>
    </row>
    <row r="682" customFormat="false" ht="12.75" hidden="false" customHeight="false" outlineLevel="0" collapsed="false">
      <c r="A682" s="371"/>
      <c r="B682" s="376" t="n">
        <f aca="false">+[2]data1cf!A682</f>
        <v>-94588.507909707</v>
      </c>
      <c r="C682" s="376" t="n">
        <f aca="false">+[2]data1cf!B682</f>
        <v>13462.8758086667</v>
      </c>
      <c r="D682" s="376" t="n">
        <f aca="false">+[2]data1cf!C682</f>
        <v>20764.422865654</v>
      </c>
      <c r="E682" s="376" t="n">
        <f aca="false">+[2]data1cf!D682</f>
        <v>19645.9149436074</v>
      </c>
      <c r="F682" s="376" t="n">
        <f aca="false">+[2]data1cf!E682</f>
        <v>18187.6283730877</v>
      </c>
      <c r="G682" s="376" t="n">
        <f aca="false">+[2]data1cf!F682</f>
        <v>17240.7155155819</v>
      </c>
      <c r="H682" s="376" t="n">
        <f aca="false">+[2]data1cf!G682</f>
        <v>16048.3777150391</v>
      </c>
      <c r="I682" s="376" t="n">
        <f aca="false">+[2]data1cf!H682</f>
        <v>15105.8028484669</v>
      </c>
      <c r="J682" s="376" t="n">
        <f aca="false">+[2]data1cf!I682</f>
        <v>14461.1978553404</v>
      </c>
      <c r="K682" s="376" t="n">
        <f aca="false">+[2]data1cf!J682</f>
        <v>13899.3110498356</v>
      </c>
      <c r="L682" s="376" t="n">
        <f aca="false">+[2]data1cf!K682</f>
        <v>13182.4223574781</v>
      </c>
      <c r="M682" s="376" t="n">
        <f aca="false">+[2]data1cf!L682</f>
        <v>12557.4469529541</v>
      </c>
      <c r="N682" s="376" t="n">
        <f aca="false">+[2]data1cf!M682</f>
        <v>11903.7233338041</v>
      </c>
      <c r="O682" s="376" t="n">
        <f aca="false">+[2]data1cf!N682</f>
        <v>11333.0093367951</v>
      </c>
      <c r="P682" s="376" t="n">
        <f aca="false">+[2]data1cf!O682</f>
        <v>12238.2216390289</v>
      </c>
      <c r="Q682" s="376" t="n">
        <f aca="false">+[2]data1cf!P682</f>
        <v>13369.328398066</v>
      </c>
      <c r="R682" s="376" t="n">
        <f aca="false">+[2]data1cf!Q682</f>
        <v>12022.9859035759</v>
      </c>
      <c r="S682" s="376" t="n">
        <f aca="false">+[2]data1cf!R682</f>
        <v>8818.07955845906</v>
      </c>
      <c r="T682" s="376" t="n">
        <f aca="false">+[2]data1cf!S682</f>
        <v>8325.42759741125</v>
      </c>
      <c r="U682" s="376" t="n">
        <f aca="false">+[2]data1cf!T682</f>
        <v>7832.79984987751</v>
      </c>
      <c r="V682" s="376" t="n">
        <f aca="false">+[2]data1cf!U682</f>
        <v>7340.1970422633</v>
      </c>
      <c r="W682" s="376" t="n">
        <f aca="false">+[2]data1cf!V682</f>
        <v>10343.0436440615</v>
      </c>
      <c r="X682" s="376" t="n">
        <f aca="false">+[2]data1cf!W682</f>
        <v>9850.49298332502</v>
      </c>
      <c r="Y682" s="376" t="n">
        <f aca="false">+[2]data1cf!X682</f>
        <v>9357.96957511195</v>
      </c>
      <c r="Z682" s="376" t="n">
        <f aca="false">+[2]data1cf!Y682</f>
        <v>8865.47423699802</v>
      </c>
      <c r="AA682" s="376" t="n">
        <f aca="false">+[2]data1cf!Z682</f>
        <v>8373.0078110862</v>
      </c>
      <c r="AB682" s="376"/>
      <c r="AC682" s="377" t="n">
        <f aca="false">XNPV(0.1,B682:AA682,$B$1:$AA$1)</f>
        <v>38622.0676724528</v>
      </c>
      <c r="AD682" s="377" t="n">
        <f aca="false">SUMPRODUCT(B682:AA682,$B$1010:$AA$1010)</f>
        <v>70391.2253540061</v>
      </c>
      <c r="AE682" s="378" t="n">
        <f aca="false">SUMPRODUCT(B682:AA682,$B$1012:$AA$1012)</f>
        <v>52086.918454246</v>
      </c>
      <c r="AF682" s="379" t="n">
        <f aca="false">XIRR(B682:AA682,$B$1:$AA$1)</f>
        <v>0.160295483321237</v>
      </c>
      <c r="AG682" s="380" t="n">
        <f aca="false">1-EXP(-(1/0.25)*(AD682/ABS($AD$1010)))</f>
        <v>0.976550303041481</v>
      </c>
    </row>
    <row r="683" customFormat="false" ht="12.75" hidden="false" customHeight="false" outlineLevel="0" collapsed="false">
      <c r="A683" s="371"/>
      <c r="B683" s="376" t="n">
        <f aca="false">+[2]data1cf!A683</f>
        <v>-95305.3461588157</v>
      </c>
      <c r="C683" s="376" t="n">
        <f aca="false">+[2]data1cf!B683</f>
        <v>13563.2981901881</v>
      </c>
      <c r="D683" s="376" t="n">
        <f aca="false">+[2]data1cf!C683</f>
        <v>20918.2121960713</v>
      </c>
      <c r="E683" s="376" t="n">
        <f aca="false">+[2]data1cf!D683</f>
        <v>19710.7105986175</v>
      </c>
      <c r="F683" s="376" t="n">
        <f aca="false">+[2]data1cf!E683</f>
        <v>18312.275938111</v>
      </c>
      <c r="G683" s="376" t="n">
        <f aca="false">+[2]data1cf!F683</f>
        <v>17358.1392363678</v>
      </c>
      <c r="H683" s="376" t="n">
        <f aca="false">+[2]data1cf!G683</f>
        <v>16156.8129860955</v>
      </c>
      <c r="I683" s="376" t="n">
        <f aca="false">+[2]data1cf!H683</f>
        <v>15207.0948234513</v>
      </c>
      <c r="J683" s="376" t="n">
        <f aca="false">+[2]data1cf!I683</f>
        <v>14557.6046965507</v>
      </c>
      <c r="K683" s="376" t="n">
        <f aca="false">+[2]data1cf!J683</f>
        <v>13991.4105148673</v>
      </c>
      <c r="L683" s="376" t="n">
        <f aca="false">+[2]data1cf!K683</f>
        <v>13269.1380088266</v>
      </c>
      <c r="M683" s="376" t="n">
        <f aca="false">+[2]data1cf!L683</f>
        <v>12639.4262332083</v>
      </c>
      <c r="N683" s="376" t="n">
        <f aca="false">+[2]data1cf!M683</f>
        <v>11980.7483748498</v>
      </c>
      <c r="O683" s="376" t="n">
        <f aca="false">+[2]data1cf!N683</f>
        <v>11405.658474236</v>
      </c>
      <c r="P683" s="376" t="n">
        <f aca="false">+[2]data1cf!O683</f>
        <v>12317.7816728</v>
      </c>
      <c r="Q683" s="376" t="n">
        <f aca="false">+[2]data1cf!P683</f>
        <v>13457.4605153451</v>
      </c>
      <c r="R683" s="376" t="n">
        <f aca="false">+[2]data1cf!Q683</f>
        <v>12100.9147750509</v>
      </c>
      <c r="S683" s="376" t="n">
        <f aca="false">+[2]data1cf!R683</f>
        <v>8871.72007288347</v>
      </c>
      <c r="T683" s="376" t="n">
        <f aca="false">+[2]data1cf!S683</f>
        <v>8375.33455289725</v>
      </c>
      <c r="U683" s="376" t="n">
        <f aca="false">+[2]data1cf!T683</f>
        <v>7878.97342992702</v>
      </c>
      <c r="V683" s="376" t="n">
        <f aca="false">+[2]data1cf!U683</f>
        <v>7382.6374358833</v>
      </c>
      <c r="W683" s="376" t="n">
        <f aca="false">+[2]data1cf!V683</f>
        <v>10408.2410865867</v>
      </c>
      <c r="X683" s="376" t="n">
        <f aca="false">+[2]data1cf!W683</f>
        <v>9911.95763461544</v>
      </c>
      <c r="Y683" s="376" t="n">
        <f aca="false">+[2]data1cf!X683</f>
        <v>9415.70164170058</v>
      </c>
      <c r="Z683" s="376" t="n">
        <f aca="false">+[2]data1cf!Y683</f>
        <v>8919.47393161389</v>
      </c>
      <c r="AA683" s="376" t="n">
        <f aca="false">+[2]data1cf!Z683</f>
        <v>8423.27535284021</v>
      </c>
      <c r="AB683" s="376"/>
      <c r="AC683" s="377" t="n">
        <f aca="false">XNPV(0.1,B683:AA683,$B$1:$AA$1)</f>
        <v>38760.2827252526</v>
      </c>
      <c r="AD683" s="377" t="n">
        <f aca="false">SUMPRODUCT(B683:AA683,$B$1010:$AA$1010)</f>
        <v>70734.3636908176</v>
      </c>
      <c r="AE683" s="378" t="n">
        <f aca="false">SUMPRODUCT(B683:AA683,$B$1012:$AA$1012)</f>
        <v>52312.7950276227</v>
      </c>
      <c r="AF683" s="379" t="n">
        <f aca="false">XIRR(B683:AA683,$B$1:$AA$1)</f>
        <v>0.16006549032372</v>
      </c>
      <c r="AG683" s="380" t="n">
        <f aca="false">1-EXP(-(1/0.25)*(AD683/ABS($AD$1010)))</f>
        <v>0.976975400161485</v>
      </c>
    </row>
    <row r="684" customFormat="false" ht="12.75" hidden="false" customHeight="false" outlineLevel="0" collapsed="false">
      <c r="A684" s="371"/>
      <c r="B684" s="376" t="n">
        <f aca="false">+[2]data1cf!A684</f>
        <v>-92419.404599157</v>
      </c>
      <c r="C684" s="376" t="n">
        <f aca="false">+[2]data1cf!B684</f>
        <v>13197.9056290415</v>
      </c>
      <c r="D684" s="376" t="n">
        <f aca="false">+[2]data1cf!C684</f>
        <v>20370.3666767065</v>
      </c>
      <c r="E684" s="376" t="n">
        <f aca="false">+[2]data1cf!D684</f>
        <v>19230.4822552022</v>
      </c>
      <c r="F684" s="376" t="n">
        <f aca="false">+[2]data1cf!E684</f>
        <v>17810.4534019137</v>
      </c>
      <c r="G684" s="376" t="n">
        <f aca="false">+[2]data1cf!F684</f>
        <v>16885.3994009487</v>
      </c>
      <c r="H684" s="376" t="n">
        <f aca="false">+[2]data1cf!G684</f>
        <v>15720.2600319756</v>
      </c>
      <c r="I684" s="376" t="n">
        <f aca="false">+[2]data1cf!H684</f>
        <v>14799.3002887277</v>
      </c>
      <c r="J684" s="376" t="n">
        <f aca="false">+[2]data1cf!I684</f>
        <v>14169.477374899</v>
      </c>
      <c r="K684" s="376" t="n">
        <f aca="false">+[2]data1cf!J684</f>
        <v>13620.624393887</v>
      </c>
      <c r="L684" s="376" t="n">
        <f aca="false">+[2]data1cf!K684</f>
        <v>12920.0267519835</v>
      </c>
      <c r="M684" s="376" t="n">
        <f aca="false">+[2]data1cf!L684</f>
        <v>12309.3832811049</v>
      </c>
      <c r="N684" s="376" t="n">
        <f aca="false">+[2]data1cf!M684</f>
        <v>11670.6508495506</v>
      </c>
      <c r="O684" s="376" t="n">
        <f aca="false">+[2]data1cf!N684</f>
        <v>11113.1780363205</v>
      </c>
      <c r="P684" s="376" t="n">
        <f aca="false">+[2]data1cf!O684</f>
        <v>11997.4784408878</v>
      </c>
      <c r="Q684" s="376" t="n">
        <f aca="false">+[2]data1cf!P684</f>
        <v>13102.6466639459</v>
      </c>
      <c r="R684" s="376" t="n">
        <f aca="false">+[2]data1cf!Q684</f>
        <v>11787.1784905174</v>
      </c>
      <c r="S684" s="376" t="n">
        <f aca="false">+[2]data1cf!R684</f>
        <v>8655.76704575173</v>
      </c>
      <c r="T684" s="376" t="n">
        <f aca="false">+[2]data1cf!S684</f>
        <v>8174.41257763698</v>
      </c>
      <c r="U684" s="376" t="n">
        <f aca="false">+[2]data1cf!T684</f>
        <v>7693.08176777208</v>
      </c>
      <c r="V684" s="376" t="n">
        <f aca="false">+[2]data1cf!U684</f>
        <v>7211.77532590457</v>
      </c>
      <c r="W684" s="376" t="n">
        <f aca="false">+[2]data1cf!V684</f>
        <v>10145.7606606316</v>
      </c>
      <c r="X684" s="376" t="n">
        <f aca="false">+[2]data1cf!W684</f>
        <v>9664.50516980979</v>
      </c>
      <c r="Y684" s="376" t="n">
        <f aca="false">+[2]data1cf!X684</f>
        <v>9183.27630655665</v>
      </c>
      <c r="Z684" s="376" t="n">
        <f aca="false">+[2]data1cf!Y684</f>
        <v>8702.07486969924</v>
      </c>
      <c r="AA684" s="376" t="n">
        <f aca="false">+[2]data1cf!Z684</f>
        <v>8220.90168202943</v>
      </c>
      <c r="AB684" s="376"/>
      <c r="AC684" s="377" t="n">
        <f aca="false">XNPV(0.1,B684:AA684,$B$1:$AA$1)</f>
        <v>38133.3435391624</v>
      </c>
      <c r="AD684" s="377" t="n">
        <f aca="false">SUMPRODUCT(B684:AA684,$B$1010:$AA$1010)</f>
        <v>69267.2096147235</v>
      </c>
      <c r="AE684" s="378" t="n">
        <f aca="false">SUMPRODUCT(B684:AA684,$B$1012:$AA$1012)</f>
        <v>51324.1407003706</v>
      </c>
      <c r="AF684" s="379" t="n">
        <f aca="false">XIRR(B684:AA684,$B$1:$AA$1)</f>
        <v>0.16089501488255</v>
      </c>
      <c r="AG684" s="380" t="n">
        <f aca="false">1-EXP(-(1/0.25)*(AD684/ABS($AD$1010)))</f>
        <v>0.975102079053961</v>
      </c>
    </row>
    <row r="685" customFormat="false" ht="12.75" hidden="false" customHeight="false" outlineLevel="0" collapsed="false">
      <c r="A685" s="371"/>
      <c r="B685" s="376" t="n">
        <f aca="false">+[2]data1cf!A685</f>
        <v>-111139.789320591</v>
      </c>
      <c r="C685" s="376" t="n">
        <f aca="false">+[2]data1cf!B685</f>
        <v>15429.0669055473</v>
      </c>
      <c r="D685" s="376" t="n">
        <f aca="false">+[2]data1cf!C685</f>
        <v>24085.5521672579</v>
      </c>
      <c r="E685" s="376" t="n">
        <f aca="false">+[2]data1cf!D685</f>
        <v>22707.9924347838</v>
      </c>
      <c r="F685" s="376" t="n">
        <f aca="false">+[2]data1cf!E685</f>
        <v>21065.6513140328</v>
      </c>
      <c r="G685" s="376" t="n">
        <f aca="false">+[2]data1cf!F685</f>
        <v>19951.9450704457</v>
      </c>
      <c r="H685" s="376" t="n">
        <f aca="false">+[2]data1cf!G685</f>
        <v>18552.0704077094</v>
      </c>
      <c r="I685" s="376" t="n">
        <f aca="false">+[2]data1cf!H685</f>
        <v>17444.5619544656</v>
      </c>
      <c r="J685" s="376" t="n">
        <f aca="false">+[2]data1cf!I685</f>
        <v>16687.1627236895</v>
      </c>
      <c r="K685" s="376" t="n">
        <f aca="false">+[2]data1cf!J685</f>
        <v>16025.8216893375</v>
      </c>
      <c r="L685" s="376" t="n">
        <f aca="false">+[2]data1cf!K685</f>
        <v>15184.6245976369</v>
      </c>
      <c r="M685" s="376" t="n">
        <f aca="false">+[2]data1cf!L685</f>
        <v>14450.2897791233</v>
      </c>
      <c r="N685" s="376" t="n">
        <f aca="false">+[2]data1cf!M685</f>
        <v>13682.1763273752</v>
      </c>
      <c r="O685" s="376" t="n">
        <f aca="false">+[2]data1cf!N685</f>
        <v>13010.4258523568</v>
      </c>
      <c r="P685" s="376" t="n">
        <f aca="false">+[2]data1cf!O685</f>
        <v>14075.2057977869</v>
      </c>
      <c r="Q685" s="376" t="n">
        <f aca="false">+[2]data1cf!P685</f>
        <v>15404.2358213758</v>
      </c>
      <c r="R685" s="376" t="n">
        <f aca="false">+[2]data1cf!Q685</f>
        <v>13822.3076939777</v>
      </c>
      <c r="S685" s="376" t="n">
        <f aca="false">+[2]data1cf!R685</f>
        <v>10056.6005921326</v>
      </c>
      <c r="T685" s="376" t="n">
        <f aca="false">+[2]data1cf!S685</f>
        <v>9477.74343105448</v>
      </c>
      <c r="U685" s="376" t="n">
        <f aca="false">+[2]data1cf!T685</f>
        <v>8898.9147204183</v>
      </c>
      <c r="V685" s="376" t="n">
        <f aca="false">+[2]data1cf!U685</f>
        <v>8320.11531373735</v>
      </c>
      <c r="W685" s="376" t="n">
        <f aca="false">+[2]data1cf!V685</f>
        <v>11848.4058646834</v>
      </c>
      <c r="X685" s="376" t="n">
        <f aca="false">+[2]data1cf!W685</f>
        <v>11269.6677296424</v>
      </c>
      <c r="Y685" s="376" t="n">
        <f aca="false">+[2]data1cf!X685</f>
        <v>10690.9616158245</v>
      </c>
      <c r="Z685" s="376" t="n">
        <f aca="false">+[2]data1cf!Y685</f>
        <v>10112.2884838664</v>
      </c>
      <c r="AA685" s="376" t="n">
        <f aca="false">+[2]data1cf!Z685</f>
        <v>9533.64932322387</v>
      </c>
      <c r="AB685" s="376"/>
      <c r="AC685" s="377" t="n">
        <f aca="false">XNPV(0.1,B685:AA685,$B$1:$AA$1)</f>
        <v>42479.3234454596</v>
      </c>
      <c r="AD685" s="377" t="n">
        <f aca="false">SUMPRODUCT(B685:AA685,$B$1010:$AA$1010)</f>
        <v>79106.1383711731</v>
      </c>
      <c r="AE685" s="378" t="n">
        <f aca="false">SUMPRODUCT(B685:AA685,$B$1012:$AA$1012)</f>
        <v>58041.4783748328</v>
      </c>
      <c r="AF685" s="379" t="n">
        <f aca="false">XIRR(B685:AA685,$B$1:$AA$1)</f>
        <v>0.156689814275127</v>
      </c>
      <c r="AG685" s="380" t="n">
        <f aca="false">1-EXP(-(1/0.25)*(AD685/ABS($AD$1010)))</f>
        <v>0.9852650344088</v>
      </c>
    </row>
    <row r="686" customFormat="false" ht="12.75" hidden="false" customHeight="false" outlineLevel="0" collapsed="false">
      <c r="A686" s="371"/>
      <c r="B686" s="376" t="n">
        <f aca="false">+[2]data1cf!A686</f>
        <v>-101825.416133899</v>
      </c>
      <c r="C686" s="376" t="n">
        <f aca="false">+[2]data1cf!B686</f>
        <v>14260.9497418676</v>
      </c>
      <c r="D686" s="376" t="n">
        <f aca="false">+[2]data1cf!C686</f>
        <v>22208.1332388724</v>
      </c>
      <c r="E686" s="376" t="n">
        <f aca="false">+[2]data1cf!D686</f>
        <v>21004.8196937205</v>
      </c>
      <c r="F686" s="376" t="n">
        <f aca="false">+[2]data1cf!E686</f>
        <v>19446.0196343856</v>
      </c>
      <c r="G686" s="376" t="n">
        <f aca="false">+[2]data1cf!F686</f>
        <v>18426.1777753416</v>
      </c>
      <c r="H686" s="376" t="n">
        <f aca="false">+[2]data1cf!G686</f>
        <v>17143.0962319099</v>
      </c>
      <c r="I686" s="376" t="n">
        <f aca="false">+[2]data1cf!H686</f>
        <v>16128.4055454083</v>
      </c>
      <c r="J686" s="376" t="n">
        <f aca="false">+[2]data1cf!I686</f>
        <v>15434.4822230344</v>
      </c>
      <c r="K686" s="376" t="n">
        <f aca="false">+[2]data1cf!J686</f>
        <v>14829.1098946382</v>
      </c>
      <c r="L686" s="376" t="n">
        <f aca="false">+[2]data1cf!K686</f>
        <v>14057.8684029288</v>
      </c>
      <c r="M686" s="376" t="n">
        <f aca="false">+[2]data1cf!L686</f>
        <v>13385.0765168378</v>
      </c>
      <c r="N686" s="376" t="n">
        <f aca="false">+[2]data1cf!M686</f>
        <v>12681.3369080044</v>
      </c>
      <c r="O686" s="376" t="n">
        <f aca="false">+[2]data1cf!N686</f>
        <v>12066.4455630006</v>
      </c>
      <c r="P686" s="376" t="n">
        <f aca="false">+[2]data1cf!O686</f>
        <v>13041.4274716289</v>
      </c>
      <c r="Q686" s="376" t="n">
        <f aca="false">+[2]data1cf!P686</f>
        <v>14259.074509055</v>
      </c>
      <c r="R686" s="376" t="n">
        <f aca="false">+[2]data1cf!Q686</f>
        <v>12809.7241832093</v>
      </c>
      <c r="S686" s="376" t="n">
        <f aca="false">+[2]data1cf!R686</f>
        <v>9359.61243630215</v>
      </c>
      <c r="T686" s="376" t="n">
        <f aca="false">+[2]data1cf!S686</f>
        <v>8829.26797848745</v>
      </c>
      <c r="U686" s="376" t="n">
        <f aca="false">+[2]data1cf!T686</f>
        <v>8298.94958674783</v>
      </c>
      <c r="V686" s="376" t="n">
        <f aca="false">+[2]data1cf!U686</f>
        <v>7768.65804306552</v>
      </c>
      <c r="W686" s="376" t="n">
        <f aca="false">+[2]data1cf!V686</f>
        <v>11001.2505806944</v>
      </c>
      <c r="X686" s="376" t="n">
        <f aca="false">+[2]data1cf!W686</f>
        <v>10471.0151736151</v>
      </c>
      <c r="Y686" s="376" t="n">
        <f aca="false">+[2]data1cf!X686</f>
        <v>9940.80910413305</v>
      </c>
      <c r="Z686" s="376" t="n">
        <f aca="false">+[2]data1cf!Y686</f>
        <v>9410.63325237601</v>
      </c>
      <c r="AA686" s="376" t="n">
        <f aca="false">+[2]data1cf!Z686</f>
        <v>8880.48852487579</v>
      </c>
      <c r="AB686" s="376"/>
      <c r="AC686" s="377" t="n">
        <f aca="false">XNPV(0.1,B686:AA686,$B$1:$AA$1)</f>
        <v>40260.685078657</v>
      </c>
      <c r="AD686" s="377" t="n">
        <f aca="false">SUMPRODUCT(B686:AA686,$B$1010:$AA$1010)</f>
        <v>74152.7040314542</v>
      </c>
      <c r="AE686" s="378" t="n">
        <f aca="false">SUMPRODUCT(B686:AA686,$B$1012:$AA$1012)</f>
        <v>54641.8428834485</v>
      </c>
      <c r="AF686" s="379" t="n">
        <f aca="false">XIRR(B686:AA686,$B$1:$AA$1)</f>
        <v>0.158485830156263</v>
      </c>
      <c r="AG686" s="380" t="n">
        <f aca="false">1-EXP(-(1/0.25)*(AD686/ABS($AD$1010)))</f>
        <v>0.980811427954401</v>
      </c>
    </row>
    <row r="687" customFormat="false" ht="12.75" hidden="false" customHeight="false" outlineLevel="0" collapsed="false">
      <c r="A687" s="371"/>
      <c r="B687" s="376" t="n">
        <f aca="false">+[2]data1cf!A687</f>
        <v>-92919.4978382826</v>
      </c>
      <c r="C687" s="376" t="n">
        <f aca="false">+[2]data1cf!B687</f>
        <v>13292.4167750873</v>
      </c>
      <c r="D687" s="376" t="n">
        <f aca="false">+[2]data1cf!C687</f>
        <v>20470.0657398969</v>
      </c>
      <c r="E687" s="376" t="n">
        <f aca="false">+[2]data1cf!D687</f>
        <v>19276.0131082042</v>
      </c>
      <c r="F687" s="376" t="n">
        <f aca="false">+[2]data1cf!E687</f>
        <v>17897.4122167079</v>
      </c>
      <c r="G687" s="376" t="n">
        <f aca="false">+[2]data1cf!F687</f>
        <v>16967.3185911579</v>
      </c>
      <c r="H687" s="376" t="n">
        <f aca="false">+[2]data1cf!G687</f>
        <v>15795.908542648</v>
      </c>
      <c r="I687" s="376" t="n">
        <f aca="false">+[2]data1cf!H687</f>
        <v>14869.9653682353</v>
      </c>
      <c r="J687" s="376" t="n">
        <f aca="false">+[2]data1cf!I687</f>
        <v>14236.7344019266</v>
      </c>
      <c r="K687" s="376" t="n">
        <f aca="false">+[2]data1cf!J687</f>
        <v>13684.8764337952</v>
      </c>
      <c r="L687" s="376" t="n">
        <f aca="false">+[2]data1cf!K687</f>
        <v>12980.52284161</v>
      </c>
      <c r="M687" s="376" t="n">
        <f aca="false">+[2]data1cf!L687</f>
        <v>12366.5751006743</v>
      </c>
      <c r="N687" s="376" t="n">
        <f aca="false">+[2]data1cf!M687</f>
        <v>11724.3864060981</v>
      </c>
      <c r="O687" s="376" t="n">
        <f aca="false">+[2]data1cf!N687</f>
        <v>11163.8607984466</v>
      </c>
      <c r="P687" s="376" t="n">
        <f aca="false">+[2]data1cf!O687</f>
        <v>12052.9825034054</v>
      </c>
      <c r="Q687" s="376" t="n">
        <f aca="false">+[2]data1cf!P687</f>
        <v>13164.1309333134</v>
      </c>
      <c r="R687" s="376" t="n">
        <f aca="false">+[2]data1cf!Q687</f>
        <v>11841.5445930597</v>
      </c>
      <c r="S687" s="376" t="n">
        <f aca="false">+[2]data1cf!R687</f>
        <v>8693.18867976778</v>
      </c>
      <c r="T687" s="376" t="n">
        <f aca="false">+[2]data1cf!S687</f>
        <v>8209.22954095456</v>
      </c>
      <c r="U687" s="376" t="n">
        <f aca="false">+[2]data1cf!T687</f>
        <v>7725.29418840905</v>
      </c>
      <c r="V687" s="376" t="n">
        <f aca="false">+[2]data1cf!U687</f>
        <v>7241.38333571927</v>
      </c>
      <c r="W687" s="376" t="n">
        <f aca="false">+[2]data1cf!V687</f>
        <v>10191.2448409968</v>
      </c>
      <c r="X687" s="376" t="n">
        <f aca="false">+[2]data1cf!W687</f>
        <v>9707.38521505535</v>
      </c>
      <c r="Y687" s="376" t="n">
        <f aca="false">+[2]data1cf!X687</f>
        <v>9223.55236076776</v>
      </c>
      <c r="Z687" s="376" t="n">
        <f aca="false">+[2]data1cf!Y687</f>
        <v>8739.74708128365</v>
      </c>
      <c r="AA687" s="376" t="n">
        <f aca="false">+[2]data1cf!Z687</f>
        <v>8255.9702038471</v>
      </c>
      <c r="AB687" s="376"/>
      <c r="AC687" s="377" t="n">
        <f aca="false">XNPV(0.1,B687:AA687,$B$1:$AA$1)</f>
        <v>38245.9716861967</v>
      </c>
      <c r="AD687" s="377" t="n">
        <f aca="false">SUMPRODUCT(B687:AA687,$B$1010:$AA$1010)</f>
        <v>69523.2651741385</v>
      </c>
      <c r="AE687" s="378" t="n">
        <f aca="false">SUMPRODUCT(B687:AA687,$B$1012:$AA$1012)</f>
        <v>51498.2155608609</v>
      </c>
      <c r="AF687" s="379" t="n">
        <f aca="false">XIRR(B687:AA687,$B$1:$AA$1)</f>
        <v>0.160761409736508</v>
      </c>
      <c r="AG687" s="380" t="n">
        <f aca="false">1-EXP(-(1/0.25)*(AD687/ABS($AD$1010)))</f>
        <v>0.975439665085079</v>
      </c>
    </row>
    <row r="688" customFormat="false" ht="12.75" hidden="false" customHeight="false" outlineLevel="0" collapsed="false">
      <c r="A688" s="371"/>
      <c r="B688" s="376" t="n">
        <f aca="false">+[2]data1cf!A688</f>
        <v>-91898.0900260852</v>
      </c>
      <c r="C688" s="376" t="n">
        <f aca="false">+[2]data1cf!B688</f>
        <v>13110.271340842</v>
      </c>
      <c r="D688" s="376" t="n">
        <f aca="false">+[2]data1cf!C688</f>
        <v>20274.4272517831</v>
      </c>
      <c r="E688" s="376" t="n">
        <f aca="false">+[2]data1cf!D688</f>
        <v>19103.5580439785</v>
      </c>
      <c r="F688" s="376" t="n">
        <f aca="false">+[2]data1cf!E688</f>
        <v>17719.8045111419</v>
      </c>
      <c r="G688" s="376" t="n">
        <f aca="false">+[2]data1cf!F688</f>
        <v>16800.0039899949</v>
      </c>
      <c r="H688" s="376" t="n">
        <f aca="false">+[2]data1cf!G688</f>
        <v>15641.4013953069</v>
      </c>
      <c r="I688" s="376" t="n">
        <f aca="false">+[2]data1cf!H688</f>
        <v>14725.6365539029</v>
      </c>
      <c r="J688" s="376" t="n">
        <f aca="false">+[2]data1cf!I688</f>
        <v>14099.3663124255</v>
      </c>
      <c r="K688" s="376" t="n">
        <f aca="false">+[2]data1cf!J688</f>
        <v>13553.6458344242</v>
      </c>
      <c r="L688" s="376" t="n">
        <f aca="false">+[2]data1cf!K688</f>
        <v>12856.9635256314</v>
      </c>
      <c r="M688" s="376" t="n">
        <f aca="false">+[2]data1cf!L688</f>
        <v>12249.7645406992</v>
      </c>
      <c r="N688" s="376" t="n">
        <f aca="false">+[2]data1cf!M688</f>
        <v>11614.6350378406</v>
      </c>
      <c r="O688" s="376" t="n">
        <f aca="false">+[2]data1cf!N688</f>
        <v>11060.3445636144</v>
      </c>
      <c r="P688" s="376" t="n">
        <f aca="false">+[2]data1cf!O688</f>
        <v>11939.6190770906</v>
      </c>
      <c r="Q688" s="376" t="n">
        <f aca="false">+[2]data1cf!P688</f>
        <v>13038.5533246878</v>
      </c>
      <c r="R688" s="376" t="n">
        <f aca="false">+[2]data1cf!Q688</f>
        <v>11730.5053757478</v>
      </c>
      <c r="S688" s="376" t="n">
        <f aca="false">+[2]data1cf!R688</f>
        <v>8616.75743387445</v>
      </c>
      <c r="T688" s="376" t="n">
        <f aca="false">+[2]data1cf!S688</f>
        <v>8138.11816502037</v>
      </c>
      <c r="U688" s="376" t="n">
        <f aca="false">+[2]data1cf!T688</f>
        <v>7659.50242096595</v>
      </c>
      <c r="V688" s="376" t="n">
        <f aca="false">+[2]data1cf!U688</f>
        <v>7180.91090745516</v>
      </c>
      <c r="W688" s="376" t="n">
        <f aca="false">+[2]data1cf!V688</f>
        <v>10098.3463702283</v>
      </c>
      <c r="X688" s="376" t="n">
        <f aca="false">+[2]data1cf!W688</f>
        <v>9619.80552036122</v>
      </c>
      <c r="Y688" s="376" t="n">
        <f aca="false">+[2]data1cf!X688</f>
        <v>9141.2911478634</v>
      </c>
      <c r="Z688" s="376" t="n">
        <f aca="false">+[2]data1cf!Y688</f>
        <v>8662.80404705592</v>
      </c>
      <c r="AA688" s="376" t="n">
        <f aca="false">+[2]data1cf!Z688</f>
        <v>8184.34503608949</v>
      </c>
      <c r="AB688" s="376"/>
      <c r="AC688" s="377" t="n">
        <f aca="false">XNPV(0.1,B688:AA688,$B$1:$AA$1)</f>
        <v>37972.7507207458</v>
      </c>
      <c r="AD688" s="377" t="n">
        <f aca="false">SUMPRODUCT(B688:AA688,$B$1010:$AA$1010)</f>
        <v>68950.148732341</v>
      </c>
      <c r="AE688" s="378" t="n">
        <f aca="false">SUMPRODUCT(B688:AA688,$B$1012:$AA$1012)</f>
        <v>51095.4407118868</v>
      </c>
      <c r="AF688" s="379" t="n">
        <f aca="false">XIRR(B688:AA688,$B$1:$AA$1)</f>
        <v>0.160957652889502</v>
      </c>
      <c r="AG688" s="380" t="n">
        <f aca="false">1-EXP(-(1/0.25)*(AD688/ABS($AD$1010)))</f>
        <v>0.974677625876943</v>
      </c>
    </row>
    <row r="689" customFormat="false" ht="12.75" hidden="false" customHeight="false" outlineLevel="0" collapsed="false">
      <c r="A689" s="371"/>
      <c r="B689" s="376" t="n">
        <f aca="false">+[2]data1cf!A689</f>
        <v>-101394.432437374</v>
      </c>
      <c r="C689" s="376" t="n">
        <f aca="false">+[2]data1cf!B689</f>
        <v>14235.7825530955</v>
      </c>
      <c r="D689" s="376" t="n">
        <f aca="false">+[2]data1cf!C689</f>
        <v>22119.2908082793</v>
      </c>
      <c r="E689" s="376" t="n">
        <f aca="false">+[2]data1cf!D689</f>
        <v>20857.4101309434</v>
      </c>
      <c r="F689" s="376" t="n">
        <f aca="false">+[2]data1cf!E689</f>
        <v>19371.0779464897</v>
      </c>
      <c r="G689" s="376" t="n">
        <f aca="false">+[2]data1cf!F689</f>
        <v>18355.579269602</v>
      </c>
      <c r="H689" s="376" t="n">
        <f aca="false">+[2]data1cf!G689</f>
        <v>17077.9018397137</v>
      </c>
      <c r="I689" s="376" t="n">
        <f aca="false">+[2]data1cf!H689</f>
        <v>16067.5059075033</v>
      </c>
      <c r="J689" s="376" t="n">
        <f aca="false">+[2]data1cf!I689</f>
        <v>15376.5196675391</v>
      </c>
      <c r="K689" s="376" t="n">
        <f aca="false">+[2]data1cf!J689</f>
        <v>14773.7370571303</v>
      </c>
      <c r="L689" s="376" t="n">
        <f aca="false">+[2]data1cf!K689</f>
        <v>14005.7324684816</v>
      </c>
      <c r="M689" s="376" t="n">
        <f aca="false">+[2]data1cf!L689</f>
        <v>13335.7882244143</v>
      </c>
      <c r="N689" s="376" t="n">
        <f aca="false">+[2]data1cf!M689</f>
        <v>12635.0272461578</v>
      </c>
      <c r="O689" s="376" t="n">
        <f aca="false">+[2]data1cf!N689</f>
        <v>12022.7668197938</v>
      </c>
      <c r="P689" s="376" t="n">
        <f aca="false">+[2]data1cf!O689</f>
        <v>12993.5936995151</v>
      </c>
      <c r="Q689" s="376" t="n">
        <f aca="false">+[2]data1cf!P689</f>
        <v>14206.0869547012</v>
      </c>
      <c r="R689" s="376" t="n">
        <f aca="false">+[2]data1cf!Q689</f>
        <v>12762.8711126092</v>
      </c>
      <c r="S689" s="376" t="n">
        <f aca="false">+[2]data1cf!R689</f>
        <v>9327.3622219492</v>
      </c>
      <c r="T689" s="376" t="n">
        <f aca="false">+[2]data1cf!S689</f>
        <v>8799.26248675425</v>
      </c>
      <c r="U689" s="376" t="n">
        <f aca="false">+[2]data1cf!T689</f>
        <v>8271.18870730775</v>
      </c>
      <c r="V689" s="376" t="n">
        <f aca="false">+[2]data1cf!U689</f>
        <v>7743.14166228217</v>
      </c>
      <c r="W689" s="376" t="n">
        <f aca="false">+[2]data1cf!V689</f>
        <v>10962.0520100008</v>
      </c>
      <c r="X689" s="376" t="n">
        <f aca="false">+[2]data1cf!W689</f>
        <v>10434.0608639759</v>
      </c>
      <c r="Y689" s="376" t="n">
        <f aca="false">+[2]data1cf!X689</f>
        <v>9906.09893137462</v>
      </c>
      <c r="Z689" s="376" t="n">
        <f aca="false">+[2]data1cf!Y689</f>
        <v>9378.16708859957</v>
      </c>
      <c r="AA689" s="376" t="n">
        <f aca="false">+[2]data1cf!Z689</f>
        <v>8850.26623834558</v>
      </c>
      <c r="AB689" s="376"/>
      <c r="AC689" s="377" t="n">
        <f aca="false">XNPV(0.1,B689:AA689,$B$1:$AA$1)</f>
        <v>40131.1252948887</v>
      </c>
      <c r="AD689" s="377" t="n">
        <f aca="false">SUMPRODUCT(B689:AA689,$B$1010:$AA$1010)</f>
        <v>73890.7352539402</v>
      </c>
      <c r="AE689" s="378" t="n">
        <f aca="false">SUMPRODUCT(B689:AA689,$B$1012:$AA$1012)</f>
        <v>54454.2299666383</v>
      </c>
      <c r="AF689" s="379" t="n">
        <f aca="false">XIRR(B689:AA689,$B$1:$AA$1)</f>
        <v>0.158535895594652</v>
      </c>
      <c r="AG689" s="380" t="n">
        <f aca="false">1-EXP(-(1/0.25)*(AD689/ABS($AD$1010)))</f>
        <v>0.980541544177107</v>
      </c>
    </row>
    <row r="690" customFormat="false" ht="12.75" hidden="false" customHeight="false" outlineLevel="0" collapsed="false">
      <c r="A690" s="371"/>
      <c r="B690" s="376" t="n">
        <f aca="false">+[2]data1cf!A690</f>
        <v>-94673.1767227773</v>
      </c>
      <c r="C690" s="376" t="n">
        <f aca="false">+[2]data1cf!B690</f>
        <v>13446.1903567841</v>
      </c>
      <c r="D690" s="376" t="n">
        <f aca="false">+[2]data1cf!C690</f>
        <v>20818.3158035899</v>
      </c>
      <c r="E690" s="376" t="n">
        <f aca="false">+[2]data1cf!D690</f>
        <v>19662.7797012145</v>
      </c>
      <c r="F690" s="376" t="n">
        <f aca="false">+[2]data1cf!E690</f>
        <v>18202.3510269022</v>
      </c>
      <c r="G690" s="376" t="n">
        <f aca="false">+[2]data1cf!F690</f>
        <v>17254.5849304431</v>
      </c>
      <c r="H690" s="376" t="n">
        <f aca="false">+[2]data1cf!G690</f>
        <v>16061.1854658904</v>
      </c>
      <c r="I690" s="376" t="n">
        <f aca="false">+[2]data1cf!H690</f>
        <v>15117.7668742512</v>
      </c>
      <c r="J690" s="376" t="n">
        <f aca="false">+[2]data1cf!I690</f>
        <v>14472.5848772066</v>
      </c>
      <c r="K690" s="376" t="n">
        <f aca="false">+[2]data1cf!J690</f>
        <v>13910.1893091896</v>
      </c>
      <c r="L690" s="376" t="n">
        <f aca="false">+[2]data1cf!K690</f>
        <v>13192.6647117099</v>
      </c>
      <c r="M690" s="376" t="n">
        <f aca="false">+[2]data1cf!L690</f>
        <v>12567.1298742604</v>
      </c>
      <c r="N690" s="376" t="n">
        <f aca="false">+[2]data1cf!M690</f>
        <v>11912.8210888557</v>
      </c>
      <c r="O690" s="376" t="n">
        <f aca="false">+[2]data1cf!N690</f>
        <v>11341.5902352689</v>
      </c>
      <c r="P690" s="376" t="n">
        <f aca="false">+[2]data1cf!O690</f>
        <v>12247.6188128483</v>
      </c>
      <c r="Q690" s="376" t="n">
        <f aca="false">+[2]data1cf!P690</f>
        <v>13379.7380571106</v>
      </c>
      <c r="R690" s="376" t="n">
        <f aca="false">+[2]data1cf!Q690</f>
        <v>12032.190413882</v>
      </c>
      <c r="S690" s="376" t="n">
        <f aca="false">+[2]data1cf!R690</f>
        <v>8824.41526765767</v>
      </c>
      <c r="T690" s="376" t="n">
        <f aca="false">+[2]data1cf!S690</f>
        <v>8331.32232009131</v>
      </c>
      <c r="U690" s="376" t="n">
        <f aca="false">+[2]data1cf!T690</f>
        <v>7838.2536077132</v>
      </c>
      <c r="V690" s="376" t="n">
        <f aca="false">+[2]data1cf!U690</f>
        <v>7345.20985757905</v>
      </c>
      <c r="W690" s="376" t="n">
        <f aca="false">+[2]data1cf!V690</f>
        <v>10350.7443911697</v>
      </c>
      <c r="X690" s="376" t="n">
        <f aca="false">+[2]data1cf!W690</f>
        <v>9857.75283459135</v>
      </c>
      <c r="Y690" s="376" t="n">
        <f aca="false">+[2]data1cf!X690</f>
        <v>9364.78855493095</v>
      </c>
      <c r="Z690" s="376" t="n">
        <f aca="false">+[2]data1cf!Y690</f>
        <v>8871.85237049602</v>
      </c>
      <c r="AA690" s="376" t="n">
        <f aca="false">+[2]data1cf!Z690</f>
        <v>8378.94512414332</v>
      </c>
      <c r="AB690" s="376"/>
      <c r="AC690" s="377" t="n">
        <f aca="false">XNPV(0.1,B690:AA690,$B$1:$AA$1)</f>
        <v>38648.8798894844</v>
      </c>
      <c r="AD690" s="377" t="n">
        <f aca="false">SUMPRODUCT(B690:AA690,$B$1010:$AA$1010)</f>
        <v>70444.6445030632</v>
      </c>
      <c r="AE690" s="378" t="n">
        <f aca="false">SUMPRODUCT(B690:AA690,$B$1012:$AA$1012)</f>
        <v>52125.4957994807</v>
      </c>
      <c r="AF690" s="379" t="n">
        <f aca="false">XIRR(B690:AA690,$B$1:$AA$1)</f>
        <v>0.160284821903739</v>
      </c>
      <c r="AG690" s="380" t="n">
        <f aca="false">1-EXP(-(1/0.25)*(AD690/ABS($AD$1010)))</f>
        <v>0.976616993561829</v>
      </c>
    </row>
    <row r="691" customFormat="false" ht="12.75" hidden="false" customHeight="false" outlineLevel="0" collapsed="false">
      <c r="A691" s="371"/>
      <c r="B691" s="376" t="n">
        <f aca="false">+[2]data1cf!A691</f>
        <v>-117039.478940048</v>
      </c>
      <c r="C691" s="376" t="n">
        <f aca="false">+[2]data1cf!B691</f>
        <v>16109.544677693</v>
      </c>
      <c r="D691" s="376" t="n">
        <f aca="false">+[2]data1cf!C691</f>
        <v>25223.305969183</v>
      </c>
      <c r="E691" s="376" t="n">
        <f aca="false">+[2]data1cf!D691</f>
        <v>23778.5770503006</v>
      </c>
      <c r="F691" s="376" t="n">
        <f aca="false">+[2]data1cf!E691</f>
        <v>22091.5200457485</v>
      </c>
      <c r="G691" s="376" t="n">
        <f aca="false">+[2]data1cf!F691</f>
        <v>20918.3604472198</v>
      </c>
      <c r="H691" s="376" t="n">
        <f aca="false">+[2]data1cf!G691</f>
        <v>19444.5094535191</v>
      </c>
      <c r="I691" s="376" t="n">
        <f aca="false">+[2]data1cf!H691</f>
        <v>18278.2105691884</v>
      </c>
      <c r="J691" s="376" t="n">
        <f aca="false">+[2]data1cf!I691</f>
        <v>17480.6059321675</v>
      </c>
      <c r="K691" s="376" t="n">
        <f aca="false">+[2]data1cf!J691</f>
        <v>16783.8145259093</v>
      </c>
      <c r="L691" s="376" t="n">
        <f aca="false">+[2]data1cf!K691</f>
        <v>15898.3078152125</v>
      </c>
      <c r="M691" s="376" t="n">
        <f aca="false">+[2]data1cf!L691</f>
        <v>15124.9919303097</v>
      </c>
      <c r="N691" s="376" t="n">
        <f aca="false">+[2]data1cf!M691</f>
        <v>14316.1043239087</v>
      </c>
      <c r="O691" s="376" t="n">
        <f aca="false">+[2]data1cf!N691</f>
        <v>13608.3394856696</v>
      </c>
      <c r="P691" s="376" t="n">
        <f aca="false">+[2]data1cf!O691</f>
        <v>14729.997176381</v>
      </c>
      <c r="Q691" s="376" t="n">
        <f aca="false">+[2]data1cf!P691</f>
        <v>16129.5767725581</v>
      </c>
      <c r="R691" s="376" t="n">
        <f aca="false">+[2]data1cf!Q691</f>
        <v>14463.6743546832</v>
      </c>
      <c r="S691" s="376" t="n">
        <f aca="false">+[2]data1cf!R691</f>
        <v>10498.0703191253</v>
      </c>
      <c r="T691" s="376" t="n">
        <f aca="false">+[2]data1cf!S691</f>
        <v>9888.48539074407</v>
      </c>
      <c r="U691" s="376" t="n">
        <f aca="false">+[2]data1cf!T691</f>
        <v>9278.93042305396</v>
      </c>
      <c r="V691" s="376" t="n">
        <f aca="false">+[2]data1cf!U691</f>
        <v>8669.40631487575</v>
      </c>
      <c r="W691" s="376" t="n">
        <f aca="false">+[2]data1cf!V691</f>
        <v>12384.9908967453</v>
      </c>
      <c r="X691" s="376" t="n">
        <f aca="false">+[2]data1cf!W691</f>
        <v>11775.5313127205</v>
      </c>
      <c r="Y691" s="376" t="n">
        <f aca="false">+[2]data1cf!X691</f>
        <v>11166.1054497176</v>
      </c>
      <c r="Z691" s="376" t="n">
        <f aca="false">+[2]data1cf!Y691</f>
        <v>10556.7143193672</v>
      </c>
      <c r="AA691" s="376" t="n">
        <f aca="false">+[2]data1cf!Z691</f>
        <v>9947.35896364883</v>
      </c>
      <c r="AB691" s="376"/>
      <c r="AC691" s="377" t="n">
        <f aca="false">XNPV(0.1,B691:AA691,$B$1:$AA$1)</f>
        <v>43781.9742749226</v>
      </c>
      <c r="AD691" s="377" t="n">
        <f aca="false">SUMPRODUCT(B691:AA691,$B$1010:$AA$1010)</f>
        <v>82133.9737259691</v>
      </c>
      <c r="AE691" s="378" t="n">
        <f aca="false">SUMPRODUCT(B691:AA691,$B$1012:$AA$1012)</f>
        <v>60087.9437061749</v>
      </c>
      <c r="AF691" s="379" t="n">
        <f aca="false">XIRR(B691:AA691,$B$1:$AA$1)</f>
        <v>0.155535427484108</v>
      </c>
      <c r="AG691" s="380" t="n">
        <f aca="false">1-EXP(-(1/0.25)*(AD691/ABS($AD$1010)))</f>
        <v>0.987461615620452</v>
      </c>
    </row>
    <row r="692" customFormat="false" ht="12.75" hidden="false" customHeight="false" outlineLevel="0" collapsed="false">
      <c r="A692" s="371"/>
      <c r="B692" s="376" t="n">
        <f aca="false">+[2]data1cf!A692</f>
        <v>-112217.90915182</v>
      </c>
      <c r="C692" s="376" t="n">
        <f aca="false">+[2]data1cf!B692</f>
        <v>15557.0020776402</v>
      </c>
      <c r="D692" s="376" t="n">
        <f aca="false">+[2]data1cf!C692</f>
        <v>24308.9548864782</v>
      </c>
      <c r="E692" s="376" t="n">
        <f aca="false">+[2]data1cf!D692</f>
        <v>22901.8470699967</v>
      </c>
      <c r="F692" s="376" t="n">
        <f aca="false">+[2]data1cf!E692</f>
        <v>21253.1204005849</v>
      </c>
      <c r="G692" s="376" t="n">
        <f aca="false">+[2]data1cf!F692</f>
        <v>20128.5495445978</v>
      </c>
      <c r="H692" s="376" t="n">
        <f aca="false">+[2]data1cf!G692</f>
        <v>18715.1563148523</v>
      </c>
      <c r="I692" s="376" t="n">
        <f aca="false">+[2]data1cf!H692</f>
        <v>17596.9043930992</v>
      </c>
      <c r="J692" s="376" t="n">
        <f aca="false">+[2]data1cf!I692</f>
        <v>16832.1579544882</v>
      </c>
      <c r="K692" s="376" t="n">
        <f aca="false">+[2]data1cf!J692</f>
        <v>16164.3386557797</v>
      </c>
      <c r="L692" s="376" t="n">
        <f aca="false">+[2]data1cf!K692</f>
        <v>15315.0443450667</v>
      </c>
      <c r="M692" s="376" t="n">
        <f aca="false">+[2]data1cf!L692</f>
        <v>14573.5860567729</v>
      </c>
      <c r="N692" s="376" t="n">
        <f aca="false">+[2]data1cf!M692</f>
        <v>13798.0214630888</v>
      </c>
      <c r="O692" s="376" t="n">
        <f aca="false">+[2]data1cf!N692</f>
        <v>13119.6896589325</v>
      </c>
      <c r="P692" s="376" t="n">
        <f aca="false">+[2]data1cf!O692</f>
        <v>14194.8635452474</v>
      </c>
      <c r="Q692" s="376" t="n">
        <f aca="false">+[2]data1cf!P692</f>
        <v>15536.7859238919</v>
      </c>
      <c r="R692" s="376" t="n">
        <f aca="false">+[2]data1cf!Q692</f>
        <v>13939.5121844843</v>
      </c>
      <c r="S692" s="376" t="n">
        <f aca="false">+[2]data1cf!R692</f>
        <v>10137.2755595052</v>
      </c>
      <c r="T692" s="376" t="n">
        <f aca="false">+[2]data1cf!S692</f>
        <v>9552.80315128091</v>
      </c>
      <c r="U692" s="376" t="n">
        <f aca="false">+[2]data1cf!T692</f>
        <v>8968.35946948419</v>
      </c>
      <c r="V692" s="376" t="n">
        <f aca="false">+[2]data1cf!U692</f>
        <v>8383.94537590794</v>
      </c>
      <c r="W692" s="376" t="n">
        <f aca="false">+[2]data1cf!V692</f>
        <v>11946.4623729951</v>
      </c>
      <c r="X692" s="376" t="n">
        <f aca="false">+[2]data1cf!W692</f>
        <v>11362.1101454289</v>
      </c>
      <c r="Y692" s="376" t="n">
        <f aca="false">+[2]data1cf!X692</f>
        <v>10777.7902497101</v>
      </c>
      <c r="Z692" s="376" t="n">
        <f aca="false">+[2]data1cf!Y692</f>
        <v>10193.5036557941</v>
      </c>
      <c r="AA692" s="376" t="n">
        <f aca="false">+[2]data1cf!Z692</f>
        <v>9609.25136273486</v>
      </c>
      <c r="AB692" s="376"/>
      <c r="AC692" s="377" t="n">
        <f aca="false">XNPV(0.1,B692:AA692,$B$1:$AA$1)</f>
        <v>42732.084725269</v>
      </c>
      <c r="AD692" s="377" t="n">
        <f aca="false">SUMPRODUCT(B692:AA692,$B$1010:$AA$1010)</f>
        <v>79675.271197615</v>
      </c>
      <c r="AE692" s="378" t="n">
        <f aca="false">SUMPRODUCT(B692:AA692,$B$1012:$AA$1012)</f>
        <v>58430.833105152</v>
      </c>
      <c r="AF692" s="379" t="n">
        <f aca="false">XIRR(B692:AA692,$B$1:$AA$1)</f>
        <v>0.156493901923711</v>
      </c>
      <c r="AG692" s="380" t="n">
        <f aca="false">1-EXP(-(1/0.25)*(AD692/ABS($AD$1010)))</f>
        <v>0.985705425652006</v>
      </c>
    </row>
    <row r="693" customFormat="false" ht="12.75" hidden="false" customHeight="false" outlineLevel="0" collapsed="false">
      <c r="A693" s="371"/>
      <c r="B693" s="376" t="n">
        <f aca="false">+[2]data1cf!A693</f>
        <v>-108699.949429946</v>
      </c>
      <c r="C693" s="376" t="n">
        <f aca="false">+[2]data1cf!B693</f>
        <v>15149.1655220353</v>
      </c>
      <c r="D693" s="376" t="n">
        <f aca="false">+[2]data1cf!C693</f>
        <v>23637.1146381665</v>
      </c>
      <c r="E693" s="376" t="n">
        <f aca="false">+[2]data1cf!D693</f>
        <v>22250.0386862845</v>
      </c>
      <c r="F693" s="376" t="n">
        <f aca="false">+[2]data1cf!E693</f>
        <v>20641.3992574585</v>
      </c>
      <c r="G693" s="376" t="n">
        <f aca="false">+[2]data1cf!F693</f>
        <v>19552.2801830913</v>
      </c>
      <c r="H693" s="376" t="n">
        <f aca="false">+[2]data1cf!G693</f>
        <v>18182.998723539</v>
      </c>
      <c r="I693" s="376" t="n">
        <f aca="false">+[2]data1cf!H693</f>
        <v>17099.8032847428</v>
      </c>
      <c r="J693" s="376" t="n">
        <f aca="false">+[2]data1cf!I693</f>
        <v>16359.031158154</v>
      </c>
      <c r="K693" s="376" t="n">
        <f aca="false">+[2]data1cf!J693</f>
        <v>15712.3507648008</v>
      </c>
      <c r="L693" s="376" t="n">
        <f aca="false">+[2]data1cf!K693</f>
        <v>14889.4780906441</v>
      </c>
      <c r="M693" s="376" t="n">
        <f aca="false">+[2]data1cf!L693</f>
        <v>14171.2640457459</v>
      </c>
      <c r="N693" s="376" t="n">
        <f aca="false">+[2]data1cf!M693</f>
        <v>13420.0129063305</v>
      </c>
      <c r="O693" s="376" t="n">
        <f aca="false">+[2]data1cf!N693</f>
        <v>12763.1563131414</v>
      </c>
      <c r="P693" s="376" t="n">
        <f aca="false">+[2]data1cf!O693</f>
        <v>13804.4142428761</v>
      </c>
      <c r="Q693" s="376" t="n">
        <f aca="false">+[2]data1cf!P693</f>
        <v>15104.268212711</v>
      </c>
      <c r="R693" s="376" t="n">
        <f aca="false">+[2]data1cf!Q693</f>
        <v>13557.0679840516</v>
      </c>
      <c r="S693" s="376" t="n">
        <f aca="false">+[2]data1cf!R693</f>
        <v>9874.02904686411</v>
      </c>
      <c r="T693" s="376" t="n">
        <f aca="false">+[2]data1cf!S693</f>
        <v>9307.87947504105</v>
      </c>
      <c r="U693" s="376" t="n">
        <f aca="false">+[2]data1cf!T693</f>
        <v>8741.75772909047</v>
      </c>
      <c r="V693" s="376" t="n">
        <f aca="false">+[2]data1cf!U693</f>
        <v>8175.66464378851</v>
      </c>
      <c r="W693" s="376" t="n">
        <f aca="false">+[2]data1cf!V693</f>
        <v>11626.4990101889</v>
      </c>
      <c r="X693" s="376" t="n">
        <f aca="false">+[2]data1cf!W693</f>
        <v>11060.4658514372</v>
      </c>
      <c r="Y693" s="376" t="n">
        <f aca="false">+[2]data1cf!X693</f>
        <v>10494.4640109501</v>
      </c>
      <c r="Z693" s="376" t="n">
        <f aca="false">+[2]data1cf!Y693</f>
        <v>9928.49442827547</v>
      </c>
      <c r="AA693" s="376" t="n">
        <f aca="false">+[2]data1cf!Z693</f>
        <v>9362.5580711478</v>
      </c>
      <c r="AB693" s="376"/>
      <c r="AC693" s="377" t="n">
        <f aca="false">XNPV(0.1,B693:AA693,$B$1:$AA$1)</f>
        <v>41948.805780609</v>
      </c>
      <c r="AD693" s="377" t="n">
        <f aca="false">SUMPRODUCT(B693:AA693,$B$1010:$AA$1010)</f>
        <v>77862.3257014904</v>
      </c>
      <c r="AE693" s="378" t="n">
        <f aca="false">SUMPRODUCT(B693:AA693,$B$1012:$AA$1012)</f>
        <v>57203.4707445156</v>
      </c>
      <c r="AF693" s="379" t="n">
        <f aca="false">XIRR(B693:AA693,$B$1:$AA$1)</f>
        <v>0.157218040776348</v>
      </c>
      <c r="AG693" s="380" t="n">
        <f aca="false">1-EXP(-(1/0.25)*(AD693/ABS($AD$1010)))</f>
        <v>0.984254777775221</v>
      </c>
    </row>
    <row r="694" customFormat="false" ht="12.75" hidden="false" customHeight="false" outlineLevel="0" collapsed="false">
      <c r="A694" s="371"/>
      <c r="B694" s="376" t="n">
        <f aca="false">+[2]data1cf!A694</f>
        <v>-93049.322631568</v>
      </c>
      <c r="C694" s="376" t="n">
        <f aca="false">+[2]data1cf!B694</f>
        <v>13224.4827152167</v>
      </c>
      <c r="D694" s="376" t="n">
        <f aca="false">+[2]data1cf!C694</f>
        <v>20493.5724412251</v>
      </c>
      <c r="E694" s="376" t="n">
        <f aca="false">+[2]data1cf!D694</f>
        <v>19364.7118616355</v>
      </c>
      <c r="F694" s="376" t="n">
        <f aca="false">+[2]data1cf!E694</f>
        <v>17919.986827344</v>
      </c>
      <c r="G694" s="376" t="n">
        <f aca="false">+[2]data1cf!F694</f>
        <v>16988.5849093222</v>
      </c>
      <c r="H694" s="376" t="n">
        <f aca="false">+[2]data1cf!G694</f>
        <v>15815.5469850263</v>
      </c>
      <c r="I694" s="376" t="n">
        <f aca="false">+[2]data1cf!H694</f>
        <v>14888.3101060198</v>
      </c>
      <c r="J694" s="376" t="n">
        <f aca="false">+[2]data1cf!I694</f>
        <v>14254.1944052774</v>
      </c>
      <c r="K694" s="376" t="n">
        <f aca="false">+[2]data1cf!J694</f>
        <v>13701.5563389541</v>
      </c>
      <c r="L694" s="376" t="n">
        <f aca="false">+[2]data1cf!K694</f>
        <v>12996.2276976566</v>
      </c>
      <c r="M694" s="376" t="n">
        <f aca="false">+[2]data1cf!L694</f>
        <v>12381.4221643263</v>
      </c>
      <c r="N694" s="376" t="n">
        <f aca="false">+[2]data1cf!M694</f>
        <v>11738.3362198029</v>
      </c>
      <c r="O694" s="376" t="n">
        <f aca="false">+[2]data1cf!N694</f>
        <v>11177.0181031278</v>
      </c>
      <c r="P694" s="376" t="n">
        <f aca="false">+[2]data1cf!O694</f>
        <v>12067.3914233409</v>
      </c>
      <c r="Q694" s="376" t="n">
        <f aca="false">+[2]data1cf!P694</f>
        <v>13180.0923219834</v>
      </c>
      <c r="R694" s="376" t="n">
        <f aca="false">+[2]data1cf!Q694</f>
        <v>11855.6580972467</v>
      </c>
      <c r="S694" s="376" t="n">
        <f aca="false">+[2]data1cf!R694</f>
        <v>8702.90337998854</v>
      </c>
      <c r="T694" s="376" t="n">
        <f aca="false">+[2]data1cf!S694</f>
        <v>8218.26806559736</v>
      </c>
      <c r="U694" s="376" t="n">
        <f aca="false">+[2]data1cf!T694</f>
        <v>7733.65657070747</v>
      </c>
      <c r="V694" s="376" t="n">
        <f aca="false">+[2]data1cf!U694</f>
        <v>7249.06960990387</v>
      </c>
      <c r="W694" s="376" t="n">
        <f aca="false">+[2]data1cf!V694</f>
        <v>10203.0525877362</v>
      </c>
      <c r="X694" s="376" t="n">
        <f aca="false">+[2]data1cf!W694</f>
        <v>9718.51692525365</v>
      </c>
      <c r="Y694" s="376" t="n">
        <f aca="false">+[2]data1cf!X694</f>
        <v>9234.00807182967</v>
      </c>
      <c r="Z694" s="376" t="n">
        <f aca="false">+[2]data1cf!Y694</f>
        <v>8749.52683173599</v>
      </c>
      <c r="AA694" s="376" t="n">
        <f aca="false">+[2]data1cf!Z694</f>
        <v>8265.07403337251</v>
      </c>
      <c r="AB694" s="376"/>
      <c r="AC694" s="377" t="n">
        <f aca="false">XNPV(0.1,B694:AA694,$B$1:$AA$1)</f>
        <v>38246.9297461712</v>
      </c>
      <c r="AD694" s="377" t="n">
        <f aca="false">SUMPRODUCT(B694:AA694,$B$1010:$AA$1010)</f>
        <v>69565.2558128237</v>
      </c>
      <c r="AE694" s="378" t="n">
        <f aca="false">SUMPRODUCT(B694:AA694,$B$1012:$AA$1012)</f>
        <v>51517.2504850744</v>
      </c>
      <c r="AF694" s="379" t="n">
        <f aca="false">XIRR(B694:AA694,$B$1:$AA$1)</f>
        <v>0.160656764308836</v>
      </c>
      <c r="AG694" s="380" t="n">
        <f aca="false">1-EXP(-(1/0.25)*(AD694/ABS($AD$1010)))</f>
        <v>0.975494587411447</v>
      </c>
    </row>
    <row r="695" customFormat="false" ht="12.75" hidden="false" customHeight="false" outlineLevel="0" collapsed="false">
      <c r="A695" s="371"/>
      <c r="B695" s="376" t="n">
        <f aca="false">+[2]data1cf!A695</f>
        <v>-89462.0412117564</v>
      </c>
      <c r="C695" s="376" t="n">
        <f aca="false">+[2]data1cf!B695</f>
        <v>12786.3394533014</v>
      </c>
      <c r="D695" s="376" t="n">
        <f aca="false">+[2]data1cf!C695</f>
        <v>19742.7820619253</v>
      </c>
      <c r="E695" s="376" t="n">
        <f aca="false">+[2]data1cf!D695</f>
        <v>18703.8775155549</v>
      </c>
      <c r="F695" s="376" t="n">
        <f aca="false">+[2]data1cf!E695</f>
        <v>17296.2116666453</v>
      </c>
      <c r="G695" s="376" t="n">
        <f aca="false">+[2]data1cf!F695</f>
        <v>16400.9601106398</v>
      </c>
      <c r="H695" s="376" t="n">
        <f aca="false">+[2]data1cf!G695</f>
        <v>15272.9031827508</v>
      </c>
      <c r="I695" s="376" t="n">
        <f aca="false">+[2]data1cf!H695</f>
        <v>14381.4135777034</v>
      </c>
      <c r="J695" s="376" t="n">
        <f aca="false">+[2]data1cf!I695</f>
        <v>13771.7446048571</v>
      </c>
      <c r="K695" s="376" t="n">
        <f aca="false">+[2]data1cf!J695</f>
        <v>13240.6619878315</v>
      </c>
      <c r="L695" s="376" t="n">
        <f aca="false">+[2]data1cf!K695</f>
        <v>12562.2756237039</v>
      </c>
      <c r="M695" s="376" t="n">
        <f aca="false">+[2]data1cf!L695</f>
        <v>11971.1723635782</v>
      </c>
      <c r="N695" s="376" t="n">
        <f aca="false">+[2]data1cf!M695</f>
        <v>11352.8789720245</v>
      </c>
      <c r="O695" s="376" t="n">
        <f aca="false">+[2]data1cf!N695</f>
        <v>10813.4592371899</v>
      </c>
      <c r="P695" s="376" t="n">
        <f aca="false">+[2]data1cf!O695</f>
        <v>11669.2482839905</v>
      </c>
      <c r="Q695" s="376" t="n">
        <f aca="false">+[2]data1cf!P695</f>
        <v>12739.0518122211</v>
      </c>
      <c r="R695" s="376" t="n">
        <f aca="false">+[2]data1cf!Q695</f>
        <v>11465.6778010549</v>
      </c>
      <c r="S695" s="376" t="n">
        <f aca="false">+[2]data1cf!R695</f>
        <v>8434.46957224596</v>
      </c>
      <c r="T695" s="376" t="n">
        <f aca="false">+[2]data1cf!S695</f>
        <v>7968.51814731826</v>
      </c>
      <c r="U695" s="376" t="n">
        <f aca="false">+[2]data1cf!T695</f>
        <v>7502.58962359118</v>
      </c>
      <c r="V695" s="376" t="n">
        <f aca="false">+[2]data1cf!U695</f>
        <v>7036.68468810074</v>
      </c>
      <c r="W695" s="376" t="n">
        <f aca="false">+[2]data1cf!V695</f>
        <v>9876.78431943328</v>
      </c>
      <c r="X695" s="376" t="n">
        <f aca="false">+[2]data1cf!W695</f>
        <v>9410.92870458681</v>
      </c>
      <c r="Y695" s="376" t="n">
        <f aca="false">+[2]data1cf!X695</f>
        <v>8945.0988652434</v>
      </c>
      <c r="Z695" s="376" t="n">
        <f aca="false">+[2]data1cf!Y695</f>
        <v>8479.29557466813</v>
      </c>
      <c r="AA695" s="376" t="n">
        <f aca="false">+[2]data1cf!Z695</f>
        <v>8013.51962932406</v>
      </c>
      <c r="AB695" s="376"/>
      <c r="AC695" s="377" t="n">
        <f aca="false">XNPV(0.1,B695:AA695,$B$1:$AA$1)</f>
        <v>37376.5454795228</v>
      </c>
      <c r="AD695" s="377" t="n">
        <f aca="false">SUMPRODUCT(B695:AA695,$B$1010:$AA$1010)</f>
        <v>67639.5486955253</v>
      </c>
      <c r="AE695" s="378" t="n">
        <f aca="false">SUMPRODUCT(B695:AA695,$B$1012:$AA$1012)</f>
        <v>50190.8036774413</v>
      </c>
      <c r="AF695" s="379" t="n">
        <f aca="false">XIRR(B695:AA695,$B$1:$AA$1)</f>
        <v>0.161565947014953</v>
      </c>
      <c r="AG695" s="380" t="n">
        <f aca="false">1-EXP(-(1/0.25)*(AD695/ABS($AD$1010)))</f>
        <v>0.972844956223362</v>
      </c>
    </row>
    <row r="696" customFormat="false" ht="12.75" hidden="false" customHeight="false" outlineLevel="0" collapsed="false">
      <c r="A696" s="371"/>
      <c r="B696" s="376" t="n">
        <f aca="false">+[2]data1cf!A696</f>
        <v>-116920.669912084</v>
      </c>
      <c r="C696" s="376" t="n">
        <f aca="false">+[2]data1cf!B696</f>
        <v>16210.1944494346</v>
      </c>
      <c r="D696" s="376" t="n">
        <f aca="false">+[2]data1cf!C696</f>
        <v>25266.9627322083</v>
      </c>
      <c r="E696" s="376" t="n">
        <f aca="false">+[2]data1cf!D696</f>
        <v>23744.5352856604</v>
      </c>
      <c r="F696" s="376" t="n">
        <f aca="false">+[2]data1cf!E696</f>
        <v>22070.8609137101</v>
      </c>
      <c r="G696" s="376" t="n">
        <f aca="false">+[2]data1cf!F696</f>
        <v>20898.8985977108</v>
      </c>
      <c r="H696" s="376" t="n">
        <f aca="false">+[2]data1cf!G696</f>
        <v>19426.5373528851</v>
      </c>
      <c r="I696" s="376" t="n">
        <f aca="false">+[2]data1cf!H696</f>
        <v>18261.422401002</v>
      </c>
      <c r="J696" s="376" t="n">
        <f aca="false">+[2]data1cf!I696</f>
        <v>17464.6274278013</v>
      </c>
      <c r="K696" s="376" t="n">
        <f aca="false">+[2]data1cf!J696</f>
        <v>16768.5499276125</v>
      </c>
      <c r="L696" s="376" t="n">
        <f aca="false">+[2]data1cf!K696</f>
        <v>15883.9355321224</v>
      </c>
      <c r="M696" s="376" t="n">
        <f aca="false">+[2]data1cf!L696</f>
        <v>15111.4046550599</v>
      </c>
      <c r="N696" s="376" t="n">
        <f aca="false">+[2]data1cf!M696</f>
        <v>14303.3381660385</v>
      </c>
      <c r="O696" s="376" t="n">
        <f aca="false">+[2]data1cf!N696</f>
        <v>13596.298591629</v>
      </c>
      <c r="P696" s="376" t="n">
        <f aca="false">+[2]data1cf!O696</f>
        <v>14716.8108679092</v>
      </c>
      <c r="Q696" s="376" t="n">
        <f aca="false">+[2]data1cf!P696</f>
        <v>16114.9697238977</v>
      </c>
      <c r="R696" s="376" t="n">
        <f aca="false">+[2]data1cf!Q696</f>
        <v>14450.7583956342</v>
      </c>
      <c r="S696" s="376" t="n">
        <f aca="false">+[2]data1cf!R696</f>
        <v>10489.1799210667</v>
      </c>
      <c r="T696" s="376" t="n">
        <f aca="false">+[2]data1cf!S696</f>
        <v>9880.2137940801</v>
      </c>
      <c r="U696" s="376" t="n">
        <f aca="false">+[2]data1cf!T696</f>
        <v>9271.277597371</v>
      </c>
      <c r="V696" s="376" t="n">
        <f aca="false">+[2]data1cf!U696</f>
        <v>8662.37222884773</v>
      </c>
      <c r="W696" s="376" t="n">
        <f aca="false">+[2]data1cf!V696</f>
        <v>12374.185049287</v>
      </c>
      <c r="X696" s="376" t="n">
        <f aca="false">+[2]data1cf!W696</f>
        <v>11765.3441394174</v>
      </c>
      <c r="Y696" s="376" t="n">
        <f aca="false">+[2]data1cf!X696</f>
        <v>11156.5369163389</v>
      </c>
      <c r="Z696" s="376" t="n">
        <f aca="false">+[2]data1cf!Y696</f>
        <v>10547.764390655</v>
      </c>
      <c r="AA696" s="376" t="n">
        <f aca="false">+[2]data1cf!Z696</f>
        <v>9939.02760328773</v>
      </c>
      <c r="AB696" s="376"/>
      <c r="AC696" s="377" t="n">
        <f aca="false">XNPV(0.1,B696:AA696,$B$1:$AA$1)</f>
        <v>43905.3246727353</v>
      </c>
      <c r="AD696" s="377" t="n">
        <f aca="false">SUMPRODUCT(B696:AA696,$B$1010:$AA$1010)</f>
        <v>82230.8776518978</v>
      </c>
      <c r="AE696" s="378" t="n">
        <f aca="false">SUMPRODUCT(B696:AA696,$B$1012:$AA$1012)</f>
        <v>60201.3556326418</v>
      </c>
      <c r="AF696" s="379" t="n">
        <f aca="false">XIRR(B696:AA696,$B$1:$AA$1)</f>
        <v>0.155796496713881</v>
      </c>
      <c r="AG696" s="380" t="n">
        <f aca="false">1-EXP(-(1/0.25)*(AD696/ABS($AD$1010)))</f>
        <v>0.987526227111423</v>
      </c>
    </row>
    <row r="697" customFormat="false" ht="12.75" hidden="false" customHeight="false" outlineLevel="0" collapsed="false">
      <c r="A697" s="371"/>
      <c r="B697" s="376" t="n">
        <f aca="false">+[2]data1cf!A697</f>
        <v>-97623.6959340801</v>
      </c>
      <c r="C697" s="376" t="n">
        <f aca="false">+[2]data1cf!B697</f>
        <v>13807.3643091674</v>
      </c>
      <c r="D697" s="376" t="n">
        <f aca="false">+[2]data1cf!C697</f>
        <v>21389.9041015406</v>
      </c>
      <c r="E697" s="376" t="n">
        <f aca="false">+[2]data1cf!D697</f>
        <v>20173.5240539264</v>
      </c>
      <c r="F697" s="376" t="n">
        <f aca="false">+[2]data1cf!E697</f>
        <v>18715.4026612153</v>
      </c>
      <c r="G697" s="376" t="n">
        <f aca="false">+[2]data1cf!F697</f>
        <v>17737.9030910912</v>
      </c>
      <c r="H697" s="376" t="n">
        <f aca="false">+[2]data1cf!G697</f>
        <v>16507.5070047209</v>
      </c>
      <c r="I697" s="376" t="n">
        <f aca="false">+[2]data1cf!H697</f>
        <v>15534.6864771238</v>
      </c>
      <c r="J697" s="376" t="n">
        <f aca="false">+[2]data1cf!I697</f>
        <v>14869.397181022</v>
      </c>
      <c r="K697" s="376" t="n">
        <f aca="false">+[2]data1cf!J697</f>
        <v>14289.2723746714</v>
      </c>
      <c r="L697" s="376" t="n">
        <f aca="false">+[2]data1cf!K697</f>
        <v>13549.5879026006</v>
      </c>
      <c r="M697" s="376" t="n">
        <f aca="false">+[2]data1cf!L697</f>
        <v>12904.5580759776</v>
      </c>
      <c r="N697" s="376" t="n">
        <f aca="false">+[2]data1cf!M697</f>
        <v>12229.8575522971</v>
      </c>
      <c r="O697" s="376" t="n">
        <f aca="false">+[2]data1cf!N697</f>
        <v>11640.615400249</v>
      </c>
      <c r="P697" s="376" t="n">
        <f aca="false">+[2]data1cf!O697</f>
        <v>12575.0893522417</v>
      </c>
      <c r="Q697" s="376" t="n">
        <f aca="false">+[2]data1cf!P697</f>
        <v>13742.4914474161</v>
      </c>
      <c r="R697" s="376" t="n">
        <f aca="false">+[2]data1cf!Q697</f>
        <v>12352.9470597333</v>
      </c>
      <c r="S697" s="376" t="n">
        <f aca="false">+[2]data1cf!R697</f>
        <v>9045.20059616121</v>
      </c>
      <c r="T697" s="376" t="n">
        <f aca="false">+[2]data1cf!S697</f>
        <v>8536.74025241025</v>
      </c>
      <c r="U697" s="376" t="n">
        <f aca="false">+[2]data1cf!T697</f>
        <v>8028.30489914479</v>
      </c>
      <c r="V697" s="376" t="n">
        <f aca="false">+[2]data1cf!U697</f>
        <v>7519.89528607944</v>
      </c>
      <c r="W697" s="376" t="n">
        <f aca="false">+[2]data1cf!V697</f>
        <v>10619.0982449682</v>
      </c>
      <c r="X697" s="376" t="n">
        <f aca="false">+[2]data1cf!W697</f>
        <v>10110.7424520872</v>
      </c>
      <c r="Y697" s="376" t="n">
        <f aca="false">+[2]data1cf!X697</f>
        <v>9602.41478621778</v>
      </c>
      <c r="Z697" s="376" t="n">
        <f aca="false">+[2]data1cf!Y697</f>
        <v>9094.11609117037</v>
      </c>
      <c r="AA697" s="376" t="n">
        <f aca="false">+[2]data1cf!Z697</f>
        <v>8585.84723606958</v>
      </c>
      <c r="AB697" s="376"/>
      <c r="AC697" s="377" t="n">
        <f aca="false">XNPV(0.1,B697:AA697,$B$1:$AA$1)</f>
        <v>39302.9178079653</v>
      </c>
      <c r="AD697" s="377" t="n">
        <f aca="false">SUMPRODUCT(B697:AA697,$B$1010:$AA$1010)</f>
        <v>71960.0293574816</v>
      </c>
      <c r="AE697" s="378" t="n">
        <f aca="false">SUMPRODUCT(B697:AA697,$B$1012:$AA$1012)</f>
        <v>53150.705630266</v>
      </c>
      <c r="AF697" s="379" t="n">
        <f aca="false">XIRR(B697:AA697,$B$1:$AA$1)</f>
        <v>0.159496406610281</v>
      </c>
      <c r="AG697" s="380" t="n">
        <f aca="false">1-EXP(-(1/0.25)*(AD697/ABS($AD$1010)))</f>
        <v>0.97843186444124</v>
      </c>
    </row>
    <row r="698" customFormat="false" ht="12.75" hidden="false" customHeight="false" outlineLevel="0" collapsed="false">
      <c r="A698" s="371"/>
      <c r="B698" s="376" t="n">
        <f aca="false">+[2]data1cf!A698</f>
        <v>-97046.8103433878</v>
      </c>
      <c r="C698" s="376" t="n">
        <f aca="false">+[2]data1cf!B698</f>
        <v>13742.0224409564</v>
      </c>
      <c r="D698" s="376" t="n">
        <f aca="false">+[2]data1cf!C698</f>
        <v>21304.2842501435</v>
      </c>
      <c r="E698" s="376" t="n">
        <f aca="false">+[2]data1cf!D698</f>
        <v>20060.1910228158</v>
      </c>
      <c r="F698" s="376" t="n">
        <f aca="false">+[2]data1cf!E698</f>
        <v>18615.0907927202</v>
      </c>
      <c r="G698" s="376" t="n">
        <f aca="false">+[2]data1cf!F698</f>
        <v>17643.4047121178</v>
      </c>
      <c r="H698" s="376" t="n">
        <f aca="false">+[2]data1cf!G698</f>
        <v>16420.2422061795</v>
      </c>
      <c r="I698" s="376" t="n">
        <f aca="false">+[2]data1cf!H698</f>
        <v>15453.1703458432</v>
      </c>
      <c r="J698" s="376" t="n">
        <f aca="false">+[2]data1cf!I698</f>
        <v>14791.8124293608</v>
      </c>
      <c r="K698" s="376" t="n">
        <f aca="false">+[2]data1cf!J698</f>
        <v>14215.1540441368</v>
      </c>
      <c r="L698" s="376" t="n">
        <f aca="false">+[2]data1cf!K698</f>
        <v>13479.8022713056</v>
      </c>
      <c r="M698" s="376" t="n">
        <f aca="false">+[2]data1cf!L698</f>
        <v>12838.584105458</v>
      </c>
      <c r="N698" s="376" t="n">
        <f aca="false">+[2]data1cf!M698</f>
        <v>12167.8705749602</v>
      </c>
      <c r="O698" s="376" t="n">
        <f aca="false">+[2]data1cf!N698</f>
        <v>11582.1499924419</v>
      </c>
      <c r="P698" s="376" t="n">
        <f aca="false">+[2]data1cf!O698</f>
        <v>12511.0623041111</v>
      </c>
      <c r="Q698" s="376" t="n">
        <f aca="false">+[2]data1cf!P698</f>
        <v>13671.5658953843</v>
      </c>
      <c r="R698" s="376" t="n">
        <f aca="false">+[2]data1cf!Q698</f>
        <v>12290.2327122376</v>
      </c>
      <c r="S698" s="376" t="n">
        <f aca="false">+[2]data1cf!R698</f>
        <v>9002.03264315755</v>
      </c>
      <c r="T698" s="376" t="n">
        <f aca="false">+[2]data1cf!S698</f>
        <v>8496.57693309661</v>
      </c>
      <c r="U698" s="376" t="n">
        <f aca="false">+[2]data1cf!T698</f>
        <v>7991.14606584545</v>
      </c>
      <c r="V698" s="376" t="n">
        <f aca="false">+[2]data1cf!U698</f>
        <v>7485.74078668838</v>
      </c>
      <c r="W698" s="376" t="n">
        <f aca="false">+[2]data1cf!V698</f>
        <v>10566.6296926978</v>
      </c>
      <c r="X698" s="376" t="n">
        <f aca="false">+[2]data1cf!W698</f>
        <v>10061.2779156866</v>
      </c>
      <c r="Y698" s="376" t="n">
        <f aca="false">+[2]data1cf!X698</f>
        <v>9555.95409947671</v>
      </c>
      <c r="Z698" s="376" t="n">
        <f aca="false">+[2]data1cf!Y698</f>
        <v>9050.65908289214</v>
      </c>
      <c r="AA698" s="376" t="n">
        <f aca="false">+[2]data1cf!Z698</f>
        <v>8545.39372992165</v>
      </c>
      <c r="AB698" s="376"/>
      <c r="AC698" s="377" t="n">
        <f aca="false">XNPV(0.1,B698:AA698,$B$1:$AA$1)</f>
        <v>39191.3116286065</v>
      </c>
      <c r="AD698" s="377" t="n">
        <f aca="false">SUMPRODUCT(B698:AA698,$B$1010:$AA$1010)</f>
        <v>71680.8005319084</v>
      </c>
      <c r="AE698" s="378" t="n">
        <f aca="false">SUMPRODUCT(B698:AA698,$B$1012:$AA$1012)</f>
        <v>52967.0197571912</v>
      </c>
      <c r="AF698" s="379" t="n">
        <f aca="false">XIRR(B698:AA698,$B$1:$AA$1)</f>
        <v>0.159678704992617</v>
      </c>
      <c r="AG698" s="380" t="n">
        <f aca="false">1-EXP(-(1/0.25)*(AD698/ABS($AD$1010)))</f>
        <v>0.978108376760254</v>
      </c>
    </row>
    <row r="699" customFormat="false" ht="12.75" hidden="false" customHeight="false" outlineLevel="0" collapsed="false">
      <c r="A699" s="371"/>
      <c r="B699" s="376" t="n">
        <f aca="false">+[2]data1cf!A699</f>
        <v>-98152.0152015844</v>
      </c>
      <c r="C699" s="376" t="n">
        <f aca="false">+[2]data1cf!B699</f>
        <v>13887.4002891642</v>
      </c>
      <c r="D699" s="376" t="n">
        <f aca="false">+[2]data1cf!C699</f>
        <v>21507.6860378029</v>
      </c>
      <c r="E699" s="376" t="n">
        <f aca="false">+[2]data1cf!D699</f>
        <v>20290.2572934074</v>
      </c>
      <c r="F699" s="376" t="n">
        <f aca="false">+[2]data1cf!E699</f>
        <v>18807.2695647059</v>
      </c>
      <c r="G699" s="376" t="n">
        <f aca="false">+[2]data1cf!F699</f>
        <v>17824.4459258665</v>
      </c>
      <c r="H699" s="376" t="n">
        <f aca="false">+[2]data1cf!G699</f>
        <v>16587.4252332018</v>
      </c>
      <c r="I699" s="376" t="n">
        <f aca="false">+[2]data1cf!H699</f>
        <v>15609.3400019523</v>
      </c>
      <c r="J699" s="376" t="n">
        <f aca="false">+[2]data1cf!I699</f>
        <v>14940.4502976685</v>
      </c>
      <c r="K699" s="376" t="n">
        <f aca="false">+[2]data1cf!J699</f>
        <v>14357.1508981229</v>
      </c>
      <c r="L699" s="376" t="n">
        <f aca="false">+[2]data1cf!K699</f>
        <v>13613.4984841837</v>
      </c>
      <c r="M699" s="376" t="n">
        <f aca="false">+[2]data1cf!L699</f>
        <v>12964.9778894408</v>
      </c>
      <c r="N699" s="376" t="n">
        <f aca="false">+[2]data1cf!M699</f>
        <v>12286.6260259596</v>
      </c>
      <c r="O699" s="376" t="n">
        <f aca="false">+[2]data1cf!N699</f>
        <v>11694.1587750972</v>
      </c>
      <c r="P699" s="376" t="n">
        <f aca="false">+[2]data1cf!O699</f>
        <v>12633.72614906</v>
      </c>
      <c r="Q699" s="376" t="n">
        <f aca="false">+[2]data1cf!P699</f>
        <v>13807.4459831184</v>
      </c>
      <c r="R699" s="376" t="n">
        <f aca="false">+[2]data1cf!Q699</f>
        <v>12410.3816683724</v>
      </c>
      <c r="S699" s="376" t="n">
        <f aca="false">+[2]data1cf!R699</f>
        <v>9084.7343645176</v>
      </c>
      <c r="T699" s="376" t="n">
        <f aca="false">+[2]data1cf!S699</f>
        <v>8573.52233846455</v>
      </c>
      <c r="U699" s="376" t="n">
        <f aca="false">+[2]data1cf!T699</f>
        <v>8062.33543814036</v>
      </c>
      <c r="V699" s="376" t="n">
        <f aca="false">+[2]data1cf!U699</f>
        <v>7551.17441731691</v>
      </c>
      <c r="W699" s="376" t="n">
        <f aca="false">+[2]data1cf!V699</f>
        <v>10667.1496221386</v>
      </c>
      <c r="X699" s="376" t="n">
        <f aca="false">+[2]data1cf!W699</f>
        <v>10156.0427127632</v>
      </c>
      <c r="Y699" s="376" t="n">
        <f aca="false">+[2]data1cf!X699</f>
        <v>9644.96408261699</v>
      </c>
      <c r="Z699" s="376" t="n">
        <f aca="false">+[2]data1cf!Y699</f>
        <v>9133.91458007688</v>
      </c>
      <c r="AA699" s="376" t="n">
        <f aca="false">+[2]data1cf!Z699</f>
        <v>8622.89507897101</v>
      </c>
      <c r="AB699" s="376"/>
      <c r="AC699" s="377" t="n">
        <f aca="false">XNPV(0.1,B699:AA699,$B$1:$AA$1)</f>
        <v>39465.7366809996</v>
      </c>
      <c r="AD699" s="377" t="n">
        <f aca="false">SUMPRODUCT(B699:AA699,$B$1010:$AA$1010)</f>
        <v>72281.3830236393</v>
      </c>
      <c r="AE699" s="378" t="n">
        <f aca="false">SUMPRODUCT(B699:AA699,$B$1012:$AA$1012)</f>
        <v>53382.5363704878</v>
      </c>
      <c r="AF699" s="379" t="n">
        <f aca="false">XIRR(B699:AA699,$B$1:$AA$1)</f>
        <v>0.159444126914631</v>
      </c>
      <c r="AG699" s="380" t="n">
        <f aca="false">1-EXP(-(1/0.25)*(AD699/ABS($AD$1010)))</f>
        <v>0.978798242122522</v>
      </c>
    </row>
    <row r="700" customFormat="false" ht="12.75" hidden="false" customHeight="false" outlineLevel="0" collapsed="false">
      <c r="A700" s="371"/>
      <c r="B700" s="376" t="n">
        <f aca="false">+[2]data1cf!A700</f>
        <v>-90459.7316857009</v>
      </c>
      <c r="C700" s="376" t="n">
        <f aca="false">+[2]data1cf!B700</f>
        <v>13015.695486721</v>
      </c>
      <c r="D700" s="376" t="n">
        <f aca="false">+[2]data1cf!C700</f>
        <v>20008.2439299892</v>
      </c>
      <c r="E700" s="376" t="n">
        <f aca="false">+[2]data1cf!D700</f>
        <v>18847.7940980359</v>
      </c>
      <c r="F700" s="376" t="n">
        <f aca="false">+[2]data1cf!E700</f>
        <v>17469.6952780161</v>
      </c>
      <c r="G700" s="376" t="n">
        <f aca="false">+[2]data1cf!F700</f>
        <v>16564.3896259995</v>
      </c>
      <c r="H700" s="376" t="n">
        <f aca="false">+[2]data1cf!G700</f>
        <v>15423.8226364869</v>
      </c>
      <c r="I700" s="376" t="n">
        <f aca="false">+[2]data1cf!H700</f>
        <v>14522.3910418031</v>
      </c>
      <c r="J700" s="376" t="n">
        <f aca="false">+[2]data1cf!I700</f>
        <v>13905.9229738519</v>
      </c>
      <c r="K700" s="376" t="n">
        <f aca="false">+[2]data1cf!J700</f>
        <v>13368.8453807124</v>
      </c>
      <c r="L700" s="376" t="n">
        <f aca="false">+[2]data1cf!K700</f>
        <v>12682.9658622617</v>
      </c>
      <c r="M700" s="376" t="n">
        <f aca="false">+[2]data1cf!L700</f>
        <v>12085.2705538912</v>
      </c>
      <c r="N700" s="376" t="n">
        <f aca="false">+[2]data1cf!M700</f>
        <v>11460.0818867714</v>
      </c>
      <c r="O700" s="376" t="n">
        <f aca="false">+[2]data1cf!N700</f>
        <v>10914.5717998289</v>
      </c>
      <c r="P700" s="376" t="n">
        <f aca="false">+[2]data1cf!O700</f>
        <v>11779.9793839267</v>
      </c>
      <c r="Q700" s="376" t="n">
        <f aca="false">+[2]data1cf!P700</f>
        <v>12861.7134781788</v>
      </c>
      <c r="R700" s="376" t="n">
        <f aca="false">+[2]data1cf!Q700</f>
        <v>11574.1386606875</v>
      </c>
      <c r="S700" s="376" t="n">
        <f aca="false">+[2]data1cf!R700</f>
        <v>8509.12606598809</v>
      </c>
      <c r="T700" s="376" t="n">
        <f aca="false">+[2]data1cf!S700</f>
        <v>8037.97829977784</v>
      </c>
      <c r="U700" s="376" t="n">
        <f aca="false">+[2]data1cf!T700</f>
        <v>7566.85369016488</v>
      </c>
      <c r="V700" s="376" t="n">
        <f aca="false">+[2]data1cf!U700</f>
        <v>7095.75293184716</v>
      </c>
      <c r="W700" s="376" t="n">
        <f aca="false">+[2]data1cf!V700</f>
        <v>9967.52566507693</v>
      </c>
      <c r="X700" s="376" t="n">
        <f aca="false">+[2]data1cf!W700</f>
        <v>9496.4747774324</v>
      </c>
      <c r="Y700" s="376" t="n">
        <f aca="false">+[2]data1cf!X700</f>
        <v>9025.44995274217</v>
      </c>
      <c r="Z700" s="376" t="n">
        <f aca="false">+[2]data1cf!Y700</f>
        <v>8554.45197289485</v>
      </c>
      <c r="AA700" s="376" t="n">
        <f aca="false">+[2]data1cf!Z700</f>
        <v>8083.48164323573</v>
      </c>
      <c r="AB700" s="376"/>
      <c r="AC700" s="377" t="n">
        <f aca="false">XNPV(0.1,B700:AA700,$B$1:$AA$1)</f>
        <v>37733.2014937302</v>
      </c>
      <c r="AD700" s="377" t="n">
        <f aca="false">SUMPRODUCT(B700:AA700,$B$1010:$AA$1010)</f>
        <v>68294.2432680709</v>
      </c>
      <c r="AE700" s="378" t="n">
        <f aca="false">SUMPRODUCT(B700:AA700,$B$1012:$AA$1012)</f>
        <v>50677.1203306923</v>
      </c>
      <c r="AF700" s="379" t="n">
        <f aca="false">XIRR(B700:AA700,$B$1:$AA$1)</f>
        <v>0.16155070675393</v>
      </c>
      <c r="AG700" s="380" t="n">
        <f aca="false">1-EXP(-(1/0.25)*(AD700/ABS($AD$1010)))</f>
        <v>0.973776450056215</v>
      </c>
    </row>
    <row r="701" customFormat="false" ht="12.75" hidden="false" customHeight="false" outlineLevel="0" collapsed="false">
      <c r="A701" s="371"/>
      <c r="B701" s="376" t="n">
        <f aca="false">+[2]data1cf!A701</f>
        <v>-98918.600123019</v>
      </c>
      <c r="C701" s="376" t="n">
        <f aca="false">+[2]data1cf!B701</f>
        <v>13906.5886632724</v>
      </c>
      <c r="D701" s="376" t="n">
        <f aca="false">+[2]data1cf!C701</f>
        <v>21652.6347899575</v>
      </c>
      <c r="E701" s="376" t="n">
        <f aca="false">+[2]data1cf!D701</f>
        <v>20385.5494468223</v>
      </c>
      <c r="F701" s="376" t="n">
        <f aca="false">+[2]data1cf!E701</f>
        <v>18940.567339984</v>
      </c>
      <c r="G701" s="376" t="n">
        <f aca="false">+[2]data1cf!F701</f>
        <v>17950.0185412858</v>
      </c>
      <c r="H701" s="376" t="n">
        <f aca="false">+[2]data1cf!G701</f>
        <v>16703.3856243318</v>
      </c>
      <c r="I701" s="376" t="n">
        <f aca="false">+[2]data1cf!H701</f>
        <v>15717.6613712178</v>
      </c>
      <c r="J701" s="376" t="n">
        <f aca="false">+[2]data1cf!I701</f>
        <v>15043.5475178389</v>
      </c>
      <c r="K701" s="376" t="n">
        <f aca="false">+[2]data1cf!J701</f>
        <v>14455.6418216378</v>
      </c>
      <c r="L701" s="376" t="n">
        <f aca="false">+[2]data1cf!K701</f>
        <v>13706.231971632</v>
      </c>
      <c r="M701" s="376" t="n">
        <f aca="false">+[2]data1cf!L701</f>
        <v>13052.646314209</v>
      </c>
      <c r="N701" s="376" t="n">
        <f aca="false">+[2]data1cf!M701</f>
        <v>12368.9964004646</v>
      </c>
      <c r="O701" s="376" t="n">
        <f aca="false">+[2]data1cf!N701</f>
        <v>11771.8495698987</v>
      </c>
      <c r="P701" s="376" t="n">
        <f aca="false">+[2]data1cf!O701</f>
        <v>12718.8074380587</v>
      </c>
      <c r="Q701" s="376" t="n">
        <f aca="false">+[2]data1cf!P701</f>
        <v>13901.6942354742</v>
      </c>
      <c r="R701" s="376" t="n">
        <f aca="false">+[2]data1cf!Q701</f>
        <v>12493.71859674</v>
      </c>
      <c r="S701" s="376" t="n">
        <f aca="false">+[2]data1cf!R701</f>
        <v>9142.09738830556</v>
      </c>
      <c r="T701" s="376" t="n">
        <f aca="false">+[2]data1cf!S701</f>
        <v>8626.89270423094</v>
      </c>
      <c r="U701" s="376" t="n">
        <f aca="false">+[2]data1cf!T701</f>
        <v>8111.71334212165</v>
      </c>
      <c r="V701" s="376" t="n">
        <f aca="false">+[2]data1cf!U701</f>
        <v>7596.56006163666</v>
      </c>
      <c r="W701" s="376" t="n">
        <f aca="false">+[2]data1cf!V701</f>
        <v>10736.8715941707</v>
      </c>
      <c r="X701" s="376" t="n">
        <f aca="false">+[2]data1cf!W701</f>
        <v>10221.772847754</v>
      </c>
      <c r="Y701" s="376" t="n">
        <f aca="false">+[2]data1cf!X701</f>
        <v>9706.70260143227</v>
      </c>
      <c r="Z701" s="376" t="n">
        <f aca="false">+[2]data1cf!Y701</f>
        <v>9191.66171020849</v>
      </c>
      <c r="AA701" s="376" t="n">
        <f aca="false">+[2]data1cf!Z701</f>
        <v>8676.65105473558</v>
      </c>
      <c r="AB701" s="376"/>
      <c r="AC701" s="377" t="n">
        <f aca="false">XNPV(0.1,B701:AA701,$B$1:$AA$1)</f>
        <v>39536.7655108355</v>
      </c>
      <c r="AD701" s="377" t="n">
        <f aca="false">SUMPRODUCT(B701:AA701,$B$1010:$AA$1010)</f>
        <v>72569.1509087662</v>
      </c>
      <c r="AE701" s="378" t="n">
        <f aca="false">SUMPRODUCT(B701:AA701,$B$1012:$AA$1012)</f>
        <v>53545.7908524207</v>
      </c>
      <c r="AF701" s="379" t="n">
        <f aca="false">XIRR(B701:AA701,$B$1:$AA$1)</f>
        <v>0.159063193561636</v>
      </c>
      <c r="AG701" s="380" t="n">
        <f aca="false">1-EXP(-(1/0.25)*(AD701/ABS($AD$1010)))</f>
        <v>0.979121043305919</v>
      </c>
    </row>
    <row r="702" customFormat="false" ht="12.75" hidden="false" customHeight="false" outlineLevel="0" collapsed="false">
      <c r="A702" s="371"/>
      <c r="B702" s="376" t="n">
        <f aca="false">+[2]data1cf!A702</f>
        <v>-100567.773580846</v>
      </c>
      <c r="C702" s="376" t="n">
        <f aca="false">+[2]data1cf!B702</f>
        <v>14222.0510646381</v>
      </c>
      <c r="D702" s="376" t="n">
        <f aca="false">+[2]data1cf!C702</f>
        <v>21981.733311173</v>
      </c>
      <c r="E702" s="376" t="n">
        <f aca="false">+[2]data1cf!D702</f>
        <v>20706.0967038464</v>
      </c>
      <c r="F702" s="376" t="n">
        <f aca="false">+[2]data1cf!E702</f>
        <v>19227.3342027661</v>
      </c>
      <c r="G702" s="376" t="n">
        <f aca="false">+[2]data1cf!F702</f>
        <v>18220.1660730061</v>
      </c>
      <c r="H702" s="376" t="n">
        <f aca="false">+[2]data1cf!G702</f>
        <v>16952.85413573</v>
      </c>
      <c r="I702" s="376" t="n">
        <f aca="false">+[2]data1cf!H702</f>
        <v>15950.6958623918</v>
      </c>
      <c r="J702" s="376" t="n">
        <f aca="false">+[2]data1cf!I702</f>
        <v>15265.3431654268</v>
      </c>
      <c r="K702" s="376" t="n">
        <f aca="false">+[2]data1cf!J702</f>
        <v>14667.5278271616</v>
      </c>
      <c r="L702" s="376" t="n">
        <f aca="false">+[2]data1cf!K702</f>
        <v>13905.7318598702</v>
      </c>
      <c r="M702" s="376" t="n">
        <f aca="false">+[2]data1cf!L702</f>
        <v>13241.2496054746</v>
      </c>
      <c r="N702" s="376" t="n">
        <f aca="false">+[2]data1cf!M702</f>
        <v>12546.2018626992</v>
      </c>
      <c r="O702" s="376" t="n">
        <f aca="false">+[2]data1cf!N702</f>
        <v>11938.9877344015</v>
      </c>
      <c r="P702" s="376" t="n">
        <f aca="false">+[2]data1cf!O702</f>
        <v>12901.844958953</v>
      </c>
      <c r="Q702" s="376" t="n">
        <f aca="false">+[2]data1cf!P702</f>
        <v>14104.452875627</v>
      </c>
      <c r="R702" s="376" t="n">
        <f aca="false">+[2]data1cf!Q702</f>
        <v>12673.0034306543</v>
      </c>
      <c r="S702" s="376" t="n">
        <f aca="false">+[2]data1cf!R702</f>
        <v>9265.50390680941</v>
      </c>
      <c r="T702" s="376" t="n">
        <f aca="false">+[2]data1cf!S702</f>
        <v>8741.70971692631</v>
      </c>
      <c r="U702" s="376" t="n">
        <f aca="false">+[2]data1cf!T702</f>
        <v>8217.94127117699</v>
      </c>
      <c r="V702" s="376" t="n">
        <f aca="false">+[2]data1cf!U702</f>
        <v>7694.19934188549</v>
      </c>
      <c r="W702" s="376" t="n">
        <f aca="false">+[2]data1cf!V702</f>
        <v>10886.8662294521</v>
      </c>
      <c r="X702" s="376" t="n">
        <f aca="false">+[2]data1cf!W702</f>
        <v>10363.1797434222</v>
      </c>
      <c r="Y702" s="376" t="n">
        <f aca="false">+[2]data1cf!X702</f>
        <v>9839.52223264172</v>
      </c>
      <c r="Z702" s="376" t="n">
        <f aca="false">+[2]data1cf!Y702</f>
        <v>9315.8945663681</v>
      </c>
      <c r="AA702" s="376" t="n">
        <f aca="false">+[2]data1cf!Z702</f>
        <v>8792.29763993656</v>
      </c>
      <c r="AB702" s="376"/>
      <c r="AC702" s="377" t="n">
        <f aca="false">XNPV(0.1,B702:AA702,$B$1:$AA$1)</f>
        <v>40039.880549667</v>
      </c>
      <c r="AD702" s="377" t="n">
        <f aca="false">SUMPRODUCT(B702:AA702,$B$1010:$AA$1010)</f>
        <v>73562.5525513375</v>
      </c>
      <c r="AE702" s="378" t="n">
        <f aca="false">SUMPRODUCT(B702:AA702,$B$1012:$AA$1012)</f>
        <v>54261.675533059</v>
      </c>
      <c r="AF702" s="379" t="n">
        <f aca="false">XIRR(B702:AA702,$B$1:$AA$1)</f>
        <v>0.158910057350565</v>
      </c>
      <c r="AG702" s="380" t="n">
        <f aca="false">1-EXP(-(1/0.25)*(AD702/ABS($AD$1010)))</f>
        <v>0.980198083335943</v>
      </c>
    </row>
    <row r="703" customFormat="false" ht="12.75" hidden="false" customHeight="false" outlineLevel="0" collapsed="false">
      <c r="A703" s="371"/>
      <c r="B703" s="376" t="n">
        <f aca="false">+[2]data1cf!A703</f>
        <v>-90996.1929429781</v>
      </c>
      <c r="C703" s="376" t="n">
        <f aca="false">+[2]data1cf!B703</f>
        <v>13014.3613038431</v>
      </c>
      <c r="D703" s="376" t="n">
        <f aca="false">+[2]data1cf!C703</f>
        <v>20165.7848370233</v>
      </c>
      <c r="E703" s="376" t="n">
        <f aca="false">+[2]data1cf!D703</f>
        <v>18938.2658004566</v>
      </c>
      <c r="F703" s="376" t="n">
        <f aca="false">+[2]data1cf!E703</f>
        <v>17562.9779530576</v>
      </c>
      <c r="G703" s="376" t="n">
        <f aca="false">+[2]data1cf!F703</f>
        <v>16652.2661824826</v>
      </c>
      <c r="H703" s="376" t="n">
        <f aca="false">+[2]data1cf!G703</f>
        <v>15504.9724940962</v>
      </c>
      <c r="I703" s="376" t="n">
        <f aca="false">+[2]data1cf!H703</f>
        <v>14598.1950607987</v>
      </c>
      <c r="J703" s="376" t="n">
        <f aca="false">+[2]data1cf!I703</f>
        <v>13978.0710983557</v>
      </c>
      <c r="K703" s="376" t="n">
        <f aca="false">+[2]data1cf!J703</f>
        <v>13437.7699879957</v>
      </c>
      <c r="L703" s="376" t="n">
        <f aca="false">+[2]data1cf!K703</f>
        <v>12747.8613772623</v>
      </c>
      <c r="M703" s="376" t="n">
        <f aca="false">+[2]data1cf!L703</f>
        <v>12146.6215041377</v>
      </c>
      <c r="N703" s="376" t="n">
        <f aca="false">+[2]data1cf!M703</f>
        <v>11517.7252259942</v>
      </c>
      <c r="O703" s="376" t="n">
        <f aca="false">+[2]data1cf!N703</f>
        <v>10968.9403378639</v>
      </c>
      <c r="P703" s="376" t="n">
        <f aca="false">+[2]data1cf!O703</f>
        <v>11839.519839251</v>
      </c>
      <c r="Q703" s="376" t="n">
        <f aca="false">+[2]data1cf!P703</f>
        <v>12927.6690357971</v>
      </c>
      <c r="R703" s="376" t="n">
        <f aca="false">+[2]data1cf!Q703</f>
        <v>11632.4584007706</v>
      </c>
      <c r="S703" s="376" t="n">
        <f aca="false">+[2]data1cf!R703</f>
        <v>8549.2690938537</v>
      </c>
      <c r="T703" s="376" t="n">
        <f aca="false">+[2]data1cf!S703</f>
        <v>8075.32723884488</v>
      </c>
      <c r="U703" s="376" t="n">
        <f aca="false">+[2]data1cf!T703</f>
        <v>7601.40867776095</v>
      </c>
      <c r="V703" s="376" t="n">
        <f aca="false">+[2]data1cf!U703</f>
        <v>7127.51410941967</v>
      </c>
      <c r="W703" s="376" t="n">
        <f aca="false">+[2]data1cf!V703</f>
        <v>10016.3175676182</v>
      </c>
      <c r="X703" s="376" t="n">
        <f aca="false">+[2]data1cf!W703</f>
        <v>9542.47316570249</v>
      </c>
      <c r="Y703" s="376" t="n">
        <f aca="false">+[2]data1cf!X703</f>
        <v>9068.65498130454</v>
      </c>
      <c r="Z703" s="376" t="n">
        <f aca="false">+[2]data1cf!Y703</f>
        <v>8594.86380094981</v>
      </c>
      <c r="AA703" s="376" t="n">
        <f aca="false">+[2]data1cf!Z703</f>
        <v>8121.10043475962</v>
      </c>
      <c r="AB703" s="376"/>
      <c r="AC703" s="377" t="n">
        <f aca="false">XNPV(0.1,B703:AA703,$B$1:$AA$1)</f>
        <v>37833.7089561239</v>
      </c>
      <c r="AD703" s="377" t="n">
        <f aca="false">SUMPRODUCT(B703:AA703,$B$1010:$AA$1010)</f>
        <v>68552.3556100407</v>
      </c>
      <c r="AE703" s="378" t="n">
        <f aca="false">SUMPRODUCT(B703:AA703,$B$1012:$AA$1012)</f>
        <v>50845.6779640297</v>
      </c>
      <c r="AF703" s="379" t="n">
        <f aca="false">XIRR(B703:AA703,$B$1:$AA$1)</f>
        <v>0.161346268722448</v>
      </c>
      <c r="AG703" s="380" t="n">
        <f aca="false">1-EXP(-(1/0.25)*(AD703/ABS($AD$1010)))</f>
        <v>0.974134846483244</v>
      </c>
    </row>
    <row r="704" customFormat="false" ht="12.75" hidden="false" customHeight="false" outlineLevel="0" collapsed="false">
      <c r="A704" s="371"/>
      <c r="B704" s="376" t="n">
        <f aca="false">+[2]data1cf!A704</f>
        <v>-104382.821727719</v>
      </c>
      <c r="C704" s="376" t="n">
        <f aca="false">+[2]data1cf!B704</f>
        <v>14651.7140815276</v>
      </c>
      <c r="D704" s="376" t="n">
        <f aca="false">+[2]data1cf!C704</f>
        <v>22730.7772002192</v>
      </c>
      <c r="E704" s="376" t="n">
        <f aca="false">+[2]data1cf!D704</f>
        <v>21479.9508154374</v>
      </c>
      <c r="F704" s="376" t="n">
        <f aca="false">+[2]data1cf!E704</f>
        <v>19890.7146272141</v>
      </c>
      <c r="G704" s="376" t="n">
        <f aca="false">+[2]data1cf!F704</f>
        <v>18845.1008458647</v>
      </c>
      <c r="H704" s="376" t="n">
        <f aca="false">+[2]data1cf!G704</f>
        <v>17529.9519404492</v>
      </c>
      <c r="I704" s="376" t="n">
        <f aca="false">+[2]data1cf!H704</f>
        <v>16489.776696789</v>
      </c>
      <c r="J704" s="376" t="n">
        <f aca="false">+[2]data1cf!I704</f>
        <v>15778.42507946</v>
      </c>
      <c r="K704" s="376" t="n">
        <f aca="false">+[2]data1cf!J704</f>
        <v>15157.6856749523</v>
      </c>
      <c r="L704" s="376" t="n">
        <f aca="false">+[2]data1cf!K704</f>
        <v>14367.2367884832</v>
      </c>
      <c r="M704" s="376" t="n">
        <f aca="false">+[2]data1cf!L704</f>
        <v>13677.5473359663</v>
      </c>
      <c r="N704" s="376" t="n">
        <f aca="false">+[2]data1cf!M704</f>
        <v>12956.1328903332</v>
      </c>
      <c r="O704" s="376" t="n">
        <f aca="false">+[2]data1cf!N704</f>
        <v>12325.6299894851</v>
      </c>
      <c r="P704" s="376" t="n">
        <f aca="false">+[2]data1cf!O704</f>
        <v>13325.2673415907</v>
      </c>
      <c r="Q704" s="376" t="n">
        <f aca="false">+[2]data1cf!P704</f>
        <v>14573.496305053</v>
      </c>
      <c r="R704" s="376" t="n">
        <f aca="false">+[2]data1cf!Q704</f>
        <v>13087.7446879437</v>
      </c>
      <c r="S704" s="376" t="n">
        <f aca="false">+[2]data1cf!R704</f>
        <v>9550.98134248832</v>
      </c>
      <c r="T704" s="376" t="n">
        <f aca="false">+[2]data1cf!S704</f>
        <v>9007.31696971954</v>
      </c>
      <c r="U704" s="376" t="n">
        <f aca="false">+[2]data1cf!T704</f>
        <v>8463.67931769073</v>
      </c>
      <c r="V704" s="376" t="n">
        <f aca="false">+[2]data1cf!U704</f>
        <v>7920.06918802412</v>
      </c>
      <c r="W704" s="376" t="n">
        <f aca="false">+[2]data1cf!V704</f>
        <v>11233.8502005167</v>
      </c>
      <c r="X704" s="376" t="n">
        <f aca="false">+[2]data1cf!W704</f>
        <v>10690.2976173571</v>
      </c>
      <c r="Y704" s="376" t="n">
        <f aca="false">+[2]data1cf!X704</f>
        <v>10146.7751086258</v>
      </c>
      <c r="Z704" s="376" t="n">
        <f aca="false">+[2]data1cf!Y704</f>
        <v>9603.28357655566</v>
      </c>
      <c r="AA704" s="376" t="n">
        <f aca="false">+[2]data1cf!Z704</f>
        <v>9059.82395044643</v>
      </c>
      <c r="AB704" s="376"/>
      <c r="AC704" s="377" t="n">
        <f aca="false">XNPV(0.1,B704:AA704,$B$1:$AA$1)</f>
        <v>40945.0750723044</v>
      </c>
      <c r="AD704" s="377" t="n">
        <f aca="false">SUMPRODUCT(B704:AA704,$B$1010:$AA$1010)</f>
        <v>75592.0990193245</v>
      </c>
      <c r="AE704" s="378" t="n">
        <f aca="false">SUMPRODUCT(B704:AA704,$B$1012:$AA$1012)</f>
        <v>55652.9890281159</v>
      </c>
      <c r="AF704" s="379" t="n">
        <f aca="false">XIRR(B704:AA704,$B$1:$AA$1)</f>
        <v>0.158097131854066</v>
      </c>
      <c r="AG704" s="380" t="n">
        <f aca="false">1-EXP(-(1/0.25)*(AD704/ABS($AD$1010)))</f>
        <v>0.982228896020877</v>
      </c>
    </row>
    <row r="705" customFormat="false" ht="12.75" hidden="false" customHeight="false" outlineLevel="0" collapsed="false">
      <c r="A705" s="371"/>
      <c r="B705" s="376" t="n">
        <f aca="false">+[2]data1cf!A705</f>
        <v>-116319.633744828</v>
      </c>
      <c r="C705" s="376" t="n">
        <f aca="false">+[2]data1cf!B705</f>
        <v>16039.8129718675</v>
      </c>
      <c r="D705" s="376" t="n">
        <f aca="false">+[2]data1cf!C705</f>
        <v>25128.8560633508</v>
      </c>
      <c r="E705" s="376" t="n">
        <f aca="false">+[2]data1cf!D705</f>
        <v>23649.8304520402</v>
      </c>
      <c r="F705" s="376" t="n">
        <f aca="false">+[2]data1cf!E705</f>
        <v>21966.349617288</v>
      </c>
      <c r="G705" s="376" t="n">
        <f aca="false">+[2]data1cf!F705</f>
        <v>20800.4441651051</v>
      </c>
      <c r="H705" s="376" t="n">
        <f aca="false">+[2]data1cf!G705</f>
        <v>19335.6193252937</v>
      </c>
      <c r="I705" s="376" t="n">
        <f aca="false">+[2]data1cf!H705</f>
        <v>18176.4937012653</v>
      </c>
      <c r="J705" s="376" t="n">
        <f aca="false">+[2]data1cf!I705</f>
        <v>17383.7946898576</v>
      </c>
      <c r="K705" s="376" t="n">
        <f aca="false">+[2]data1cf!J705</f>
        <v>16691.3287280773</v>
      </c>
      <c r="L705" s="376" t="n">
        <f aca="false">+[2]data1cf!K705</f>
        <v>15811.2284147325</v>
      </c>
      <c r="M705" s="376" t="n">
        <f aca="false">+[2]data1cf!L705</f>
        <v>15042.668768743</v>
      </c>
      <c r="N705" s="376" t="n">
        <f aca="false">+[2]data1cf!M705</f>
        <v>14238.7561832684</v>
      </c>
      <c r="O705" s="376" t="n">
        <f aca="false">+[2]data1cf!N705</f>
        <v>13535.385604388</v>
      </c>
      <c r="P705" s="376" t="n">
        <f aca="false">+[2]data1cf!O705</f>
        <v>14650.1034093941</v>
      </c>
      <c r="Q705" s="376" t="n">
        <f aca="false">+[2]data1cf!P705</f>
        <v>16041.074964449</v>
      </c>
      <c r="R705" s="376" t="n">
        <f aca="false">+[2]data1cf!Q705</f>
        <v>14385.4185922851</v>
      </c>
      <c r="S705" s="376" t="n">
        <f aca="false">+[2]data1cf!R705</f>
        <v>10444.2047969863</v>
      </c>
      <c r="T705" s="376" t="n">
        <f aca="false">+[2]data1cf!S705</f>
        <v>9838.36908883179</v>
      </c>
      <c r="U705" s="376" t="n">
        <f aca="false">+[2]data1cf!T705</f>
        <v>9232.56315709681</v>
      </c>
      <c r="V705" s="376" t="n">
        <f aca="false">+[2]data1cf!U705</f>
        <v>8626.7878950739</v>
      </c>
      <c r="W705" s="376" t="n">
        <f aca="false">+[2]data1cf!V705</f>
        <v>12319.5199682608</v>
      </c>
      <c r="X705" s="376" t="n">
        <f aca="false">+[2]data1cf!W705</f>
        <v>11713.8088335389</v>
      </c>
      <c r="Y705" s="376" t="n">
        <f aca="false">+[2]data1cf!X705</f>
        <v>11108.1312124394</v>
      </c>
      <c r="Z705" s="376" t="n">
        <f aca="false">+[2]data1cf!Y705</f>
        <v>10502.4881103711</v>
      </c>
      <c r="AA705" s="376" t="n">
        <f aca="false">+[2]data1cf!Z705</f>
        <v>9896.8805629049</v>
      </c>
      <c r="AB705" s="376"/>
      <c r="AC705" s="377" t="n">
        <f aca="false">XNPV(0.1,B705:AA705,$B$1:$AA$1)</f>
        <v>43673.1934685492</v>
      </c>
      <c r="AD705" s="377" t="n">
        <f aca="false">SUMPRODUCT(B705:AA705,$B$1010:$AA$1010)</f>
        <v>81818.6972849303</v>
      </c>
      <c r="AE705" s="378" t="n">
        <f aca="false">SUMPRODUCT(B705:AA705,$B$1012:$AA$1012)</f>
        <v>59890.8061794795</v>
      </c>
      <c r="AF705" s="379" t="n">
        <f aca="false">XIRR(B705:AA705,$B$1:$AA$1)</f>
        <v>0.155748479997871</v>
      </c>
      <c r="AG705" s="380" t="n">
        <f aca="false">1-EXP(-(1/0.25)*(AD705/ABS($AD$1010)))</f>
        <v>0.987249077701882</v>
      </c>
    </row>
    <row r="706" customFormat="false" ht="12.75" hidden="false" customHeight="false" outlineLevel="0" collapsed="false">
      <c r="A706" s="371"/>
      <c r="B706" s="376" t="n">
        <f aca="false">+[2]data1cf!A706</f>
        <v>-105660.299516648</v>
      </c>
      <c r="C706" s="376" t="n">
        <f aca="false">+[2]data1cf!B706</f>
        <v>14798.5166621725</v>
      </c>
      <c r="D706" s="376" t="n">
        <f aca="false">+[2]data1cf!C706</f>
        <v>23041.097803243</v>
      </c>
      <c r="E706" s="376" t="n">
        <f aca="false">+[2]data1cf!D706</f>
        <v>21686.357951548</v>
      </c>
      <c r="F706" s="376" t="n">
        <f aca="false">+[2]data1cf!E706</f>
        <v>20112.8491128659</v>
      </c>
      <c r="G706" s="376" t="n">
        <f aca="false">+[2]data1cf!F706</f>
        <v>19054.3617152224</v>
      </c>
      <c r="H706" s="376" t="n">
        <f aca="false">+[2]data1cf!G706</f>
        <v>17723.1944892156</v>
      </c>
      <c r="I706" s="376" t="n">
        <f aca="false">+[2]data1cf!H706</f>
        <v>16670.2891741858</v>
      </c>
      <c r="J706" s="376" t="n">
        <f aca="false">+[2]data1cf!I706</f>
        <v>15950.2317576052</v>
      </c>
      <c r="K706" s="376" t="n">
        <f aca="false">+[2]data1cf!J706</f>
        <v>15321.8161759357</v>
      </c>
      <c r="L706" s="376" t="n">
        <f aca="false">+[2]data1cf!K706</f>
        <v>14521.7727925091</v>
      </c>
      <c r="M706" s="376" t="n">
        <f aca="false">+[2]data1cf!L706</f>
        <v>13823.6426507843</v>
      </c>
      <c r="N706" s="376" t="n">
        <f aca="false">+[2]data1cf!M706</f>
        <v>13093.3992530722</v>
      </c>
      <c r="O706" s="376" t="n">
        <f aca="false">+[2]data1cf!N706</f>
        <v>12455.0980523025</v>
      </c>
      <c r="P706" s="376" t="n">
        <f aca="false">+[2]data1cf!O706</f>
        <v>13467.0513160861</v>
      </c>
      <c r="Q706" s="376" t="n">
        <f aca="false">+[2]data1cf!P706</f>
        <v>14730.556593696</v>
      </c>
      <c r="R706" s="376" t="n">
        <f aca="false">+[2]data1cf!Q706</f>
        <v>13226.6217673258</v>
      </c>
      <c r="S706" s="376" t="n">
        <f aca="false">+[2]data1cf!R706</f>
        <v>9646.57412907455</v>
      </c>
      <c r="T706" s="376" t="n">
        <f aca="false">+[2]data1cf!S706</f>
        <v>9096.25617912374</v>
      </c>
      <c r="U706" s="376" t="n">
        <f aca="false">+[2]data1cf!T706</f>
        <v>8545.96527693177</v>
      </c>
      <c r="V706" s="376" t="n">
        <f aca="false">+[2]data1cf!U706</f>
        <v>7995.70223393141</v>
      </c>
      <c r="W706" s="376" t="n">
        <f aca="false">+[2]data1cf!V706</f>
        <v>11350.0385942366</v>
      </c>
      <c r="X706" s="376" t="n">
        <f aca="false">+[2]data1cf!W706</f>
        <v>10799.83380202</v>
      </c>
      <c r="Y706" s="376" t="n">
        <f aca="false">+[2]data1cf!X706</f>
        <v>10249.6594522942</v>
      </c>
      <c r="Z706" s="376" t="n">
        <f aca="false">+[2]data1cf!Y706</f>
        <v>9699.51645833407</v>
      </c>
      <c r="AA706" s="376" t="n">
        <f aca="false">+[2]data1cf!Z706</f>
        <v>9149.40576081247</v>
      </c>
      <c r="AB706" s="376"/>
      <c r="AC706" s="377" t="n">
        <f aca="false">XNPV(0.1,B706:AA706,$B$1:$AA$1)</f>
        <v>41260.4074176075</v>
      </c>
      <c r="AD706" s="377" t="n">
        <f aca="false">SUMPRODUCT(B706:AA706,$B$1010:$AA$1010)</f>
        <v>76283.132656984</v>
      </c>
      <c r="AE706" s="378" t="n">
        <f aca="false">SUMPRODUCT(B706:AA706,$B$1012:$AA$1012)</f>
        <v>56130.6964428882</v>
      </c>
      <c r="AF706" s="379" t="n">
        <f aca="false">XIRR(B706:AA706,$B$1:$AA$1)</f>
        <v>0.157862337519651</v>
      </c>
      <c r="AG706" s="380" t="n">
        <f aca="false">1-EXP(-(1/0.25)*(AD706/ABS($AD$1010)))</f>
        <v>0.982871711230202</v>
      </c>
    </row>
    <row r="707" customFormat="false" ht="12.75" hidden="false" customHeight="false" outlineLevel="0" collapsed="false">
      <c r="A707" s="371"/>
      <c r="B707" s="376" t="n">
        <f aca="false">+[2]data1cf!A707</f>
        <v>-91178.8575311815</v>
      </c>
      <c r="C707" s="376" t="n">
        <f aca="false">+[2]data1cf!B707</f>
        <v>13040.3247113015</v>
      </c>
      <c r="D707" s="376" t="n">
        <f aca="false">+[2]data1cf!C707</f>
        <v>20082.1160507385</v>
      </c>
      <c r="E707" s="376" t="n">
        <f aca="false">+[2]data1cf!D707</f>
        <v>18990.9628901904</v>
      </c>
      <c r="F707" s="376" t="n">
        <f aca="false">+[2]data1cf!E707</f>
        <v>17594.7406222006</v>
      </c>
      <c r="G707" s="376" t="n">
        <f aca="false">+[2]data1cf!F707</f>
        <v>16682.1880729918</v>
      </c>
      <c r="H707" s="376" t="n">
        <f aca="false">+[2]data1cf!G707</f>
        <v>15532.603949531</v>
      </c>
      <c r="I707" s="376" t="n">
        <f aca="false">+[2]data1cf!H707</f>
        <v>14624.0062628681</v>
      </c>
      <c r="J707" s="376" t="n">
        <f aca="false">+[2]data1cf!I707</f>
        <v>14002.6374715529</v>
      </c>
      <c r="K707" s="376" t="n">
        <f aca="false">+[2]data1cf!J707</f>
        <v>13461.2387564029</v>
      </c>
      <c r="L707" s="376" t="n">
        <f aca="false">+[2]data1cf!K707</f>
        <v>12769.9582432765</v>
      </c>
      <c r="M707" s="376" t="n">
        <f aca="false">+[2]data1cf!L707</f>
        <v>12167.5114489578</v>
      </c>
      <c r="N707" s="376" t="n">
        <f aca="false">+[2]data1cf!M707</f>
        <v>11537.3527325084</v>
      </c>
      <c r="O707" s="376" t="n">
        <f aca="false">+[2]data1cf!N707</f>
        <v>10987.4527774421</v>
      </c>
      <c r="P707" s="376" t="n">
        <f aca="false">+[2]data1cf!O707</f>
        <v>11859.793312136</v>
      </c>
      <c r="Q707" s="376" t="n">
        <f aca="false">+[2]data1cf!P707</f>
        <v>12950.126845394</v>
      </c>
      <c r="R707" s="376" t="n">
        <f aca="false">+[2]data1cf!Q707</f>
        <v>11652.3162211852</v>
      </c>
      <c r="S707" s="376" t="n">
        <f aca="false">+[2]data1cf!R707</f>
        <v>8562.93775967968</v>
      </c>
      <c r="T707" s="376" t="n">
        <f aca="false">+[2]data1cf!S707</f>
        <v>8088.04451988236</v>
      </c>
      <c r="U707" s="376" t="n">
        <f aca="false">+[2]data1cf!T707</f>
        <v>7613.17462076986</v>
      </c>
      <c r="V707" s="376" t="n">
        <f aca="false">+[2]data1cf!U707</f>
        <v>7138.32876256274</v>
      </c>
      <c r="W707" s="376" t="n">
        <f aca="false">+[2]data1cf!V707</f>
        <v>10032.9311676954</v>
      </c>
      <c r="X707" s="376" t="n">
        <f aca="false">+[2]data1cf!W707</f>
        <v>9558.13557661736</v>
      </c>
      <c r="Y707" s="376" t="n">
        <f aca="false">+[2]data1cf!X707</f>
        <v>9083.3662556857</v>
      </c>
      <c r="Z707" s="376" t="n">
        <f aca="false">+[2]data1cf!Y707</f>
        <v>8608.62399300484</v>
      </c>
      <c r="AA707" s="376" t="n">
        <f aca="false">+[2]data1cf!Z707</f>
        <v>8133.9096003223</v>
      </c>
      <c r="AB707" s="376"/>
      <c r="AC707" s="377" t="n">
        <f aca="false">XNPV(0.1,B707:AA707,$B$1:$AA$1)</f>
        <v>37794.9400933322</v>
      </c>
      <c r="AD707" s="377" t="n">
        <f aca="false">SUMPRODUCT(B707:AA707,$B$1010:$AA$1010)</f>
        <v>68560.3953647604</v>
      </c>
      <c r="AE707" s="378" t="n">
        <f aca="false">SUMPRODUCT(B707:AA707,$B$1012:$AA$1012)</f>
        <v>50825.9623346901</v>
      </c>
      <c r="AF707" s="379" t="n">
        <f aca="false">XIRR(B707:AA707,$B$1:$AA$1)</f>
        <v>0.161132591785456</v>
      </c>
      <c r="AG707" s="380" t="n">
        <f aca="false">1-EXP(-(1/0.25)*(AD707/ABS($AD$1010)))</f>
        <v>0.974145930903595</v>
      </c>
    </row>
    <row r="708" customFormat="false" ht="12.75" hidden="false" customHeight="false" outlineLevel="0" collapsed="false">
      <c r="A708" s="371"/>
      <c r="B708" s="376" t="n">
        <f aca="false">+[2]data1cf!A708</f>
        <v>-96477.7389274091</v>
      </c>
      <c r="C708" s="376" t="n">
        <f aca="false">+[2]data1cf!B708</f>
        <v>13669.7031141111</v>
      </c>
      <c r="D708" s="376" t="n">
        <f aca="false">+[2]data1cf!C708</f>
        <v>21094.26254419</v>
      </c>
      <c r="E708" s="376" t="n">
        <f aca="false">+[2]data1cf!D708</f>
        <v>19955.6767115222</v>
      </c>
      <c r="F708" s="376" t="n">
        <f aca="false">+[2]data1cf!E708</f>
        <v>18516.1376935876</v>
      </c>
      <c r="G708" s="376" t="n">
        <f aca="false">+[2]data1cf!F708</f>
        <v>17550.1863561774</v>
      </c>
      <c r="H708" s="376" t="n">
        <f aca="false">+[2]data1cf!G708</f>
        <v>16334.1594485716</v>
      </c>
      <c r="I708" s="376" t="n">
        <f aca="false">+[2]data1cf!H708</f>
        <v>15372.7583872133</v>
      </c>
      <c r="J708" s="376" t="n">
        <f aca="false">+[2]data1cf!I708</f>
        <v>14715.2785980457</v>
      </c>
      <c r="K708" s="376" t="n">
        <f aca="false">+[2]data1cf!J708</f>
        <v>14142.0396797155</v>
      </c>
      <c r="L708" s="376" t="n">
        <f aca="false">+[2]data1cf!K708</f>
        <v>13410.9619177645</v>
      </c>
      <c r="M708" s="376" t="n">
        <f aca="false">+[2]data1cf!L708</f>
        <v>12773.5037820334</v>
      </c>
      <c r="N708" s="376" t="n">
        <f aca="false">+[2]data1cf!M708</f>
        <v>12106.7232391027</v>
      </c>
      <c r="O708" s="376" t="n">
        <f aca="false">+[2]data1cf!N708</f>
        <v>11524.4765248717</v>
      </c>
      <c r="P708" s="376" t="n">
        <f aca="false">+[2]data1cf!O708</f>
        <v>12447.9025311362</v>
      </c>
      <c r="Q708" s="376" t="n">
        <f aca="false">+[2]data1cf!P708</f>
        <v>13601.6010618454</v>
      </c>
      <c r="R708" s="376" t="n">
        <f aca="false">+[2]data1cf!Q708</f>
        <v>12228.3678587773</v>
      </c>
      <c r="S708" s="376" t="n">
        <f aca="false">+[2]data1cf!R708</f>
        <v>8959.44941948711</v>
      </c>
      <c r="T708" s="376" t="n">
        <f aca="false">+[2]data1cf!S708</f>
        <v>8456.95764400189</v>
      </c>
      <c r="U708" s="376" t="n">
        <f aca="false">+[2]data1cf!T708</f>
        <v>7954.49056565104</v>
      </c>
      <c r="V708" s="376" t="n">
        <f aca="false">+[2]data1cf!U708</f>
        <v>7452.0489253486</v>
      </c>
      <c r="W708" s="376" t="n">
        <f aca="false">+[2]data1cf!V708</f>
        <v>10514.8718505595</v>
      </c>
      <c r="X708" s="376" t="n">
        <f aca="false">+[2]data1cf!W708</f>
        <v>10012.4833986725</v>
      </c>
      <c r="Y708" s="376" t="n">
        <f aca="false">+[2]data1cf!X708</f>
        <v>9510.12274362787</v>
      </c>
      <c r="Z708" s="376" t="n">
        <f aca="false">+[2]data1cf!Y708</f>
        <v>9007.7907193308</v>
      </c>
      <c r="AA708" s="376" t="n">
        <f aca="false">+[2]data1cf!Z708</f>
        <v>8505.48818470378</v>
      </c>
      <c r="AB708" s="376"/>
      <c r="AC708" s="377" t="n">
        <f aca="false">XNPV(0.1,B708:AA708,$B$1:$AA$1)</f>
        <v>38975.7974299968</v>
      </c>
      <c r="AD708" s="377" t="n">
        <f aca="false">SUMPRODUCT(B708:AA708,$B$1010:$AA$1010)</f>
        <v>71291.0861176059</v>
      </c>
      <c r="AE708" s="378" t="n">
        <f aca="false">SUMPRODUCT(B708:AA708,$B$1012:$AA$1012)</f>
        <v>52675.0931751722</v>
      </c>
      <c r="AF708" s="379" t="n">
        <f aca="false">XIRR(B708:AA708,$B$1:$AA$1)</f>
        <v>0.159661324893034</v>
      </c>
      <c r="AG708" s="380" t="n">
        <f aca="false">1-EXP(-(1/0.25)*(AD708/ABS($AD$1010)))</f>
        <v>0.977648763828884</v>
      </c>
    </row>
    <row r="709" customFormat="false" ht="12.75" hidden="false" customHeight="false" outlineLevel="0" collapsed="false">
      <c r="A709" s="371"/>
      <c r="B709" s="376" t="n">
        <f aca="false">+[2]data1cf!A709</f>
        <v>-100831.911770363</v>
      </c>
      <c r="C709" s="376" t="n">
        <f aca="false">+[2]data1cf!B709</f>
        <v>14246.5978889706</v>
      </c>
      <c r="D709" s="376" t="n">
        <f aca="false">+[2]data1cf!C709</f>
        <v>22029.14815335</v>
      </c>
      <c r="E709" s="376" t="n">
        <f aca="false">+[2]data1cf!D709</f>
        <v>20779.2525067039</v>
      </c>
      <c r="F709" s="376" t="n">
        <f aca="false">+[2]data1cf!E709</f>
        <v>19273.2639256762</v>
      </c>
      <c r="G709" s="376" t="n">
        <f aca="false">+[2]data1cf!F709</f>
        <v>18263.4339776599</v>
      </c>
      <c r="H709" s="376" t="n">
        <f aca="false">+[2]data1cf!G709</f>
        <v>16992.8100061264</v>
      </c>
      <c r="I709" s="376" t="n">
        <f aca="false">+[2]data1cf!H709</f>
        <v>15988.0195946539</v>
      </c>
      <c r="J709" s="376" t="n">
        <f aca="false">+[2]data1cf!I709</f>
        <v>15300.8668397367</v>
      </c>
      <c r="K709" s="376" t="n">
        <f aca="false">+[2]data1cf!J709</f>
        <v>14701.4643337294</v>
      </c>
      <c r="L709" s="376" t="n">
        <f aca="false">+[2]data1cf!K709</f>
        <v>13937.6845565608</v>
      </c>
      <c r="M709" s="376" t="n">
        <f aca="false">+[2]data1cf!L709</f>
        <v>13271.4570597938</v>
      </c>
      <c r="N709" s="376" t="n">
        <f aca="false">+[2]data1cf!M709</f>
        <v>12574.5837953243</v>
      </c>
      <c r="O709" s="376" t="n">
        <f aca="false">+[2]data1cf!N709</f>
        <v>11965.7572485247</v>
      </c>
      <c r="P709" s="376" t="n">
        <f aca="false">+[2]data1cf!O709</f>
        <v>12931.1609773215</v>
      </c>
      <c r="Q709" s="376" t="n">
        <f aca="false">+[2]data1cf!P709</f>
        <v>14136.9275070035</v>
      </c>
      <c r="R709" s="376" t="n">
        <f aca="false">+[2]data1cf!Q709</f>
        <v>12701.7184037296</v>
      </c>
      <c r="S709" s="376" t="n">
        <f aca="false">+[2]data1cf!R709</f>
        <v>9285.26918633014</v>
      </c>
      <c r="T709" s="376" t="n">
        <f aca="false">+[2]data1cf!S709</f>
        <v>8760.0992669855</v>
      </c>
      <c r="U709" s="376" t="n">
        <f aca="false">+[2]data1cf!T709</f>
        <v>8234.95515939085</v>
      </c>
      <c r="V709" s="376" t="n">
        <f aca="false">+[2]data1cf!U709</f>
        <v>7709.83763789866</v>
      </c>
      <c r="W709" s="376" t="n">
        <f aca="false">+[2]data1cf!V709</f>
        <v>10910.889967654</v>
      </c>
      <c r="X709" s="376" t="n">
        <f aca="false">+[2]data1cf!W709</f>
        <v>10385.8280350435</v>
      </c>
      <c r="Y709" s="376" t="n">
        <f aca="false">+[2]data1cf!X709</f>
        <v>9860.79515378498</v>
      </c>
      <c r="Z709" s="376" t="n">
        <f aca="false">+[2]data1cf!Y709</f>
        <v>9335.79219541901</v>
      </c>
      <c r="AA709" s="376" t="n">
        <f aca="false">+[2]data1cf!Z709</f>
        <v>8810.82005763238</v>
      </c>
      <c r="AB709" s="376"/>
      <c r="AC709" s="377" t="n">
        <f aca="false">XNPV(0.1,B709:AA709,$B$1:$AA$1)</f>
        <v>40108.8556493381</v>
      </c>
      <c r="AD709" s="377" t="n">
        <f aca="false">SUMPRODUCT(B709:AA709,$B$1010:$AA$1010)</f>
        <v>73710.8016015611</v>
      </c>
      <c r="AE709" s="378" t="n">
        <f aca="false">SUMPRODUCT(B709:AA709,$B$1012:$AA$1012)</f>
        <v>54365.1342279831</v>
      </c>
      <c r="AF709" s="379" t="n">
        <f aca="false">XIRR(B709:AA709,$B$1:$AA$1)</f>
        <v>0.158861350454923</v>
      </c>
      <c r="AG709" s="380" t="n">
        <f aca="false">1-EXP(-(1/0.25)*(AD709/ABS($AD$1010)))</f>
        <v>0.980353978331993</v>
      </c>
    </row>
    <row r="710" customFormat="false" ht="12.75" hidden="false" customHeight="false" outlineLevel="0" collapsed="false">
      <c r="A710" s="371"/>
      <c r="B710" s="376" t="n">
        <f aca="false">+[2]data1cf!A710</f>
        <v>-91073.4115478069</v>
      </c>
      <c r="C710" s="376" t="n">
        <f aca="false">+[2]data1cf!B710</f>
        <v>13028.2828601251</v>
      </c>
      <c r="D710" s="376" t="n">
        <f aca="false">+[2]data1cf!C710</f>
        <v>20070.2645197026</v>
      </c>
      <c r="E710" s="376" t="n">
        <f aca="false">+[2]data1cf!D710</f>
        <v>18957.8109370162</v>
      </c>
      <c r="F710" s="376" t="n">
        <f aca="false">+[2]data1cf!E710</f>
        <v>17576.4051258938</v>
      </c>
      <c r="G710" s="376" t="n">
        <f aca="false">+[2]data1cf!F710</f>
        <v>16664.9151948701</v>
      </c>
      <c r="H710" s="376" t="n">
        <f aca="false">+[2]data1cf!G710</f>
        <v>15516.6532607902</v>
      </c>
      <c r="I710" s="376" t="n">
        <f aca="false">+[2]data1cf!H710</f>
        <v>14609.1063437811</v>
      </c>
      <c r="J710" s="376" t="n">
        <f aca="false">+[2]data1cf!I710</f>
        <v>13988.4561493535</v>
      </c>
      <c r="K710" s="376" t="n">
        <f aca="false">+[2]data1cf!J710</f>
        <v>13447.6910436928</v>
      </c>
      <c r="L710" s="376" t="n">
        <f aca="false">+[2]data1cf!K710</f>
        <v>12757.2024826264</v>
      </c>
      <c r="M710" s="376" t="n">
        <f aca="false">+[2]data1cf!L710</f>
        <v>12155.4524023968</v>
      </c>
      <c r="N710" s="376" t="n">
        <f aca="false">+[2]data1cf!M710</f>
        <v>11526.0224481553</v>
      </c>
      <c r="O710" s="376" t="n">
        <f aca="false">+[2]data1cf!N710</f>
        <v>10976.7661828745</v>
      </c>
      <c r="P710" s="376" t="n">
        <f aca="false">+[2]data1cf!O710</f>
        <v>11848.0901336174</v>
      </c>
      <c r="Q710" s="376" t="n">
        <f aca="false">+[2]data1cf!P710</f>
        <v>12937.1627244296</v>
      </c>
      <c r="R710" s="376" t="n">
        <f aca="false">+[2]data1cf!Q710</f>
        <v>11640.8529845398</v>
      </c>
      <c r="S710" s="376" t="n">
        <f aca="false">+[2]data1cf!R710</f>
        <v>8555.0473090805</v>
      </c>
      <c r="T710" s="376" t="n">
        <f aca="false">+[2]data1cf!S710</f>
        <v>8080.70327099532</v>
      </c>
      <c r="U710" s="376" t="n">
        <f aca="false">+[2]data1cf!T710</f>
        <v>7606.38254660207</v>
      </c>
      <c r="V710" s="376" t="n">
        <f aca="false">+[2]data1cf!U710</f>
        <v>7132.08583531153</v>
      </c>
      <c r="W710" s="376" t="n">
        <f aca="false">+[2]data1cf!V710</f>
        <v>10023.3407078544</v>
      </c>
      <c r="X710" s="376" t="n">
        <f aca="false">+[2]data1cf!W710</f>
        <v>9549.09420556028</v>
      </c>
      <c r="Y710" s="376" t="n">
        <f aca="false">+[2]data1cf!X710</f>
        <v>9074.87394303182</v>
      </c>
      <c r="Z710" s="376" t="n">
        <f aca="false">+[2]data1cf!Y710</f>
        <v>8600.68070746199</v>
      </c>
      <c r="AA710" s="376" t="n">
        <f aca="false">+[2]data1cf!Z710</f>
        <v>8126.51530965956</v>
      </c>
      <c r="AB710" s="376"/>
      <c r="AC710" s="377" t="n">
        <f aca="false">XNPV(0.1,B710:AA710,$B$1:$AA$1)</f>
        <v>37768.2479890385</v>
      </c>
      <c r="AD710" s="377" t="n">
        <f aca="false">SUMPRODUCT(B710:AA710,$B$1010:$AA$1010)</f>
        <v>68502.090748283</v>
      </c>
      <c r="AE710" s="378" t="n">
        <f aca="false">SUMPRODUCT(B710:AA710,$B$1012:$AA$1012)</f>
        <v>50785.5285874994</v>
      </c>
      <c r="AF710" s="379" t="n">
        <f aca="false">XIRR(B710:AA710,$B$1:$AA$1)</f>
        <v>0.161158354024931</v>
      </c>
      <c r="AG710" s="380" t="n">
        <f aca="false">1-EXP(-(1/0.25)*(AD710/ABS($AD$1010)))</f>
        <v>0.974065438438638</v>
      </c>
    </row>
    <row r="711" customFormat="false" ht="12.75" hidden="false" customHeight="false" outlineLevel="0" collapsed="false">
      <c r="A711" s="371"/>
      <c r="B711" s="376" t="n">
        <f aca="false">+[2]data1cf!A711</f>
        <v>-112352.461100533</v>
      </c>
      <c r="C711" s="376" t="n">
        <f aca="false">+[2]data1cf!B711</f>
        <v>15581.6286539033</v>
      </c>
      <c r="D711" s="376" t="n">
        <f aca="false">+[2]data1cf!C711</f>
        <v>24368.9500684966</v>
      </c>
      <c r="E711" s="376" t="n">
        <f aca="false">+[2]data1cf!D711</f>
        <v>22901.0623338444</v>
      </c>
      <c r="F711" s="376" t="n">
        <f aca="false">+[2]data1cf!E711</f>
        <v>21276.5169936059</v>
      </c>
      <c r="G711" s="376" t="n">
        <f aca="false">+[2]data1cf!F711</f>
        <v>20150.5902078528</v>
      </c>
      <c r="H711" s="376" t="n">
        <f aca="false">+[2]data1cf!G711</f>
        <v>18735.5098284211</v>
      </c>
      <c r="I711" s="376" t="n">
        <f aca="false">+[2]data1cf!H711</f>
        <v>17615.9170959511</v>
      </c>
      <c r="J711" s="376" t="n">
        <f aca="false">+[2]data1cf!I711</f>
        <v>16850.2537081261</v>
      </c>
      <c r="K711" s="376" t="n">
        <f aca="false">+[2]data1cf!J711</f>
        <v>16181.6259064403</v>
      </c>
      <c r="L711" s="376" t="n">
        <f aca="false">+[2]data1cf!K711</f>
        <v>15331.321043314</v>
      </c>
      <c r="M711" s="376" t="n">
        <f aca="false">+[2]data1cf!L711</f>
        <v>14588.9737288538</v>
      </c>
      <c r="N711" s="376" t="n">
        <f aca="false">+[2]data1cf!M711</f>
        <v>13812.4792147298</v>
      </c>
      <c r="O711" s="376" t="n">
        <f aca="false">+[2]data1cf!N711</f>
        <v>13133.3260448635</v>
      </c>
      <c r="P711" s="376" t="n">
        <f aca="false">+[2]data1cf!O711</f>
        <v>14209.797120007</v>
      </c>
      <c r="Q711" s="376" t="n">
        <f aca="false">+[2]data1cf!P711</f>
        <v>15553.3284955792</v>
      </c>
      <c r="R711" s="376" t="n">
        <f aca="false">+[2]data1cf!Q711</f>
        <v>13954.1395868739</v>
      </c>
      <c r="S711" s="376" t="n">
        <f aca="false">+[2]data1cf!R711</f>
        <v>10147.3439895238</v>
      </c>
      <c r="T711" s="376" t="n">
        <f aca="false">+[2]data1cf!S711</f>
        <v>9562.17078494628</v>
      </c>
      <c r="U711" s="376" t="n">
        <f aca="false">+[2]data1cf!T711</f>
        <v>8977.02634124006</v>
      </c>
      <c r="V711" s="376" t="n">
        <f aca="false">+[2]data1cf!U711</f>
        <v>8391.91152123126</v>
      </c>
      <c r="W711" s="376" t="n">
        <f aca="false">+[2]data1cf!V711</f>
        <v>11958.7000611399</v>
      </c>
      <c r="X711" s="376" t="n">
        <f aca="false">+[2]data1cf!W711</f>
        <v>11373.64718132</v>
      </c>
      <c r="Y711" s="376" t="n">
        <f aca="false">+[2]data1cf!X711</f>
        <v>10788.6266721142</v>
      </c>
      <c r="Z711" s="376" t="n">
        <f aca="false">+[2]data1cf!Y711</f>
        <v>10203.6395046407</v>
      </c>
      <c r="AA711" s="376" t="n">
        <f aca="false">+[2]data1cf!Z711</f>
        <v>9618.68667915167</v>
      </c>
      <c r="AB711" s="376"/>
      <c r="AC711" s="377" t="n">
        <f aca="false">XNPV(0.1,B711:AA711,$B$1:$AA$1)</f>
        <v>42779.2745478208</v>
      </c>
      <c r="AD711" s="377" t="n">
        <f aca="false">SUMPRODUCT(B711:AA711,$B$1010:$AA$1010)</f>
        <v>79762.1547761397</v>
      </c>
      <c r="AE711" s="378" t="n">
        <f aca="false">SUMPRODUCT(B711:AA711,$B$1012:$AA$1012)</f>
        <v>58495.232719866</v>
      </c>
      <c r="AF711" s="379" t="n">
        <f aca="false">XIRR(B711:AA711,$B$1:$AA$1)</f>
        <v>0.156496917846114</v>
      </c>
      <c r="AG711" s="380" t="n">
        <f aca="false">1-EXP(-(1/0.25)*(AD711/ABS($AD$1010)))</f>
        <v>0.985771487641971</v>
      </c>
    </row>
    <row r="712" customFormat="false" ht="12.75" hidden="false" customHeight="false" outlineLevel="0" collapsed="false">
      <c r="A712" s="371"/>
      <c r="B712" s="376" t="n">
        <f aca="false">+[2]data1cf!A712</f>
        <v>-97770.7788386914</v>
      </c>
      <c r="C712" s="376" t="n">
        <f aca="false">+[2]data1cf!B712</f>
        <v>13809.6100341237</v>
      </c>
      <c r="D712" s="376" t="n">
        <f aca="false">+[2]data1cf!C712</f>
        <v>21385.217963032</v>
      </c>
      <c r="E712" s="376" t="n">
        <f aca="false">+[2]data1cf!D712</f>
        <v>20171.11471482</v>
      </c>
      <c r="F712" s="376" t="n">
        <f aca="false">+[2]data1cf!E712</f>
        <v>18740.9782020561</v>
      </c>
      <c r="G712" s="376" t="n">
        <f aca="false">+[2]data1cf!F712</f>
        <v>17761.9964230875</v>
      </c>
      <c r="H712" s="376" t="n">
        <f aca="false">+[2]data1cf!G712</f>
        <v>16529.7560611142</v>
      </c>
      <c r="I712" s="376" t="n">
        <f aca="false">+[2]data1cf!H712</f>
        <v>15555.4698517736</v>
      </c>
      <c r="J712" s="376" t="n">
        <f aca="false">+[2]data1cf!I712</f>
        <v>14889.1782100717</v>
      </c>
      <c r="K712" s="376" t="n">
        <f aca="false">+[2]data1cf!J712</f>
        <v>14308.1696040629</v>
      </c>
      <c r="L712" s="376" t="n">
        <f aca="false">+[2]data1cf!K712</f>
        <v>13567.3804658343</v>
      </c>
      <c r="M712" s="376" t="n">
        <f aca="false">+[2]data1cf!L712</f>
        <v>12921.3788171598</v>
      </c>
      <c r="N712" s="376" t="n">
        <f aca="false">+[2]data1cf!M712</f>
        <v>12245.6617686303</v>
      </c>
      <c r="O712" s="376" t="n">
        <f aca="false">+[2]data1cf!N712</f>
        <v>11655.5217562722</v>
      </c>
      <c r="P712" s="376" t="n">
        <f aca="false">+[2]data1cf!O712</f>
        <v>12591.4137055705</v>
      </c>
      <c r="Q712" s="376" t="n">
        <f aca="false">+[2]data1cf!P712</f>
        <v>13760.574645146</v>
      </c>
      <c r="R712" s="376" t="n">
        <f aca="false">+[2]data1cf!Q712</f>
        <v>12368.9367265568</v>
      </c>
      <c r="S712" s="376" t="n">
        <f aca="false">+[2]data1cf!R712</f>
        <v>9056.2067090133</v>
      </c>
      <c r="T712" s="376" t="n">
        <f aca="false">+[2]data1cf!S712</f>
        <v>8546.98030305253</v>
      </c>
      <c r="U712" s="376" t="n">
        <f aca="false">+[2]data1cf!T712</f>
        <v>8037.7789252287</v>
      </c>
      <c r="V712" s="376" t="n">
        <f aca="false">+[2]data1cf!U712</f>
        <v>7528.60332638594</v>
      </c>
      <c r="W712" s="376" t="n">
        <f aca="false">+[2]data1cf!V712</f>
        <v>10632.4756410987</v>
      </c>
      <c r="X712" s="376" t="n">
        <f aca="false">+[2]data1cf!W712</f>
        <v>10123.3539435275</v>
      </c>
      <c r="Y712" s="376" t="n">
        <f aca="false">+[2]data1cf!X712</f>
        <v>9614.2604153449</v>
      </c>
      <c r="Z712" s="376" t="n">
        <f aca="false">+[2]data1cf!Y712</f>
        <v>9105.19590163264</v>
      </c>
      <c r="AA712" s="376" t="n">
        <f aca="false">+[2]data1cf!Z712</f>
        <v>8596.1612728248</v>
      </c>
      <c r="AB712" s="376"/>
      <c r="AC712" s="377" t="n">
        <f aca="false">XNPV(0.1,B712:AA712,$B$1:$AA$1)</f>
        <v>39272.8476947306</v>
      </c>
      <c r="AD712" s="377" t="n">
        <f aca="false">SUMPRODUCT(B712:AA712,$B$1010:$AA$1010)</f>
        <v>71967.0097997738</v>
      </c>
      <c r="AE712" s="378" t="n">
        <f aca="false">SUMPRODUCT(B712:AA712,$B$1012:$AA$1012)</f>
        <v>53135.6428888217</v>
      </c>
      <c r="AF712" s="379" t="n">
        <f aca="false">XIRR(B712:AA712,$B$1:$AA$1)</f>
        <v>0.159342772517166</v>
      </c>
      <c r="AG712" s="380" t="n">
        <f aca="false">1-EXP(-(1/0.25)*(AD712/ABS($AD$1010)))</f>
        <v>0.978439889771911</v>
      </c>
    </row>
    <row r="713" customFormat="false" ht="12.75" hidden="false" customHeight="false" outlineLevel="0" collapsed="false">
      <c r="A713" s="371"/>
      <c r="B713" s="376" t="n">
        <f aca="false">+[2]data1cf!A713</f>
        <v>-107859.641734276</v>
      </c>
      <c r="C713" s="376" t="n">
        <f aca="false">+[2]data1cf!B713</f>
        <v>15039.5326411398</v>
      </c>
      <c r="D713" s="376" t="n">
        <f aca="false">+[2]data1cf!C713</f>
        <v>23422.4157204803</v>
      </c>
      <c r="E713" s="376" t="n">
        <f aca="false">+[2]data1cf!D713</f>
        <v>22043.5529529007</v>
      </c>
      <c r="F713" s="376" t="n">
        <f aca="false">+[2]data1cf!E713</f>
        <v>20495.2821825594</v>
      </c>
      <c r="G713" s="376" t="n">
        <f aca="false">+[2]data1cf!F713</f>
        <v>19414.6311997212</v>
      </c>
      <c r="H713" s="376" t="n">
        <f aca="false">+[2]data1cf!G713</f>
        <v>18055.8863758594</v>
      </c>
      <c r="I713" s="376" t="n">
        <f aca="false">+[2]data1cf!H713</f>
        <v>16981.0646066731</v>
      </c>
      <c r="J713" s="376" t="n">
        <f aca="false">+[2]data1cf!I713</f>
        <v>16246.0190376583</v>
      </c>
      <c r="K713" s="376" t="n">
        <f aca="false">+[2]data1cf!J713</f>
        <v>15604.3879303267</v>
      </c>
      <c r="L713" s="376" t="n">
        <f aca="false">+[2]data1cf!K713</f>
        <v>14787.8263871339</v>
      </c>
      <c r="M713" s="376" t="n">
        <f aca="false">+[2]data1cf!L713</f>
        <v>14075.1645139913</v>
      </c>
      <c r="N713" s="376" t="n">
        <f aca="false">+[2]data1cf!M713</f>
        <v>13329.7209404225</v>
      </c>
      <c r="O713" s="376" t="n">
        <f aca="false">+[2]data1cf!N713</f>
        <v>12677.9939639626</v>
      </c>
      <c r="P713" s="376" t="n">
        <f aca="false">+[2]data1cf!O713</f>
        <v>13711.1506527584</v>
      </c>
      <c r="Q713" s="376" t="n">
        <f aca="false">+[2]data1cf!P713</f>
        <v>15000.9560687547</v>
      </c>
      <c r="R713" s="376" t="n">
        <f aca="false">+[2]data1cf!Q713</f>
        <v>13465.7165104148</v>
      </c>
      <c r="S713" s="376" t="n">
        <f aca="false">+[2]data1cf!R713</f>
        <v>9811.1493984545</v>
      </c>
      <c r="T713" s="376" t="n">
        <f aca="false">+[2]data1cf!S713</f>
        <v>9249.37646014966</v>
      </c>
      <c r="U713" s="376" t="n">
        <f aca="false">+[2]data1cf!T713</f>
        <v>8687.63113260868</v>
      </c>
      <c r="V713" s="376" t="n">
        <f aca="false">+[2]data1cf!U713</f>
        <v>8125.91424415447</v>
      </c>
      <c r="W713" s="376" t="n">
        <f aca="false">+[2]data1cf!V713</f>
        <v>11550.0718486081</v>
      </c>
      <c r="X713" s="376" t="n">
        <f aca="false">+[2]data1cf!W713</f>
        <v>10988.4144234404</v>
      </c>
      <c r="Y713" s="376" t="n">
        <f aca="false">+[2]data1cf!X713</f>
        <v>10426.7880744307</v>
      </c>
      <c r="Z713" s="376" t="n">
        <f aca="false">+[2]data1cf!Y713</f>
        <v>9865.19373386365</v>
      </c>
      <c r="AA713" s="376" t="n">
        <f aca="false">+[2]data1cf!Z713</f>
        <v>9303.63236199263</v>
      </c>
      <c r="AB713" s="376"/>
      <c r="AC713" s="377" t="n">
        <f aca="false">XNPV(0.1,B713:AA713,$B$1:$AA$1)</f>
        <v>41667.6530452184</v>
      </c>
      <c r="AD713" s="377" t="n">
        <f aca="false">SUMPRODUCT(B713:AA713,$B$1010:$AA$1010)</f>
        <v>77325.6251375338</v>
      </c>
      <c r="AE713" s="378" t="n">
        <f aca="false">SUMPRODUCT(B713:AA713,$B$1012:$AA$1012)</f>
        <v>56810.557908454</v>
      </c>
      <c r="AF713" s="379" t="n">
        <f aca="false">XIRR(B713:AA713,$B$1:$AA$1)</f>
        <v>0.157242728736025</v>
      </c>
      <c r="AG713" s="380" t="n">
        <f aca="false">1-EXP(-(1/0.25)*(AD713/ABS($AD$1010)))</f>
        <v>0.983797734483445</v>
      </c>
    </row>
    <row r="714" customFormat="false" ht="12.75" hidden="false" customHeight="false" outlineLevel="0" collapsed="false">
      <c r="A714" s="371"/>
      <c r="B714" s="376" t="n">
        <f aca="false">+[2]data1cf!A714</f>
        <v>-115868.358015079</v>
      </c>
      <c r="C714" s="376" t="n">
        <f aca="false">+[2]data1cf!B714</f>
        <v>15994.4459602313</v>
      </c>
      <c r="D714" s="376" t="n">
        <f aca="false">+[2]data1cf!C714</f>
        <v>25015.1698120141</v>
      </c>
      <c r="E714" s="376" t="n">
        <f aca="false">+[2]data1cf!D714</f>
        <v>23576.6025199254</v>
      </c>
      <c r="F714" s="376" t="n">
        <f aca="false">+[2]data1cf!E714</f>
        <v>21887.8794450597</v>
      </c>
      <c r="G714" s="376" t="n">
        <f aca="false">+[2]data1cf!F714</f>
        <v>20726.5216653593</v>
      </c>
      <c r="H714" s="376" t="n">
        <f aca="false">+[2]data1cf!G714</f>
        <v>19267.3553813183</v>
      </c>
      <c r="I714" s="376" t="n">
        <f aca="false">+[2]data1cf!H714</f>
        <v>18112.7267217749</v>
      </c>
      <c r="J714" s="376" t="n">
        <f aca="false">+[2]data1cf!I714</f>
        <v>17323.1030796177</v>
      </c>
      <c r="K714" s="376" t="n">
        <f aca="false">+[2]data1cf!J714</f>
        <v>16633.348767684</v>
      </c>
      <c r="L714" s="376" t="n">
        <f aca="false">+[2]data1cf!K714</f>
        <v>15756.6377607158</v>
      </c>
      <c r="M714" s="376" t="n">
        <f aca="false">+[2]data1cf!L714</f>
        <v>14991.0598324633</v>
      </c>
      <c r="N714" s="376" t="n">
        <f aca="false">+[2]data1cf!M714</f>
        <v>14190.2661206216</v>
      </c>
      <c r="O714" s="376" t="n">
        <f aca="false">+[2]data1cf!N714</f>
        <v>13489.6503320932</v>
      </c>
      <c r="P714" s="376" t="n">
        <f aca="false">+[2]data1cf!O714</f>
        <v>14600.0174766979</v>
      </c>
      <c r="Q714" s="376" t="n">
        <f aca="false">+[2]data1cf!P714</f>
        <v>15985.5925936506</v>
      </c>
      <c r="R714" s="376" t="n">
        <f aca="false">+[2]data1cf!Q714</f>
        <v>14336.3595355354</v>
      </c>
      <c r="S714" s="376" t="n">
        <f aca="false">+[2]data1cf!R714</f>
        <v>10410.4361437076</v>
      </c>
      <c r="T714" s="376" t="n">
        <f aca="false">+[2]data1cf!S714</f>
        <v>9806.95084659301</v>
      </c>
      <c r="U714" s="376" t="n">
        <f aca="false">+[2]data1cf!T714</f>
        <v>9203.49521037674</v>
      </c>
      <c r="V714" s="376" t="n">
        <f aca="false">+[2]data1cf!U714</f>
        <v>8600.07012488579</v>
      </c>
      <c r="W714" s="376" t="n">
        <f aca="false">+[2]data1cf!V714</f>
        <v>12278.4758087311</v>
      </c>
      <c r="X714" s="376" t="n">
        <f aca="false">+[2]data1cf!W714</f>
        <v>11675.1146017518</v>
      </c>
      <c r="Y714" s="376" t="n">
        <f aca="false">+[2]data1cf!X714</f>
        <v>11071.7867783748</v>
      </c>
      <c r="Z714" s="376" t="n">
        <f aca="false">+[2]data1cf!Y714</f>
        <v>10468.4933401083</v>
      </c>
      <c r="AA714" s="376" t="n">
        <f aca="false">+[2]data1cf!Z714</f>
        <v>9865.23531850567</v>
      </c>
      <c r="AB714" s="376"/>
      <c r="AC714" s="377" t="n">
        <f aca="false">XNPV(0.1,B714:AA714,$B$1:$AA$1)</f>
        <v>43564.1090816206</v>
      </c>
      <c r="AD714" s="377" t="n">
        <f aca="false">SUMPRODUCT(B714:AA714,$B$1010:$AA$1010)</f>
        <v>81576.8266143734</v>
      </c>
      <c r="AE714" s="378" t="n">
        <f aca="false">SUMPRODUCT(B714:AA714,$B$1012:$AA$1012)</f>
        <v>59724.325139556</v>
      </c>
      <c r="AF714" s="379" t="n">
        <f aca="false">XIRR(B714:AA714,$B$1:$AA$1)</f>
        <v>0.155819391527051</v>
      </c>
      <c r="AG714" s="380" t="n">
        <f aca="false">1-EXP(-(1/0.25)*(AD714/ABS($AD$1010)))</f>
        <v>0.987083586009538</v>
      </c>
    </row>
    <row r="715" customFormat="false" ht="12.75" hidden="false" customHeight="false" outlineLevel="0" collapsed="false">
      <c r="A715" s="371"/>
      <c r="B715" s="376" t="n">
        <f aca="false">+[2]data1cf!A715</f>
        <v>-92411.7914891226</v>
      </c>
      <c r="C715" s="376" t="n">
        <f aca="false">+[2]data1cf!B715</f>
        <v>13164.6611610238</v>
      </c>
      <c r="D715" s="376" t="n">
        <f aca="false">+[2]data1cf!C715</f>
        <v>20372.9687490714</v>
      </c>
      <c r="E715" s="376" t="n">
        <f aca="false">+[2]data1cf!D715</f>
        <v>19195.5055970167</v>
      </c>
      <c r="F715" s="376" t="n">
        <f aca="false">+[2]data1cf!E715</f>
        <v>17809.129594724</v>
      </c>
      <c r="G715" s="376" t="n">
        <f aca="false">+[2]data1cf!F715</f>
        <v>16884.1523138853</v>
      </c>
      <c r="H715" s="376" t="n">
        <f aca="false">+[2]data1cf!G715</f>
        <v>15719.1084058574</v>
      </c>
      <c r="I715" s="376" t="n">
        <f aca="false">+[2]data1cf!H715</f>
        <v>14798.224527282</v>
      </c>
      <c r="J715" s="376" t="n">
        <f aca="false">+[2]data1cf!I715</f>
        <v>14168.4534955356</v>
      </c>
      <c r="K715" s="376" t="n">
        <f aca="false">+[2]data1cf!J715</f>
        <v>13619.6462605881</v>
      </c>
      <c r="L715" s="376" t="n">
        <f aca="false">+[2]data1cf!K715</f>
        <v>12919.1057969477</v>
      </c>
      <c r="M715" s="376" t="n">
        <f aca="false">+[2]data1cf!L715</f>
        <v>12308.5126282318</v>
      </c>
      <c r="N715" s="376" t="n">
        <f aca="false">+[2]data1cf!M715</f>
        <v>11669.8328126872</v>
      </c>
      <c r="O715" s="376" t="n">
        <f aca="false">+[2]data1cf!N715</f>
        <v>11112.4064733104</v>
      </c>
      <c r="P715" s="376" t="n">
        <f aca="false">+[2]data1cf!O715</f>
        <v>11996.6334813838</v>
      </c>
      <c r="Q715" s="376" t="n">
        <f aca="false">+[2]data1cf!P715</f>
        <v>13101.7106654731</v>
      </c>
      <c r="R715" s="376" t="n">
        <f aca="false">+[2]data1cf!Q715</f>
        <v>11786.3508546119</v>
      </c>
      <c r="S715" s="376" t="n">
        <f aca="false">+[2]data1cf!R715</f>
        <v>8655.1973619505</v>
      </c>
      <c r="T715" s="376" t="n">
        <f aca="false">+[2]data1cf!S715</f>
        <v>8173.88254573078</v>
      </c>
      <c r="U715" s="376" t="n">
        <f aca="false">+[2]data1cf!T715</f>
        <v>7692.59138581207</v>
      </c>
      <c r="V715" s="376" t="n">
        <f aca="false">+[2]data1cf!U715</f>
        <v>7211.3245918834</v>
      </c>
      <c r="W715" s="376" t="n">
        <f aca="false">+[2]data1cf!V715</f>
        <v>10145.0682376135</v>
      </c>
      <c r="X715" s="376" t="n">
        <f aca="false">+[2]data1cf!W715</f>
        <v>9663.85239053344</v>
      </c>
      <c r="Y715" s="376" t="n">
        <f aca="false">+[2]data1cf!X715</f>
        <v>9182.66316882856</v>
      </c>
      <c r="Z715" s="376" t="n">
        <f aca="false">+[2]data1cf!Y715</f>
        <v>8701.50137126014</v>
      </c>
      <c r="AA715" s="376" t="n">
        <f aca="false">+[2]data1cf!Z715</f>
        <v>8220.36782055228</v>
      </c>
      <c r="AB715" s="376"/>
      <c r="AC715" s="377" t="n">
        <f aca="false">XNPV(0.1,B715:AA715,$B$1:$AA$1)</f>
        <v>38080.3676295328</v>
      </c>
      <c r="AD715" s="377" t="n">
        <f aca="false">SUMPRODUCT(B715:AA715,$B$1010:$AA$1010)</f>
        <v>69207.6182265001</v>
      </c>
      <c r="AE715" s="378" t="n">
        <f aca="false">SUMPRODUCT(B715:AA715,$B$1012:$AA$1012)</f>
        <v>51267.6049197924</v>
      </c>
      <c r="AF715" s="379" t="n">
        <f aca="false">XIRR(B715:AA715,$B$1:$AA$1)</f>
        <v>0.160795770562391</v>
      </c>
      <c r="AG715" s="380" t="n">
        <f aca="false">1-EXP(-(1/0.25)*(AD715/ABS($AD$1010)))</f>
        <v>0.975022849926983</v>
      </c>
    </row>
    <row r="716" customFormat="false" ht="12.75" hidden="false" customHeight="false" outlineLevel="0" collapsed="false">
      <c r="A716" s="371"/>
      <c r="B716" s="376" t="n">
        <f aca="false">+[2]data1cf!A716</f>
        <v>-104799.968815435</v>
      </c>
      <c r="C716" s="376" t="n">
        <f aca="false">+[2]data1cf!B716</f>
        <v>14744.2934565715</v>
      </c>
      <c r="D716" s="376" t="n">
        <f aca="false">+[2]data1cf!C716</f>
        <v>22852.4988794124</v>
      </c>
      <c r="E716" s="376" t="n">
        <f aca="false">+[2]data1cf!D716</f>
        <v>21533.8747660292</v>
      </c>
      <c r="F716" s="376" t="n">
        <f aca="false">+[2]data1cf!E716</f>
        <v>19963.2503335677</v>
      </c>
      <c r="G716" s="376" t="n">
        <f aca="false">+[2]data1cf!F716</f>
        <v>18913.4328066879</v>
      </c>
      <c r="H716" s="376" t="n">
        <f aca="false">+[2]data1cf!G716</f>
        <v>17593.0532852549</v>
      </c>
      <c r="I716" s="376" t="n">
        <f aca="false">+[2]data1cf!H716</f>
        <v>16548.7211691666</v>
      </c>
      <c r="J716" s="376" t="n">
        <f aca="false">+[2]data1cf!I716</f>
        <v>15834.5267636221</v>
      </c>
      <c r="K716" s="376" t="n">
        <f aca="false">+[2]data1cf!J716</f>
        <v>15211.2807832853</v>
      </c>
      <c r="L716" s="376" t="n">
        <f aca="false">+[2]data1cf!K716</f>
        <v>14417.6989136062</v>
      </c>
      <c r="M716" s="376" t="n">
        <f aca="false">+[2]data1cf!L716</f>
        <v>13725.2532418016</v>
      </c>
      <c r="N716" s="376" t="n">
        <f aca="false">+[2]data1cf!M716</f>
        <v>13000.9557936779</v>
      </c>
      <c r="O716" s="376" t="n">
        <f aca="false">+[2]data1cf!N716</f>
        <v>12367.9064390833</v>
      </c>
      <c r="P716" s="376" t="n">
        <f aca="false">+[2]data1cf!O716</f>
        <v>13371.5654240765</v>
      </c>
      <c r="Q716" s="376" t="n">
        <f aca="false">+[2]data1cf!P716</f>
        <v>14624.7827090681</v>
      </c>
      <c r="R716" s="376" t="n">
        <f aca="false">+[2]data1cf!Q716</f>
        <v>13133.0935540585</v>
      </c>
      <c r="S716" s="376" t="n">
        <f aca="false">+[2]data1cf!R716</f>
        <v>9582.19617289611</v>
      </c>
      <c r="T716" s="376" t="n">
        <f aca="false">+[2]data1cf!S716</f>
        <v>9036.35914368788</v>
      </c>
      <c r="U716" s="376" t="n">
        <f aca="false">+[2]data1cf!T716</f>
        <v>8490.54894200423</v>
      </c>
      <c r="V716" s="376" t="n">
        <f aca="false">+[2]data1cf!U716</f>
        <v>7944.7663726709</v>
      </c>
      <c r="W716" s="376" t="n">
        <f aca="false">+[2]data1cf!V716</f>
        <v>11271.790312264</v>
      </c>
      <c r="X716" s="376" t="n">
        <f aca="false">+[2]data1cf!W716</f>
        <v>10726.065519412</v>
      </c>
      <c r="Y716" s="376" t="n">
        <f aca="false">+[2]data1cf!X716</f>
        <v>10180.3709211752</v>
      </c>
      <c r="Z716" s="376" t="n">
        <f aca="false">+[2]data1cf!Y716</f>
        <v>9634.70742339223</v>
      </c>
      <c r="AA716" s="376" t="n">
        <f aca="false">+[2]data1cf!Z716</f>
        <v>9089.07595907656</v>
      </c>
      <c r="AB716" s="376"/>
      <c r="AC716" s="377" t="n">
        <f aca="false">XNPV(0.1,B716:AA716,$B$1:$AA$1)</f>
        <v>41095.3520917794</v>
      </c>
      <c r="AD716" s="377" t="n">
        <f aca="false">SUMPRODUCT(B716:AA716,$B$1010:$AA$1010)</f>
        <v>75867.0184286288</v>
      </c>
      <c r="AE716" s="378" t="n">
        <f aca="false">SUMPRODUCT(B716:AA716,$B$1012:$AA$1012)</f>
        <v>55857.5023802466</v>
      </c>
      <c r="AF716" s="379" t="n">
        <f aca="false">XIRR(B716:AA716,$B$1:$AA$1)</f>
        <v>0.158106054873806</v>
      </c>
      <c r="AG716" s="380" t="n">
        <f aca="false">1-EXP(-(1/0.25)*(AD716/ABS($AD$1010)))</f>
        <v>0.982487472554835</v>
      </c>
    </row>
    <row r="717" customFormat="false" ht="12.75" hidden="false" customHeight="false" outlineLevel="0" collapsed="false">
      <c r="A717" s="371"/>
      <c r="B717" s="376" t="n">
        <f aca="false">+[2]data1cf!A717</f>
        <v>-94363.3630004819</v>
      </c>
      <c r="C717" s="376" t="n">
        <f aca="false">+[2]data1cf!B717</f>
        <v>13484.001154647</v>
      </c>
      <c r="D717" s="376" t="n">
        <f aca="false">+[2]data1cf!C717</f>
        <v>20757.2900542211</v>
      </c>
      <c r="E717" s="376" t="n">
        <f aca="false">+[2]data1cf!D717</f>
        <v>19513.2405441195</v>
      </c>
      <c r="F717" s="376" t="n">
        <f aca="false">+[2]data1cf!E717</f>
        <v>18148.4790046672</v>
      </c>
      <c r="G717" s="376" t="n">
        <f aca="false">+[2]data1cf!F717</f>
        <v>17203.8350157061</v>
      </c>
      <c r="H717" s="376" t="n">
        <f aca="false">+[2]data1cf!G717</f>
        <v>16014.3203118674</v>
      </c>
      <c r="I717" s="376" t="n">
        <f aca="false">+[2]data1cf!H717</f>
        <v>15073.9890152326</v>
      </c>
      <c r="J717" s="376" t="n">
        <f aca="false">+[2]data1cf!I717</f>
        <v>14430.9183473204</v>
      </c>
      <c r="K717" s="376" t="n">
        <f aca="false">+[2]data1cf!J717</f>
        <v>13870.3844046405</v>
      </c>
      <c r="L717" s="376" t="n">
        <f aca="false">+[2]data1cf!K717</f>
        <v>13155.1866631279</v>
      </c>
      <c r="M717" s="376" t="n">
        <f aca="false">+[2]data1cf!L717</f>
        <v>12531.6988603626</v>
      </c>
      <c r="N717" s="376" t="n">
        <f aca="false">+[2]data1cf!M717</f>
        <v>11879.5312710955</v>
      </c>
      <c r="O717" s="376" t="n">
        <f aca="false">+[2]data1cf!N717</f>
        <v>11310.1916600393</v>
      </c>
      <c r="P717" s="376" t="n">
        <f aca="false">+[2]data1cf!O717</f>
        <v>12213.2333845607</v>
      </c>
      <c r="Q717" s="376" t="n">
        <f aca="false">+[2]data1cf!P717</f>
        <v>13341.6478194008</v>
      </c>
      <c r="R717" s="376" t="n">
        <f aca="false">+[2]data1cf!Q717</f>
        <v>11998.5099653625</v>
      </c>
      <c r="S717" s="376" t="n">
        <f aca="false">+[2]data1cf!R717</f>
        <v>8801.23211935287</v>
      </c>
      <c r="T717" s="376" t="n">
        <f aca="false">+[2]data1cf!S717</f>
        <v>8309.75279632949</v>
      </c>
      <c r="U717" s="376" t="n">
        <f aca="false">+[2]data1cf!T717</f>
        <v>7818.29762918582</v>
      </c>
      <c r="V717" s="376" t="n">
        <f aca="false">+[2]data1cf!U717</f>
        <v>7326.86734259828</v>
      </c>
      <c r="W717" s="376" t="n">
        <f aca="false">+[2]data1cf!V717</f>
        <v>10322.5663993033</v>
      </c>
      <c r="X717" s="376" t="n">
        <f aca="false">+[2]data1cf!W717</f>
        <v>9831.18813547053</v>
      </c>
      <c r="Y717" s="376" t="n">
        <f aca="false">+[2]data1cf!X717</f>
        <v>9339.8370592932</v>
      </c>
      <c r="Z717" s="376" t="n">
        <f aca="false">+[2]data1cf!Y717</f>
        <v>8848.51398640095</v>
      </c>
      <c r="AA717" s="376" t="n">
        <f aca="false">+[2]data1cf!Z717</f>
        <v>8357.21975689236</v>
      </c>
      <c r="AB717" s="376"/>
      <c r="AC717" s="377" t="n">
        <f aca="false">XNPV(0.1,B717:AA717,$B$1:$AA$1)</f>
        <v>38576.1825217874</v>
      </c>
      <c r="AD717" s="377" t="n">
        <f aca="false">SUMPRODUCT(B717:AA717,$B$1010:$AA$1010)</f>
        <v>70274.8633989071</v>
      </c>
      <c r="AE717" s="378" t="n">
        <f aca="false">SUMPRODUCT(B717:AA717,$B$1012:$AA$1012)</f>
        <v>52010.0147754348</v>
      </c>
      <c r="AF717" s="379" t="n">
        <f aca="false">XIRR(B717:AA717,$B$1:$AA$1)</f>
        <v>0.16037718409322</v>
      </c>
      <c r="AG717" s="380" t="n">
        <f aca="false">1-EXP(-(1/0.25)*(AD717/ABS($AD$1010)))</f>
        <v>0.976404373141498</v>
      </c>
    </row>
    <row r="718" customFormat="false" ht="12.75" hidden="false" customHeight="false" outlineLevel="0" collapsed="false">
      <c r="A718" s="371"/>
      <c r="B718" s="376" t="n">
        <f aca="false">+[2]data1cf!A718</f>
        <v>-97630.0805160549</v>
      </c>
      <c r="C718" s="376" t="n">
        <f aca="false">+[2]data1cf!B718</f>
        <v>13827.9762882815</v>
      </c>
      <c r="D718" s="376" t="n">
        <f aca="false">+[2]data1cf!C718</f>
        <v>21373.2800552819</v>
      </c>
      <c r="E718" s="376" t="n">
        <f aca="false">+[2]data1cf!D718</f>
        <v>20175.9505842677</v>
      </c>
      <c r="F718" s="376" t="n">
        <f aca="false">+[2]data1cf!E718</f>
        <v>18716.512845553</v>
      </c>
      <c r="G718" s="376" t="n">
        <f aca="false">+[2]data1cf!F718</f>
        <v>17738.9489356343</v>
      </c>
      <c r="H718" s="376" t="n">
        <f aca="false">+[2]data1cf!G718</f>
        <v>16508.4727928577</v>
      </c>
      <c r="I718" s="376" t="n">
        <f aca="false">+[2]data1cf!H718</f>
        <v>15535.5886428752</v>
      </c>
      <c r="J718" s="376" t="n">
        <f aca="false">+[2]data1cf!I718</f>
        <v>14870.2558369062</v>
      </c>
      <c r="K718" s="376" t="n">
        <f aca="false">+[2]data1cf!J718</f>
        <v>14290.0926665365</v>
      </c>
      <c r="L718" s="376" t="n">
        <f aca="false">+[2]data1cf!K718</f>
        <v>13550.3602430626</v>
      </c>
      <c r="M718" s="376" t="n">
        <f aca="false">+[2]data1cf!L718</f>
        <v>12905.2882315401</v>
      </c>
      <c r="N718" s="376" t="n">
        <f aca="false">+[2]data1cf!M718</f>
        <v>12230.5435824989</v>
      </c>
      <c r="O718" s="376" t="n">
        <f aca="false">+[2]data1cf!N718</f>
        <v>11641.2624560861</v>
      </c>
      <c r="P718" s="376" t="n">
        <f aca="false">+[2]data1cf!O718</f>
        <v>12575.7979605758</v>
      </c>
      <c r="Q718" s="376" t="n">
        <f aca="false">+[2]data1cf!P718</f>
        <v>13743.2764037547</v>
      </c>
      <c r="R718" s="376" t="n">
        <f aca="false">+[2]data1cf!Q718</f>
        <v>12353.6411399791</v>
      </c>
      <c r="S718" s="376" t="n">
        <f aca="false">+[2]data1cf!R718</f>
        <v>9045.67835005052</v>
      </c>
      <c r="T718" s="376" t="n">
        <f aca="false">+[2]data1cf!S718</f>
        <v>8537.18475303338</v>
      </c>
      <c r="U718" s="376" t="n">
        <f aca="false">+[2]data1cf!T718</f>
        <v>8028.71614813614</v>
      </c>
      <c r="V718" s="376" t="n">
        <f aca="false">+[2]data1cf!U718</f>
        <v>7520.27328512239</v>
      </c>
      <c r="W718" s="376" t="n">
        <f aca="false">+[2]data1cf!V718</f>
        <v>10619.6789316389</v>
      </c>
      <c r="X718" s="376" t="n">
        <f aca="false">+[2]data1cf!W718</f>
        <v>10111.2898923294</v>
      </c>
      <c r="Y718" s="376" t="n">
        <f aca="false">+[2]data1cf!X718</f>
        <v>9602.92898187094</v>
      </c>
      <c r="Z718" s="376" t="n">
        <f aca="false">+[2]data1cf!Y718</f>
        <v>9094.59704412917</v>
      </c>
      <c r="AA718" s="376" t="n">
        <f aca="false">+[2]data1cf!Z718</f>
        <v>8586.29494828555</v>
      </c>
      <c r="AB718" s="376"/>
      <c r="AC718" s="377" t="n">
        <f aca="false">XNPV(0.1,B718:AA718,$B$1:$AA$1)</f>
        <v>39308.596007532</v>
      </c>
      <c r="AD718" s="377" t="n">
        <f aca="false">SUMPRODUCT(B718:AA718,$B$1010:$AA$1010)</f>
        <v>71967.1914917798</v>
      </c>
      <c r="AE718" s="378" t="n">
        <f aca="false">SUMPRODUCT(B718:AA718,$B$1012:$AA$1012)</f>
        <v>53156.9682308333</v>
      </c>
      <c r="AF718" s="379" t="n">
        <f aca="false">XIRR(B718:AA718,$B$1:$AA$1)</f>
        <v>0.159504383956345</v>
      </c>
      <c r="AG718" s="380" t="n">
        <f aca="false">1-EXP(-(1/0.25)*(AD718/ABS($AD$1010)))</f>
        <v>0.978440098621149</v>
      </c>
    </row>
    <row r="719" customFormat="false" ht="12.75" hidden="false" customHeight="false" outlineLevel="0" collapsed="false">
      <c r="A719" s="371"/>
      <c r="B719" s="376" t="n">
        <f aca="false">+[2]data1cf!A719</f>
        <v>-110984.399802262</v>
      </c>
      <c r="C719" s="376" t="n">
        <f aca="false">+[2]data1cf!B719</f>
        <v>15396.0599721519</v>
      </c>
      <c r="D719" s="376" t="n">
        <f aca="false">+[2]data1cf!C719</f>
        <v>24116.056105667</v>
      </c>
      <c r="E719" s="376" t="n">
        <f aca="false">+[2]data1cf!D719</f>
        <v>22661.3868954931</v>
      </c>
      <c r="F719" s="376" t="n">
        <f aca="false">+[2]data1cf!E719</f>
        <v>21038.631375973</v>
      </c>
      <c r="G719" s="376" t="n">
        <f aca="false">+[2]data1cf!F719</f>
        <v>19926.4910500499</v>
      </c>
      <c r="H719" s="376" t="n">
        <f aca="false">+[2]data1cf!G719</f>
        <v>18528.564819719</v>
      </c>
      <c r="I719" s="376" t="n">
        <f aca="false">+[2]data1cf!H719</f>
        <v>17422.6048236582</v>
      </c>
      <c r="J719" s="376" t="n">
        <f aca="false">+[2]data1cf!I719</f>
        <v>16666.2645466769</v>
      </c>
      <c r="K719" s="376" t="n">
        <f aca="false">+[2]data1cf!J719</f>
        <v>16005.8572252099</v>
      </c>
      <c r="L719" s="376" t="n">
        <f aca="false">+[2]data1cf!K719</f>
        <v>15165.8271864896</v>
      </c>
      <c r="M719" s="376" t="n">
        <f aca="false">+[2]data1cf!L719</f>
        <v>14432.5190743828</v>
      </c>
      <c r="N719" s="376" t="n">
        <f aca="false">+[2]data1cf!M719</f>
        <v>13665.4795564617</v>
      </c>
      <c r="O719" s="376" t="n">
        <f aca="false">+[2]data1cf!N719</f>
        <v>12994.6776490655</v>
      </c>
      <c r="P719" s="376" t="n">
        <f aca="false">+[2]data1cf!O719</f>
        <v>14057.9595147638</v>
      </c>
      <c r="Q719" s="376" t="n">
        <f aca="false">+[2]data1cf!P719</f>
        <v>15385.1313619383</v>
      </c>
      <c r="R719" s="376" t="n">
        <f aca="false">+[2]data1cf!Q719</f>
        <v>13805.4149991229</v>
      </c>
      <c r="S719" s="376" t="n">
        <f aca="false">+[2]data1cf!R719</f>
        <v>10044.9729010744</v>
      </c>
      <c r="T719" s="376" t="n">
        <f aca="false">+[2]data1cf!S719</f>
        <v>9466.92506612502</v>
      </c>
      <c r="U719" s="376" t="n">
        <f aca="false">+[2]data1cf!T719</f>
        <v>8888.90564183976</v>
      </c>
      <c r="V719" s="376" t="n">
        <f aca="false">+[2]data1cf!U719</f>
        <v>8310.91548053854</v>
      </c>
      <c r="W719" s="376" t="n">
        <f aca="false">+[2]data1cf!V719</f>
        <v>11834.2729704037</v>
      </c>
      <c r="X719" s="376" t="n">
        <f aca="false">+[2]data1cf!W719</f>
        <v>11256.3439950759</v>
      </c>
      <c r="Y719" s="376" t="n">
        <f aca="false">+[2]data1cf!X719</f>
        <v>10678.4469962008</v>
      </c>
      <c r="Z719" s="376" t="n">
        <f aca="false">+[2]data1cf!Y719</f>
        <v>10100.5829330721</v>
      </c>
      <c r="AA719" s="376" t="n">
        <f aca="false">+[2]data1cf!Z719</f>
        <v>9522.75279376208</v>
      </c>
      <c r="AB719" s="376"/>
      <c r="AC719" s="377" t="n">
        <f aca="false">XNPV(0.1,B719:AA719,$B$1:$AA$1)</f>
        <v>42467.4369507283</v>
      </c>
      <c r="AD719" s="377" t="n">
        <f aca="false">SUMPRODUCT(B719:AA719,$B$1010:$AA$1010)</f>
        <v>79050.8111138442</v>
      </c>
      <c r="AE719" s="378" t="n">
        <f aca="false">SUMPRODUCT(B719:AA719,$B$1012:$AA$1012)</f>
        <v>58011.2128383401</v>
      </c>
      <c r="AF719" s="379" t="n">
        <f aca="false">XIRR(B719:AA719,$B$1:$AA$1)</f>
        <v>0.15675822696811</v>
      </c>
      <c r="AG719" s="380" t="n">
        <f aca="false">1-EXP(-(1/0.25)*(AD719/ABS($AD$1010)))</f>
        <v>0.985221505562133</v>
      </c>
    </row>
    <row r="720" customFormat="false" ht="12.75" hidden="false" customHeight="false" outlineLevel="0" collapsed="false">
      <c r="A720" s="371"/>
      <c r="B720" s="376" t="n">
        <f aca="false">+[2]data1cf!A720</f>
        <v>-95504.9988662581</v>
      </c>
      <c r="C720" s="376" t="n">
        <f aca="false">+[2]data1cf!B720</f>
        <v>13547.2149602807</v>
      </c>
      <c r="D720" s="376" t="n">
        <f aca="false">+[2]data1cf!C720</f>
        <v>20970.0292218339</v>
      </c>
      <c r="E720" s="376" t="n">
        <f aca="false">+[2]data1cf!D720</f>
        <v>19793.676289494</v>
      </c>
      <c r="F720" s="376" t="n">
        <f aca="false">+[2]data1cf!E720</f>
        <v>18346.9925898298</v>
      </c>
      <c r="G720" s="376" t="n">
        <f aca="false">+[2]data1cf!F720</f>
        <v>17390.8439138902</v>
      </c>
      <c r="H720" s="376" t="n">
        <f aca="false">+[2]data1cf!G720</f>
        <v>16187.0142141628</v>
      </c>
      <c r="I720" s="376" t="n">
        <f aca="false">+[2]data1cf!H720</f>
        <v>15235.3065114757</v>
      </c>
      <c r="J720" s="376" t="n">
        <f aca="false">+[2]data1cf!I720</f>
        <v>14584.4557844879</v>
      </c>
      <c r="K720" s="376" t="n">
        <f aca="false">+[2]data1cf!J720</f>
        <v>14017.0619188911</v>
      </c>
      <c r="L720" s="376" t="n">
        <f aca="false">+[2]data1cf!K720</f>
        <v>13293.2899211874</v>
      </c>
      <c r="M720" s="376" t="n">
        <f aca="false">+[2]data1cf!L720</f>
        <v>12662.2589786391</v>
      </c>
      <c r="N720" s="376" t="n">
        <f aca="false">+[2]data1cf!M720</f>
        <v>12002.2012730522</v>
      </c>
      <c r="O720" s="376" t="n">
        <f aca="false">+[2]data1cf!N720</f>
        <v>11425.8926023694</v>
      </c>
      <c r="P720" s="376" t="n">
        <f aca="false">+[2]data1cf!O720</f>
        <v>12339.9406133509</v>
      </c>
      <c r="Q720" s="376" t="n">
        <f aca="false">+[2]data1cf!P720</f>
        <v>13482.0069396595</v>
      </c>
      <c r="R720" s="376" t="n">
        <f aca="false">+[2]data1cf!Q720</f>
        <v>12122.6194067405</v>
      </c>
      <c r="S720" s="376" t="n">
        <f aca="false">+[2]data1cf!R720</f>
        <v>8886.65994801815</v>
      </c>
      <c r="T720" s="376" t="n">
        <f aca="false">+[2]data1cf!S720</f>
        <v>8389.23456283028</v>
      </c>
      <c r="U720" s="376" t="n">
        <f aca="false">+[2]data1cf!T720</f>
        <v>7891.8336257671</v>
      </c>
      <c r="V720" s="376" t="n">
        <f aca="false">+[2]data1cf!U720</f>
        <v>7394.45787027237</v>
      </c>
      <c r="W720" s="376" t="n">
        <f aca="false">+[2]data1cf!V720</f>
        <v>10426.3997798968</v>
      </c>
      <c r="X720" s="376" t="n">
        <f aca="false">+[2]data1cf!W720</f>
        <v>9929.07667654351</v>
      </c>
      <c r="Y720" s="376" t="n">
        <f aca="false">+[2]data1cf!X720</f>
        <v>9431.78108976994</v>
      </c>
      <c r="Z720" s="376" t="n">
        <f aca="false">+[2]data1cf!Y720</f>
        <v>8934.5138450735</v>
      </c>
      <c r="AA720" s="376" t="n">
        <f aca="false">+[2]data1cf!Z720</f>
        <v>8437.27579271649</v>
      </c>
      <c r="AB720" s="376"/>
      <c r="AC720" s="377" t="n">
        <f aca="false">XNPV(0.1,B720:AA720,$B$1:$AA$1)</f>
        <v>38814.9147776993</v>
      </c>
      <c r="AD720" s="377" t="n">
        <f aca="false">SUMPRODUCT(B720:AA720,$B$1010:$AA$1010)</f>
        <v>70851.4697995659</v>
      </c>
      <c r="AE720" s="378" t="n">
        <f aca="false">SUMPRODUCT(B720:AA720,$B$1012:$AA$1012)</f>
        <v>52394.9663024013</v>
      </c>
      <c r="AF720" s="379" t="n">
        <f aca="false">XIRR(B720:AA720,$B$1:$AA$1)</f>
        <v>0.160023732698517</v>
      </c>
      <c r="AG720" s="380" t="n">
        <f aca="false">1-EXP(-(1/0.25)*(AD720/ABS($AD$1010)))</f>
        <v>0.977118706298964</v>
      </c>
    </row>
    <row r="721" customFormat="false" ht="12.75" hidden="false" customHeight="false" outlineLevel="0" collapsed="false">
      <c r="A721" s="371"/>
      <c r="B721" s="376" t="n">
        <f aca="false">+[2]data1cf!A721</f>
        <v>-115786.384672837</v>
      </c>
      <c r="C721" s="376" t="n">
        <f aca="false">+[2]data1cf!B721</f>
        <v>16001.7012622141</v>
      </c>
      <c r="D721" s="376" t="n">
        <f aca="false">+[2]data1cf!C721</f>
        <v>25002.3116113957</v>
      </c>
      <c r="E721" s="376" t="n">
        <f aca="false">+[2]data1cf!D721</f>
        <v>23567.5381773648</v>
      </c>
      <c r="F721" s="376" t="n">
        <f aca="false">+[2]data1cf!E721</f>
        <v>21873.6254937395</v>
      </c>
      <c r="G721" s="376" t="n">
        <f aca="false">+[2]data1cf!F721</f>
        <v>20713.0937897357</v>
      </c>
      <c r="H721" s="376" t="n">
        <f aca="false">+[2]data1cf!G721</f>
        <v>19254.9553711397</v>
      </c>
      <c r="I721" s="376" t="n">
        <f aca="false">+[2]data1cf!H721</f>
        <v>18101.1435762856</v>
      </c>
      <c r="J721" s="376" t="n">
        <f aca="false">+[2]data1cf!I721</f>
        <v>17312.0785688598</v>
      </c>
      <c r="K721" s="376" t="n">
        <f aca="false">+[2]data1cf!J721</f>
        <v>16622.8168227484</v>
      </c>
      <c r="L721" s="376" t="n">
        <f aca="false">+[2]data1cf!K721</f>
        <v>15746.7214765687</v>
      </c>
      <c r="M721" s="376" t="n">
        <f aca="false">+[2]data1cf!L721</f>
        <v>14981.6851714358</v>
      </c>
      <c r="N721" s="376" t="n">
        <f aca="false">+[2]data1cf!M721</f>
        <v>14181.4579968103</v>
      </c>
      <c r="O721" s="376" t="n">
        <f aca="false">+[2]data1cf!N721</f>
        <v>13481.3426104916</v>
      </c>
      <c r="P721" s="376" t="n">
        <f aca="false">+[2]data1cf!O721</f>
        <v>14590.9194662539</v>
      </c>
      <c r="Q721" s="376" t="n">
        <f aca="false">+[2]data1cf!P721</f>
        <v>15975.5143309168</v>
      </c>
      <c r="R721" s="376" t="n">
        <f aca="false">+[2]data1cf!Q721</f>
        <v>14327.4480550726</v>
      </c>
      <c r="S721" s="376" t="n">
        <f aca="false">+[2]data1cf!R721</f>
        <v>10404.302134742</v>
      </c>
      <c r="T721" s="376" t="n">
        <f aca="false">+[2]data1cf!S721</f>
        <v>9801.24378513617</v>
      </c>
      <c r="U721" s="376" t="n">
        <f aca="false">+[2]data1cf!T721</f>
        <v>9198.21507544446</v>
      </c>
      <c r="V721" s="376" t="n">
        <f aca="false">+[2]data1cf!U721</f>
        <v>8595.21689486436</v>
      </c>
      <c r="W721" s="376" t="n">
        <f aca="false">+[2]data1cf!V721</f>
        <v>12271.0202184693</v>
      </c>
      <c r="X721" s="376" t="n">
        <f aca="false">+[2]data1cf!W721</f>
        <v>11668.0858712086</v>
      </c>
      <c r="Y721" s="376" t="n">
        <f aca="false">+[2]data1cf!X721</f>
        <v>11065.1848839325</v>
      </c>
      <c r="Z721" s="376" t="n">
        <f aca="false">+[2]data1cf!Y721</f>
        <v>10462.3182574405</v>
      </c>
      <c r="AA721" s="376" t="n">
        <f aca="false">+[2]data1cf!Z721</f>
        <v>9859.48702255611</v>
      </c>
      <c r="AB721" s="376"/>
      <c r="AC721" s="377" t="n">
        <f aca="false">XNPV(0.1,B721:AA721,$B$1:$AA$1)</f>
        <v>43568.0028256422</v>
      </c>
      <c r="AD721" s="377" t="n">
        <f aca="false">SUMPRODUCT(B721:AA721,$B$1010:$AA$1010)</f>
        <v>81558.2293722987</v>
      </c>
      <c r="AE721" s="378" t="n">
        <f aca="false">SUMPRODUCT(B721:AA721,$B$1012:$AA$1012)</f>
        <v>59718.7706098717</v>
      </c>
      <c r="AF721" s="379" t="n">
        <f aca="false">XIRR(B721:AA721,$B$1:$AA$1)</f>
        <v>0.155870048868221</v>
      </c>
      <c r="AG721" s="380" t="n">
        <f aca="false">1-EXP(-(1/0.25)*(AD721/ABS($AD$1010)))</f>
        <v>0.987070772915208</v>
      </c>
    </row>
    <row r="722" customFormat="false" ht="12.75" hidden="false" customHeight="false" outlineLevel="0" collapsed="false">
      <c r="A722" s="371"/>
      <c r="B722" s="376" t="n">
        <f aca="false">+[2]data1cf!A722</f>
        <v>-103125.348717077</v>
      </c>
      <c r="C722" s="376" t="n">
        <f aca="false">+[2]data1cf!B722</f>
        <v>14442.7225449896</v>
      </c>
      <c r="D722" s="376" t="n">
        <f aca="false">+[2]data1cf!C722</f>
        <v>22433.3267791101</v>
      </c>
      <c r="E722" s="376" t="n">
        <f aca="false">+[2]data1cf!D722</f>
        <v>21195.0275054994</v>
      </c>
      <c r="F722" s="376" t="n">
        <f aca="false">+[2]data1cf!E722</f>
        <v>19672.0586765112</v>
      </c>
      <c r="G722" s="376" t="n">
        <f aca="false">+[2]data1cf!F722</f>
        <v>18639.1169159041</v>
      </c>
      <c r="H722" s="376" t="n">
        <f aca="false">+[2]data1cf!G722</f>
        <v>17339.7354907485</v>
      </c>
      <c r="I722" s="376" t="n">
        <f aca="false">+[2]data1cf!H722</f>
        <v>16312.0909707611</v>
      </c>
      <c r="J722" s="376" t="n">
        <f aca="false">+[2]data1cf!I722</f>
        <v>15609.3088234372</v>
      </c>
      <c r="K722" s="376" t="n">
        <f aca="false">+[2]data1cf!J722</f>
        <v>14996.1253903052</v>
      </c>
      <c r="L722" s="376" t="n">
        <f aca="false">+[2]data1cf!K722</f>
        <v>14215.1207549058</v>
      </c>
      <c r="M722" s="376" t="n">
        <f aca="false">+[2]data1cf!L722</f>
        <v>13533.7398138653</v>
      </c>
      <c r="N722" s="376" t="n">
        <f aca="false">+[2]data1cf!M722</f>
        <v>12821.0160625425</v>
      </c>
      <c r="O722" s="376" t="n">
        <f aca="false">+[2]data1cf!N722</f>
        <v>12198.1893434371</v>
      </c>
      <c r="P722" s="376" t="n">
        <f aca="false">+[2]data1cf!O722</f>
        <v>13185.7036459909</v>
      </c>
      <c r="Q722" s="376" t="n">
        <f aca="false">+[2]data1cf!P722</f>
        <v>14418.8955161205</v>
      </c>
      <c r="R722" s="376" t="n">
        <f aca="false">+[2]data1cf!Q722</f>
        <v>12951.0423666719</v>
      </c>
      <c r="S722" s="376" t="n">
        <f aca="false">+[2]data1cf!R722</f>
        <v>9456.88549973785</v>
      </c>
      <c r="T722" s="376" t="n">
        <f aca="false">+[2]data1cf!S722</f>
        <v>8919.77051186104</v>
      </c>
      <c r="U722" s="376" t="n">
        <f aca="false">+[2]data1cf!T722</f>
        <v>8382.68192282633</v>
      </c>
      <c r="V722" s="376" t="n">
        <f aca="false">+[2]data1cf!U722</f>
        <v>7845.62052459897</v>
      </c>
      <c r="W722" s="376" t="n">
        <f aca="false">+[2]data1cf!V722</f>
        <v>11119.481269394</v>
      </c>
      <c r="X722" s="376" t="n">
        <f aca="false">+[2]data1cf!W722</f>
        <v>10582.4767244258</v>
      </c>
      <c r="Y722" s="376" t="n">
        <f aca="false">+[2]data1cf!X722</f>
        <v>10045.5018915869</v>
      </c>
      <c r="Z722" s="376" t="n">
        <f aca="false">+[2]data1cf!Y722</f>
        <v>9508.55766224125</v>
      </c>
      <c r="AA722" s="376" t="n">
        <f aca="false">+[2]data1cf!Z722</f>
        <v>8971.64495449362</v>
      </c>
      <c r="AB722" s="376"/>
      <c r="AC722" s="377" t="n">
        <f aca="false">XNPV(0.1,B722:AA722,$B$1:$AA$1)</f>
        <v>40521.2713170138</v>
      </c>
      <c r="AD722" s="377" t="n">
        <f aca="false">SUMPRODUCT(B722:AA722,$B$1010:$AA$1010)</f>
        <v>74788.2361289606</v>
      </c>
      <c r="AE722" s="378" t="n">
        <f aca="false">SUMPRODUCT(B722:AA722,$B$1012:$AA$1012)</f>
        <v>55063.2965591414</v>
      </c>
      <c r="AF722" s="379" t="n">
        <f aca="false">XIRR(B722:AA722,$B$1:$AA$1)</f>
        <v>0.158134960943632</v>
      </c>
      <c r="AG722" s="380" t="n">
        <f aca="false">1-EXP(-(1/0.25)*(AD722/ABS($AD$1010)))</f>
        <v>0.98145070845565</v>
      </c>
    </row>
    <row r="723" customFormat="false" ht="12.75" hidden="false" customHeight="false" outlineLevel="0" collapsed="false">
      <c r="A723" s="371"/>
      <c r="B723" s="376" t="n">
        <f aca="false">+[2]data1cf!A723</f>
        <v>-91690.6554377217</v>
      </c>
      <c r="C723" s="376" t="n">
        <f aca="false">+[2]data1cf!B723</f>
        <v>13106.9668033392</v>
      </c>
      <c r="D723" s="376" t="n">
        <f aca="false">+[2]data1cf!C723</f>
        <v>20276.1783104421</v>
      </c>
      <c r="E723" s="376" t="n">
        <f aca="false">+[2]data1cf!D723</f>
        <v>19104.2078249396</v>
      </c>
      <c r="F723" s="376" t="n">
        <f aca="false">+[2]data1cf!E723</f>
        <v>17683.7347054734</v>
      </c>
      <c r="G723" s="376" t="n">
        <f aca="false">+[2]data1cf!F723</f>
        <v>16766.0245794158</v>
      </c>
      <c r="H723" s="376" t="n">
        <f aca="false">+[2]data1cf!G723</f>
        <v>15610.0230113498</v>
      </c>
      <c r="I723" s="376" t="n">
        <f aca="false">+[2]data1cf!H723</f>
        <v>14696.3252564637</v>
      </c>
      <c r="J723" s="376" t="n">
        <f aca="false">+[2]data1cf!I723</f>
        <v>14071.4686473012</v>
      </c>
      <c r="K723" s="376" t="n">
        <f aca="false">+[2]data1cf!J723</f>
        <v>13526.9946133976</v>
      </c>
      <c r="L723" s="376" t="n">
        <f aca="false">+[2]data1cf!K723</f>
        <v>12831.8702420845</v>
      </c>
      <c r="M723" s="376" t="n">
        <f aca="false">+[2]data1cf!L723</f>
        <v>12226.0418413664</v>
      </c>
      <c r="N723" s="376" t="n">
        <f aca="false">+[2]data1cf!M723</f>
        <v>11592.3459681615</v>
      </c>
      <c r="O723" s="376" t="n">
        <f aca="false">+[2]data1cf!N723</f>
        <v>11039.321768111</v>
      </c>
      <c r="P723" s="376" t="n">
        <f aca="false">+[2]data1cf!O723</f>
        <v>11916.596445589</v>
      </c>
      <c r="Q723" s="376" t="n">
        <f aca="false">+[2]data1cf!P723</f>
        <v>13013.0501522607</v>
      </c>
      <c r="R723" s="376" t="n">
        <f aca="false">+[2]data1cf!Q723</f>
        <v>11707.9547607435</v>
      </c>
      <c r="S723" s="376" t="n">
        <f aca="false">+[2]data1cf!R723</f>
        <v>8601.23524592889</v>
      </c>
      <c r="T723" s="376" t="n">
        <f aca="false">+[2]data1cf!S723</f>
        <v>8123.67637319274</v>
      </c>
      <c r="U723" s="376" t="n">
        <f aca="false">+[2]data1cf!T723</f>
        <v>7646.14097215551</v>
      </c>
      <c r="V723" s="376" t="n">
        <f aca="false">+[2]data1cf!U723</f>
        <v>7168.62974696813</v>
      </c>
      <c r="W723" s="376" t="n">
        <f aca="false">+[2]data1cf!V723</f>
        <v>10079.4799039517</v>
      </c>
      <c r="X723" s="376" t="n">
        <f aca="false">+[2]data1cf!W723</f>
        <v>9602.01922804885</v>
      </c>
      <c r="Y723" s="376" t="n">
        <f aca="false">+[2]data1cf!X723</f>
        <v>9124.5849697499</v>
      </c>
      <c r="Z723" s="376" t="n">
        <f aca="false">+[2]data1cf!Y723</f>
        <v>8647.17792158296</v>
      </c>
      <c r="AA723" s="376" t="n">
        <f aca="false">+[2]data1cf!Z723</f>
        <v>8169.79889985199</v>
      </c>
      <c r="AB723" s="376"/>
      <c r="AC723" s="377" t="n">
        <f aca="false">XNPV(0.1,B723:AA723,$B$1:$AA$1)</f>
        <v>38008.9565199159</v>
      </c>
      <c r="AD723" s="377" t="n">
        <f aca="false">SUMPRODUCT(B723:AA723,$B$1010:$AA$1010)</f>
        <v>68933.4611800745</v>
      </c>
      <c r="AE723" s="378" t="n">
        <f aca="false">SUMPRODUCT(B723:AA723,$B$1012:$AA$1012)</f>
        <v>51110.1016923663</v>
      </c>
      <c r="AF723" s="379" t="n">
        <f aca="false">XIRR(B723:AA723,$B$1:$AA$1)</f>
        <v>0.161180420928365</v>
      </c>
      <c r="AG723" s="380" t="n">
        <f aca="false">1-EXP(-(1/0.25)*(AD723/ABS($AD$1010)))</f>
        <v>0.974655086678331</v>
      </c>
    </row>
    <row r="724" customFormat="false" ht="12.75" hidden="false" customHeight="false" outlineLevel="0" collapsed="false">
      <c r="A724" s="371"/>
      <c r="B724" s="376" t="n">
        <f aca="false">+[2]data1cf!A724</f>
        <v>-107349.709069798</v>
      </c>
      <c r="C724" s="376" t="n">
        <f aca="false">+[2]data1cf!B724</f>
        <v>14961.5993363499</v>
      </c>
      <c r="D724" s="376" t="n">
        <f aca="false">+[2]data1cf!C724</f>
        <v>23280.2965014212</v>
      </c>
      <c r="E724" s="376" t="n">
        <f aca="false">+[2]data1cf!D724</f>
        <v>21991.3434764901</v>
      </c>
      <c r="F724" s="376" t="n">
        <f aca="false">+[2]data1cf!E724</f>
        <v>20406.6124372826</v>
      </c>
      <c r="G724" s="376" t="n">
        <f aca="false">+[2]data1cf!F724</f>
        <v>19331.1002345589</v>
      </c>
      <c r="H724" s="376" t="n">
        <f aca="false">+[2]data1cf!G724</f>
        <v>17978.7494669933</v>
      </c>
      <c r="I724" s="376" t="n">
        <f aca="false">+[2]data1cf!H724</f>
        <v>16909.0091788854</v>
      </c>
      <c r="J724" s="376" t="n">
        <f aca="false">+[2]data1cf!I724</f>
        <v>16177.4387164026</v>
      </c>
      <c r="K724" s="376" t="n">
        <f aca="false">+[2]data1cf!J724</f>
        <v>15538.871719858</v>
      </c>
      <c r="L724" s="376" t="n">
        <f aca="false">+[2]data1cf!K724</f>
        <v>14726.1400259512</v>
      </c>
      <c r="M724" s="376" t="n">
        <f aca="false">+[2]data1cf!L724</f>
        <v>14016.8474349794</v>
      </c>
      <c r="N724" s="376" t="n">
        <f aca="false">+[2]data1cf!M724</f>
        <v>13274.9281270355</v>
      </c>
      <c r="O724" s="376" t="n">
        <f aca="false">+[2]data1cf!N724</f>
        <v>12626.314009282</v>
      </c>
      <c r="P724" s="376" t="n">
        <f aca="false">+[2]data1cf!O724</f>
        <v>13654.554537725</v>
      </c>
      <c r="Q724" s="376" t="n">
        <f aca="false">+[2]data1cf!P724</f>
        <v>14938.2620852149</v>
      </c>
      <c r="R724" s="376" t="n">
        <f aca="false">+[2]data1cf!Q724</f>
        <v>13410.2807449259</v>
      </c>
      <c r="S724" s="376" t="n">
        <f aca="false">+[2]data1cf!R724</f>
        <v>9772.99148698915</v>
      </c>
      <c r="T724" s="376" t="n">
        <f aca="false">+[2]data1cf!S724</f>
        <v>9213.87446675207</v>
      </c>
      <c r="U724" s="376" t="n">
        <f aca="false">+[2]data1cf!T724</f>
        <v>8654.78492674221</v>
      </c>
      <c r="V724" s="376" t="n">
        <f aca="false">+[2]data1cf!U724</f>
        <v>8095.72369136645</v>
      </c>
      <c r="W724" s="376" t="n">
        <f aca="false">+[2]data1cf!V724</f>
        <v>11503.6927587291</v>
      </c>
      <c r="X724" s="376" t="n">
        <f aca="false">+[2]data1cf!W724</f>
        <v>10944.6907055127</v>
      </c>
      <c r="Y724" s="376" t="n">
        <f aca="false">+[2]data1cf!X724</f>
        <v>10385.7195815342</v>
      </c>
      <c r="Z724" s="376" t="n">
        <f aca="false">+[2]data1cf!Y724</f>
        <v>9826.78031467075</v>
      </c>
      <c r="AA724" s="376" t="n">
        <f aca="false">+[2]data1cf!Z724</f>
        <v>9267.87386063574</v>
      </c>
      <c r="AB724" s="376"/>
      <c r="AC724" s="377" t="n">
        <f aca="false">XNPV(0.1,B724:AA724,$B$1:$AA$1)</f>
        <v>41531.7984991232</v>
      </c>
      <c r="AD724" s="377" t="n">
        <f aca="false">SUMPRODUCT(B724:AA724,$B$1010:$AA$1010)</f>
        <v>77040.7041110465</v>
      </c>
      <c r="AE724" s="378" t="n">
        <f aca="false">SUMPRODUCT(B724:AA724,$B$1012:$AA$1012)</f>
        <v>56610.3787993348</v>
      </c>
      <c r="AF724" s="379" t="n">
        <f aca="false">XIRR(B724:AA724,$B$1:$AA$1)</f>
        <v>0.157310810553984</v>
      </c>
      <c r="AG724" s="380" t="n">
        <f aca="false">1-EXP(-(1/0.25)*(AD724/ABS($AD$1010)))</f>
        <v>0.983549734756625</v>
      </c>
    </row>
    <row r="725" customFormat="false" ht="12.75" hidden="false" customHeight="false" outlineLevel="0" collapsed="false">
      <c r="A725" s="371"/>
      <c r="B725" s="376" t="n">
        <f aca="false">+[2]data1cf!A725</f>
        <v>-117685.125895557</v>
      </c>
      <c r="C725" s="376" t="n">
        <f aca="false">+[2]data1cf!B725</f>
        <v>16260.2322066227</v>
      </c>
      <c r="D725" s="376" t="n">
        <f aca="false">+[2]data1cf!C725</f>
        <v>25379.4337624343</v>
      </c>
      <c r="E725" s="376" t="n">
        <f aca="false">+[2]data1cf!D725</f>
        <v>23913.8123207098</v>
      </c>
      <c r="F725" s="376" t="n">
        <f aca="false">+[2]data1cf!E725</f>
        <v>22203.7884981769</v>
      </c>
      <c r="G725" s="376" t="n">
        <f aca="false">+[2]data1cf!F725</f>
        <v>21024.1224764144</v>
      </c>
      <c r="H725" s="376" t="n">
        <f aca="false">+[2]data1cf!G725</f>
        <v>19542.1757020967</v>
      </c>
      <c r="I725" s="376" t="n">
        <f aca="false">+[2]data1cf!H725</f>
        <v>18369.4429432247</v>
      </c>
      <c r="J725" s="376" t="n">
        <f aca="false">+[2]data1cf!I725</f>
        <v>17567.4383292878</v>
      </c>
      <c r="K725" s="376" t="n">
        <f aca="false">+[2]data1cf!J725</f>
        <v>16866.7673249204</v>
      </c>
      <c r="L725" s="376" t="n">
        <f aca="false">+[2]data1cf!K725</f>
        <v>15976.4114827522</v>
      </c>
      <c r="M725" s="376" t="n">
        <f aca="false">+[2]data1cf!L725</f>
        <v>15198.8296095585</v>
      </c>
      <c r="N725" s="376" t="n">
        <f aca="false">+[2]data1cf!M725</f>
        <v>14385.4797838692</v>
      </c>
      <c r="O725" s="376" t="n">
        <f aca="false">+[2]data1cf!N725</f>
        <v>13673.7736257527</v>
      </c>
      <c r="P725" s="376" t="n">
        <f aca="false">+[2]data1cf!O725</f>
        <v>14801.6558715586</v>
      </c>
      <c r="Q725" s="376" t="n">
        <f aca="false">+[2]data1cf!P725</f>
        <v>16208.9562326729</v>
      </c>
      <c r="R725" s="376" t="n">
        <f aca="false">+[2]data1cf!Q725</f>
        <v>14533.8638830415</v>
      </c>
      <c r="S725" s="376" t="n">
        <f aca="false">+[2]data1cf!R725</f>
        <v>10546.3836378875</v>
      </c>
      <c r="T725" s="376" t="n">
        <f aca="false">+[2]data1cf!S725</f>
        <v>9933.43594117627</v>
      </c>
      <c r="U725" s="376" t="n">
        <f aca="false">+[2]data1cf!T725</f>
        <v>9320.51837043402</v>
      </c>
      <c r="V725" s="376" t="n">
        <f aca="false">+[2]data1cf!U725</f>
        <v>8707.63182943982</v>
      </c>
      <c r="W725" s="376" t="n">
        <f aca="false">+[2]data1cf!V725</f>
        <v>12443.7133914305</v>
      </c>
      <c r="X725" s="376" t="n">
        <f aca="false">+[2]data1cf!W725</f>
        <v>11830.8917305365</v>
      </c>
      <c r="Y725" s="376" t="n">
        <f aca="false">+[2]data1cf!X725</f>
        <v>11218.103976686</v>
      </c>
      <c r="Z725" s="376" t="n">
        <f aca="false">+[2]data1cf!Y725</f>
        <v>10605.3511470902</v>
      </c>
      <c r="AA725" s="376" t="n">
        <f aca="false">+[2]data1cf!Z725</f>
        <v>9992.6342894769</v>
      </c>
      <c r="AB725" s="376"/>
      <c r="AC725" s="377" t="n">
        <f aca="false">XNPV(0.1,B725:AA725,$B$1:$AA$1)</f>
        <v>44033.518296201</v>
      </c>
      <c r="AD725" s="377" t="n">
        <f aca="false">SUMPRODUCT(B725:AA725,$B$1010:$AA$1010)</f>
        <v>82581.5582839216</v>
      </c>
      <c r="AE725" s="378" t="n">
        <f aca="false">SUMPRODUCT(B725:AA725,$B$1012:$AA$1012)</f>
        <v>60425.2385381314</v>
      </c>
      <c r="AF725" s="379" t="n">
        <f aca="false">XIRR(B725:AA725,$B$1:$AA$1)</f>
        <v>0.155586893555486</v>
      </c>
      <c r="AG725" s="380" t="n">
        <f aca="false">1-EXP(-(1/0.25)*(AD725/ABS($AD$1010)))</f>
        <v>0.987757276194804</v>
      </c>
    </row>
    <row r="726" customFormat="false" ht="12.75" hidden="false" customHeight="false" outlineLevel="0" collapsed="false">
      <c r="A726" s="371"/>
      <c r="B726" s="376" t="n">
        <f aca="false">+[2]data1cf!A726</f>
        <v>-117360.796912608</v>
      </c>
      <c r="C726" s="376" t="n">
        <f aca="false">+[2]data1cf!B726</f>
        <v>16199.3204241244</v>
      </c>
      <c r="D726" s="376" t="n">
        <f aca="false">+[2]data1cf!C726</f>
        <v>25284.0278400814</v>
      </c>
      <c r="E726" s="376" t="n">
        <f aca="false">+[2]data1cf!D726</f>
        <v>23829.2640459245</v>
      </c>
      <c r="F726" s="376" t="n">
        <f aca="false">+[2]data1cf!E726</f>
        <v>22147.3924868851</v>
      </c>
      <c r="G726" s="376" t="n">
        <f aca="false">+[2]data1cf!F726</f>
        <v>20970.9948482724</v>
      </c>
      <c r="H726" s="376" t="n">
        <f aca="false">+[2]data1cf!G726</f>
        <v>19493.1148418241</v>
      </c>
      <c r="I726" s="376" t="n">
        <f aca="false">+[2]data1cf!H726</f>
        <v>18323.6140225882</v>
      </c>
      <c r="J726" s="376" t="n">
        <f aca="false">+[2]data1cf!I726</f>
        <v>17523.8196568775</v>
      </c>
      <c r="K726" s="376" t="n">
        <f aca="false">+[2]data1cf!J726</f>
        <v>16825.0974979252</v>
      </c>
      <c r="L726" s="376" t="n">
        <f aca="false">+[2]data1cf!K726</f>
        <v>15937.1775285895</v>
      </c>
      <c r="M726" s="376" t="n">
        <f aca="false">+[2]data1cf!L726</f>
        <v>15161.7385968777</v>
      </c>
      <c r="N726" s="376" t="n">
        <f aca="false">+[2]data1cf!M726</f>
        <v>14350.6302857361</v>
      </c>
      <c r="O726" s="376" t="n">
        <f aca="false">+[2]data1cf!N726</f>
        <v>13640.9039778403</v>
      </c>
      <c r="P726" s="376" t="n">
        <f aca="false">+[2]data1cf!O726</f>
        <v>14765.65943182</v>
      </c>
      <c r="Q726" s="376" t="n">
        <f aca="false">+[2]data1cf!P726</f>
        <v>16169.0814073578</v>
      </c>
      <c r="R726" s="376" t="n">
        <f aca="false">+[2]data1cf!Q726</f>
        <v>14498.605452483</v>
      </c>
      <c r="S726" s="376" t="n">
        <f aca="false">+[2]data1cf!R726</f>
        <v>10522.1143225855</v>
      </c>
      <c r="T726" s="376" t="n">
        <f aca="false">+[2]data1cf!S726</f>
        <v>9910.85585126754</v>
      </c>
      <c r="U726" s="376" t="n">
        <f aca="false">+[2]data1cf!T726</f>
        <v>9299.62742289428</v>
      </c>
      <c r="V726" s="376" t="n">
        <f aca="false">+[2]data1cf!U726</f>
        <v>8688.42993875404</v>
      </c>
      <c r="W726" s="376" t="n">
        <f aca="false">+[2]data1cf!V726</f>
        <v>12414.2152162823</v>
      </c>
      <c r="X726" s="376" t="n">
        <f aca="false">+[2]data1cf!W726</f>
        <v>11803.0824334389</v>
      </c>
      <c r="Y726" s="376" t="n">
        <f aca="false">+[2]data1cf!X726</f>
        <v>11191.9834641944</v>
      </c>
      <c r="Z726" s="376" t="n">
        <f aca="false">+[2]data1cf!Y726</f>
        <v>10580.9193229567</v>
      </c>
      <c r="AA726" s="376" t="n">
        <f aca="false">+[2]data1cf!Z726</f>
        <v>9969.89105456619</v>
      </c>
      <c r="AB726" s="376"/>
      <c r="AC726" s="377" t="n">
        <f aca="false">XNPV(0.1,B726:AA726,$B$1:$AA$1)</f>
        <v>43894.0913721861</v>
      </c>
      <c r="AD726" s="377" t="n">
        <f aca="false">SUMPRODUCT(B726:AA726,$B$1010:$AA$1010)</f>
        <v>82341.3318328568</v>
      </c>
      <c r="AE726" s="378" t="n">
        <f aca="false">SUMPRODUCT(B726:AA726,$B$1012:$AA$1012)</f>
        <v>60241.3758147312</v>
      </c>
      <c r="AF726" s="379" t="n">
        <f aca="false">XIRR(B726:AA726,$B$1:$AA$1)</f>
        <v>0.155543043142008</v>
      </c>
      <c r="AG726" s="380" t="n">
        <f aca="false">1-EXP(-(1/0.25)*(AD726/ABS($AD$1010)))</f>
        <v>0.987599467404612</v>
      </c>
    </row>
    <row r="727" customFormat="false" ht="12.75" hidden="false" customHeight="false" outlineLevel="0" collapsed="false">
      <c r="A727" s="371"/>
      <c r="B727" s="376" t="n">
        <f aca="false">+[2]data1cf!A727</f>
        <v>-101301.059069501</v>
      </c>
      <c r="C727" s="376" t="n">
        <f aca="false">+[2]data1cf!B727</f>
        <v>14269.775185363</v>
      </c>
      <c r="D727" s="376" t="n">
        <f aca="false">+[2]data1cf!C727</f>
        <v>22160.4937134144</v>
      </c>
      <c r="E727" s="376" t="n">
        <f aca="false">+[2]data1cf!D727</f>
        <v>20848.5480390371</v>
      </c>
      <c r="F727" s="376" t="n">
        <f aca="false">+[2]data1cf!E727</f>
        <v>19354.8416993895</v>
      </c>
      <c r="G727" s="376" t="n">
        <f aca="false">+[2]data1cf!F727</f>
        <v>18340.2839804743</v>
      </c>
      <c r="H727" s="376" t="n">
        <f aca="false">+[2]data1cf!G727</f>
        <v>17063.7773611897</v>
      </c>
      <c r="I727" s="376" t="n">
        <f aca="false">+[2]data1cf!H727</f>
        <v>16054.3118949705</v>
      </c>
      <c r="J727" s="376" t="n">
        <f aca="false">+[2]data1cf!I727</f>
        <v>15363.9619790216</v>
      </c>
      <c r="K727" s="376" t="n">
        <f aca="false">+[2]data1cf!J727</f>
        <v>14761.7404355215</v>
      </c>
      <c r="L727" s="376" t="n">
        <f aca="false">+[2]data1cf!K727</f>
        <v>13994.4371275539</v>
      </c>
      <c r="M727" s="376" t="n">
        <f aca="false">+[2]data1cf!L727</f>
        <v>13325.1098300866</v>
      </c>
      <c r="N727" s="376" t="n">
        <f aca="false">+[2]data1cf!M727</f>
        <v>12624.9941773283</v>
      </c>
      <c r="O727" s="376" t="n">
        <f aca="false">+[2]data1cf!N727</f>
        <v>12013.303744066</v>
      </c>
      <c r="P727" s="376" t="n">
        <f aca="false">+[2]data1cf!O727</f>
        <v>12983.2304295438</v>
      </c>
      <c r="Q727" s="376" t="n">
        <f aca="false">+[2]data1cf!P727</f>
        <v>14194.6071088387</v>
      </c>
      <c r="R727" s="376" t="n">
        <f aca="false">+[2]data1cf!Q727</f>
        <v>12752.7203133275</v>
      </c>
      <c r="S727" s="376" t="n">
        <f aca="false">+[2]data1cf!R727</f>
        <v>9320.3751568861</v>
      </c>
      <c r="T727" s="376" t="n">
        <f aca="false">+[2]data1cf!S727</f>
        <v>8792.76174475311</v>
      </c>
      <c r="U727" s="376" t="n">
        <f aca="false">+[2]data1cf!T727</f>
        <v>8265.1742644661</v>
      </c>
      <c r="V727" s="376" t="n">
        <f aca="false">+[2]data1cf!U727</f>
        <v>7737.61349398049</v>
      </c>
      <c r="W727" s="376" t="n">
        <f aca="false">+[2]data1cf!V727</f>
        <v>10953.5595714447</v>
      </c>
      <c r="X727" s="376" t="n">
        <f aca="false">+[2]data1cf!W727</f>
        <v>10426.0546484828</v>
      </c>
      <c r="Y727" s="376" t="n">
        <f aca="false">+[2]data1cf!X727</f>
        <v>9898.57891204203</v>
      </c>
      <c r="Z727" s="376" t="n">
        <f aca="false">+[2]data1cf!Y727</f>
        <v>9371.13323771807</v>
      </c>
      <c r="AA727" s="376" t="n">
        <f aca="false">+[2]data1cf!Z727</f>
        <v>8843.71852737439</v>
      </c>
      <c r="AB727" s="376"/>
      <c r="AC727" s="377" t="n">
        <f aca="false">XNPV(0.1,B727:AA727,$B$1:$AA$1)</f>
        <v>40206.1930862</v>
      </c>
      <c r="AD727" s="377" t="n">
        <f aca="false">SUMPRODUCT(B727:AA727,$B$1010:$AA$1010)</f>
        <v>73945.494481872</v>
      </c>
      <c r="AE727" s="378" t="n">
        <f aca="false">SUMPRODUCT(B727:AA727,$B$1012:$AA$1012)</f>
        <v>54521.7251151793</v>
      </c>
      <c r="AF727" s="379" t="n">
        <f aca="false">XIRR(B727:AA727,$B$1:$AA$1)</f>
        <v>0.158732825618343</v>
      </c>
      <c r="AG727" s="380" t="n">
        <f aca="false">1-EXP(-(1/0.25)*(AD727/ABS($AD$1010)))</f>
        <v>0.980598269906358</v>
      </c>
    </row>
    <row r="728" customFormat="false" ht="12.75" hidden="false" customHeight="false" outlineLevel="0" collapsed="false">
      <c r="A728" s="371"/>
      <c r="B728" s="376" t="n">
        <f aca="false">+[2]data1cf!A728</f>
        <v>-93897.169674062</v>
      </c>
      <c r="C728" s="376" t="n">
        <f aca="false">+[2]data1cf!B728</f>
        <v>13352.8012527232</v>
      </c>
      <c r="D728" s="376" t="n">
        <f aca="false">+[2]data1cf!C728</f>
        <v>20606.7722042401</v>
      </c>
      <c r="E728" s="376" t="n">
        <f aca="false">+[2]data1cf!D728</f>
        <v>19474.8558854513</v>
      </c>
      <c r="F728" s="376" t="n">
        <f aca="false">+[2]data1cf!E728</f>
        <v>18067.414883102</v>
      </c>
      <c r="G728" s="376" t="n">
        <f aca="false">+[2]data1cf!F728</f>
        <v>17127.4688967639</v>
      </c>
      <c r="H728" s="376" t="n">
        <f aca="false">+[2]data1cf!G728</f>
        <v>15943.7998007508</v>
      </c>
      <c r="I728" s="376" t="n">
        <f aca="false">+[2]data1cf!H728</f>
        <v>15008.1141225126</v>
      </c>
      <c r="J728" s="376" t="n">
        <f aca="false">+[2]data1cf!I728</f>
        <v>14368.220484798</v>
      </c>
      <c r="K728" s="376" t="n">
        <f aca="false">+[2]data1cf!J728</f>
        <v>13810.487829621</v>
      </c>
      <c r="L728" s="376" t="n">
        <f aca="false">+[2]data1cf!K728</f>
        <v>13098.791433095</v>
      </c>
      <c r="M728" s="376" t="n">
        <f aca="false">+[2]data1cf!L728</f>
        <v>12478.3839132225</v>
      </c>
      <c r="N728" s="376" t="n">
        <f aca="false">+[2]data1cf!M728</f>
        <v>11829.438296638</v>
      </c>
      <c r="O728" s="376" t="n">
        <f aca="false">+[2]data1cf!N728</f>
        <v>11262.9445396642</v>
      </c>
      <c r="P728" s="376" t="n">
        <f aca="false">+[2]data1cf!O728</f>
        <v>12161.4917861737</v>
      </c>
      <c r="Q728" s="376" t="n">
        <f aca="false">+[2]data1cf!P728</f>
        <v>13284.3313955495</v>
      </c>
      <c r="R728" s="376" t="n">
        <f aca="false">+[2]data1cf!Q728</f>
        <v>11947.8291878478</v>
      </c>
      <c r="S728" s="376" t="n">
        <f aca="false">+[2]data1cf!R728</f>
        <v>8766.34719254896</v>
      </c>
      <c r="T728" s="376" t="n">
        <f aca="false">+[2]data1cf!S728</f>
        <v>8277.29597693062</v>
      </c>
      <c r="U728" s="376" t="n">
        <f aca="false">+[2]data1cf!T728</f>
        <v>7788.26879785215</v>
      </c>
      <c r="V728" s="376" t="n">
        <f aca="false">+[2]data1cf!U728</f>
        <v>7299.26637640974</v>
      </c>
      <c r="W728" s="376" t="n">
        <f aca="false">+[2]data1cf!V728</f>
        <v>10280.1654634678</v>
      </c>
      <c r="X728" s="376" t="n">
        <f aca="false">+[2]data1cf!W728</f>
        <v>9791.21480776661</v>
      </c>
      <c r="Y728" s="376" t="n">
        <f aca="false">+[2]data1cf!X728</f>
        <v>9302.29120540283</v>
      </c>
      <c r="Z728" s="376" t="n">
        <f aca="false">+[2]data1cf!Y728</f>
        <v>8813.39546797654</v>
      </c>
      <c r="AA728" s="376" t="n">
        <f aca="false">+[2]data1cf!Z728</f>
        <v>8324.52843143588</v>
      </c>
      <c r="AB728" s="376"/>
      <c r="AC728" s="377" t="n">
        <f aca="false">XNPV(0.1,B728:AA728,$B$1:$AA$1)</f>
        <v>38387.4889029823</v>
      </c>
      <c r="AD728" s="377" t="n">
        <f aca="false">SUMPRODUCT(B728:AA728,$B$1010:$AA$1010)</f>
        <v>69946.8775251511</v>
      </c>
      <c r="AE728" s="378" t="n">
        <f aca="false">SUMPRODUCT(B728:AA728,$B$1012:$AA$1012)</f>
        <v>51760.6680449075</v>
      </c>
      <c r="AF728" s="379" t="n">
        <f aca="false">XIRR(B728:AA728,$B$1:$AA$1)</f>
        <v>0.16033170166988</v>
      </c>
      <c r="AG728" s="380" t="n">
        <f aca="false">1-EXP(-(1/0.25)*(AD728/ABS($AD$1010)))</f>
        <v>0.975988139150877</v>
      </c>
    </row>
    <row r="729" customFormat="false" ht="12.75" hidden="false" customHeight="false" outlineLevel="0" collapsed="false">
      <c r="A729" s="371"/>
      <c r="B729" s="376" t="n">
        <f aca="false">+[2]data1cf!A729</f>
        <v>-114924.128509356</v>
      </c>
      <c r="C729" s="376" t="n">
        <f aca="false">+[2]data1cf!B729</f>
        <v>15931.6454218504</v>
      </c>
      <c r="D729" s="376" t="n">
        <f aca="false">+[2]data1cf!C729</f>
        <v>24836.9873553504</v>
      </c>
      <c r="E729" s="376" t="n">
        <f aca="false">+[2]data1cf!D729</f>
        <v>23372.0734674174</v>
      </c>
      <c r="F729" s="376" t="n">
        <f aca="false">+[2]data1cf!E729</f>
        <v>21723.6919050423</v>
      </c>
      <c r="G729" s="376" t="n">
        <f aca="false">+[2]data1cf!F729</f>
        <v>20571.8494753977</v>
      </c>
      <c r="H729" s="376" t="n">
        <f aca="false">+[2]data1cf!G729</f>
        <v>19124.5229047871</v>
      </c>
      <c r="I729" s="376" t="n">
        <f aca="false">+[2]data1cf!H729</f>
        <v>17979.3034961139</v>
      </c>
      <c r="J729" s="376" t="n">
        <f aca="false">+[2]data1cf!I729</f>
        <v>17196.11462143</v>
      </c>
      <c r="K729" s="376" t="n">
        <f aca="false">+[2]data1cf!J729</f>
        <v>16512.0340464726</v>
      </c>
      <c r="L729" s="376" t="n">
        <f aca="false">+[2]data1cf!K729</f>
        <v>15642.4146752247</v>
      </c>
      <c r="M729" s="376" t="n">
        <f aca="false">+[2]data1cf!L729</f>
        <v>14883.0755621343</v>
      </c>
      <c r="N729" s="376" t="n">
        <f aca="false">+[2]data1cf!M729</f>
        <v>14088.8076444236</v>
      </c>
      <c r="O729" s="376" t="n">
        <f aca="false">+[2]data1cf!N729</f>
        <v>13393.9558581693</v>
      </c>
      <c r="P729" s="376" t="n">
        <f aca="false">+[2]data1cf!O729</f>
        <v>14495.2198721387</v>
      </c>
      <c r="Q729" s="376" t="n">
        <f aca="false">+[2]data1cf!P729</f>
        <v>15869.5037191517</v>
      </c>
      <c r="R729" s="376" t="n">
        <f aca="false">+[2]data1cf!Q729</f>
        <v>14233.7105210807</v>
      </c>
      <c r="S729" s="376" t="n">
        <f aca="false">+[2]data1cf!R729</f>
        <v>10339.7800975428</v>
      </c>
      <c r="T729" s="376" t="n">
        <f aca="false">+[2]data1cf!S729</f>
        <v>9741.21269719976</v>
      </c>
      <c r="U729" s="376" t="n">
        <f aca="false">+[2]data1cf!T729</f>
        <v>9142.67471604369</v>
      </c>
      <c r="V729" s="376" t="n">
        <f aca="false">+[2]data1cf!U729</f>
        <v>8544.16703665027</v>
      </c>
      <c r="W729" s="376" t="n">
        <f aca="false">+[2]data1cf!V729</f>
        <v>12192.5968130071</v>
      </c>
      <c r="X729" s="376" t="n">
        <f aca="false">+[2]data1cf!W729</f>
        <v>11594.1524915692</v>
      </c>
      <c r="Y729" s="376" t="n">
        <f aca="false">+[2]data1cf!X729</f>
        <v>10995.7412816855</v>
      </c>
      <c r="Z729" s="376" t="n">
        <f aca="false">+[2]data1cf!Y729</f>
        <v>10397.3641767026</v>
      </c>
      <c r="AA729" s="376" t="n">
        <f aca="false">+[2]data1cf!Z729</f>
        <v>9799.02219976749</v>
      </c>
      <c r="AB729" s="376"/>
      <c r="AC729" s="377" t="n">
        <f aca="false">XNPV(0.1,B729:AA729,$B$1:$AA$1)</f>
        <v>43375.846208903</v>
      </c>
      <c r="AD729" s="377" t="n">
        <f aca="false">SUMPRODUCT(B729:AA729,$B$1010:$AA$1010)</f>
        <v>81111.2771217812</v>
      </c>
      <c r="AE729" s="378" t="n">
        <f aca="false">SUMPRODUCT(B729:AA729,$B$1012:$AA$1012)</f>
        <v>59416.3804552873</v>
      </c>
      <c r="AF729" s="379" t="n">
        <f aca="false">XIRR(B729:AA729,$B$1:$AA$1)</f>
        <v>0.156037400183875</v>
      </c>
      <c r="AG729" s="380" t="n">
        <f aca="false">1-EXP(-(1/0.25)*(AD729/ABS($AD$1010)))</f>
        <v>0.986758979734802</v>
      </c>
    </row>
    <row r="730" customFormat="false" ht="12.75" hidden="false" customHeight="false" outlineLevel="0" collapsed="false">
      <c r="A730" s="371"/>
      <c r="B730" s="376" t="n">
        <f aca="false">+[2]data1cf!A730</f>
        <v>-92489.8575166832</v>
      </c>
      <c r="C730" s="376" t="n">
        <f aca="false">+[2]data1cf!B730</f>
        <v>13144.2533085317</v>
      </c>
      <c r="D730" s="376" t="n">
        <f aca="false">+[2]data1cf!C730</f>
        <v>20312.8774644449</v>
      </c>
      <c r="E730" s="376" t="n">
        <f aca="false">+[2]data1cf!D730</f>
        <v>19213.9450133705</v>
      </c>
      <c r="F730" s="376" t="n">
        <f aca="false">+[2]data1cf!E730</f>
        <v>17822.7041218347</v>
      </c>
      <c r="G730" s="376" t="n">
        <f aca="false">+[2]data1cf!F730</f>
        <v>16896.940140755</v>
      </c>
      <c r="H730" s="376" t="n">
        <f aca="false">+[2]data1cf!G730</f>
        <v>15730.9173611822</v>
      </c>
      <c r="I730" s="376" t="n">
        <f aca="false">+[2]data1cf!H730</f>
        <v>14809.2555543242</v>
      </c>
      <c r="J730" s="376" t="n">
        <f aca="false">+[2]data1cf!I730</f>
        <v>14178.9525155478</v>
      </c>
      <c r="K730" s="376" t="n">
        <f aca="false">+[2]data1cf!J730</f>
        <v>13629.6761932604</v>
      </c>
      <c r="L730" s="376" t="n">
        <f aca="false">+[2]data1cf!K730</f>
        <v>12928.5494147185</v>
      </c>
      <c r="M730" s="376" t="n">
        <f aca="false">+[2]data1cf!L730</f>
        <v>12317.4404397146</v>
      </c>
      <c r="N730" s="376" t="n">
        <f aca="false">+[2]data1cf!M730</f>
        <v>11678.2210913325</v>
      </c>
      <c r="O730" s="376" t="n">
        <f aca="false">+[2]data1cf!N730</f>
        <v>11120.3182017551</v>
      </c>
      <c r="P730" s="376" t="n">
        <f aca="false">+[2]data1cf!O730</f>
        <v>12005.2978290198</v>
      </c>
      <c r="Q730" s="376" t="n">
        <f aca="false">+[2]data1cf!P730</f>
        <v>13111.308541012</v>
      </c>
      <c r="R730" s="376" t="n">
        <f aca="false">+[2]data1cf!Q730</f>
        <v>11794.8375633441</v>
      </c>
      <c r="S730" s="376" t="n">
        <f aca="false">+[2]data1cf!R730</f>
        <v>8661.03898923897</v>
      </c>
      <c r="T730" s="376" t="n">
        <f aca="false">+[2]data1cf!S730</f>
        <v>8179.31757625163</v>
      </c>
      <c r="U730" s="376" t="n">
        <f aca="false">+[2]data1cf!T730</f>
        <v>7697.61983954929</v>
      </c>
      <c r="V730" s="376" t="n">
        <f aca="false">+[2]data1cf!U730</f>
        <v>7215.94648942044</v>
      </c>
      <c r="W730" s="376" t="n">
        <f aca="false">+[2]data1cf!V730</f>
        <v>10152.1684521339</v>
      </c>
      <c r="X730" s="376" t="n">
        <f aca="false">+[2]data1cf!W730</f>
        <v>9670.5460918916</v>
      </c>
      <c r="Y730" s="376" t="n">
        <f aca="false">+[2]data1cf!X730</f>
        <v>9188.95037951666</v>
      </c>
      <c r="Z730" s="376" t="n">
        <f aca="false">+[2]data1cf!Y730</f>
        <v>8707.38211444507</v>
      </c>
      <c r="AA730" s="376" t="n">
        <f aca="false">+[2]data1cf!Z730</f>
        <v>8225.84212009592</v>
      </c>
      <c r="AB730" s="376"/>
      <c r="AC730" s="377" t="n">
        <f aca="false">XNPV(0.1,B730:AA730,$B$1:$AA$1)</f>
        <v>38011.9878513725</v>
      </c>
      <c r="AD730" s="377" t="n">
        <f aca="false">SUMPRODUCT(B730:AA730,$B$1010:$AA$1010)</f>
        <v>69155.7599205964</v>
      </c>
      <c r="AE730" s="378" t="n">
        <f aca="false">SUMPRODUCT(B730:AA730,$B$1012:$AA$1012)</f>
        <v>51205.2721945013</v>
      </c>
      <c r="AF730" s="379" t="n">
        <f aca="false">XIRR(B730:AA730,$B$1:$AA$1)</f>
        <v>0.16060183209404</v>
      </c>
      <c r="AG730" s="380" t="n">
        <f aca="false">1-EXP(-(1/0.25)*(AD730/ABS($AD$1010)))</f>
        <v>0.974953697102843</v>
      </c>
    </row>
    <row r="731" customFormat="false" ht="12.75" hidden="false" customHeight="false" outlineLevel="0" collapsed="false">
      <c r="A731" s="371"/>
      <c r="B731" s="376" t="n">
        <f aca="false">+[2]data1cf!A731</f>
        <v>-112727.967368061</v>
      </c>
      <c r="C731" s="376" t="n">
        <f aca="false">+[2]data1cf!B731</f>
        <v>15581.7978567505</v>
      </c>
      <c r="D731" s="376" t="n">
        <f aca="false">+[2]data1cf!C731</f>
        <v>24423.1794830558</v>
      </c>
      <c r="E731" s="376" t="n">
        <f aca="false">+[2]data1cf!D731</f>
        <v>23076.8471397578</v>
      </c>
      <c r="F731" s="376" t="n">
        <f aca="false">+[2]data1cf!E731</f>
        <v>21341.8119774555</v>
      </c>
      <c r="G731" s="376" t="n">
        <f aca="false">+[2]data1cf!F731</f>
        <v>20212.1010761224</v>
      </c>
      <c r="H731" s="376" t="n">
        <f aca="false">+[2]data1cf!G731</f>
        <v>18792.3122157844</v>
      </c>
      <c r="I731" s="376" t="n">
        <f aca="false">+[2]data1cf!H731</f>
        <v>17668.9775618291</v>
      </c>
      <c r="J731" s="376" t="n">
        <f aca="false">+[2]data1cf!I731</f>
        <v>16900.7551610718</v>
      </c>
      <c r="K731" s="376" t="n">
        <f aca="false">+[2]data1cf!J731</f>
        <v>16229.8709971541</v>
      </c>
      <c r="L731" s="376" t="n">
        <f aca="false">+[2]data1cf!K731</f>
        <v>15376.7458941986</v>
      </c>
      <c r="M731" s="376" t="n">
        <f aca="false">+[2]data1cf!L731</f>
        <v>14631.9174941748</v>
      </c>
      <c r="N731" s="376" t="n">
        <f aca="false">+[2]data1cf!M731</f>
        <v>13852.8277671477</v>
      </c>
      <c r="O731" s="376" t="n">
        <f aca="false">+[2]data1cf!N731</f>
        <v>13171.3823378605</v>
      </c>
      <c r="P731" s="376" t="n">
        <f aca="false">+[2]data1cf!O731</f>
        <v>14251.473594948</v>
      </c>
      <c r="Q731" s="376" t="n">
        <f aca="false">+[2]data1cf!P731</f>
        <v>15599.4953434699</v>
      </c>
      <c r="R731" s="376" t="n">
        <f aca="false">+[2]data1cf!Q731</f>
        <v>13994.961598948</v>
      </c>
      <c r="S731" s="376" t="n">
        <f aca="false">+[2]data1cf!R731</f>
        <v>10175.4428659228</v>
      </c>
      <c r="T731" s="376" t="n">
        <f aca="false">+[2]data1cf!S731</f>
        <v>9588.31388571069</v>
      </c>
      <c r="U731" s="376" t="n">
        <f aca="false">+[2]data1cf!T731</f>
        <v>9001.21376249494</v>
      </c>
      <c r="V731" s="376" t="n">
        <f aca="false">+[2]data1cf!U731</f>
        <v>8414.1433619854</v>
      </c>
      <c r="W731" s="376" t="n">
        <f aca="false">+[2]data1cf!V731</f>
        <v>11992.8528819826</v>
      </c>
      <c r="X731" s="376" t="n">
        <f aca="false">+[2]data1cf!W731</f>
        <v>11405.8446286796</v>
      </c>
      <c r="Y731" s="376" t="n">
        <f aca="false">+[2]data1cf!X731</f>
        <v>10818.8688541801</v>
      </c>
      <c r="Z731" s="376" t="n">
        <f aca="false">+[2]data1cf!Y731</f>
        <v>10231.9265328484</v>
      </c>
      <c r="AA731" s="376" t="n">
        <f aca="false">+[2]data1cf!Z731</f>
        <v>9645.01866827937</v>
      </c>
      <c r="AB731" s="376"/>
      <c r="AC731" s="377" t="n">
        <f aca="false">XNPV(0.1,B731:AA731,$B$1:$AA$1)</f>
        <v>42888.7927842605</v>
      </c>
      <c r="AD731" s="377" t="n">
        <f aca="false">SUMPRODUCT(B731:AA731,$B$1010:$AA$1010)</f>
        <v>79989.2040679973</v>
      </c>
      <c r="AE731" s="378" t="n">
        <f aca="false">SUMPRODUCT(B731:AA731,$B$1012:$AA$1012)</f>
        <v>58656.5547562396</v>
      </c>
      <c r="AF731" s="379" t="n">
        <f aca="false">XIRR(B731:AA731,$B$1:$AA$1)</f>
        <v>0.156454277821164</v>
      </c>
      <c r="AG731" s="380" t="n">
        <f aca="false">1-EXP(-(1/0.25)*(AD731/ABS($AD$1010)))</f>
        <v>0.985942686913141</v>
      </c>
    </row>
    <row r="732" customFormat="false" ht="12.75" hidden="false" customHeight="false" outlineLevel="0" collapsed="false">
      <c r="A732" s="371"/>
      <c r="B732" s="376" t="n">
        <f aca="false">+[2]data1cf!A732</f>
        <v>-106222.840766818</v>
      </c>
      <c r="C732" s="376" t="n">
        <f aca="false">+[2]data1cf!B732</f>
        <v>14841.7540050191</v>
      </c>
      <c r="D732" s="376" t="n">
        <f aca="false">+[2]data1cf!C732</f>
        <v>23088.8415061307</v>
      </c>
      <c r="E732" s="376" t="n">
        <f aca="false">+[2]data1cf!D732</f>
        <v>21783.3919713985</v>
      </c>
      <c r="F732" s="376" t="n">
        <f aca="false">+[2]data1cf!E732</f>
        <v>20210.6667127862</v>
      </c>
      <c r="G732" s="376" t="n">
        <f aca="false">+[2]data1cf!F732</f>
        <v>19146.5103788473</v>
      </c>
      <c r="H732" s="376" t="n">
        <f aca="false">+[2]data1cf!G732</f>
        <v>17808.2894363931</v>
      </c>
      <c r="I732" s="376" t="n">
        <f aca="false">+[2]data1cf!H732</f>
        <v>16749.778395514</v>
      </c>
      <c r="J732" s="376" t="n">
        <f aca="false">+[2]data1cf!I732</f>
        <v>16025.8873536157</v>
      </c>
      <c r="K732" s="376" t="n">
        <f aca="false">+[2]data1cf!J732</f>
        <v>15394.0915438634</v>
      </c>
      <c r="L732" s="376" t="n">
        <f aca="false">+[2]data1cf!K732</f>
        <v>14589.823194367</v>
      </c>
      <c r="M732" s="376" t="n">
        <f aca="false">+[2]data1cf!L732</f>
        <v>13887.9761693425</v>
      </c>
      <c r="N732" s="376" t="n">
        <f aca="false">+[2]data1cf!M732</f>
        <v>13153.8449155884</v>
      </c>
      <c r="O732" s="376" t="n">
        <f aca="false">+[2]data1cf!N732</f>
        <v>12512.1097096053</v>
      </c>
      <c r="P732" s="376" t="n">
        <f aca="false">+[2]data1cf!O732</f>
        <v>13529.4863227516</v>
      </c>
      <c r="Q732" s="376" t="n">
        <f aca="false">+[2]data1cf!P732</f>
        <v>14799.7185720029</v>
      </c>
      <c r="R732" s="376" t="n">
        <f aca="false">+[2]data1cf!Q732</f>
        <v>13287.7767138404</v>
      </c>
      <c r="S732" s="376" t="n">
        <f aca="false">+[2]data1cf!R732</f>
        <v>9688.66870491729</v>
      </c>
      <c r="T732" s="376" t="n">
        <f aca="false">+[2]data1cf!S732</f>
        <v>9135.42083191143</v>
      </c>
      <c r="U732" s="376" t="n">
        <f aca="false">+[2]data1cf!T732</f>
        <v>8582.20015066817</v>
      </c>
      <c r="V732" s="376" t="n">
        <f aca="false">+[2]data1cf!U732</f>
        <v>8029.00747694039</v>
      </c>
      <c r="W732" s="376" t="n">
        <f aca="false">+[2]data1cf!V732</f>
        <v>11401.2025086506</v>
      </c>
      <c r="X732" s="376" t="n">
        <f aca="false">+[2]data1cf!W732</f>
        <v>10848.0683958369</v>
      </c>
      <c r="Y732" s="376" t="n">
        <f aca="false">+[2]data1cf!X732</f>
        <v>10294.9648875916</v>
      </c>
      <c r="Z732" s="376" t="n">
        <f aca="false">+[2]data1cf!Y732</f>
        <v>9741.89290205173</v>
      </c>
      <c r="AA732" s="376" t="n">
        <f aca="false">+[2]data1cf!Z732</f>
        <v>9188.85338489843</v>
      </c>
      <c r="AB732" s="376"/>
      <c r="AC732" s="377" t="n">
        <f aca="false">XNPV(0.1,B732:AA732,$B$1:$AA$1)</f>
        <v>41310.9592683679</v>
      </c>
      <c r="AD732" s="377" t="n">
        <f aca="false">SUMPRODUCT(B732:AA732,$B$1010:$AA$1010)</f>
        <v>76492.3168224056</v>
      </c>
      <c r="AE732" s="378" t="n">
        <f aca="false">SUMPRODUCT(B732:AA732,$B$1012:$AA$1012)</f>
        <v>56248.6564752523</v>
      </c>
      <c r="AF732" s="379" t="n">
        <f aca="false">XIRR(B732:AA732,$B$1:$AA$1)</f>
        <v>0.157608404693025</v>
      </c>
      <c r="AG732" s="380" t="n">
        <f aca="false">1-EXP(-(1/0.25)*(AD732/ABS($AD$1010)))</f>
        <v>0.983061675303813</v>
      </c>
    </row>
    <row r="733" customFormat="false" ht="12.75" hidden="false" customHeight="false" outlineLevel="0" collapsed="false">
      <c r="A733" s="371"/>
      <c r="B733" s="376" t="n">
        <f aca="false">+[2]data1cf!A733</f>
        <v>-110760.557721618</v>
      </c>
      <c r="C733" s="376" t="n">
        <f aca="false">+[2]data1cf!B733</f>
        <v>15424.5880602881</v>
      </c>
      <c r="D733" s="376" t="n">
        <f aca="false">+[2]data1cf!C733</f>
        <v>24089.042898688</v>
      </c>
      <c r="E733" s="376" t="n">
        <f aca="false">+[2]data1cf!D733</f>
        <v>22576.6235355618</v>
      </c>
      <c r="F733" s="376" t="n">
        <f aca="false">+[2]data1cf!E733</f>
        <v>20999.7085501658</v>
      </c>
      <c r="G733" s="376" t="n">
        <f aca="false">+[2]data1cf!F733</f>
        <v>19889.8239637018</v>
      </c>
      <c r="H733" s="376" t="n">
        <f aca="false">+[2]data1cf!G733</f>
        <v>18494.7044938803</v>
      </c>
      <c r="I733" s="376" t="n">
        <f aca="false">+[2]data1cf!H733</f>
        <v>17390.9750850649</v>
      </c>
      <c r="J733" s="376" t="n">
        <f aca="false">+[2]data1cf!I733</f>
        <v>16636.1602547371</v>
      </c>
      <c r="K733" s="376" t="n">
        <f aca="false">+[2]data1cf!J733</f>
        <v>15977.0979675887</v>
      </c>
      <c r="L733" s="376" t="n">
        <f aca="false">+[2]data1cf!K733</f>
        <v>15138.7490948192</v>
      </c>
      <c r="M733" s="376" t="n">
        <f aca="false">+[2]data1cf!L733</f>
        <v>14406.9199762814</v>
      </c>
      <c r="N733" s="376" t="n">
        <f aca="false">+[2]data1cf!M733</f>
        <v>13641.4274840859</v>
      </c>
      <c r="O733" s="376" t="n">
        <f aca="false">+[2]data1cf!N733</f>
        <v>12971.9920095897</v>
      </c>
      <c r="P733" s="376" t="n">
        <f aca="false">+[2]data1cf!O733</f>
        <v>14033.1158578893</v>
      </c>
      <c r="Q733" s="376" t="n">
        <f aca="false">+[2]data1cf!P733</f>
        <v>15357.6109603305</v>
      </c>
      <c r="R733" s="376" t="n">
        <f aca="false">+[2]data1cf!Q733</f>
        <v>13781.0806939225</v>
      </c>
      <c r="S733" s="376" t="n">
        <f aca="false">+[2]data1cf!R733</f>
        <v>10028.2229517372</v>
      </c>
      <c r="T733" s="376" t="n">
        <f aca="false">+[2]data1cf!S733</f>
        <v>9451.34096919877</v>
      </c>
      <c r="U733" s="376" t="n">
        <f aca="false">+[2]data1cf!T733</f>
        <v>8874.48734002358</v>
      </c>
      <c r="V733" s="376" t="n">
        <f aca="false">+[2]data1cf!U733</f>
        <v>8297.66291481255</v>
      </c>
      <c r="W733" s="376" t="n">
        <f aca="false">+[2]data1cf!V733</f>
        <v>11813.9142197293</v>
      </c>
      <c r="X733" s="376" t="n">
        <f aca="false">+[2]data1cf!W733</f>
        <v>11237.1508570869</v>
      </c>
      <c r="Y733" s="376" t="n">
        <f aca="false">+[2]data1cf!X733</f>
        <v>10660.4194064047</v>
      </c>
      <c r="Z733" s="376" t="n">
        <f aca="false">+[2]data1cf!Y733</f>
        <v>10083.7208250415</v>
      </c>
      <c r="AA733" s="376" t="n">
        <f aca="false">+[2]data1cf!Z733</f>
        <v>9507.05609907673</v>
      </c>
      <c r="AB733" s="376"/>
      <c r="AC733" s="377" t="n">
        <f aca="false">XNPV(0.1,B733:AA733,$B$1:$AA$1)</f>
        <v>42447.6085387413</v>
      </c>
      <c r="AD733" s="377" t="n">
        <f aca="false">SUMPRODUCT(B733:AA733,$B$1010:$AA$1010)</f>
        <v>78964.4873683487</v>
      </c>
      <c r="AE733" s="378" t="n">
        <f aca="false">SUMPRODUCT(B733:AA733,$B$1012:$AA$1012)</f>
        <v>57962.6267240057</v>
      </c>
      <c r="AF733" s="379" t="n">
        <f aca="false">XIRR(B733:AA733,$B$1:$AA$1)</f>
        <v>0.156859626521849</v>
      </c>
      <c r="AG733" s="380" t="n">
        <f aca="false">1-EXP(-(1/0.25)*(AD733/ABS($AD$1010)))</f>
        <v>0.985153333184985</v>
      </c>
    </row>
    <row r="734" customFormat="false" ht="12.75" hidden="false" customHeight="false" outlineLevel="0" collapsed="false">
      <c r="A734" s="371"/>
      <c r="B734" s="376" t="n">
        <f aca="false">+[2]data1cf!A734</f>
        <v>-91126.8369294812</v>
      </c>
      <c r="C734" s="376" t="n">
        <f aca="false">+[2]data1cf!B734</f>
        <v>13072.8410442955</v>
      </c>
      <c r="D734" s="376" t="n">
        <f aca="false">+[2]data1cf!C734</f>
        <v>20080.762984465</v>
      </c>
      <c r="E734" s="376" t="n">
        <f aca="false">+[2]data1cf!D734</f>
        <v>18950.3934466913</v>
      </c>
      <c r="F734" s="376" t="n">
        <f aca="false">+[2]data1cf!E734</f>
        <v>17585.6950092732</v>
      </c>
      <c r="G734" s="376" t="n">
        <f aca="false">+[2]data1cf!F734</f>
        <v>16673.6666909132</v>
      </c>
      <c r="H734" s="376" t="n">
        <f aca="false">+[2]data1cf!G734</f>
        <v>15524.7348548602</v>
      </c>
      <c r="I734" s="376" t="n">
        <f aca="false">+[2]data1cf!H734</f>
        <v>14616.6555537052</v>
      </c>
      <c r="J734" s="376" t="n">
        <f aca="false">+[2]data1cf!I734</f>
        <v>13995.6412741625</v>
      </c>
      <c r="K734" s="376" t="n">
        <f aca="false">+[2]data1cf!J734</f>
        <v>13454.5551431984</v>
      </c>
      <c r="L734" s="376" t="n">
        <f aca="false">+[2]data1cf!K734</f>
        <v>12763.665330802</v>
      </c>
      <c r="M734" s="376" t="n">
        <f aca="false">+[2]data1cf!L734</f>
        <v>12161.5622526209</v>
      </c>
      <c r="N734" s="376" t="n">
        <f aca="false">+[2]data1cf!M734</f>
        <v>11531.7630628916</v>
      </c>
      <c r="O734" s="376" t="n">
        <f aca="false">+[2]data1cf!N734</f>
        <v>10982.1806650131</v>
      </c>
      <c r="P734" s="376" t="n">
        <f aca="false">+[2]data1cf!O734</f>
        <v>11854.019679335</v>
      </c>
      <c r="Q734" s="376" t="n">
        <f aca="false">+[2]data1cf!P734</f>
        <v>12943.7311406787</v>
      </c>
      <c r="R734" s="376" t="n">
        <f aca="false">+[2]data1cf!Q734</f>
        <v>11646.6609610355</v>
      </c>
      <c r="S734" s="376" t="n">
        <f aca="false">+[2]data1cf!R734</f>
        <v>8559.04509374097</v>
      </c>
      <c r="T734" s="376" t="n">
        <f aca="false">+[2]data1cf!S734</f>
        <v>8084.42279649268</v>
      </c>
      <c r="U734" s="376" t="n">
        <f aca="false">+[2]data1cf!T734</f>
        <v>7609.82382661256</v>
      </c>
      <c r="V734" s="376" t="n">
        <f aca="false">+[2]data1cf!U734</f>
        <v>7135.24888392168</v>
      </c>
      <c r="W734" s="376" t="n">
        <f aca="false">+[2]data1cf!V734</f>
        <v>10028.1998211278</v>
      </c>
      <c r="X734" s="376" t="n">
        <f aca="false">+[2]data1cf!W734</f>
        <v>9553.67511688686</v>
      </c>
      <c r="Y734" s="376" t="n">
        <f aca="false">+[2]data1cf!X734</f>
        <v>9079.17666780435</v>
      </c>
      <c r="Z734" s="376" t="n">
        <f aca="false">+[2]data1cf!Y734</f>
        <v>8604.70526153501</v>
      </c>
      <c r="AA734" s="376" t="n">
        <f aca="false">+[2]data1cf!Z734</f>
        <v>8130.26170936322</v>
      </c>
      <c r="AB734" s="376"/>
      <c r="AC734" s="377" t="n">
        <f aca="false">XNPV(0.1,B734:AA734,$B$1:$AA$1)</f>
        <v>37802.2578595902</v>
      </c>
      <c r="AD734" s="377" t="n">
        <f aca="false">SUMPRODUCT(B734:AA734,$B$1010:$AA$1010)</f>
        <v>68551.575939016</v>
      </c>
      <c r="AE734" s="378" t="n">
        <f aca="false">SUMPRODUCT(B734:AA734,$B$1012:$AA$1012)</f>
        <v>50826.2282702852</v>
      </c>
      <c r="AF734" s="379" t="n">
        <f aca="false">XIRR(B734:AA734,$B$1:$AA$1)</f>
        <v>0.161191966775769</v>
      </c>
      <c r="AG734" s="380" t="n">
        <f aca="false">1-EXP(-(1/0.25)*(AD734/ABS($AD$1010)))</f>
        <v>0.97413377129704</v>
      </c>
    </row>
    <row r="735" customFormat="false" ht="12.75" hidden="false" customHeight="false" outlineLevel="0" collapsed="false">
      <c r="A735" s="371"/>
      <c r="B735" s="376" t="n">
        <f aca="false">+[2]data1cf!A735</f>
        <v>-118127.564823015</v>
      </c>
      <c r="C735" s="376" t="n">
        <f aca="false">+[2]data1cf!B735</f>
        <v>16303.1799447136</v>
      </c>
      <c r="D735" s="376" t="n">
        <f aca="false">+[2]data1cf!C735</f>
        <v>25474.0847827755</v>
      </c>
      <c r="E735" s="376" t="n">
        <f aca="false">+[2]data1cf!D735</f>
        <v>23991.4584894615</v>
      </c>
      <c r="F735" s="376" t="n">
        <f aca="false">+[2]data1cf!E735</f>
        <v>22280.722081238</v>
      </c>
      <c r="G735" s="376" t="n">
        <f aca="false">+[2]data1cf!F735</f>
        <v>21096.5974387189</v>
      </c>
      <c r="H735" s="376" t="n">
        <f aca="false">+[2]data1cf!G735</f>
        <v>19609.1029134787</v>
      </c>
      <c r="I735" s="376" t="n">
        <f aca="false">+[2]data1cf!H735</f>
        <v>18431.9612488926</v>
      </c>
      <c r="J735" s="376" t="n">
        <f aca="false">+[2]data1cf!I735</f>
        <v>17626.9414870472</v>
      </c>
      <c r="K735" s="376" t="n">
        <f aca="false">+[2]data1cf!J735</f>
        <v>16923.6119318854</v>
      </c>
      <c r="L735" s="376" t="n">
        <f aca="false">+[2]data1cf!K735</f>
        <v>16029.9331521444</v>
      </c>
      <c r="M735" s="376" t="n">
        <f aca="false">+[2]data1cf!L735</f>
        <v>15249.4279486881</v>
      </c>
      <c r="N735" s="376" t="n">
        <f aca="false">+[2]data1cf!M735</f>
        <v>14433.0203226031</v>
      </c>
      <c r="O735" s="376" t="n">
        <f aca="false">+[2]data1cf!N735</f>
        <v>13718.6133179566</v>
      </c>
      <c r="P735" s="376" t="n">
        <f aca="false">+[2]data1cf!O735</f>
        <v>14850.7610302942</v>
      </c>
      <c r="Q735" s="376" t="n">
        <f aca="false">+[2]data1cf!P735</f>
        <v>16263.3521574049</v>
      </c>
      <c r="R735" s="376" t="n">
        <f aca="false">+[2]data1cf!Q735</f>
        <v>14581.9622739355</v>
      </c>
      <c r="S735" s="376" t="n">
        <f aca="false">+[2]data1cf!R735</f>
        <v>10579.4910393127</v>
      </c>
      <c r="T735" s="376" t="n">
        <f aca="false">+[2]data1cf!S735</f>
        <v>9964.23895689893</v>
      </c>
      <c r="U735" s="376" t="n">
        <f aca="false">+[2]data1cf!T735</f>
        <v>9349.01711371312</v>
      </c>
      <c r="V735" s="376" t="n">
        <f aca="false">+[2]data1cf!U735</f>
        <v>8733.82641693213</v>
      </c>
      <c r="W735" s="376" t="n">
        <f aca="false">+[2]data1cf!V735</f>
        <v>12483.9538314178</v>
      </c>
      <c r="X735" s="376" t="n">
        <f aca="false">+[2]data1cf!W735</f>
        <v>11868.8282586547</v>
      </c>
      <c r="Y735" s="376" t="n">
        <f aca="false">+[2]data1cf!X735</f>
        <v>11253.736720409</v>
      </c>
      <c r="Z735" s="376" t="n">
        <f aca="false">+[2]data1cf!Y735</f>
        <v>10638.6802377164</v>
      </c>
      <c r="AA735" s="376" t="n">
        <f aca="false">+[2]data1cf!Z735</f>
        <v>10023.6598622435</v>
      </c>
      <c r="AB735" s="376"/>
      <c r="AC735" s="377" t="n">
        <f aca="false">XNPV(0.1,B735:AA735,$B$1:$AA$1)</f>
        <v>44129.5824094507</v>
      </c>
      <c r="AD735" s="377" t="n">
        <f aca="false">SUMPRODUCT(B735:AA735,$B$1010:$AA$1010)</f>
        <v>82807.0946971087</v>
      </c>
      <c r="AE735" s="378" t="n">
        <f aca="false">SUMPRODUCT(B735:AA735,$B$1012:$AA$1012)</f>
        <v>60577.139766928</v>
      </c>
      <c r="AF735" s="379" t="n">
        <f aca="false">XIRR(B735:AA735,$B$1:$AA$1)</f>
        <v>0.155502247434736</v>
      </c>
      <c r="AG735" s="380" t="n">
        <f aca="false">1-EXP(-(1/0.25)*(AD735/ABS($AD$1010)))</f>
        <v>0.987903606562973</v>
      </c>
    </row>
    <row r="736" customFormat="false" ht="12.75" hidden="false" customHeight="false" outlineLevel="0" collapsed="false">
      <c r="A736" s="371"/>
      <c r="B736" s="376" t="n">
        <f aca="false">+[2]data1cf!A736</f>
        <v>-103184.00508694</v>
      </c>
      <c r="C736" s="376" t="n">
        <f aca="false">+[2]data1cf!B736</f>
        <v>14484.9433715453</v>
      </c>
      <c r="D736" s="376" t="n">
        <f aca="false">+[2]data1cf!C736</f>
        <v>22503.0677054906</v>
      </c>
      <c r="E736" s="376" t="n">
        <f aca="false">+[2]data1cf!D736</f>
        <v>21175.3124361964</v>
      </c>
      <c r="F736" s="376" t="n">
        <f aca="false">+[2]data1cf!E736</f>
        <v>19682.2581513379</v>
      </c>
      <c r="G736" s="376" t="n">
        <f aca="false">+[2]data1cf!F736</f>
        <v>18648.7252887911</v>
      </c>
      <c r="H736" s="376" t="n">
        <f aca="false">+[2]data1cf!G736</f>
        <v>17348.6083701927</v>
      </c>
      <c r="I736" s="376" t="n">
        <f aca="false">+[2]data1cf!H736</f>
        <v>16320.3793392406</v>
      </c>
      <c r="J736" s="376" t="n">
        <f aca="false">+[2]data1cf!I736</f>
        <v>15617.1974584849</v>
      </c>
      <c r="K736" s="376" t="n">
        <f aca="false">+[2]data1cf!J736</f>
        <v>15003.6615678066</v>
      </c>
      <c r="L736" s="376" t="n">
        <f aca="false">+[2]data1cf!K736</f>
        <v>14222.2163937403</v>
      </c>
      <c r="M736" s="376" t="n">
        <f aca="false">+[2]data1cf!L736</f>
        <v>13540.4478919982</v>
      </c>
      <c r="N736" s="376" t="n">
        <f aca="false">+[2]data1cf!M736</f>
        <v>12827.3187525872</v>
      </c>
      <c r="O736" s="376" t="n">
        <f aca="false">+[2]data1cf!N736</f>
        <v>12204.1339685758</v>
      </c>
      <c r="P736" s="376" t="n">
        <f aca="false">+[2]data1cf!O736</f>
        <v>13192.2137656351</v>
      </c>
      <c r="Q736" s="376" t="n">
        <f aca="false">+[2]data1cf!P736</f>
        <v>14426.107059414</v>
      </c>
      <c r="R736" s="376" t="n">
        <f aca="false">+[2]data1cf!Q736</f>
        <v>12957.4190140034</v>
      </c>
      <c r="S736" s="376" t="n">
        <f aca="false">+[2]data1cf!R736</f>
        <v>9461.274715656</v>
      </c>
      <c r="T736" s="376" t="n">
        <f aca="false">+[2]data1cf!S736</f>
        <v>8923.85422369333</v>
      </c>
      <c r="U736" s="376" t="n">
        <f aca="false">+[2]data1cf!T736</f>
        <v>8386.46014558809</v>
      </c>
      <c r="V736" s="376" t="n">
        <f aca="false">+[2]data1cf!U736</f>
        <v>7849.09327375598</v>
      </c>
      <c r="W736" s="376" t="n">
        <f aca="false">+[2]data1cf!V736</f>
        <v>11124.816148368</v>
      </c>
      <c r="X736" s="376" t="n">
        <f aca="false">+[2]data1cf!W736</f>
        <v>10587.5061621324</v>
      </c>
      <c r="Y736" s="376" t="n">
        <f aca="false">+[2]data1cf!X736</f>
        <v>10050.225904926</v>
      </c>
      <c r="Z736" s="376" t="n">
        <f aca="false">+[2]data1cf!Y736</f>
        <v>9512.97626861978</v>
      </c>
      <c r="AA736" s="376" t="n">
        <f aca="false">+[2]data1cf!Z736</f>
        <v>8975.75817184063</v>
      </c>
      <c r="AB736" s="376"/>
      <c r="AC736" s="377" t="n">
        <f aca="false">XNPV(0.1,B736:AA736,$B$1:$AA$1)</f>
        <v>40591.9273195705</v>
      </c>
      <c r="AD736" s="377" t="n">
        <f aca="false">SUMPRODUCT(B736:AA736,$B$1010:$AA$1010)</f>
        <v>74878.7416591117</v>
      </c>
      <c r="AE736" s="378" t="n">
        <f aca="false">SUMPRODUCT(B736:AA736,$B$1012:$AA$1012)</f>
        <v>55143.0200267429</v>
      </c>
      <c r="AF736" s="379" t="n">
        <f aca="false">XIRR(B736:AA736,$B$1:$AA$1)</f>
        <v>0.158227213124529</v>
      </c>
      <c r="AG736" s="380" t="n">
        <f aca="false">1-EXP(-(1/0.25)*(AD736/ABS($AD$1010)))</f>
        <v>0.981539998547282</v>
      </c>
    </row>
    <row r="737" customFormat="false" ht="12.75" hidden="false" customHeight="false" outlineLevel="0" collapsed="false">
      <c r="A737" s="371"/>
      <c r="B737" s="376" t="n">
        <f aca="false">+[2]data1cf!A737</f>
        <v>-105179.026711278</v>
      </c>
      <c r="C737" s="376" t="n">
        <f aca="false">+[2]data1cf!B737</f>
        <v>14712.6875610242</v>
      </c>
      <c r="D737" s="376" t="n">
        <f aca="false">+[2]data1cf!C737</f>
        <v>22869.4422461738</v>
      </c>
      <c r="E737" s="376" t="n">
        <f aca="false">+[2]data1cf!D737</f>
        <v>21567.2435943887</v>
      </c>
      <c r="F737" s="376" t="n">
        <f aca="false">+[2]data1cf!E737</f>
        <v>20029.1628930307</v>
      </c>
      <c r="G737" s="376" t="n">
        <f aca="false">+[2]data1cf!F737</f>
        <v>18975.5254594983</v>
      </c>
      <c r="H737" s="376" t="n">
        <f aca="false">+[2]data1cf!G737</f>
        <v>17650.3929232178</v>
      </c>
      <c r="I737" s="376" t="n">
        <f aca="false">+[2]data1cf!H737</f>
        <v>16602.2834936535</v>
      </c>
      <c r="J737" s="376" t="n">
        <f aca="false">+[2]data1cf!I737</f>
        <v>15885.5058714186</v>
      </c>
      <c r="K737" s="376" t="n">
        <f aca="false">+[2]data1cf!J737</f>
        <v>15259.9821876351</v>
      </c>
      <c r="L737" s="376" t="n">
        <f aca="false">+[2]data1cf!K737</f>
        <v>14463.5534036221</v>
      </c>
      <c r="M737" s="376" t="n">
        <f aca="false">+[2]data1cf!L737</f>
        <v>13768.6031795519</v>
      </c>
      <c r="N737" s="376" t="n">
        <f aca="false">+[2]data1cf!M737</f>
        <v>13041.685972379</v>
      </c>
      <c r="O737" s="376" t="n">
        <f aca="false">+[2]data1cf!N737</f>
        <v>12406.3226776245</v>
      </c>
      <c r="P737" s="376" t="n">
        <f aca="false">+[2]data1cf!O737</f>
        <v>13413.6360851106</v>
      </c>
      <c r="Q737" s="376" t="n">
        <f aca="false">+[2]data1cf!P737</f>
        <v>14671.3862140758</v>
      </c>
      <c r="R737" s="376" t="n">
        <f aca="false">+[2]data1cf!Q737</f>
        <v>13174.3016705108</v>
      </c>
      <c r="S737" s="376" t="n">
        <f aca="false">+[2]data1cf!R737</f>
        <v>9610.56081520551</v>
      </c>
      <c r="T737" s="376" t="n">
        <f aca="false">+[2]data1cf!S737</f>
        <v>9062.74951216777</v>
      </c>
      <c r="U737" s="376" t="n">
        <f aca="false">+[2]data1cf!T737</f>
        <v>8514.96513368886</v>
      </c>
      <c r="V737" s="376" t="n">
        <f aca="false">+[2]data1cf!U737</f>
        <v>7967.20848750554</v>
      </c>
      <c r="W737" s="376" t="n">
        <f aca="false">+[2]data1cf!V737</f>
        <v>11306.2661586753</v>
      </c>
      <c r="X737" s="376" t="n">
        <f aca="false">+[2]data1cf!W737</f>
        <v>10758.5674979488</v>
      </c>
      <c r="Y737" s="376" t="n">
        <f aca="false">+[2]data1cf!X737</f>
        <v>10210.8991410505</v>
      </c>
      <c r="Z737" s="376" t="n">
        <f aca="false">+[2]data1cf!Y737</f>
        <v>9663.26199709518</v>
      </c>
      <c r="AA737" s="376" t="n">
        <f aca="false">+[2]data1cf!Z737</f>
        <v>9115.65700247118</v>
      </c>
      <c r="AB737" s="376"/>
      <c r="AC737" s="377" t="n">
        <f aca="false">XNPV(0.1,B737:AA737,$B$1:$AA$1)</f>
        <v>41037.5674976371</v>
      </c>
      <c r="AD737" s="377" t="n">
        <f aca="false">SUMPRODUCT(B737:AA737,$B$1010:$AA$1010)</f>
        <v>75909.320021671</v>
      </c>
      <c r="AE737" s="378" t="n">
        <f aca="false">SUMPRODUCT(B737:AA737,$B$1012:$AA$1012)</f>
        <v>55841.076736546</v>
      </c>
      <c r="AF737" s="379" t="n">
        <f aca="false">XIRR(B737:AA737,$B$1:$AA$1)</f>
        <v>0.157771596050088</v>
      </c>
      <c r="AG737" s="380" t="n">
        <f aca="false">1-EXP(-(1/0.25)*(AD737/ABS($AD$1010)))</f>
        <v>0.982526924108633</v>
      </c>
    </row>
    <row r="738" customFormat="false" ht="12.75" hidden="false" customHeight="false" outlineLevel="0" collapsed="false">
      <c r="A738" s="371"/>
      <c r="B738" s="376" t="n">
        <f aca="false">+[2]data1cf!A738</f>
        <v>-108615.028411174</v>
      </c>
      <c r="C738" s="376" t="n">
        <f aca="false">+[2]data1cf!B738</f>
        <v>15118.2532080722</v>
      </c>
      <c r="D738" s="376" t="n">
        <f aca="false">+[2]data1cf!C738</f>
        <v>23586.7315225864</v>
      </c>
      <c r="E738" s="376" t="n">
        <f aca="false">+[2]data1cf!D738</f>
        <v>22223.2056024071</v>
      </c>
      <c r="F738" s="376" t="n">
        <f aca="false">+[2]data1cf!E738</f>
        <v>20626.6327488041</v>
      </c>
      <c r="G738" s="376" t="n">
        <f aca="false">+[2]data1cf!F738</f>
        <v>19538.3694549604</v>
      </c>
      <c r="H738" s="376" t="n">
        <f aca="false">+[2]data1cf!G738</f>
        <v>18170.1528218305</v>
      </c>
      <c r="I738" s="376" t="n">
        <f aca="false">+[2]data1cf!H738</f>
        <v>17087.8036213322</v>
      </c>
      <c r="J738" s="376" t="n">
        <f aca="false">+[2]data1cf!I738</f>
        <v>16347.6102174015</v>
      </c>
      <c r="K738" s="376" t="n">
        <f aca="false">+[2]data1cf!J738</f>
        <v>15701.4401020277</v>
      </c>
      <c r="L738" s="376" t="n">
        <f aca="false">+[2]data1cf!K738</f>
        <v>14879.2052271841</v>
      </c>
      <c r="M738" s="376" t="n">
        <f aca="false">+[2]data1cf!L738</f>
        <v>14161.5522816121</v>
      </c>
      <c r="N738" s="376" t="n">
        <f aca="false">+[2]data1cf!M738</f>
        <v>13410.8880515048</v>
      </c>
      <c r="O738" s="376" t="n">
        <f aca="false">+[2]data1cf!N738</f>
        <v>12754.5498544709</v>
      </c>
      <c r="P738" s="376" t="n">
        <f aca="false">+[2]data1cf!O738</f>
        <v>13794.9890773945</v>
      </c>
      <c r="Q738" s="376" t="n">
        <f aca="false">+[2]data1cf!P738</f>
        <v>15093.827546082</v>
      </c>
      <c r="R738" s="376" t="n">
        <f aca="false">+[2]data1cf!Q738</f>
        <v>13547.8360559762</v>
      </c>
      <c r="S738" s="376" t="n">
        <f aca="false">+[2]data1cf!R738</f>
        <v>9867.67446528582</v>
      </c>
      <c r="T738" s="376" t="n">
        <f aca="false">+[2]data1cf!S738</f>
        <v>9301.96719356198</v>
      </c>
      <c r="U738" s="376" t="n">
        <f aca="false">+[2]data1cf!T738</f>
        <v>8736.28772597185</v>
      </c>
      <c r="V738" s="376" t="n">
        <f aca="false">+[2]data1cf!U738</f>
        <v>8170.63689663943</v>
      </c>
      <c r="W738" s="376" t="n">
        <f aca="false">+[2]data1cf!V738</f>
        <v>11618.775324619</v>
      </c>
      <c r="X738" s="376" t="n">
        <f aca="false">+[2]data1cf!W738</f>
        <v>11053.1843750196</v>
      </c>
      <c r="Y738" s="376" t="n">
        <f aca="false">+[2]data1cf!X738</f>
        <v>10487.6247192177</v>
      </c>
      <c r="Z738" s="376" t="n">
        <f aca="false">+[2]data1cf!Y738</f>
        <v>9922.09729602719</v>
      </c>
      <c r="AA738" s="376" t="n">
        <f aca="false">+[2]data1cf!Z738</f>
        <v>9356.60307242635</v>
      </c>
      <c r="AB738" s="376"/>
      <c r="AC738" s="377" t="n">
        <f aca="false">XNPV(0.1,B738:AA738,$B$1:$AA$1)</f>
        <v>41874.1807142306</v>
      </c>
      <c r="AD738" s="377" t="n">
        <f aca="false">SUMPRODUCT(B738:AA738,$B$1010:$AA$1010)</f>
        <v>77758.3550656381</v>
      </c>
      <c r="AE738" s="378" t="n">
        <f aca="false">SUMPRODUCT(B738:AA738,$B$1012:$AA$1012)</f>
        <v>57115.4420010172</v>
      </c>
      <c r="AF738" s="379" t="n">
        <f aca="false">XIRR(B738:AA738,$B$1:$AA$1)</f>
        <v>0.157142566265631</v>
      </c>
      <c r="AG738" s="380" t="n">
        <f aca="false">1-EXP(-(1/0.25)*(AD738/ABS($AD$1010)))</f>
        <v>0.984167256842326</v>
      </c>
    </row>
    <row r="739" customFormat="false" ht="12.75" hidden="false" customHeight="false" outlineLevel="0" collapsed="false">
      <c r="A739" s="371"/>
      <c r="B739" s="376" t="n">
        <f aca="false">+[2]data1cf!A739</f>
        <v>-117526.032593348</v>
      </c>
      <c r="C739" s="376" t="n">
        <f aca="false">+[2]data1cf!B739</f>
        <v>16216.8759719346</v>
      </c>
      <c r="D739" s="376" t="n">
        <f aca="false">+[2]data1cf!C739</f>
        <v>25329.3227275182</v>
      </c>
      <c r="E739" s="376" t="n">
        <f aca="false">+[2]data1cf!D739</f>
        <v>23885.1337861643</v>
      </c>
      <c r="F739" s="376" t="n">
        <f aca="false">+[2]data1cf!E739</f>
        <v>22176.1245269023</v>
      </c>
      <c r="G739" s="376" t="n">
        <f aca="false">+[2]data1cf!F739</f>
        <v>20998.0617472042</v>
      </c>
      <c r="H739" s="376" t="n">
        <f aca="false">+[2]data1cf!G739</f>
        <v>19518.1098471151</v>
      </c>
      <c r="I739" s="376" t="n">
        <f aca="false">+[2]data1cf!H739</f>
        <v>18346.9624536476</v>
      </c>
      <c r="J739" s="376" t="n">
        <f aca="false">+[2]data1cf!I739</f>
        <v>17546.0420341784</v>
      </c>
      <c r="K739" s="376" t="n">
        <f aca="false">+[2]data1cf!J739</f>
        <v>16846.3269981914</v>
      </c>
      <c r="L739" s="376" t="n">
        <f aca="false">+[2]data1cf!K739</f>
        <v>15957.1660262725</v>
      </c>
      <c r="M739" s="376" t="n">
        <f aca="false">+[2]data1cf!L739</f>
        <v>15180.6353315263</v>
      </c>
      <c r="N739" s="376" t="n">
        <f aca="false">+[2]data1cf!M739</f>
        <v>14368.3850373932</v>
      </c>
      <c r="O739" s="376" t="n">
        <f aca="false">+[2]data1cf!N739</f>
        <v>13657.6500564642</v>
      </c>
      <c r="P739" s="376" t="n">
        <f aca="false">+[2]data1cf!O739</f>
        <v>14783.9985150877</v>
      </c>
      <c r="Q739" s="376" t="n">
        <f aca="false">+[2]data1cf!P739</f>
        <v>16189.3964092593</v>
      </c>
      <c r="R739" s="376" t="n">
        <f aca="false">+[2]data1cf!Q739</f>
        <v>14516.5685426829</v>
      </c>
      <c r="S739" s="376" t="n">
        <f aca="false">+[2]data1cf!R739</f>
        <v>10534.4787952224</v>
      </c>
      <c r="T739" s="376" t="n">
        <f aca="false">+[2]data1cf!S739</f>
        <v>9922.35971531729</v>
      </c>
      <c r="U739" s="376" t="n">
        <f aca="false">+[2]data1cf!T739</f>
        <v>9310.27072065523</v>
      </c>
      <c r="V739" s="376" t="n">
        <f aca="false">+[2]data1cf!U739</f>
        <v>8698.21271379348</v>
      </c>
      <c r="W739" s="376" t="n">
        <f aca="false">+[2]data1cf!V739</f>
        <v>12429.2436328206</v>
      </c>
      <c r="X739" s="376" t="n">
        <f aca="false">+[2]data1cf!W739</f>
        <v>11817.2504183505</v>
      </c>
      <c r="Y739" s="376" t="n">
        <f aca="false">+[2]data1cf!X739</f>
        <v>11205.2910650865</v>
      </c>
      <c r="Z739" s="376" t="n">
        <f aca="false">+[2]data1cf!Y739</f>
        <v>10593.3665888647</v>
      </c>
      <c r="AA739" s="376" t="n">
        <f aca="false">+[2]data1cf!Z739</f>
        <v>9981.47803599637</v>
      </c>
      <c r="AB739" s="376"/>
      <c r="AC739" s="377" t="n">
        <f aca="false">XNPV(0.1,B739:AA739,$B$1:$AA$1)</f>
        <v>43959.7476567859</v>
      </c>
      <c r="AD739" s="377" t="n">
        <f aca="false">SUMPRODUCT(B739:AA739,$B$1010:$AA$1010)</f>
        <v>82458.8371166421</v>
      </c>
      <c r="AE739" s="378" t="n">
        <f aca="false">SUMPRODUCT(B739:AA739,$B$1012:$AA$1012)</f>
        <v>60329.9431937892</v>
      </c>
      <c r="AF739" s="379" t="n">
        <f aca="false">XIRR(B739:AA739,$B$1:$AA$1)</f>
        <v>0.155555524977932</v>
      </c>
      <c r="AG739" s="380" t="n">
        <f aca="false">1-EXP(-(1/0.25)*(AD739/ABS($AD$1010)))</f>
        <v>0.987676911135435</v>
      </c>
    </row>
    <row r="740" customFormat="false" ht="12.75" hidden="false" customHeight="false" outlineLevel="0" collapsed="false">
      <c r="A740" s="371"/>
      <c r="B740" s="376" t="n">
        <f aca="false">+[2]data1cf!A740</f>
        <v>-111384.957717561</v>
      </c>
      <c r="C740" s="376" t="n">
        <f aca="false">+[2]data1cf!B740</f>
        <v>15490.6701063553</v>
      </c>
      <c r="D740" s="376" t="n">
        <f aca="false">+[2]data1cf!C740</f>
        <v>24124.1729910805</v>
      </c>
      <c r="E740" s="376" t="n">
        <f aca="false">+[2]data1cf!D740</f>
        <v>22702.819708966</v>
      </c>
      <c r="F740" s="376" t="n">
        <f aca="false">+[2]data1cf!E740</f>
        <v>21108.2824707003</v>
      </c>
      <c r="G740" s="376" t="n">
        <f aca="false">+[2]data1cf!F740</f>
        <v>19992.1055744745</v>
      </c>
      <c r="H740" s="376" t="n">
        <f aca="false">+[2]data1cf!G740</f>
        <v>18589.1567401044</v>
      </c>
      <c r="I740" s="376" t="n">
        <f aca="false">+[2]data1cf!H740</f>
        <v>17479.2051827863</v>
      </c>
      <c r="J740" s="376" t="n">
        <f aca="false">+[2]data1cf!I740</f>
        <v>16720.135170048</v>
      </c>
      <c r="K740" s="376" t="n">
        <f aca="false">+[2]data1cf!J740</f>
        <v>16057.3209546623</v>
      </c>
      <c r="L740" s="376" t="n">
        <f aca="false">+[2]data1cf!K740</f>
        <v>15214.2825257117</v>
      </c>
      <c r="M740" s="376" t="n">
        <f aca="false">+[2]data1cf!L740</f>
        <v>14478.3278040888</v>
      </c>
      <c r="N740" s="376" t="n">
        <f aca="false">+[2]data1cf!M740</f>
        <v>13708.5199353833</v>
      </c>
      <c r="O740" s="376" t="n">
        <f aca="false">+[2]data1cf!N740</f>
        <v>13035.2728420225</v>
      </c>
      <c r="P740" s="376" t="n">
        <f aca="false">+[2]data1cf!O740</f>
        <v>14102.4164076655</v>
      </c>
      <c r="Q740" s="376" t="n">
        <f aca="false">+[2]data1cf!P740</f>
        <v>15434.3781999971</v>
      </c>
      <c r="R740" s="376" t="n">
        <f aca="false">+[2]data1cf!Q740</f>
        <v>13848.9604242428</v>
      </c>
      <c r="S740" s="376" t="n">
        <f aca="false">+[2]data1cf!R740</f>
        <v>10074.9463750905</v>
      </c>
      <c r="T740" s="376" t="n">
        <f aca="false">+[2]data1cf!S740</f>
        <v>9494.81228625209</v>
      </c>
      <c r="U740" s="376" t="n">
        <f aca="false">+[2]data1cf!T740</f>
        <v>8914.70671061577</v>
      </c>
      <c r="V740" s="376" t="n">
        <f aca="false">+[2]data1cf!U740</f>
        <v>8334.63050357762</v>
      </c>
      <c r="W740" s="376" t="n">
        <f aca="false">+[2]data1cf!V740</f>
        <v>11870.7042736903</v>
      </c>
      <c r="X740" s="376" t="n">
        <f aca="false">+[2]data1cf!W740</f>
        <v>11290.6894734541</v>
      </c>
      <c r="Y740" s="376" t="n">
        <f aca="false">+[2]data1cf!X740</f>
        <v>10710.7067650781</v>
      </c>
      <c r="Z740" s="376" t="n">
        <f aca="false">+[2]data1cf!Y740</f>
        <v>10130.757111318</v>
      </c>
      <c r="AA740" s="376" t="n">
        <f aca="false">+[2]data1cf!Z740</f>
        <v>9550.8415038124</v>
      </c>
      <c r="AB740" s="376"/>
      <c r="AC740" s="377" t="n">
        <f aca="false">XNPV(0.1,B740:AA740,$B$1:$AA$1)</f>
        <v>42519.2950442449</v>
      </c>
      <c r="AD740" s="377" t="n">
        <f aca="false">SUMPRODUCT(B740:AA740,$B$1010:$AA$1010)</f>
        <v>79213.5247087275</v>
      </c>
      <c r="AE740" s="378" t="n">
        <f aca="false">SUMPRODUCT(B740:AA740,$B$1012:$AA$1012)</f>
        <v>58109.8821360207</v>
      </c>
      <c r="AF740" s="379" t="n">
        <f aca="false">XIRR(B740:AA740,$B$1:$AA$1)</f>
        <v>0.156622011303467</v>
      </c>
      <c r="AG740" s="380" t="n">
        <f aca="false">1-EXP(-(1/0.25)*(AD740/ABS($AD$1010)))</f>
        <v>0.985349155272189</v>
      </c>
    </row>
    <row r="741" customFormat="false" ht="12.75" hidden="false" customHeight="false" outlineLevel="0" collapsed="false">
      <c r="A741" s="371"/>
      <c r="B741" s="376" t="n">
        <f aca="false">+[2]data1cf!A741</f>
        <v>-97646.6196496267</v>
      </c>
      <c r="C741" s="376" t="n">
        <f aca="false">+[2]data1cf!B741</f>
        <v>13822.8319493485</v>
      </c>
      <c r="D741" s="376" t="n">
        <f aca="false">+[2]data1cf!C741</f>
        <v>21484.6147806221</v>
      </c>
      <c r="E741" s="376" t="n">
        <f aca="false">+[2]data1cf!D741</f>
        <v>20212.5829346615</v>
      </c>
      <c r="F741" s="376" t="n">
        <f aca="false">+[2]data1cf!E741</f>
        <v>18719.3887561645</v>
      </c>
      <c r="G741" s="376" t="n">
        <f aca="false">+[2]data1cf!F741</f>
        <v>17741.6581752779</v>
      </c>
      <c r="H741" s="376" t="n">
        <f aca="false">+[2]data1cf!G741</f>
        <v>16510.9746479612</v>
      </c>
      <c r="I741" s="376" t="n">
        <f aca="false">+[2]data1cf!H741</f>
        <v>15537.9256854453</v>
      </c>
      <c r="J741" s="376" t="n">
        <f aca="false">+[2]data1cf!I741</f>
        <v>14872.4801680241</v>
      </c>
      <c r="K741" s="376" t="n">
        <f aca="false">+[2]data1cf!J741</f>
        <v>14292.2176164202</v>
      </c>
      <c r="L741" s="376" t="n">
        <f aca="false">+[2]data1cf!K741</f>
        <v>13552.3609757833</v>
      </c>
      <c r="M741" s="376" t="n">
        <f aca="false">+[2]data1cf!L741</f>
        <v>12907.1796851113</v>
      </c>
      <c r="N741" s="376" t="n">
        <f aca="false">+[2]data1cf!M741</f>
        <v>12232.3207301941</v>
      </c>
      <c r="O741" s="376" t="n">
        <f aca="false">+[2]data1cf!N741</f>
        <v>11642.9386414592</v>
      </c>
      <c r="P741" s="376" t="n">
        <f aca="false">+[2]data1cf!O741</f>
        <v>12577.6335964771</v>
      </c>
      <c r="Q741" s="376" t="n">
        <f aca="false">+[2]data1cf!P741</f>
        <v>13745.3098176545</v>
      </c>
      <c r="R741" s="376" t="n">
        <f aca="false">+[2]data1cf!Q741</f>
        <v>12355.4391411544</v>
      </c>
      <c r="S741" s="376" t="n">
        <f aca="false">+[2]data1cf!R741</f>
        <v>9046.91596206972</v>
      </c>
      <c r="T741" s="376" t="n">
        <f aca="false">+[2]data1cf!S741</f>
        <v>8538.336223123</v>
      </c>
      <c r="U741" s="376" t="n">
        <f aca="false">+[2]data1cf!T741</f>
        <v>8029.78148052999</v>
      </c>
      <c r="V741" s="376" t="n">
        <f aca="false">+[2]data1cf!U741</f>
        <v>7521.2524841813</v>
      </c>
      <c r="W741" s="376" t="n">
        <f aca="false">+[2]data1cf!V741</f>
        <v>10621.1831889966</v>
      </c>
      <c r="X741" s="376" t="n">
        <f aca="false">+[2]data1cf!W741</f>
        <v>10112.7080254701</v>
      </c>
      <c r="Y741" s="376" t="n">
        <f aca="false">+[2]data1cf!X741</f>
        <v>9604.26099556005</v>
      </c>
      <c r="Z741" s="376" t="n">
        <f aca="false">+[2]data1cf!Y741</f>
        <v>9095.84294327475</v>
      </c>
      <c r="AA741" s="376" t="n">
        <f aca="false">+[2]data1cf!Z741</f>
        <v>8587.45473794302</v>
      </c>
      <c r="AB741" s="376"/>
      <c r="AC741" s="377" t="n">
        <f aca="false">XNPV(0.1,B741:AA741,$B$1:$AA$1)</f>
        <v>39420.4507136839</v>
      </c>
      <c r="AD741" s="377" t="n">
        <f aca="false">SUMPRODUCT(B741:AA741,$B$1010:$AA$1010)</f>
        <v>72094.9526125732</v>
      </c>
      <c r="AE741" s="378" t="n">
        <f aca="false">SUMPRODUCT(B741:AA741,$B$1012:$AA$1012)</f>
        <v>53277.4859680022</v>
      </c>
      <c r="AF741" s="379" t="n">
        <f aca="false">XIRR(B741:AA741,$B$1:$AA$1)</f>
        <v>0.159697899587835</v>
      </c>
      <c r="AG741" s="380" t="n">
        <f aca="false">1-EXP(-(1/0.25)*(AD741/ABS($AD$1010)))</f>
        <v>0.978586456265754</v>
      </c>
    </row>
    <row r="742" customFormat="false" ht="12.75" hidden="false" customHeight="false" outlineLevel="0" collapsed="false">
      <c r="A742" s="371"/>
      <c r="B742" s="376" t="n">
        <f aca="false">+[2]data1cf!A742</f>
        <v>-113028.405461177</v>
      </c>
      <c r="C742" s="376" t="n">
        <f aca="false">+[2]data1cf!B742</f>
        <v>15686.2692356195</v>
      </c>
      <c r="D742" s="376" t="n">
        <f aca="false">+[2]data1cf!C742</f>
        <v>24450.8473022766</v>
      </c>
      <c r="E742" s="376" t="n">
        <f aca="false">+[2]data1cf!D742</f>
        <v>23028.8823774413</v>
      </c>
      <c r="F742" s="376" t="n">
        <f aca="false">+[2]data1cf!E742</f>
        <v>21394.0537165001</v>
      </c>
      <c r="G742" s="376" t="n">
        <f aca="false">+[2]data1cf!F742</f>
        <v>20261.3151893528</v>
      </c>
      <c r="H742" s="376" t="n">
        <f aca="false">+[2]data1cf!G742</f>
        <v>18837.7591295104</v>
      </c>
      <c r="I742" s="376" t="n">
        <f aca="false">+[2]data1cf!H742</f>
        <v>17711.4306087335</v>
      </c>
      <c r="J742" s="376" t="n">
        <f aca="false">+[2]data1cf!I742</f>
        <v>16941.1607722017</v>
      </c>
      <c r="K742" s="376" t="n">
        <f aca="false">+[2]data1cf!J742</f>
        <v>16268.4713197311</v>
      </c>
      <c r="L742" s="376" t="n">
        <f aca="false">+[2]data1cf!K742</f>
        <v>15413.0897764716</v>
      </c>
      <c r="M742" s="376" t="n">
        <f aca="false">+[2]data1cf!L742</f>
        <v>14666.2762894333</v>
      </c>
      <c r="N742" s="376" t="n">
        <f aca="false">+[2]data1cf!M742</f>
        <v>13885.1101634662</v>
      </c>
      <c r="O742" s="376" t="n">
        <f aca="false">+[2]data1cf!N742</f>
        <v>13201.8307247126</v>
      </c>
      <c r="P742" s="376" t="n">
        <f aca="false">+[2]data1cf!O742</f>
        <v>14284.8184462644</v>
      </c>
      <c r="Q742" s="376" t="n">
        <f aca="false">+[2]data1cf!P742</f>
        <v>15636.4328887118</v>
      </c>
      <c r="R742" s="376" t="n">
        <f aca="false">+[2]data1cf!Q742</f>
        <v>14027.6228046994</v>
      </c>
      <c r="S742" s="376" t="n">
        <f aca="false">+[2]data1cf!R742</f>
        <v>10197.9244423278</v>
      </c>
      <c r="T742" s="376" t="n">
        <f aca="false">+[2]data1cf!S742</f>
        <v>9609.23066931991</v>
      </c>
      <c r="U742" s="376" t="n">
        <f aca="false">+[2]data1cf!T742</f>
        <v>9020.56583021682</v>
      </c>
      <c r="V742" s="376" t="n">
        <f aca="false">+[2]data1cf!U742</f>
        <v>8431.93079303574</v>
      </c>
      <c r="W742" s="376" t="n">
        <f aca="false">+[2]data1cf!V742</f>
        <v>12020.1781472467</v>
      </c>
      <c r="X742" s="376" t="n">
        <f aca="false">+[2]data1cf!W742</f>
        <v>11431.6054229043</v>
      </c>
      <c r="Y742" s="376" t="n">
        <f aca="false">+[2]data1cf!X742</f>
        <v>10843.0652639268</v>
      </c>
      <c r="Z742" s="376" t="n">
        <f aca="false">+[2]data1cf!Y742</f>
        <v>10254.558647275</v>
      </c>
      <c r="AA742" s="376" t="n">
        <f aca="false">+[2]data1cf!Z742</f>
        <v>9666.08657921878</v>
      </c>
      <c r="AB742" s="376"/>
      <c r="AC742" s="377" t="n">
        <f aca="false">XNPV(0.1,B742:AA742,$B$1:$AA$1)</f>
        <v>42916.6121298274</v>
      </c>
      <c r="AD742" s="377" t="n">
        <f aca="false">SUMPRODUCT(B742:AA742,$B$1010:$AA$1010)</f>
        <v>80095.1785554213</v>
      </c>
      <c r="AE742" s="378" t="n">
        <f aca="false">SUMPRODUCT(B742:AA742,$B$1012:$AA$1012)</f>
        <v>58716.6175362879</v>
      </c>
      <c r="AF742" s="379" t="n">
        <f aca="false">XIRR(B742:AA742,$B$1:$AA$1)</f>
        <v>0.156343836338227</v>
      </c>
      <c r="AG742" s="380" t="n">
        <f aca="false">1-EXP(-(1/0.25)*(AD742/ABS($AD$1010)))</f>
        <v>0.986021886977881</v>
      </c>
    </row>
    <row r="743" customFormat="false" ht="12.75" hidden="false" customHeight="false" outlineLevel="0" collapsed="false">
      <c r="A743" s="371"/>
      <c r="B743" s="376" t="n">
        <f aca="false">+[2]data1cf!A743</f>
        <v>-94515.2215425414</v>
      </c>
      <c r="C743" s="376" t="n">
        <f aca="false">+[2]data1cf!B743</f>
        <v>13412.2237793262</v>
      </c>
      <c r="D743" s="376" t="n">
        <f aca="false">+[2]data1cf!C743</f>
        <v>20771.4570091425</v>
      </c>
      <c r="E743" s="376" t="n">
        <f aca="false">+[2]data1cf!D743</f>
        <v>19605.3467835928</v>
      </c>
      <c r="F743" s="376" t="n">
        <f aca="false">+[2]data1cf!E743</f>
        <v>18174.8849581989</v>
      </c>
      <c r="G743" s="376" t="n">
        <f aca="false">+[2]data1cf!F743</f>
        <v>17228.7106345279</v>
      </c>
      <c r="H743" s="376" t="n">
        <f aca="false">+[2]data1cf!G743</f>
        <v>16037.2917732688</v>
      </c>
      <c r="I743" s="376" t="n">
        <f aca="false">+[2]data1cf!H743</f>
        <v>15095.4472056439</v>
      </c>
      <c r="J743" s="376" t="n">
        <f aca="false">+[2]data1cf!I743</f>
        <v>14451.3416469545</v>
      </c>
      <c r="K743" s="376" t="n">
        <f aca="false">+[2]data1cf!J743</f>
        <v>13889.8952085095</v>
      </c>
      <c r="L743" s="376" t="n">
        <f aca="false">+[2]data1cf!K743</f>
        <v>13173.5569334139</v>
      </c>
      <c r="M743" s="376" t="n">
        <f aca="false">+[2]data1cf!L743</f>
        <v>12549.0657544897</v>
      </c>
      <c r="N743" s="376" t="n">
        <f aca="false">+[2]data1cf!M743</f>
        <v>11895.8486348102</v>
      </c>
      <c r="O743" s="376" t="n">
        <f aca="false">+[2]data1cf!N743</f>
        <v>11325.5820108016</v>
      </c>
      <c r="P743" s="376" t="n">
        <f aca="false">+[2]data1cf!O743</f>
        <v>12230.0877736082</v>
      </c>
      <c r="Q743" s="376" t="n">
        <f aca="false">+[2]data1cf!P743</f>
        <v>13360.3181607997</v>
      </c>
      <c r="R743" s="376" t="n">
        <f aca="false">+[2]data1cf!Q743</f>
        <v>12015.0188009627</v>
      </c>
      <c r="S743" s="376" t="n">
        <f aca="false">+[2]data1cf!R743</f>
        <v>8812.59558987907</v>
      </c>
      <c r="T743" s="376" t="n">
        <f aca="false">+[2]data1cf!S743</f>
        <v>8320.32533135833</v>
      </c>
      <c r="U743" s="376" t="n">
        <f aca="false">+[2]data1cf!T743</f>
        <v>7828.07926759126</v>
      </c>
      <c r="V743" s="376" t="n">
        <f aca="false">+[2]data1cf!U743</f>
        <v>7335.85812442048</v>
      </c>
      <c r="W743" s="376" t="n">
        <f aca="false">+[2]data1cf!V743</f>
        <v>10336.3781463469</v>
      </c>
      <c r="X743" s="376" t="n">
        <f aca="false">+[2]data1cf!W743</f>
        <v>9844.2091096509</v>
      </c>
      <c r="Y743" s="376" t="n">
        <f aca="false">+[2]data1cf!X743</f>
        <v>9352.06730436329</v>
      </c>
      <c r="Z743" s="376" t="n">
        <f aca="false">+[2]data1cf!Y743</f>
        <v>8859.95354742633</v>
      </c>
      <c r="AA743" s="376" t="n">
        <f aca="false">+[2]data1cf!Z743</f>
        <v>8367.86868029056</v>
      </c>
      <c r="AB743" s="376"/>
      <c r="AC743" s="377" t="n">
        <f aca="false">XNPV(0.1,B743:AA743,$B$1:$AA$1)</f>
        <v>38564.5299337446</v>
      </c>
      <c r="AD743" s="377" t="n">
        <f aca="false">SUMPRODUCT(B743:AA743,$B$1010:$AA$1010)</f>
        <v>70309.3657619633</v>
      </c>
      <c r="AE743" s="378" t="n">
        <f aca="false">SUMPRODUCT(B743:AA743,$B$1012:$AA$1012)</f>
        <v>52018.424005654</v>
      </c>
      <c r="AF743" s="379" t="n">
        <f aca="false">XIRR(B743:AA743,$B$1:$AA$1)</f>
        <v>0.16023451383362</v>
      </c>
      <c r="AG743" s="380" t="n">
        <f aca="false">1-EXP(-(1/0.25)*(AD743/ABS($AD$1010)))</f>
        <v>0.976447737126289</v>
      </c>
    </row>
    <row r="744" customFormat="false" ht="12.75" hidden="false" customHeight="false" outlineLevel="0" collapsed="false">
      <c r="A744" s="371"/>
      <c r="B744" s="376" t="n">
        <f aca="false">+[2]data1cf!A744</f>
        <v>-98383.1685610312</v>
      </c>
      <c r="C744" s="376" t="n">
        <f aca="false">+[2]data1cf!B744</f>
        <v>13919.1721237444</v>
      </c>
      <c r="D744" s="376" t="n">
        <f aca="false">+[2]data1cf!C744</f>
        <v>21557.1393941229</v>
      </c>
      <c r="E744" s="376" t="n">
        <f aca="false">+[2]data1cf!D744</f>
        <v>20308.3921935505</v>
      </c>
      <c r="F744" s="376" t="n">
        <f aca="false">+[2]data1cf!E744</f>
        <v>18847.4637137177</v>
      </c>
      <c r="G744" s="376" t="n">
        <f aca="false">+[2]data1cf!F744</f>
        <v>17862.3106569577</v>
      </c>
      <c r="H744" s="376" t="n">
        <f aca="false">+[2]data1cf!G744</f>
        <v>16622.3915275066</v>
      </c>
      <c r="I744" s="376" t="n">
        <f aca="false">+[2]data1cf!H744</f>
        <v>15642.0028520886</v>
      </c>
      <c r="J744" s="376" t="n">
        <f aca="false">+[2]data1cf!I744</f>
        <v>14971.5378759989</v>
      </c>
      <c r="K744" s="376" t="n">
        <f aca="false">+[2]data1cf!J744</f>
        <v>14386.8495097299</v>
      </c>
      <c r="L744" s="376" t="n">
        <f aca="false">+[2]data1cf!K744</f>
        <v>13641.4610184803</v>
      </c>
      <c r="M744" s="376" t="n">
        <f aca="false">+[2]data1cf!L744</f>
        <v>12991.4131222975</v>
      </c>
      <c r="N744" s="376" t="n">
        <f aca="false">+[2]data1cf!M744</f>
        <v>12311.4637031084</v>
      </c>
      <c r="O744" s="376" t="n">
        <f aca="false">+[2]data1cf!N744</f>
        <v>11717.5853880063</v>
      </c>
      <c r="P744" s="376" t="n">
        <f aca="false">+[2]data1cf!O744</f>
        <v>12659.3812659664</v>
      </c>
      <c r="Q744" s="376" t="n">
        <f aca="false">+[2]data1cf!P744</f>
        <v>13835.8652743735</v>
      </c>
      <c r="R744" s="376" t="n">
        <f aca="false">+[2]data1cf!Q744</f>
        <v>12435.5107968218</v>
      </c>
      <c r="S744" s="376" t="n">
        <f aca="false">+[2]data1cf!R744</f>
        <v>9102.03141183205</v>
      </c>
      <c r="T744" s="376" t="n">
        <f aca="false">+[2]data1cf!S744</f>
        <v>8589.61545352179</v>
      </c>
      <c r="U744" s="376" t="n">
        <f aca="false">+[2]data1cf!T744</f>
        <v>8077.22468011285</v>
      </c>
      <c r="V744" s="376" t="n">
        <f aca="false">+[2]data1cf!U744</f>
        <v>7564.85984715229</v>
      </c>
      <c r="W744" s="376" t="n">
        <f aca="false">+[2]data1cf!V744</f>
        <v>10688.1733438579</v>
      </c>
      <c r="X744" s="376" t="n">
        <f aca="false">+[2]data1cf!W744</f>
        <v>10175.8627497808</v>
      </c>
      <c r="Y744" s="376" t="n">
        <f aca="false">+[2]data1cf!X744</f>
        <v>9663.58050153207</v>
      </c>
      <c r="Z744" s="376" t="n">
        <f aca="false">+[2]data1cf!Y744</f>
        <v>9151.32744948649</v>
      </c>
      <c r="AA744" s="376" t="n">
        <f aca="false">+[2]data1cf!Z744</f>
        <v>8639.10446953018</v>
      </c>
      <c r="AB744" s="376"/>
      <c r="AC744" s="377" t="n">
        <f aca="false">XNPV(0.1,B744:AA744,$B$1:$AA$1)</f>
        <v>39507.5642576752</v>
      </c>
      <c r="AD744" s="377" t="n">
        <f aca="false">SUMPRODUCT(B744:AA744,$B$1010:$AA$1010)</f>
        <v>72388.9784073518</v>
      </c>
      <c r="AE744" s="378" t="n">
        <f aca="false">SUMPRODUCT(B744:AA744,$B$1012:$AA$1012)</f>
        <v>53452.4478907029</v>
      </c>
      <c r="AF744" s="379" t="n">
        <f aca="false">XIRR(B744:AA744,$B$1:$AA$1)</f>
        <v>0.159369286995257</v>
      </c>
      <c r="AG744" s="380" t="n">
        <f aca="false">1-EXP(-(1/0.25)*(AD744/ABS($AD$1010)))</f>
        <v>0.978919516388867</v>
      </c>
    </row>
    <row r="745" customFormat="false" ht="12.75" hidden="false" customHeight="false" outlineLevel="0" collapsed="false">
      <c r="A745" s="371"/>
      <c r="B745" s="376" t="n">
        <f aca="false">+[2]data1cf!A745</f>
        <v>-108618.833939789</v>
      </c>
      <c r="C745" s="376" t="n">
        <f aca="false">+[2]data1cf!B745</f>
        <v>15146.5027956064</v>
      </c>
      <c r="D745" s="376" t="n">
        <f aca="false">+[2]data1cf!C745</f>
        <v>23506.4783399883</v>
      </c>
      <c r="E745" s="376" t="n">
        <f aca="false">+[2]data1cf!D745</f>
        <v>22274.9154420495</v>
      </c>
      <c r="F745" s="376" t="n">
        <f aca="false">+[2]data1cf!E745</f>
        <v>20627.2944739227</v>
      </c>
      <c r="G745" s="376" t="n">
        <f aca="false">+[2]data1cf!F745</f>
        <v>19538.9928303593</v>
      </c>
      <c r="H745" s="376" t="n">
        <f aca="false">+[2]data1cf!G745</f>
        <v>18170.7284796268</v>
      </c>
      <c r="I745" s="376" t="n">
        <f aca="false">+[2]data1cf!H745</f>
        <v>17088.3413570205</v>
      </c>
      <c r="J745" s="376" t="n">
        <f aca="false">+[2]data1cf!I745</f>
        <v>16348.1220190434</v>
      </c>
      <c r="K745" s="376" t="n">
        <f aca="false">+[2]data1cf!J745</f>
        <v>15701.9290368049</v>
      </c>
      <c r="L745" s="376" t="n">
        <f aca="false">+[2]data1cf!K745</f>
        <v>14879.6655805385</v>
      </c>
      <c r="M745" s="376" t="n">
        <f aca="false">+[2]data1cf!L745</f>
        <v>14161.9874906669</v>
      </c>
      <c r="N745" s="376" t="n">
        <f aca="false">+[2]data1cf!M745</f>
        <v>13411.2969596485</v>
      </c>
      <c r="O745" s="376" t="n">
        <f aca="false">+[2]data1cf!N745</f>
        <v>12754.9355319535</v>
      </c>
      <c r="P745" s="376" t="n">
        <f aca="false">+[2]data1cf!O745</f>
        <v>13795.4114432287</v>
      </c>
      <c r="Q745" s="376" t="n">
        <f aca="false">+[2]data1cf!P745</f>
        <v>15094.2954191267</v>
      </c>
      <c r="R745" s="376" t="n">
        <f aca="false">+[2]data1cf!Q745</f>
        <v>13548.2497623468</v>
      </c>
      <c r="S745" s="376" t="n">
        <f aca="false">+[2]data1cf!R745</f>
        <v>9867.95923038142</v>
      </c>
      <c r="T745" s="376" t="n">
        <f aca="false">+[2]data1cf!S745</f>
        <v>9302.23213805595</v>
      </c>
      <c r="U745" s="376" t="n">
        <f aca="false">+[2]data1cf!T745</f>
        <v>8736.53285083834</v>
      </c>
      <c r="V745" s="376" t="n">
        <f aca="false">+[2]data1cf!U745</f>
        <v>8170.86220288184</v>
      </c>
      <c r="W745" s="376" t="n">
        <f aca="false">+[2]data1cf!V745</f>
        <v>11619.1214427753</v>
      </c>
      <c r="X745" s="376" t="n">
        <f aca="false">+[2]data1cf!W745</f>
        <v>11053.5106766498</v>
      </c>
      <c r="Y745" s="376" t="n">
        <f aca="false">+[2]data1cf!X745</f>
        <v>10487.9312054183</v>
      </c>
      <c r="Z745" s="376" t="n">
        <f aca="false">+[2]data1cf!Y745</f>
        <v>9922.38396792742</v>
      </c>
      <c r="AA745" s="376" t="n">
        <f aca="false">+[2]data1cf!Z745</f>
        <v>9356.86993118948</v>
      </c>
      <c r="AB745" s="376"/>
      <c r="AC745" s="377" t="n">
        <f aca="false">XNPV(0.1,B745:AA745,$B$1:$AA$1)</f>
        <v>41871.7109175914</v>
      </c>
      <c r="AD745" s="377" t="n">
        <f aca="false">SUMPRODUCT(B745:AA745,$B$1010:$AA$1010)</f>
        <v>77757.2803814455</v>
      </c>
      <c r="AE745" s="378" t="n">
        <f aca="false">SUMPRODUCT(B745:AA745,$B$1012:$AA$1012)</f>
        <v>57113.5690163673</v>
      </c>
      <c r="AF745" s="379" t="n">
        <f aca="false">XIRR(B745:AA745,$B$1:$AA$1)</f>
        <v>0.157135297329378</v>
      </c>
      <c r="AG745" s="380" t="n">
        <f aca="false">1-EXP(-(1/0.25)*(AD745/ABS($AD$1010)))</f>
        <v>0.984166349653544</v>
      </c>
    </row>
    <row r="746" customFormat="false" ht="12.75" hidden="false" customHeight="false" outlineLevel="0" collapsed="false">
      <c r="A746" s="371"/>
      <c r="B746" s="376" t="n">
        <f aca="false">+[2]data1cf!A746</f>
        <v>-109799.229451841</v>
      </c>
      <c r="C746" s="376" t="n">
        <f aca="false">+[2]data1cf!B746</f>
        <v>15250.301823961</v>
      </c>
      <c r="D746" s="376" t="n">
        <f aca="false">+[2]data1cf!C746</f>
        <v>23791.8115414381</v>
      </c>
      <c r="E746" s="376" t="n">
        <f aca="false">+[2]data1cf!D746</f>
        <v>22397.2680723335</v>
      </c>
      <c r="F746" s="376" t="n">
        <f aca="false">+[2]data1cf!E746</f>
        <v>20832.5477880764</v>
      </c>
      <c r="G746" s="376" t="n">
        <f aca="false">+[2]data1cf!F746</f>
        <v>19732.3508622395</v>
      </c>
      <c r="H746" s="376" t="n">
        <f aca="false">+[2]data1cf!G746</f>
        <v>18349.2855076067</v>
      </c>
      <c r="I746" s="376" t="n">
        <f aca="false">+[2]data1cf!H746</f>
        <v>17255.135738915</v>
      </c>
      <c r="J746" s="376" t="n">
        <f aca="false">+[2]data1cf!I746</f>
        <v>16506.8722013016</v>
      </c>
      <c r="K746" s="376" t="n">
        <f aca="false">+[2]data1cf!J746</f>
        <v>15853.5863951015</v>
      </c>
      <c r="L746" s="376" t="n">
        <f aca="false">+[2]data1cf!K746</f>
        <v>15022.4575783199</v>
      </c>
      <c r="M746" s="376" t="n">
        <f aca="false">+[2]data1cf!L746</f>
        <v>14296.9802517446</v>
      </c>
      <c r="N746" s="376" t="n">
        <f aca="false">+[2]data1cf!M746</f>
        <v>13538.1317272953</v>
      </c>
      <c r="O746" s="376" t="n">
        <f aca="false">+[2]data1cf!N746</f>
        <v>12874.5646336319</v>
      </c>
      <c r="P746" s="376" t="n">
        <f aca="false">+[2]data1cf!O746</f>
        <v>13926.4205054807</v>
      </c>
      <c r="Q746" s="376" t="n">
        <f aca="false">+[2]data1cf!P746</f>
        <v>15239.4198678196</v>
      </c>
      <c r="R746" s="376" t="n">
        <f aca="false">+[2]data1cf!Q746</f>
        <v>13676.5728397812</v>
      </c>
      <c r="S746" s="376" t="n">
        <f aca="false">+[2]data1cf!R746</f>
        <v>9956.28741678811</v>
      </c>
      <c r="T746" s="376" t="n">
        <f aca="false">+[2]data1cf!S746</f>
        <v>9384.4123877135</v>
      </c>
      <c r="U746" s="376" t="n">
        <f aca="false">+[2]data1cf!T746</f>
        <v>8812.56546591372</v>
      </c>
      <c r="V746" s="376" t="n">
        <f aca="false">+[2]data1cf!U746</f>
        <v>8240.74749460705</v>
      </c>
      <c r="W746" s="376" t="n">
        <f aca="false">+[2]data1cf!V746</f>
        <v>11726.4800674716</v>
      </c>
      <c r="X746" s="376" t="n">
        <f aca="false">+[2]data1cf!W746</f>
        <v>11154.7226287509</v>
      </c>
      <c r="Y746" s="376" t="n">
        <f aca="false">+[2]data1cf!X746</f>
        <v>10582.9968250158</v>
      </c>
      <c r="Z746" s="376" t="n">
        <f aca="false">+[2]data1cf!Y746</f>
        <v>10011.3036053156</v>
      </c>
      <c r="AA746" s="376" t="n">
        <f aca="false">+[2]data1cf!Z746</f>
        <v>9439.64394717156</v>
      </c>
      <c r="AB746" s="376"/>
      <c r="AC746" s="377" t="n">
        <f aca="false">XNPV(0.1,B746:AA746,$B$1:$AA$1)</f>
        <v>42081.6141232242</v>
      </c>
      <c r="AD746" s="377" t="n">
        <f aca="false">SUMPRODUCT(B746:AA746,$B$1010:$AA$1010)</f>
        <v>78306.0668101401</v>
      </c>
      <c r="AE746" s="378" t="n">
        <f aca="false">SUMPRODUCT(B746:AA746,$B$1012:$AA$1012)</f>
        <v>57468.6325475779</v>
      </c>
      <c r="AF746" s="379" t="n">
        <f aca="false">XIRR(B746:AA746,$B$1:$AA$1)</f>
        <v>0.156804429142022</v>
      </c>
      <c r="AG746" s="380" t="n">
        <f aca="false">1-EXP(-(1/0.25)*(AD746/ABS($AD$1010)))</f>
        <v>0.984622906342688</v>
      </c>
    </row>
    <row r="747" customFormat="false" ht="12.75" hidden="false" customHeight="false" outlineLevel="0" collapsed="false">
      <c r="A747" s="371"/>
      <c r="B747" s="376" t="n">
        <f aca="false">+[2]data1cf!A747</f>
        <v>-108051.621139031</v>
      </c>
      <c r="C747" s="376" t="n">
        <f aca="false">+[2]data1cf!B747</f>
        <v>15040.8622810919</v>
      </c>
      <c r="D747" s="376" t="n">
        <f aca="false">+[2]data1cf!C747</f>
        <v>23436.9106159376</v>
      </c>
      <c r="E747" s="376" t="n">
        <f aca="false">+[2]data1cf!D747</f>
        <v>22052.6974240987</v>
      </c>
      <c r="F747" s="376" t="n">
        <f aca="false">+[2]data1cf!E747</f>
        <v>20528.6645604766</v>
      </c>
      <c r="G747" s="376" t="n">
        <f aca="false">+[2]data1cf!F747</f>
        <v>19446.0789301522</v>
      </c>
      <c r="H747" s="376" t="n">
        <f aca="false">+[2]data1cf!G747</f>
        <v>18084.9268725373</v>
      </c>
      <c r="I747" s="376" t="n">
        <f aca="false">+[2]data1cf!H747</f>
        <v>17008.1920278006</v>
      </c>
      <c r="J747" s="376" t="n">
        <f aca="false">+[2]data1cf!I747</f>
        <v>16271.8381509839</v>
      </c>
      <c r="K747" s="376" t="n">
        <f aca="false">+[2]data1cf!J747</f>
        <v>15629.0534674922</v>
      </c>
      <c r="L747" s="376" t="n">
        <f aca="false">+[2]data1cf!K747</f>
        <v>14811.0500629764</v>
      </c>
      <c r="M747" s="376" t="n">
        <f aca="false">+[2]data1cf!L747</f>
        <v>14097.119722778</v>
      </c>
      <c r="N747" s="376" t="n">
        <f aca="false">+[2]data1cf!M747</f>
        <v>13350.349333996</v>
      </c>
      <c r="O747" s="376" t="n">
        <f aca="false">+[2]data1cf!N747</f>
        <v>12697.4504287637</v>
      </c>
      <c r="P747" s="376" t="n">
        <f aca="false">+[2]data1cf!O747</f>
        <v>13732.4579531774</v>
      </c>
      <c r="Q747" s="376" t="n">
        <f aca="false">+[2]data1cf!P747</f>
        <v>15024.5590941737</v>
      </c>
      <c r="R747" s="376" t="n">
        <f aca="false">+[2]data1cf!Q747</f>
        <v>13486.5869625392</v>
      </c>
      <c r="S747" s="376" t="n">
        <f aca="false">+[2]data1cf!R747</f>
        <v>9825.51508561298</v>
      </c>
      <c r="T747" s="376" t="n">
        <f aca="false">+[2]data1cf!S747</f>
        <v>9262.74224750717</v>
      </c>
      <c r="U747" s="376" t="n">
        <f aca="false">+[2]data1cf!T747</f>
        <v>8699.99706930962</v>
      </c>
      <c r="V747" s="376" t="n">
        <f aca="false">+[2]data1cf!U747</f>
        <v>8137.28038081758</v>
      </c>
      <c r="W747" s="376" t="n">
        <f aca="false">+[2]data1cf!V747</f>
        <v>11567.532644294</v>
      </c>
      <c r="X747" s="376" t="n">
        <f aca="false">+[2]data1cf!W747</f>
        <v>11004.8755249272</v>
      </c>
      <c r="Y747" s="376" t="n">
        <f aca="false">+[2]data1cf!X747</f>
        <v>10442.2495370308</v>
      </c>
      <c r="Z747" s="376" t="n">
        <f aca="false">+[2]data1cf!Y747</f>
        <v>9879.65561454897</v>
      </c>
      <c r="AA747" s="376" t="n">
        <f aca="false">+[2]data1cf!Z747</f>
        <v>9317.09471944413</v>
      </c>
      <c r="AB747" s="376"/>
      <c r="AC747" s="377" t="n">
        <f aca="false">XNPV(0.1,B747:AA747,$B$1:$AA$1)</f>
        <v>41653.2086614102</v>
      </c>
      <c r="AD747" s="377" t="n">
        <f aca="false">SUMPRODUCT(B747:AA747,$B$1010:$AA$1010)</f>
        <v>77362.2311077219</v>
      </c>
      <c r="AE747" s="378" t="n">
        <f aca="false">SUMPRODUCT(B747:AA747,$B$1012:$AA$1012)</f>
        <v>56817.2950921231</v>
      </c>
      <c r="AF747" s="379" t="n">
        <f aca="false">XIRR(B747:AA747,$B$1:$AA$1)</f>
        <v>0.157106226004534</v>
      </c>
      <c r="AG747" s="380" t="n">
        <f aca="false">1-EXP(-(1/0.25)*(AD747/ABS($AD$1010)))</f>
        <v>0.983829324666574</v>
      </c>
    </row>
    <row r="748" customFormat="false" ht="12.75" hidden="false" customHeight="false" outlineLevel="0" collapsed="false">
      <c r="A748" s="371"/>
      <c r="B748" s="376" t="n">
        <f aca="false">+[2]data1cf!A748</f>
        <v>-89960.781335465</v>
      </c>
      <c r="C748" s="376" t="n">
        <f aca="false">+[2]data1cf!B748</f>
        <v>12865.7554444784</v>
      </c>
      <c r="D748" s="376" t="n">
        <f aca="false">+[2]data1cf!C748</f>
        <v>19878.7328067416</v>
      </c>
      <c r="E748" s="376" t="n">
        <f aca="false">+[2]data1cf!D748</f>
        <v>18792.8700929328</v>
      </c>
      <c r="F748" s="376" t="n">
        <f aca="false">+[2]data1cf!E748</f>
        <v>17382.9351946894</v>
      </c>
      <c r="G748" s="376" t="n">
        <f aca="false">+[2]data1cf!F748</f>
        <v>16482.6576499436</v>
      </c>
      <c r="H748" s="376" t="n">
        <f aca="false">+[2]data1cf!G748</f>
        <v>15348.3470092602</v>
      </c>
      <c r="I748" s="376" t="n">
        <f aca="false">+[2]data1cf!H748</f>
        <v>14451.8874568487</v>
      </c>
      <c r="J748" s="376" t="n">
        <f aca="false">+[2]data1cf!I748</f>
        <v>13838.8196527794</v>
      </c>
      <c r="K748" s="376" t="n">
        <f aca="false">+[2]data1cf!J748</f>
        <v>13304.7401793071</v>
      </c>
      <c r="L748" s="376" t="n">
        <f aca="false">+[2]data1cf!K748</f>
        <v>12622.6080274712</v>
      </c>
      <c r="M748" s="376" t="n">
        <f aca="false">+[2]data1cf!L748</f>
        <v>12028.2094377387</v>
      </c>
      <c r="N748" s="376" t="n">
        <f aca="false">+[2]data1cf!M748</f>
        <v>11406.4691348647</v>
      </c>
      <c r="O748" s="376" t="n">
        <f aca="false">+[2]data1cf!N748</f>
        <v>10864.0048656348</v>
      </c>
      <c r="P748" s="376" t="n">
        <f aca="false">+[2]data1cf!O748</f>
        <v>11724.6021677078</v>
      </c>
      <c r="Q748" s="376" t="n">
        <f aca="false">+[2]data1cf!P748</f>
        <v>12800.3697219854</v>
      </c>
      <c r="R748" s="376" t="n">
        <f aca="false">+[2]data1cf!Q748</f>
        <v>11519.8968038051</v>
      </c>
      <c r="S748" s="376" t="n">
        <f aca="false">+[2]data1cf!R748</f>
        <v>8471.78995356359</v>
      </c>
      <c r="T748" s="376" t="n">
        <f aca="false">+[2]data1cf!S748</f>
        <v>8003.24090546341</v>
      </c>
      <c r="U748" s="376" t="n">
        <f aca="false">+[2]data1cf!T748</f>
        <v>7534.71488623527</v>
      </c>
      <c r="V748" s="376" t="n">
        <f aca="false">+[2]data1cf!U748</f>
        <v>7066.21258674534</v>
      </c>
      <c r="W748" s="376" t="n">
        <f aca="false">+[2]data1cf!V748</f>
        <v>9922.14543205657</v>
      </c>
      <c r="X748" s="376" t="n">
        <f aca="false">+[2]data1cf!W748</f>
        <v>9453.69272816729</v>
      </c>
      <c r="Y748" s="376" t="n">
        <f aca="false">+[2]data1cf!X748</f>
        <v>8985.2659434764</v>
      </c>
      <c r="Z748" s="376" t="n">
        <f aca="false">+[2]data1cf!Y748</f>
        <v>8516.86585555983</v>
      </c>
      <c r="AA748" s="376" t="n">
        <f aca="false">+[2]data1cf!Z748</f>
        <v>8048.49326532084</v>
      </c>
      <c r="AB748" s="376"/>
      <c r="AC748" s="377" t="n">
        <f aca="false">XNPV(0.1,B748:AA748,$B$1:$AA$1)</f>
        <v>37538.291063901</v>
      </c>
      <c r="AD748" s="377" t="n">
        <f aca="false">SUMPRODUCT(B748:AA748,$B$1010:$AA$1010)</f>
        <v>67950.8052528317</v>
      </c>
      <c r="AE748" s="378" t="n">
        <f aca="false">SUMPRODUCT(B748:AA748,$B$1012:$AA$1012)</f>
        <v>50417.6384450869</v>
      </c>
      <c r="AF748" s="379" t="n">
        <f aca="false">XIRR(B748:AA748,$B$1:$AA$1)</f>
        <v>0.161519820318864</v>
      </c>
      <c r="AG748" s="380" t="n">
        <f aca="false">1-EXP(-(1/0.25)*(AD748/ABS($AD$1010)))</f>
        <v>0.973291864842551</v>
      </c>
    </row>
    <row r="749" customFormat="false" ht="12.75" hidden="false" customHeight="false" outlineLevel="0" collapsed="false">
      <c r="A749" s="371"/>
      <c r="B749" s="376" t="n">
        <f aca="false">+[2]data1cf!A749</f>
        <v>-92546.2406873644</v>
      </c>
      <c r="C749" s="376" t="n">
        <f aca="false">+[2]data1cf!B749</f>
        <v>13241.4903395653</v>
      </c>
      <c r="D749" s="376" t="n">
        <f aca="false">+[2]data1cf!C749</f>
        <v>20398.8758173341</v>
      </c>
      <c r="E749" s="376" t="n">
        <f aca="false">+[2]data1cf!D749</f>
        <v>19316.0953308665</v>
      </c>
      <c r="F749" s="376" t="n">
        <f aca="false">+[2]data1cf!E749</f>
        <v>17832.5083209583</v>
      </c>
      <c r="G749" s="376" t="n">
        <f aca="false">+[2]data1cf!F749</f>
        <v>16906.1761458082</v>
      </c>
      <c r="H749" s="376" t="n">
        <f aca="false">+[2]data1cf!G749</f>
        <v>15739.4463764844</v>
      </c>
      <c r="I749" s="376" t="n">
        <f aca="false">+[2]data1cf!H749</f>
        <v>14817.2227111009</v>
      </c>
      <c r="J749" s="376" t="n">
        <f aca="false">+[2]data1cf!I749</f>
        <v>14186.535430368</v>
      </c>
      <c r="K749" s="376" t="n">
        <f aca="false">+[2]data1cf!J749</f>
        <v>13636.9203098557</v>
      </c>
      <c r="L749" s="376" t="n">
        <f aca="false">+[2]data1cf!K749</f>
        <v>12935.3700655094</v>
      </c>
      <c r="M749" s="376" t="n">
        <f aca="false">+[2]data1cf!L749</f>
        <v>12323.8885495311</v>
      </c>
      <c r="N749" s="376" t="n">
        <f aca="false">+[2]data1cf!M749</f>
        <v>11684.2795236796</v>
      </c>
      <c r="O749" s="376" t="n">
        <f aca="false">+[2]data1cf!N749</f>
        <v>11126.032445828</v>
      </c>
      <c r="P749" s="376" t="n">
        <f aca="false">+[2]data1cf!O749</f>
        <v>12011.5556521328</v>
      </c>
      <c r="Q749" s="376" t="n">
        <f aca="false">+[2]data1cf!P749</f>
        <v>13118.2406044408</v>
      </c>
      <c r="R749" s="376" t="n">
        <f aca="false">+[2]data1cf!Q749</f>
        <v>11800.9670867991</v>
      </c>
      <c r="S749" s="376" t="n">
        <f aca="false">+[2]data1cf!R749</f>
        <v>8665.25810322178</v>
      </c>
      <c r="T749" s="376" t="n">
        <f aca="false">+[2]data1cf!S749</f>
        <v>8183.24302581136</v>
      </c>
      <c r="U749" s="376" t="n">
        <f aca="false">+[2]data1cf!T749</f>
        <v>7701.25163911932</v>
      </c>
      <c r="V749" s="376" t="n">
        <f aca="false">+[2]data1cf!U749</f>
        <v>7219.28465386721</v>
      </c>
      <c r="W749" s="376" t="n">
        <f aca="false">+[2]data1cf!V749</f>
        <v>10157.2965804591</v>
      </c>
      <c r="X749" s="376" t="n">
        <f aca="false">+[2]data1cf!W749</f>
        <v>9675.38061617776</v>
      </c>
      <c r="Y749" s="376" t="n">
        <f aca="false">+[2]data1cf!X749</f>
        <v>9193.49131600867</v>
      </c>
      <c r="Z749" s="376" t="n">
        <f aca="false">+[2]data1cf!Y749</f>
        <v>8711.62947987521</v>
      </c>
      <c r="AA749" s="376" t="n">
        <f aca="false">+[2]data1cf!Z749</f>
        <v>8229.79593169843</v>
      </c>
      <c r="AB749" s="376"/>
      <c r="AC749" s="377" t="n">
        <f aca="false">XNPV(0.1,B749:AA749,$B$1:$AA$1)</f>
        <v>38238.0348145139</v>
      </c>
      <c r="AD749" s="377" t="n">
        <f aca="false">SUMPRODUCT(B749:AA749,$B$1010:$AA$1010)</f>
        <v>69416.7544478747</v>
      </c>
      <c r="AE749" s="378" t="n">
        <f aca="false">SUMPRODUCT(B749:AA749,$B$1012:$AA$1012)</f>
        <v>51449.4034447144</v>
      </c>
      <c r="AF749" s="379" t="n">
        <f aca="false">XIRR(B749:AA749,$B$1:$AA$1)</f>
        <v>0.161006763231864</v>
      </c>
      <c r="AG749" s="380" t="n">
        <f aca="false">1-EXP(-(1/0.25)*(AD749/ABS($AD$1010)))</f>
        <v>0.97529979993716</v>
      </c>
    </row>
    <row r="750" customFormat="false" ht="12.75" hidden="false" customHeight="false" outlineLevel="0" collapsed="false">
      <c r="A750" s="371"/>
      <c r="B750" s="376" t="n">
        <f aca="false">+[2]data1cf!A750</f>
        <v>-118176.390529834</v>
      </c>
      <c r="C750" s="376" t="n">
        <f aca="false">+[2]data1cf!B750</f>
        <v>16333.2001505427</v>
      </c>
      <c r="D750" s="376" t="n">
        <f aca="false">+[2]data1cf!C750</f>
        <v>25513.2423014784</v>
      </c>
      <c r="E750" s="376" t="n">
        <f aca="false">+[2]data1cf!D750</f>
        <v>24025.3146055697</v>
      </c>
      <c r="F750" s="376" t="n">
        <f aca="false">+[2]data1cf!E750</f>
        <v>22289.2121492179</v>
      </c>
      <c r="G750" s="376" t="n">
        <f aca="false">+[2]data1cf!F750</f>
        <v>21104.5954719877</v>
      </c>
      <c r="H750" s="376" t="n">
        <f aca="false">+[2]data1cf!G750</f>
        <v>19616.4887201932</v>
      </c>
      <c r="I750" s="376" t="n">
        <f aca="false">+[2]data1cf!H750</f>
        <v>18438.8605072398</v>
      </c>
      <c r="J750" s="376" t="n">
        <f aca="false">+[2]data1cf!I750</f>
        <v>17633.5080063005</v>
      </c>
      <c r="K750" s="376" t="n">
        <f aca="false">+[2]data1cf!J750</f>
        <v>16929.8850646088</v>
      </c>
      <c r="L750" s="376" t="n">
        <f aca="false">+[2]data1cf!K750</f>
        <v>16035.8395793958</v>
      </c>
      <c r="M750" s="376" t="n">
        <f aca="false">+[2]data1cf!L750</f>
        <v>15255.0117694565</v>
      </c>
      <c r="N750" s="376" t="n">
        <f aca="false">+[2]data1cf!M750</f>
        <v>14438.2666973279</v>
      </c>
      <c r="O750" s="376" t="n">
        <f aca="false">+[2]data1cf!N750</f>
        <v>13723.5616385712</v>
      </c>
      <c r="P750" s="376" t="n">
        <f aca="false">+[2]data1cf!O750</f>
        <v>14856.1800699286</v>
      </c>
      <c r="Q750" s="376" t="n">
        <f aca="false">+[2]data1cf!P750</f>
        <v>16269.3550638137</v>
      </c>
      <c r="R750" s="376" t="n">
        <f aca="false">+[2]data1cf!Q750</f>
        <v>14587.2702108879</v>
      </c>
      <c r="S750" s="376" t="n">
        <f aca="false">+[2]data1cf!R750</f>
        <v>10583.1446334592</v>
      </c>
      <c r="T750" s="376" t="n">
        <f aca="false">+[2]data1cf!S750</f>
        <v>9967.63824869152</v>
      </c>
      <c r="U750" s="376" t="n">
        <f aca="false">+[2]data1cf!T750</f>
        <v>9352.16211565059</v>
      </c>
      <c r="V750" s="376" t="n">
        <f aca="false">+[2]data1cf!U750</f>
        <v>8736.71714188823</v>
      </c>
      <c r="W750" s="376" t="n">
        <f aca="false">+[2]data1cf!V750</f>
        <v>12488.3945978223</v>
      </c>
      <c r="X750" s="376" t="n">
        <f aca="false">+[2]data1cf!W750</f>
        <v>11873.0147749955</v>
      </c>
      <c r="Y750" s="376" t="n">
        <f aca="false">+[2]data1cf!X750</f>
        <v>11257.6690007538</v>
      </c>
      <c r="Z750" s="376" t="n">
        <f aca="false">+[2]data1cf!Y750</f>
        <v>10642.3582965546</v>
      </c>
      <c r="AA750" s="376" t="n">
        <f aca="false">+[2]data1cf!Z750</f>
        <v>10027.0837144992</v>
      </c>
      <c r="AB750" s="376"/>
      <c r="AC750" s="377" t="n">
        <f aca="false">XNPV(0.1,B750:AA750,$B$1:$AA$1)</f>
        <v>44205.8828371429</v>
      </c>
      <c r="AD750" s="377" t="n">
        <f aca="false">SUMPRODUCT(B750:AA750,$B$1010:$AA$1010)</f>
        <v>82903.3679323934</v>
      </c>
      <c r="AE750" s="378" t="n">
        <f aca="false">SUMPRODUCT(B750:AA750,$B$1012:$AA$1012)</f>
        <v>60662.984661095</v>
      </c>
      <c r="AF750" s="379" t="n">
        <f aca="false">XIRR(B750:AA750,$B$1:$AA$1)</f>
        <v>0.155593337068243</v>
      </c>
      <c r="AG750" s="380" t="n">
        <f aca="false">1-EXP(-(1/0.25)*(AD750/ABS($AD$1010)))</f>
        <v>0.987965535778251</v>
      </c>
    </row>
    <row r="751" customFormat="false" ht="12.75" hidden="false" customHeight="false" outlineLevel="0" collapsed="false">
      <c r="A751" s="371"/>
      <c r="B751" s="376" t="n">
        <f aca="false">+[2]data1cf!A751</f>
        <v>-90010.2104705342</v>
      </c>
      <c r="C751" s="376" t="n">
        <f aca="false">+[2]data1cf!B751</f>
        <v>12866.0305461791</v>
      </c>
      <c r="D751" s="376" t="n">
        <f aca="false">+[2]data1cf!C751</f>
        <v>19855.0163403818</v>
      </c>
      <c r="E751" s="376" t="n">
        <f aca="false">+[2]data1cf!D751</f>
        <v>18770.3854879571</v>
      </c>
      <c r="F751" s="376" t="n">
        <f aca="false">+[2]data1cf!E751</f>
        <v>17391.5301899136</v>
      </c>
      <c r="G751" s="376" t="n">
        <f aca="false">+[2]data1cf!F751</f>
        <v>16490.7545294869</v>
      </c>
      <c r="H751" s="376" t="n">
        <f aca="false">+[2]data1cf!G751</f>
        <v>15355.8240958498</v>
      </c>
      <c r="I751" s="376" t="n">
        <f aca="false">+[2]data1cf!H751</f>
        <v>14458.871981906</v>
      </c>
      <c r="J751" s="376" t="n">
        <f aca="false">+[2]data1cf!I751</f>
        <v>13845.4673264795</v>
      </c>
      <c r="K751" s="376" t="n">
        <f aca="false">+[2]data1cf!J751</f>
        <v>13311.0908405651</v>
      </c>
      <c r="L751" s="376" t="n">
        <f aca="false">+[2]data1cf!K751</f>
        <v>12628.5874512093</v>
      </c>
      <c r="M751" s="376" t="n">
        <f aca="false">+[2]data1cf!L751</f>
        <v>12033.8622679576</v>
      </c>
      <c r="N751" s="376" t="n">
        <f aca="false">+[2]data1cf!M751</f>
        <v>11411.780348604</v>
      </c>
      <c r="O751" s="376" t="n">
        <f aca="false">+[2]data1cf!N751</f>
        <v>10869.0143416661</v>
      </c>
      <c r="P751" s="376" t="n">
        <f aca="false">+[2]data1cf!O751</f>
        <v>11730.0881802919</v>
      </c>
      <c r="Q751" s="376" t="n">
        <f aca="false">+[2]data1cf!P751</f>
        <v>12806.4468172497</v>
      </c>
      <c r="R751" s="376" t="n">
        <f aca="false">+[2]data1cf!Q751</f>
        <v>11525.2703406089</v>
      </c>
      <c r="S751" s="376" t="n">
        <f aca="false">+[2]data1cf!R751</f>
        <v>8475.48870183209</v>
      </c>
      <c r="T751" s="376" t="n">
        <f aca="false">+[2]data1cf!S751</f>
        <v>8006.68220850031</v>
      </c>
      <c r="U751" s="376" t="n">
        <f aca="false">+[2]data1cf!T751</f>
        <v>7537.89875669384</v>
      </c>
      <c r="V751" s="376" t="n">
        <f aca="false">+[2]data1cf!U751</f>
        <v>7069.13903765845</v>
      </c>
      <c r="W751" s="376" t="n">
        <f aca="false">+[2]data1cf!V751</f>
        <v>9926.64108110538</v>
      </c>
      <c r="X751" s="376" t="n">
        <f aca="false">+[2]data1cf!W751</f>
        <v>9457.93098492103</v>
      </c>
      <c r="Y751" s="376" t="n">
        <f aca="false">+[2]data1cf!X751</f>
        <v>8989.24682217643</v>
      </c>
      <c r="Z751" s="376" t="n">
        <f aca="false">+[2]data1cf!Y751</f>
        <v>8520.58937087475</v>
      </c>
      <c r="AA751" s="376" t="n">
        <f aca="false">+[2]data1cf!Z751</f>
        <v>8051.9594323593</v>
      </c>
      <c r="AB751" s="376"/>
      <c r="AC751" s="377" t="n">
        <f aca="false">XNPV(0.1,B751:AA751,$B$1:$AA$1)</f>
        <v>37493.1750842283</v>
      </c>
      <c r="AD751" s="377" t="n">
        <f aca="false">SUMPRODUCT(B751:AA751,$B$1010:$AA$1010)</f>
        <v>67914.3098202214</v>
      </c>
      <c r="AE751" s="378" t="n">
        <f aca="false">SUMPRODUCT(B751:AA751,$B$1012:$AA$1012)</f>
        <v>50375.3011841015</v>
      </c>
      <c r="AF751" s="379" t="n">
        <f aca="false">XIRR(B751:AA751,$B$1:$AA$1)</f>
        <v>0.161393456905955</v>
      </c>
      <c r="AG751" s="380" t="n">
        <f aca="false">1-EXP(-(1/0.25)*(AD751/ABS($AD$1010)))</f>
        <v>0.973239846936559</v>
      </c>
    </row>
    <row r="752" customFormat="false" ht="12.75" hidden="false" customHeight="false" outlineLevel="0" collapsed="false">
      <c r="A752" s="371"/>
      <c r="B752" s="376" t="n">
        <f aca="false">+[2]data1cf!A752</f>
        <v>-94369.9774828473</v>
      </c>
      <c r="C752" s="376" t="n">
        <f aca="false">+[2]data1cf!B752</f>
        <v>13420.5109469818</v>
      </c>
      <c r="D752" s="376" t="n">
        <f aca="false">+[2]data1cf!C752</f>
        <v>20773.6195698065</v>
      </c>
      <c r="E752" s="376" t="n">
        <f aca="false">+[2]data1cf!D752</f>
        <v>19622.108863907</v>
      </c>
      <c r="F752" s="376" t="n">
        <f aca="false">+[2]data1cf!E752</f>
        <v>18149.6291652812</v>
      </c>
      <c r="G752" s="376" t="n">
        <f aca="false">+[2]data1cf!F752</f>
        <v>17204.9185197342</v>
      </c>
      <c r="H752" s="376" t="n">
        <f aca="false">+[2]data1cf!G752</f>
        <v>16015.3208767634</v>
      </c>
      <c r="I752" s="376" t="n">
        <f aca="false">+[2]data1cf!H752</f>
        <v>15074.923666785</v>
      </c>
      <c r="J752" s="376" t="n">
        <f aca="false">+[2]data1cf!I752</f>
        <v>14431.8079222725</v>
      </c>
      <c r="K752" s="376" t="n">
        <f aca="false">+[2]data1cf!J752</f>
        <v>13871.2342341356</v>
      </c>
      <c r="L752" s="376" t="n">
        <f aca="false">+[2]data1cf!K752</f>
        <v>13155.9868145531</v>
      </c>
      <c r="M752" s="376" t="n">
        <f aca="false">+[2]data1cf!L752</f>
        <v>12532.4553078656</v>
      </c>
      <c r="N752" s="376" t="n">
        <f aca="false">+[2]data1cf!M752</f>
        <v>11880.2420043416</v>
      </c>
      <c r="O752" s="376" t="n">
        <f aca="false">+[2]data1cf!N752</f>
        <v>11310.8620155052</v>
      </c>
      <c r="P752" s="376" t="n">
        <f aca="false">+[2]data1cf!O752</f>
        <v>12213.9675089479</v>
      </c>
      <c r="Q752" s="376" t="n">
        <f aca="false">+[2]data1cf!P752</f>
        <v>13342.4610409837</v>
      </c>
      <c r="R752" s="376" t="n">
        <f aca="false">+[2]data1cf!Q752</f>
        <v>11999.229038524</v>
      </c>
      <c r="S752" s="376" t="n">
        <f aca="false">+[2]data1cf!R752</f>
        <v>8801.7270765307</v>
      </c>
      <c r="T752" s="376" t="n">
        <f aca="false">+[2]data1cf!S752</f>
        <v>8310.2133028348</v>
      </c>
      <c r="U752" s="376" t="n">
        <f aca="false">+[2]data1cf!T752</f>
        <v>7818.72368671187</v>
      </c>
      <c r="V752" s="376" t="n">
        <f aca="false">+[2]data1cf!U752</f>
        <v>7327.25895288906</v>
      </c>
      <c r="W752" s="376" t="n">
        <f aca="false">+[2]data1cf!V752</f>
        <v>10323.1679957365</v>
      </c>
      <c r="X752" s="376" t="n">
        <f aca="false">+[2]data1cf!W752</f>
        <v>9831.75528831507</v>
      </c>
      <c r="Y752" s="376" t="n">
        <f aca="false">+[2]data1cf!X752</f>
        <v>9340.3697704548</v>
      </c>
      <c r="Z752" s="376" t="n">
        <f aca="false">+[2]data1cf!Y752</f>
        <v>8849.01225784254</v>
      </c>
      <c r="AA752" s="376" t="n">
        <f aca="false">+[2]data1cf!Z752</f>
        <v>8357.68359063574</v>
      </c>
      <c r="AB752" s="376"/>
      <c r="AC752" s="377" t="n">
        <f aca="false">XNPV(0.1,B752:AA752,$B$1:$AA$1)</f>
        <v>38612.5405260184</v>
      </c>
      <c r="AD752" s="377" t="n">
        <f aca="false">SUMPRODUCT(B752:AA752,$B$1010:$AA$1010)</f>
        <v>70322.4788555924</v>
      </c>
      <c r="AE752" s="378" t="n">
        <f aca="false">SUMPRODUCT(B752:AA752,$B$1012:$AA$1012)</f>
        <v>52052.612948506</v>
      </c>
      <c r="AF752" s="379" t="n">
        <f aca="false">XIRR(B752:AA752,$B$1:$AA$1)</f>
        <v>0.160428194166203</v>
      </c>
      <c r="AG752" s="380" t="n">
        <f aca="false">1-EXP(-(1/0.25)*(AD752/ABS($AD$1010)))</f>
        <v>0.976464197291883</v>
      </c>
    </row>
    <row r="753" customFormat="false" ht="12.75" hidden="false" customHeight="false" outlineLevel="0" collapsed="false">
      <c r="A753" s="371"/>
      <c r="B753" s="376" t="n">
        <f aca="false">+[2]data1cf!A753</f>
        <v>-117666.622530632</v>
      </c>
      <c r="C753" s="376" t="n">
        <f aca="false">+[2]data1cf!B753</f>
        <v>16224.0779816306</v>
      </c>
      <c r="D753" s="376" t="n">
        <f aca="false">+[2]data1cf!C753</f>
        <v>25409.5180762134</v>
      </c>
      <c r="E753" s="376" t="n">
        <f aca="false">+[2]data1cf!D753</f>
        <v>23907.4332369402</v>
      </c>
      <c r="F753" s="376" t="n">
        <f aca="false">+[2]data1cf!E753</f>
        <v>22200.5710367964</v>
      </c>
      <c r="G753" s="376" t="n">
        <f aca="false">+[2]data1cf!F753</f>
        <v>21021.0914802877</v>
      </c>
      <c r="H753" s="376" t="n">
        <f aca="false">+[2]data1cf!G753</f>
        <v>19539.376720048</v>
      </c>
      <c r="I753" s="376" t="n">
        <f aca="false">+[2]data1cf!H753</f>
        <v>18366.8283472828</v>
      </c>
      <c r="J753" s="376" t="n">
        <f aca="false">+[2]data1cf!I753</f>
        <v>17564.949830709</v>
      </c>
      <c r="K753" s="376" t="n">
        <f aca="false">+[2]data1cf!J753</f>
        <v>16864.3900103547</v>
      </c>
      <c r="L753" s="376" t="n">
        <f aca="false">+[2]data1cf!K753</f>
        <v>15974.1731377092</v>
      </c>
      <c r="M753" s="376" t="n">
        <f aca="false">+[2]data1cf!L753</f>
        <v>15196.7135219464</v>
      </c>
      <c r="N753" s="376" t="n">
        <f aca="false">+[2]data1cf!M753</f>
        <v>14383.491577402</v>
      </c>
      <c r="O753" s="376" t="n">
        <f aca="false">+[2]data1cf!N753</f>
        <v>13671.8983721606</v>
      </c>
      <c r="P753" s="376" t="n">
        <f aca="false">+[2]data1cf!O753</f>
        <v>14799.6022306708</v>
      </c>
      <c r="Q753" s="376" t="n">
        <f aca="false">+[2]data1cf!P753</f>
        <v>16206.6813251471</v>
      </c>
      <c r="R753" s="376" t="n">
        <f aca="false">+[2]data1cf!Q753</f>
        <v>14531.8523464795</v>
      </c>
      <c r="S753" s="376" t="n">
        <f aca="false">+[2]data1cf!R753</f>
        <v>10544.9990437836</v>
      </c>
      <c r="T753" s="376" t="n">
        <f aca="false">+[2]data1cf!S753</f>
        <v>9932.14771944591</v>
      </c>
      <c r="U753" s="376" t="n">
        <f aca="false">+[2]data1cf!T753</f>
        <v>9319.32651634055</v>
      </c>
      <c r="V753" s="376" t="n">
        <f aca="false">+[2]data1cf!U753</f>
        <v>8706.53633810451</v>
      </c>
      <c r="W753" s="376" t="n">
        <f aca="false">+[2]data1cf!V753</f>
        <v>12442.0304844808</v>
      </c>
      <c r="X753" s="376" t="n">
        <f aca="false">+[2]data1cf!W753</f>
        <v>11829.305176144</v>
      </c>
      <c r="Y753" s="376" t="n">
        <f aca="false">+[2]data1cf!X753</f>
        <v>11216.6137695196</v>
      </c>
      <c r="Z753" s="376" t="n">
        <f aca="false">+[2]data1cf!Y753</f>
        <v>10603.9572816588</v>
      </c>
      <c r="AA753" s="376" t="n">
        <f aca="false">+[2]data1cf!Z753</f>
        <v>9991.33676012474</v>
      </c>
      <c r="AB753" s="376"/>
      <c r="AC753" s="377" t="n">
        <f aca="false">XNPV(0.1,B753:AA753,$B$1:$AA$1)</f>
        <v>44024.0409212788</v>
      </c>
      <c r="AD753" s="377" t="n">
        <f aca="false">SUMPRODUCT(B753:AA753,$B$1010:$AA$1010)</f>
        <v>82567.4682230582</v>
      </c>
      <c r="AE753" s="378" t="n">
        <f aca="false">SUMPRODUCT(B753:AA753,$B$1012:$AA$1012)</f>
        <v>60413.8921641505</v>
      </c>
      <c r="AF753" s="379" t="n">
        <f aca="false">XIRR(B753:AA753,$B$1:$AA$1)</f>
        <v>0.155579854242904</v>
      </c>
      <c r="AG753" s="380" t="n">
        <f aca="false">1-EXP(-(1/0.25)*(AD753/ABS($AD$1010)))</f>
        <v>0.987748075889147</v>
      </c>
    </row>
    <row r="754" customFormat="false" ht="12.75" hidden="false" customHeight="false" outlineLevel="0" collapsed="false">
      <c r="A754" s="371"/>
      <c r="B754" s="376" t="n">
        <f aca="false">+[2]data1cf!A754</f>
        <v>-101337.080811125</v>
      </c>
      <c r="C754" s="376" t="n">
        <f aca="false">+[2]data1cf!B754</f>
        <v>14209.7810805118</v>
      </c>
      <c r="D754" s="376" t="n">
        <f aca="false">+[2]data1cf!C754</f>
        <v>22110.7765110928</v>
      </c>
      <c r="E754" s="376" t="n">
        <f aca="false">+[2]data1cf!D754</f>
        <v>20859.4986978663</v>
      </c>
      <c r="F754" s="376" t="n">
        <f aca="false">+[2]data1cf!E754</f>
        <v>19361.1053472722</v>
      </c>
      <c r="G754" s="376" t="n">
        <f aca="false">+[2]data1cf!F754</f>
        <v>18346.1846239401</v>
      </c>
      <c r="H754" s="376" t="n">
        <f aca="false">+[2]data1cf!G754</f>
        <v>17069.2263272874</v>
      </c>
      <c r="I754" s="376" t="n">
        <f aca="false">+[2]data1cf!H754</f>
        <v>16059.4019042661</v>
      </c>
      <c r="J754" s="376" t="n">
        <f aca="false">+[2]data1cf!I754</f>
        <v>15368.8065061226</v>
      </c>
      <c r="K754" s="376" t="n">
        <f aca="false">+[2]data1cf!J754</f>
        <v>14766.3685132464</v>
      </c>
      <c r="L754" s="376" t="n">
        <f aca="false">+[2]data1cf!K754</f>
        <v>13998.7946639877</v>
      </c>
      <c r="M754" s="376" t="n">
        <f aca="false">+[2]data1cf!L754</f>
        <v>13329.229359779</v>
      </c>
      <c r="N754" s="376" t="n">
        <f aca="false">+[2]data1cf!M754</f>
        <v>12628.8647522182</v>
      </c>
      <c r="O754" s="376" t="n">
        <f aca="false">+[2]data1cf!N754</f>
        <v>12016.9544260174</v>
      </c>
      <c r="P754" s="376" t="n">
        <f aca="false">+[2]data1cf!O754</f>
        <v>12987.2283900093</v>
      </c>
      <c r="Q754" s="376" t="n">
        <f aca="false">+[2]data1cf!P754</f>
        <v>14199.0358239098</v>
      </c>
      <c r="R754" s="376" t="n">
        <f aca="false">+[2]data1cf!Q754</f>
        <v>12756.6363064777</v>
      </c>
      <c r="S754" s="376" t="n">
        <f aca="false">+[2]data1cf!R754</f>
        <v>9323.07063910063</v>
      </c>
      <c r="T754" s="376" t="n">
        <f aca="false">+[2]data1cf!S754</f>
        <v>8795.26961240383</v>
      </c>
      <c r="U754" s="376" t="n">
        <f aca="false">+[2]data1cf!T754</f>
        <v>8267.49452677417</v>
      </c>
      <c r="V754" s="376" t="n">
        <f aca="false">+[2]data1cf!U754</f>
        <v>7739.74616044366</v>
      </c>
      <c r="W754" s="376" t="n">
        <f aca="false">+[2]data1cf!V754</f>
        <v>10956.8357992856</v>
      </c>
      <c r="X754" s="376" t="n">
        <f aca="false">+[2]data1cf!W754</f>
        <v>10429.1433003377</v>
      </c>
      <c r="Y754" s="376" t="n">
        <f aca="false">+[2]data1cf!X754</f>
        <v>9901.47999828938</v>
      </c>
      <c r="Z754" s="376" t="n">
        <f aca="false">+[2]data1cf!Y754</f>
        <v>9373.84676904767</v>
      </c>
      <c r="AA754" s="376" t="n">
        <f aca="false">+[2]data1cf!Z754</f>
        <v>8846.24451479676</v>
      </c>
      <c r="AB754" s="376"/>
      <c r="AC754" s="377" t="n">
        <f aca="false">XNPV(0.1,B754:AA754,$B$1:$AA$1)</f>
        <v>40112.3274171075</v>
      </c>
      <c r="AD754" s="377" t="n">
        <f aca="false">SUMPRODUCT(B754:AA754,$B$1010:$AA$1010)</f>
        <v>73855.8235535505</v>
      </c>
      <c r="AE754" s="378" t="n">
        <f aca="false">SUMPRODUCT(B754:AA754,$B$1012:$AA$1012)</f>
        <v>54428.5681686649</v>
      </c>
      <c r="AF754" s="379" t="n">
        <f aca="false">XIRR(B754:AA754,$B$1:$AA$1)</f>
        <v>0.158536381034585</v>
      </c>
      <c r="AG754" s="380" t="n">
        <f aca="false">1-EXP(-(1/0.25)*(AD754/ABS($AD$1010)))</f>
        <v>0.980505292189934</v>
      </c>
    </row>
    <row r="755" customFormat="false" ht="12.75" hidden="false" customHeight="false" outlineLevel="0" collapsed="false">
      <c r="A755" s="371"/>
      <c r="B755" s="376" t="n">
        <f aca="false">+[2]data1cf!A755</f>
        <v>-98188.3130386016</v>
      </c>
      <c r="C755" s="376" t="n">
        <f aca="false">+[2]data1cf!B755</f>
        <v>13892.0878534145</v>
      </c>
      <c r="D755" s="376" t="n">
        <f aca="false">+[2]data1cf!C755</f>
        <v>21570.5873346787</v>
      </c>
      <c r="E755" s="376" t="n">
        <f aca="false">+[2]data1cf!D755</f>
        <v>20280.0643612845</v>
      </c>
      <c r="F755" s="376" t="n">
        <f aca="false">+[2]data1cf!E755</f>
        <v>18813.5812214924</v>
      </c>
      <c r="G755" s="376" t="n">
        <f aca="false">+[2]data1cf!F755</f>
        <v>17830.3917959206</v>
      </c>
      <c r="H755" s="376" t="n">
        <f aca="false">+[2]data1cf!G755</f>
        <v>16592.9159639219</v>
      </c>
      <c r="I755" s="376" t="n">
        <f aca="false">+[2]data1cf!H755</f>
        <v>15614.4690245786</v>
      </c>
      <c r="J755" s="376" t="n">
        <f aca="false">+[2]data1cf!I755</f>
        <v>14945.3319565559</v>
      </c>
      <c r="K755" s="376" t="n">
        <f aca="false">+[2]data1cf!J755</f>
        <v>14361.8144486174</v>
      </c>
      <c r="L755" s="376" t="n">
        <f aca="false">+[2]data1cf!K755</f>
        <v>13617.8894197726</v>
      </c>
      <c r="M755" s="376" t="n">
        <f aca="false">+[2]data1cf!L755</f>
        <v>12969.128994041</v>
      </c>
      <c r="N755" s="376" t="n">
        <f aca="false">+[2]data1cf!M755</f>
        <v>12290.5262675966</v>
      </c>
      <c r="O755" s="376" t="n">
        <f aca="false">+[2]data1cf!N755</f>
        <v>11697.8374383849</v>
      </c>
      <c r="P755" s="376" t="n">
        <f aca="false">+[2]data1cf!O755</f>
        <v>12637.7547526431</v>
      </c>
      <c r="Q755" s="376" t="n">
        <f aca="false">+[2]data1cf!P755</f>
        <v>13811.9086429067</v>
      </c>
      <c r="R755" s="376" t="n">
        <f aca="false">+[2]data1cf!Q755</f>
        <v>12414.3276763864</v>
      </c>
      <c r="S755" s="376" t="n">
        <f aca="false">+[2]data1cf!R755</f>
        <v>9087.45050676099</v>
      </c>
      <c r="T755" s="376" t="n">
        <f aca="false">+[2]data1cf!S755</f>
        <v>8576.04942813714</v>
      </c>
      <c r="U755" s="376" t="n">
        <f aca="false">+[2]data1cf!T755</f>
        <v>8064.67348453397</v>
      </c>
      <c r="V755" s="376" t="n">
        <f aca="false">+[2]data1cf!U755</f>
        <v>7553.32343000208</v>
      </c>
      <c r="W755" s="376" t="n">
        <f aca="false">+[2]data1cf!V755</f>
        <v>10670.4509612421</v>
      </c>
      <c r="X755" s="376" t="n">
        <f aca="false">+[2]data1cf!W755</f>
        <v>10159.1550381694</v>
      </c>
      <c r="Y755" s="376" t="n">
        <f aca="false">+[2]data1cf!X755</f>
        <v>9647.88740478388</v>
      </c>
      <c r="Z755" s="376" t="n">
        <f aca="false">+[2]data1cf!Y755</f>
        <v>9136.64890977618</v>
      </c>
      <c r="AA755" s="376" t="n">
        <f aca="false">+[2]data1cf!Z755</f>
        <v>8625.44042729764</v>
      </c>
      <c r="AB755" s="376"/>
      <c r="AC755" s="377" t="n">
        <f aca="false">XNPV(0.1,B755:AA755,$B$1:$AA$1)</f>
        <v>39507.7904102511</v>
      </c>
      <c r="AD755" s="377" t="n">
        <f aca="false">SUMPRODUCT(B755:AA755,$B$1010:$AA$1010)</f>
        <v>72336.5080963562</v>
      </c>
      <c r="AE755" s="378" t="n">
        <f aca="false">SUMPRODUCT(B755:AA755,$B$1012:$AA$1012)</f>
        <v>53430.6590905312</v>
      </c>
      <c r="AF755" s="379" t="n">
        <f aca="false">XIRR(B755:AA755,$B$1:$AA$1)</f>
        <v>0.159498759801487</v>
      </c>
      <c r="AG755" s="380" t="n">
        <f aca="false">1-EXP(-(1/0.25)*(AD755/ABS($AD$1010)))</f>
        <v>0.978860462295103</v>
      </c>
    </row>
    <row r="756" customFormat="false" ht="12.75" hidden="false" customHeight="false" outlineLevel="0" collapsed="false">
      <c r="A756" s="371"/>
      <c r="B756" s="376" t="n">
        <f aca="false">+[2]data1cf!A756</f>
        <v>-107369.550284985</v>
      </c>
      <c r="C756" s="376" t="n">
        <f aca="false">+[2]data1cf!B756</f>
        <v>15066.2856935774</v>
      </c>
      <c r="D756" s="376" t="n">
        <f aca="false">+[2]data1cf!C756</f>
        <v>23331.3427230515</v>
      </c>
      <c r="E756" s="376" t="n">
        <f aca="false">+[2]data1cf!D756</f>
        <v>21953.6398546169</v>
      </c>
      <c r="F756" s="376" t="n">
        <f aca="false">+[2]data1cf!E756</f>
        <v>20410.0625310287</v>
      </c>
      <c r="G756" s="376" t="n">
        <f aca="false">+[2]data1cf!F756</f>
        <v>19334.3503810392</v>
      </c>
      <c r="H756" s="376" t="n">
        <f aca="false">+[2]data1cf!G756</f>
        <v>17981.7508240632</v>
      </c>
      <c r="I756" s="376" t="n">
        <f aca="false">+[2]data1cf!H756</f>
        <v>16911.8128181651</v>
      </c>
      <c r="J756" s="376" t="n">
        <f aca="false">+[2]data1cf!I756</f>
        <v>16180.1071410916</v>
      </c>
      <c r="K756" s="376" t="n">
        <f aca="false">+[2]data1cf!J756</f>
        <v>15541.4209215873</v>
      </c>
      <c r="L756" s="376" t="n">
        <f aca="false">+[2]data1cf!K756</f>
        <v>14728.5402102336</v>
      </c>
      <c r="M756" s="376" t="n">
        <f aca="false">+[2]data1cf!L756</f>
        <v>14019.116522242</v>
      </c>
      <c r="N756" s="376" t="n">
        <f aca="false">+[2]data1cf!M756</f>
        <v>13277.0600869527</v>
      </c>
      <c r="O756" s="376" t="n">
        <f aca="false">+[2]data1cf!N756</f>
        <v>12628.3248494833</v>
      </c>
      <c r="P756" s="376" t="n">
        <f aca="false">+[2]data1cf!O756</f>
        <v>13656.7566631728</v>
      </c>
      <c r="Q756" s="376" t="n">
        <f aca="false">+[2]data1cf!P756</f>
        <v>14940.70147556</v>
      </c>
      <c r="R756" s="376" t="n">
        <f aca="false">+[2]data1cf!Q756</f>
        <v>13412.4377217756</v>
      </c>
      <c r="S756" s="376" t="n">
        <f aca="false">+[2]data1cf!R756</f>
        <v>9774.47619151042</v>
      </c>
      <c r="T756" s="376" t="n">
        <f aca="false">+[2]data1cf!S756</f>
        <v>9215.25583088041</v>
      </c>
      <c r="U756" s="376" t="n">
        <f aca="false">+[2]data1cf!T756</f>
        <v>8656.06295555677</v>
      </c>
      <c r="V756" s="376" t="n">
        <f aca="false">+[2]data1cf!U756</f>
        <v>8096.8983900987</v>
      </c>
      <c r="W756" s="376" t="n">
        <f aca="false">+[2]data1cf!V756</f>
        <v>11505.4973450335</v>
      </c>
      <c r="X756" s="376" t="n">
        <f aca="false">+[2]data1cf!W756</f>
        <v>10946.3919726733</v>
      </c>
      <c r="Y756" s="376" t="n">
        <f aca="false">+[2]data1cf!X756</f>
        <v>10387.3175352676</v>
      </c>
      <c r="Z756" s="376" t="n">
        <f aca="false">+[2]data1cf!Y756</f>
        <v>9828.27496086502</v>
      </c>
      <c r="AA756" s="376" t="n">
        <f aca="false">+[2]data1cf!Z756</f>
        <v>9269.2652053556</v>
      </c>
      <c r="AB756" s="376"/>
      <c r="AC756" s="377" t="n">
        <f aca="false">XNPV(0.1,B756:AA756,$B$1:$AA$1)</f>
        <v>41637.2585878982</v>
      </c>
      <c r="AD756" s="377" t="n">
        <f aca="false">SUMPRODUCT(B756:AA756,$B$1010:$AA$1010)</f>
        <v>77155.4530537215</v>
      </c>
      <c r="AE756" s="378" t="n">
        <f aca="false">SUMPRODUCT(B756:AA756,$B$1012:$AA$1012)</f>
        <v>56720.5343481677</v>
      </c>
      <c r="AF756" s="379" t="n">
        <f aca="false">XIRR(B756:AA756,$B$1:$AA$1)</f>
        <v>0.157487155142688</v>
      </c>
      <c r="AG756" s="380" t="n">
        <f aca="false">1-EXP(-(1/0.25)*(AD756/ABS($AD$1010)))</f>
        <v>0.983650067343077</v>
      </c>
    </row>
    <row r="757" customFormat="false" ht="12.75" hidden="false" customHeight="false" outlineLevel="0" collapsed="false">
      <c r="A757" s="371"/>
      <c r="B757" s="376" t="n">
        <f aca="false">+[2]data1cf!A757</f>
        <v>-102274.140984693</v>
      </c>
      <c r="C757" s="376" t="n">
        <f aca="false">+[2]data1cf!B757</f>
        <v>14359.9309002518</v>
      </c>
      <c r="D757" s="376" t="n">
        <f aca="false">+[2]data1cf!C757</f>
        <v>22349.2719111942</v>
      </c>
      <c r="E757" s="376" t="n">
        <f aca="false">+[2]data1cf!D757</f>
        <v>21097.0783056592</v>
      </c>
      <c r="F757" s="376" t="n">
        <f aca="false">+[2]data1cf!E757</f>
        <v>19524.046246507</v>
      </c>
      <c r="G757" s="376" t="n">
        <f aca="false">+[2]data1cf!F757</f>
        <v>18499.6824211315</v>
      </c>
      <c r="H757" s="376" t="n">
        <f aca="false">+[2]data1cf!G757</f>
        <v>17210.9743074537</v>
      </c>
      <c r="I757" s="376" t="n">
        <f aca="false">+[2]data1cf!H757</f>
        <v>16191.8120759862</v>
      </c>
      <c r="J757" s="376" t="n">
        <f aca="false">+[2]data1cf!I757</f>
        <v>15494.8307681789</v>
      </c>
      <c r="K757" s="376" t="n">
        <f aca="false">+[2]data1cf!J757</f>
        <v>14886.7621177945</v>
      </c>
      <c r="L757" s="376" t="n">
        <f aca="false">+[2]data1cf!K757</f>
        <v>14112.1504780849</v>
      </c>
      <c r="M757" s="376" t="n">
        <f aca="false">+[2]data1cf!L757</f>
        <v>13436.3937286998</v>
      </c>
      <c r="N757" s="376" t="n">
        <f aca="false">+[2]data1cf!M757</f>
        <v>12729.5528759633</v>
      </c>
      <c r="O757" s="376" t="n">
        <f aca="false">+[2]data1cf!N757</f>
        <v>12111.9223123217</v>
      </c>
      <c r="P757" s="376" t="n">
        <f aca="false">+[2]data1cf!O757</f>
        <v>13091.2302888301</v>
      </c>
      <c r="Q757" s="376" t="n">
        <f aca="false">+[2]data1cf!P757</f>
        <v>14314.243260479</v>
      </c>
      <c r="R757" s="376" t="n">
        <f aca="false">+[2]data1cf!Q757</f>
        <v>12858.5059289778</v>
      </c>
      <c r="S757" s="376" t="n">
        <f aca="false">+[2]data1cf!R757</f>
        <v>9393.1902090585</v>
      </c>
      <c r="T757" s="376" t="n">
        <f aca="false">+[2]data1cf!S757</f>
        <v>8860.50862612575</v>
      </c>
      <c r="U757" s="376" t="n">
        <f aca="false">+[2]data1cf!T757</f>
        <v>8327.85322413621</v>
      </c>
      <c r="V757" s="376" t="n">
        <f aca="false">+[2]data1cf!U757</f>
        <v>7795.22478851816</v>
      </c>
      <c r="W757" s="376" t="n">
        <f aca="false">+[2]data1cf!V757</f>
        <v>11042.0627342111</v>
      </c>
      <c r="X757" s="376" t="n">
        <f aca="false">+[2]data1cf!W757</f>
        <v>10509.4906825793</v>
      </c>
      <c r="Y757" s="376" t="n">
        <f aca="false">+[2]data1cf!X757</f>
        <v>9976.94809782967</v>
      </c>
      <c r="Z757" s="376" t="n">
        <f aca="false">+[2]data1cf!Y757</f>
        <v>9444.43586396877</v>
      </c>
      <c r="AA757" s="376" t="n">
        <f aca="false">+[2]data1cf!Z757</f>
        <v>8911.95489152323</v>
      </c>
      <c r="AB757" s="376"/>
      <c r="AC757" s="377" t="n">
        <f aca="false">XNPV(0.1,B757:AA757,$B$1:$AA$1)</f>
        <v>40455.944306717</v>
      </c>
      <c r="AD757" s="377" t="n">
        <f aca="false">SUMPRODUCT(B757:AA757,$B$1010:$AA$1010)</f>
        <v>74486.2111333678</v>
      </c>
      <c r="AE757" s="378" t="n">
        <f aca="false">SUMPRODUCT(B757:AA757,$B$1012:$AA$1012)</f>
        <v>54897.8949684838</v>
      </c>
      <c r="AF757" s="379" t="n">
        <f aca="false">XIRR(B757:AA757,$B$1:$AA$1)</f>
        <v>0.158551232475044</v>
      </c>
      <c r="AG757" s="380" t="n">
        <f aca="false">1-EXP(-(1/0.25)*(AD757/ABS($AD$1010)))</f>
        <v>0.981149602252206</v>
      </c>
    </row>
    <row r="758" customFormat="false" ht="12.75" hidden="false" customHeight="false" outlineLevel="0" collapsed="false">
      <c r="A758" s="371"/>
      <c r="B758" s="376" t="n">
        <f aca="false">+[2]data1cf!A758</f>
        <v>-92715.4469064261</v>
      </c>
      <c r="C758" s="376" t="n">
        <f aca="false">+[2]data1cf!B758</f>
        <v>13218.0398753452</v>
      </c>
      <c r="D758" s="376" t="n">
        <f aca="false">+[2]data1cf!C758</f>
        <v>20374.9704980705</v>
      </c>
      <c r="E758" s="376" t="n">
        <f aca="false">+[2]data1cf!D758</f>
        <v>19257.0331976487</v>
      </c>
      <c r="F758" s="376" t="n">
        <f aca="false">+[2]data1cf!E758</f>
        <v>17861.9307788407</v>
      </c>
      <c r="G758" s="376" t="n">
        <f aca="false">+[2]data1cf!F758</f>
        <v>16933.8934500216</v>
      </c>
      <c r="H758" s="376" t="n">
        <f aca="false">+[2]data1cf!G758</f>
        <v>15765.0420003943</v>
      </c>
      <c r="I758" s="376" t="n">
        <f aca="false">+[2]data1cf!H758</f>
        <v>14841.1321943486</v>
      </c>
      <c r="J758" s="376" t="n">
        <f aca="false">+[2]data1cf!I758</f>
        <v>14209.291801297</v>
      </c>
      <c r="K758" s="376" t="n">
        <f aca="false">+[2]data1cf!J758</f>
        <v>13658.6599453662</v>
      </c>
      <c r="L758" s="376" t="n">
        <f aca="false">+[2]data1cf!K758</f>
        <v>12955.8388777085</v>
      </c>
      <c r="M758" s="376" t="n">
        <f aca="false">+[2]data1cf!L758</f>
        <v>12343.2393641262</v>
      </c>
      <c r="N758" s="376" t="n">
        <f aca="false">+[2]data1cf!M758</f>
        <v>11702.4609139508</v>
      </c>
      <c r="O758" s="376" t="n">
        <f aca="false">+[2]data1cf!N758</f>
        <v>11143.1809251115</v>
      </c>
      <c r="P758" s="376" t="n">
        <f aca="false">+[2]data1cf!O758</f>
        <v>12030.3354152377</v>
      </c>
      <c r="Q758" s="376" t="n">
        <f aca="false">+[2]data1cf!P758</f>
        <v>13139.0437666064</v>
      </c>
      <c r="R758" s="376" t="n">
        <f aca="false">+[2]data1cf!Q758</f>
        <v>11819.3618218937</v>
      </c>
      <c r="S758" s="376" t="n">
        <f aca="false">+[2]data1cf!R758</f>
        <v>8677.91968851743</v>
      </c>
      <c r="T758" s="376" t="n">
        <f aca="false">+[2]data1cf!S758</f>
        <v>8195.0233224866</v>
      </c>
      <c r="U758" s="376" t="n">
        <f aca="false">+[2]data1cf!T758</f>
        <v>7712.1506904889</v>
      </c>
      <c r="V758" s="376" t="n">
        <f aca="false">+[2]data1cf!U758</f>
        <v>7229.30250454531</v>
      </c>
      <c r="W758" s="376" t="n">
        <f aca="false">+[2]data1cf!V758</f>
        <v>10172.6861230176</v>
      </c>
      <c r="X758" s="376" t="n">
        <f aca="false">+[2]data1cf!W758</f>
        <v>9689.88905132855</v>
      </c>
      <c r="Y758" s="376" t="n">
        <f aca="false">+[2]data1cf!X758</f>
        <v>9207.11869250291</v>
      </c>
      <c r="Z758" s="376" t="n">
        <f aca="false">+[2]data1cf!Y758</f>
        <v>8724.37584792657</v>
      </c>
      <c r="AA758" s="376" t="n">
        <f aca="false">+[2]data1cf!Z758</f>
        <v>8241.66134302698</v>
      </c>
      <c r="AB758" s="376"/>
      <c r="AC758" s="377" t="n">
        <f aca="false">XNPV(0.1,B758:AA758,$B$1:$AA$1)</f>
        <v>38122.1966238693</v>
      </c>
      <c r="AD758" s="377" t="n">
        <f aca="false">SUMPRODUCT(B758:AA758,$B$1010:$AA$1010)</f>
        <v>69335.4608971832</v>
      </c>
      <c r="AE758" s="378" t="n">
        <f aca="false">SUMPRODUCT(B758:AA758,$B$1012:$AA$1012)</f>
        <v>51346.0545853039</v>
      </c>
      <c r="AF758" s="379" t="n">
        <f aca="false">XIRR(B758:AA758,$B$1:$AA$1)</f>
        <v>0.160659790503894</v>
      </c>
      <c r="AG758" s="380" t="n">
        <f aca="false">1-EXP(-(1/0.25)*(AD758/ABS($AD$1010)))</f>
        <v>0.97519251314635</v>
      </c>
    </row>
    <row r="759" customFormat="false" ht="12.75" hidden="false" customHeight="false" outlineLevel="0" collapsed="false">
      <c r="A759" s="371"/>
      <c r="B759" s="376" t="n">
        <f aca="false">+[2]data1cf!A759</f>
        <v>-110467.973550482</v>
      </c>
      <c r="C759" s="376" t="n">
        <f aca="false">+[2]data1cf!B759</f>
        <v>15374.4377536987</v>
      </c>
      <c r="D759" s="376" t="n">
        <f aca="false">+[2]data1cf!C759</f>
        <v>23959.3607709962</v>
      </c>
      <c r="E759" s="376" t="n">
        <f aca="false">+[2]data1cf!D759</f>
        <v>22571.7559207223</v>
      </c>
      <c r="F759" s="376" t="n">
        <f aca="false">+[2]data1cf!E759</f>
        <v>20948.832491945</v>
      </c>
      <c r="G759" s="376" t="n">
        <f aca="false">+[2]data1cf!F759</f>
        <v>19841.8963844179</v>
      </c>
      <c r="H759" s="376" t="n">
        <f aca="false">+[2]data1cf!G759</f>
        <v>18450.4456336096</v>
      </c>
      <c r="I759" s="376" t="n">
        <f aca="false">+[2]data1cf!H759</f>
        <v>17349.6318272512</v>
      </c>
      <c r="J759" s="376" t="n">
        <f aca="false">+[2]data1cf!I759</f>
        <v>16596.8109095222</v>
      </c>
      <c r="K759" s="376" t="n">
        <f aca="false">+[2]data1cf!J759</f>
        <v>15939.5067178585</v>
      </c>
      <c r="L759" s="376" t="n">
        <f aca="false">+[2]data1cf!K759</f>
        <v>15103.3552985117</v>
      </c>
      <c r="M759" s="376" t="n">
        <f aca="false">+[2]data1cf!L759</f>
        <v>14373.459373707</v>
      </c>
      <c r="N759" s="376" t="n">
        <f aca="false">+[2]data1cf!M759</f>
        <v>13609.9890001334</v>
      </c>
      <c r="O759" s="376" t="n">
        <f aca="false">+[2]data1cf!N759</f>
        <v>12942.3395912257</v>
      </c>
      <c r="P759" s="376" t="n">
        <f aca="false">+[2]data1cf!O759</f>
        <v>14000.6426931754</v>
      </c>
      <c r="Q759" s="376" t="n">
        <f aca="false">+[2]data1cf!P759</f>
        <v>15321.6390203333</v>
      </c>
      <c r="R759" s="376" t="n">
        <f aca="false">+[2]data1cf!Q759</f>
        <v>13749.2733032085</v>
      </c>
      <c r="S759" s="376" t="n">
        <f aca="false">+[2]data1cf!R759</f>
        <v>10006.329078926</v>
      </c>
      <c r="T759" s="376" t="n">
        <f aca="false">+[2]data1cf!S759</f>
        <v>9430.97098305059</v>
      </c>
      <c r="U759" s="376" t="n">
        <f aca="false">+[2]data1cf!T759</f>
        <v>8855.64116564044</v>
      </c>
      <c r="V759" s="376" t="n">
        <f aca="false">+[2]data1cf!U759</f>
        <v>8280.34047504952</v>
      </c>
      <c r="W759" s="376" t="n">
        <f aca="false">+[2]data1cf!V759</f>
        <v>11787.3032796669</v>
      </c>
      <c r="X759" s="376" t="n">
        <f aca="false">+[2]data1cf!W759</f>
        <v>11212.0634903422</v>
      </c>
      <c r="Y759" s="376" t="n">
        <f aca="false">+[2]data1cf!X759</f>
        <v>10636.8555286794</v>
      </c>
      <c r="Z759" s="376" t="n">
        <f aca="false">+[2]data1cf!Y759</f>
        <v>10061.6803495082</v>
      </c>
      <c r="AA759" s="376" t="n">
        <f aca="false">+[2]data1cf!Z759</f>
        <v>9486.53893630331</v>
      </c>
      <c r="AB759" s="376"/>
      <c r="AC759" s="377" t="n">
        <f aca="false">XNPV(0.1,B759:AA759,$B$1:$AA$1)</f>
        <v>42343.7899540685</v>
      </c>
      <c r="AD759" s="377" t="n">
        <f aca="false">SUMPRODUCT(B759:AA759,$B$1010:$AA$1010)</f>
        <v>78773.889116375</v>
      </c>
      <c r="AE759" s="378" t="n">
        <f aca="false">SUMPRODUCT(B759:AA759,$B$1012:$AA$1012)</f>
        <v>57821.1171683381</v>
      </c>
      <c r="AF759" s="379" t="n">
        <f aca="false">XIRR(B759:AA759,$B$1:$AA$1)</f>
        <v>0.156852506954842</v>
      </c>
      <c r="AG759" s="380" t="n">
        <f aca="false">1-EXP(-(1/0.25)*(AD759/ABS($AD$1010)))</f>
        <v>0.985001696411596</v>
      </c>
    </row>
    <row r="760" customFormat="false" ht="12.75" hidden="false" customHeight="false" outlineLevel="0" collapsed="false">
      <c r="A760" s="371"/>
      <c r="B760" s="376" t="n">
        <f aca="false">+[2]data1cf!A760</f>
        <v>-99862.6275858808</v>
      </c>
      <c r="C760" s="376" t="n">
        <f aca="false">+[2]data1cf!B760</f>
        <v>14106.1728004519</v>
      </c>
      <c r="D760" s="376" t="n">
        <f aca="false">+[2]data1cf!C760</f>
        <v>21869.4463929082</v>
      </c>
      <c r="E760" s="376" t="n">
        <f aca="false">+[2]data1cf!D760</f>
        <v>20563.9161187316</v>
      </c>
      <c r="F760" s="376" t="n">
        <f aca="false">+[2]data1cf!E760</f>
        <v>19104.7197477373</v>
      </c>
      <c r="G760" s="376" t="n">
        <f aca="false">+[2]data1cf!F760</f>
        <v>18104.6576350439</v>
      </c>
      <c r="H760" s="376" t="n">
        <f aca="false">+[2]data1cf!G760</f>
        <v>16846.1875380792</v>
      </c>
      <c r="I760" s="376" t="n">
        <f aca="false">+[2]data1cf!H760</f>
        <v>15851.0560474529</v>
      </c>
      <c r="J760" s="376" t="n">
        <f aca="false">+[2]data1cf!I760</f>
        <v>15170.5088034892</v>
      </c>
      <c r="K760" s="376" t="n">
        <f aca="false">+[2]data1cf!J760</f>
        <v>14576.9305843579</v>
      </c>
      <c r="L760" s="376" t="n">
        <f aca="false">+[2]data1cf!K760</f>
        <v>13820.4306160747</v>
      </c>
      <c r="M760" s="376" t="n">
        <f aca="false">+[2]data1cf!L760</f>
        <v>13160.6074784491</v>
      </c>
      <c r="N760" s="376" t="n">
        <f aca="false">+[2]data1cf!M760</f>
        <v>12470.4331669398</v>
      </c>
      <c r="O760" s="376" t="n">
        <f aca="false">+[2]data1cf!N760</f>
        <v>11867.5235674604</v>
      </c>
      <c r="P760" s="376" t="n">
        <f aca="false">+[2]data1cf!O760</f>
        <v>12823.5826184003</v>
      </c>
      <c r="Q760" s="376" t="n">
        <f aca="false">+[2]data1cf!P760</f>
        <v>14017.7582696899</v>
      </c>
      <c r="R760" s="376" t="n">
        <f aca="false">+[2]data1cf!Q760</f>
        <v>12596.3456467246</v>
      </c>
      <c r="S760" s="376" t="n">
        <f aca="false">+[2]data1cf!R760</f>
        <v>9212.7383157416</v>
      </c>
      <c r="T760" s="376" t="n">
        <f aca="false">+[2]data1cf!S760</f>
        <v>8692.61678720946</v>
      </c>
      <c r="U760" s="376" t="n">
        <f aca="false">+[2]data1cf!T760</f>
        <v>8172.52082230225</v>
      </c>
      <c r="V760" s="376" t="n">
        <f aca="false">+[2]data1cf!U760</f>
        <v>7652.45118792875</v>
      </c>
      <c r="W760" s="376" t="n">
        <f aca="false">+[2]data1cf!V760</f>
        <v>10822.7322138136</v>
      </c>
      <c r="X760" s="376" t="n">
        <f aca="false">+[2]data1cf!W760</f>
        <v>10302.717633953</v>
      </c>
      <c r="Y760" s="376" t="n">
        <f aca="false">+[2]data1cf!X760</f>
        <v>9782.73182617745</v>
      </c>
      <c r="Z760" s="376" t="n">
        <f aca="false">+[2]data1cf!Y760</f>
        <v>9262.77565364957</v>
      </c>
      <c r="AA760" s="376" t="n">
        <f aca="false">+[2]data1cf!Z760</f>
        <v>8742.85000542678</v>
      </c>
      <c r="AB760" s="376"/>
      <c r="AC760" s="377" t="n">
        <f aca="false">XNPV(0.1,B760:AA760,$B$1:$AA$1)</f>
        <v>39861.6789432244</v>
      </c>
      <c r="AD760" s="377" t="n">
        <f aca="false">SUMPRODUCT(B760:AA760,$B$1010:$AA$1010)</f>
        <v>73177.0695841233</v>
      </c>
      <c r="AE760" s="378" t="n">
        <f aca="false">SUMPRODUCT(B760:AA760,$B$1012:$AA$1012)</f>
        <v>53993.9237423478</v>
      </c>
      <c r="AF760" s="379" t="n">
        <f aca="false">XIRR(B760:AA760,$B$1:$AA$1)</f>
        <v>0.159043934795253</v>
      </c>
      <c r="AG760" s="380" t="n">
        <f aca="false">1-EXP(-(1/0.25)*(AD760/ABS($AD$1010)))</f>
        <v>0.979786904200034</v>
      </c>
    </row>
    <row r="761" customFormat="false" ht="12.75" hidden="false" customHeight="false" outlineLevel="0" collapsed="false">
      <c r="A761" s="371"/>
      <c r="B761" s="376" t="n">
        <f aca="false">+[2]data1cf!A761</f>
        <v>-109961.070399193</v>
      </c>
      <c r="C761" s="376" t="n">
        <f aca="false">+[2]data1cf!B761</f>
        <v>15319.475078192</v>
      </c>
      <c r="D761" s="376" t="n">
        <f aca="false">+[2]data1cf!C761</f>
        <v>23825.9092955376</v>
      </c>
      <c r="E761" s="376" t="n">
        <f aca="false">+[2]data1cf!D761</f>
        <v>22558.2402665485</v>
      </c>
      <c r="F761" s="376" t="n">
        <f aca="false">+[2]data1cf!E761</f>
        <v>20860.6895341866</v>
      </c>
      <c r="G761" s="376" t="n">
        <f aca="false">+[2]data1cf!F761</f>
        <v>19758.8616772486</v>
      </c>
      <c r="H761" s="376" t="n">
        <f aca="false">+[2]data1cf!G761</f>
        <v>18373.7669956076</v>
      </c>
      <c r="I761" s="376" t="n">
        <f aca="false">+[2]data1cf!H761</f>
        <v>17278.0044812164</v>
      </c>
      <c r="J761" s="376" t="n">
        <f aca="false">+[2]data1cf!I761</f>
        <v>16528.6380243894</v>
      </c>
      <c r="K761" s="376" t="n">
        <f aca="false">+[2]data1cf!J761</f>
        <v>15874.379739611</v>
      </c>
      <c r="L761" s="376" t="n">
        <f aca="false">+[2]data1cf!K761</f>
        <v>15042.0354163914</v>
      </c>
      <c r="M761" s="376" t="n">
        <f aca="false">+[2]data1cf!L761</f>
        <v>14315.4887568308</v>
      </c>
      <c r="N761" s="376" t="n">
        <f aca="false">+[2]data1cf!M761</f>
        <v>13555.5217111978</v>
      </c>
      <c r="O761" s="376" t="n">
        <f aca="false">+[2]data1cf!N761</f>
        <v>12890.9666674831</v>
      </c>
      <c r="P761" s="376" t="n">
        <f aca="false">+[2]data1cf!O761</f>
        <v>13944.3828160199</v>
      </c>
      <c r="Q761" s="376" t="n">
        <f aca="false">+[2]data1cf!P761</f>
        <v>15259.3175021469</v>
      </c>
      <c r="R761" s="376" t="n">
        <f aca="false">+[2]data1cf!Q761</f>
        <v>13694.1668819535</v>
      </c>
      <c r="S761" s="376" t="n">
        <f aca="false">+[2]data1cf!R761</f>
        <v>9968.39786385439</v>
      </c>
      <c r="T761" s="376" t="n">
        <f aca="false">+[2]data1cf!S761</f>
        <v>9395.67990722067</v>
      </c>
      <c r="U761" s="376" t="n">
        <f aca="false">+[2]data1cf!T761</f>
        <v>8822.99009929113</v>
      </c>
      <c r="V761" s="376" t="n">
        <f aca="false">+[2]data1cf!U761</f>
        <v>8250.3292845269</v>
      </c>
      <c r="W761" s="376" t="n">
        <f aca="false">+[2]data1cf!V761</f>
        <v>11741.1997282547</v>
      </c>
      <c r="X761" s="376" t="n">
        <f aca="false">+[2]data1cf!W761</f>
        <v>11168.5995352998</v>
      </c>
      <c r="Y761" s="376" t="n">
        <f aca="false">+[2]data1cf!X761</f>
        <v>10596.0310239594</v>
      </c>
      <c r="Z761" s="376" t="n">
        <f aca="false">+[2]data1cf!Y761</f>
        <v>10023.495144682</v>
      </c>
      <c r="AA761" s="376" t="n">
        <f aca="false">+[2]data1cf!Z761</f>
        <v>9450.99287642952</v>
      </c>
      <c r="AB761" s="376"/>
      <c r="AC761" s="377" t="n">
        <f aca="false">XNPV(0.1,B761:AA761,$B$1:$AA$1)</f>
        <v>42264.4986133461</v>
      </c>
      <c r="AD761" s="377" t="n">
        <f aca="false">SUMPRODUCT(B761:AA761,$B$1010:$AA$1010)</f>
        <v>78551.7645806234</v>
      </c>
      <c r="AE761" s="378" t="n">
        <f aca="false">SUMPRODUCT(B761:AA761,$B$1012:$AA$1012)</f>
        <v>57681.0456887039</v>
      </c>
      <c r="AF761" s="379" t="n">
        <f aca="false">XIRR(B761:AA761,$B$1:$AA$1)</f>
        <v>0.157007790242348</v>
      </c>
      <c r="AG761" s="380" t="n">
        <f aca="false">1-EXP(-(1/0.25)*(AD761/ABS($AD$1010)))</f>
        <v>0.984823022565169</v>
      </c>
    </row>
    <row r="762" customFormat="false" ht="12.75" hidden="false" customHeight="false" outlineLevel="0" collapsed="false">
      <c r="A762" s="371"/>
      <c r="B762" s="376" t="n">
        <f aca="false">+[2]data1cf!A762</f>
        <v>-105475.280388584</v>
      </c>
      <c r="C762" s="376" t="n">
        <f aca="false">+[2]data1cf!B762</f>
        <v>14702.5109953504</v>
      </c>
      <c r="D762" s="376" t="n">
        <f aca="false">+[2]data1cf!C762</f>
        <v>22943.660375525</v>
      </c>
      <c r="E762" s="376" t="n">
        <f aca="false">+[2]data1cf!D762</f>
        <v>21602.5235266628</v>
      </c>
      <c r="F762" s="376" t="n">
        <f aca="false">+[2]data1cf!E762</f>
        <v>20080.6770240794</v>
      </c>
      <c r="G762" s="376" t="n">
        <f aca="false">+[2]data1cf!F762</f>
        <v>19024.0541326389</v>
      </c>
      <c r="H762" s="376" t="n">
        <f aca="false">+[2]data1cf!G762</f>
        <v>17695.2068653309</v>
      </c>
      <c r="I762" s="376" t="n">
        <f aca="false">+[2]data1cf!H762</f>
        <v>16644.1452666657</v>
      </c>
      <c r="J762" s="376" t="n">
        <f aca="false">+[2]data1cf!I762</f>
        <v>15925.348724756</v>
      </c>
      <c r="K762" s="376" t="n">
        <f aca="false">+[2]data1cf!J762</f>
        <v>15298.0448959621</v>
      </c>
      <c r="L762" s="376" t="n">
        <f aca="false">+[2]data1cf!K762</f>
        <v>14499.3910987003</v>
      </c>
      <c r="M762" s="376" t="n">
        <f aca="false">+[2]data1cf!L762</f>
        <v>13802.4834353395</v>
      </c>
      <c r="N762" s="376" t="n">
        <f aca="false">+[2]data1cf!M762</f>
        <v>13073.518748717</v>
      </c>
      <c r="O762" s="376" t="n">
        <f aca="false">+[2]data1cf!N762</f>
        <v>12436.3469880552</v>
      </c>
      <c r="P762" s="376" t="n">
        <f aca="false">+[2]data1cf!O762</f>
        <v>13446.5165188772</v>
      </c>
      <c r="Q762" s="376" t="n">
        <f aca="false">+[2]data1cf!P762</f>
        <v>14707.8093037548</v>
      </c>
      <c r="R762" s="376" t="n">
        <f aca="false">+[2]data1cf!Q762</f>
        <v>13206.5079803323</v>
      </c>
      <c r="S762" s="376" t="n">
        <f aca="false">+[2]data1cf!R762</f>
        <v>9632.729274646</v>
      </c>
      <c r="T762" s="376" t="n">
        <f aca="false">+[2]data1cf!S762</f>
        <v>9083.37497279881</v>
      </c>
      <c r="U762" s="376" t="n">
        <f aca="false">+[2]data1cf!T762</f>
        <v>8534.0476713478</v>
      </c>
      <c r="V762" s="376" t="n">
        <f aca="false">+[2]data1cf!U762</f>
        <v>7984.74818030487</v>
      </c>
      <c r="W762" s="376" t="n">
        <f aca="false">+[2]data1cf!V762</f>
        <v>11333.210845462</v>
      </c>
      <c r="X762" s="376" t="n">
        <f aca="false">+[2]data1cf!W762</f>
        <v>10783.9695032013</v>
      </c>
      <c r="Y762" s="376" t="n">
        <f aca="false">+[2]data1cf!X762</f>
        <v>10234.7585501244</v>
      </c>
      <c r="Z762" s="376" t="n">
        <f aca="false">+[2]data1cf!Y762</f>
        <v>9685.57889790674</v>
      </c>
      <c r="AA762" s="376" t="n">
        <f aca="false">+[2]data1cf!Z762</f>
        <v>9136.43148557418</v>
      </c>
      <c r="AB762" s="376"/>
      <c r="AC762" s="377" t="n">
        <f aca="false">XNPV(0.1,B762:AA762,$B$1:$AA$1)</f>
        <v>41062.9012882338</v>
      </c>
      <c r="AD762" s="377" t="n">
        <f aca="false">SUMPRODUCT(B762:AA762,$B$1010:$AA$1010)</f>
        <v>76018.887802649</v>
      </c>
      <c r="AE762" s="378" t="n">
        <f aca="false">SUMPRODUCT(B762:AA762,$B$1012:$AA$1012)</f>
        <v>55902.3280350982</v>
      </c>
      <c r="AF762" s="379" t="n">
        <f aca="false">XIRR(B762:AA762,$B$1:$AA$1)</f>
        <v>0.15763337000949</v>
      </c>
      <c r="AG762" s="380" t="n">
        <f aca="false">1-EXP(-(1/0.25)*(AD762/ABS($AD$1010)))</f>
        <v>0.98262869710554</v>
      </c>
    </row>
    <row r="763" customFormat="false" ht="12.75" hidden="false" customHeight="false" outlineLevel="0" collapsed="false">
      <c r="A763" s="371"/>
      <c r="B763" s="376" t="n">
        <f aca="false">+[2]data1cf!A763</f>
        <v>-90267.3125535676</v>
      </c>
      <c r="C763" s="376" t="n">
        <f aca="false">+[2]data1cf!B763</f>
        <v>12904.9205082182</v>
      </c>
      <c r="D763" s="376" t="n">
        <f aca="false">+[2]data1cf!C763</f>
        <v>19887.9443440778</v>
      </c>
      <c r="E763" s="376" t="n">
        <f aca="false">+[2]data1cf!D763</f>
        <v>18802.7610790586</v>
      </c>
      <c r="F763" s="376" t="n">
        <f aca="false">+[2]data1cf!E763</f>
        <v>17436.236438014</v>
      </c>
      <c r="G763" s="376" t="n">
        <f aca="false">+[2]data1cf!F763</f>
        <v>16532.8698647792</v>
      </c>
      <c r="H763" s="376" t="n">
        <f aca="false">+[2]data1cf!G763</f>
        <v>15394.7156227703</v>
      </c>
      <c r="I763" s="376" t="n">
        <f aca="false">+[2]data1cf!H763</f>
        <v>14495.201485522</v>
      </c>
      <c r="J763" s="376" t="n">
        <f aca="false">+[2]data1cf!I763</f>
        <v>13880.044722042</v>
      </c>
      <c r="K763" s="376" t="n">
        <f aca="false">+[2]data1cf!J763</f>
        <v>13344.1233473201</v>
      </c>
      <c r="L763" s="376" t="n">
        <f aca="false">+[2]data1cf!K763</f>
        <v>12659.6889927649</v>
      </c>
      <c r="M763" s="376" t="n">
        <f aca="false">+[2]data1cf!L763</f>
        <v>12063.2650568645</v>
      </c>
      <c r="N763" s="376" t="n">
        <f aca="false">+[2]data1cf!M763</f>
        <v>11439.406244018</v>
      </c>
      <c r="O763" s="376" t="n">
        <f aca="false">+[2]data1cf!N763</f>
        <v>10895.0707701419</v>
      </c>
      <c r="P763" s="376" t="n">
        <f aca="false">+[2]data1cf!O763</f>
        <v>11758.6232792967</v>
      </c>
      <c r="Q763" s="376" t="n">
        <f aca="false">+[2]data1cf!P763</f>
        <v>12838.0563902082</v>
      </c>
      <c r="R763" s="376" t="n">
        <f aca="false">+[2]data1cf!Q763</f>
        <v>11553.2204049499</v>
      </c>
      <c r="S763" s="376" t="n">
        <f aca="false">+[2]data1cf!R763</f>
        <v>8494.72747433152</v>
      </c>
      <c r="T763" s="376" t="n">
        <f aca="false">+[2]data1cf!S763</f>
        <v>8024.58189818519</v>
      </c>
      <c r="U763" s="376" t="n">
        <f aca="false">+[2]data1cf!T763</f>
        <v>7554.45942937919</v>
      </c>
      <c r="V763" s="376" t="n">
        <f aca="false">+[2]data1cf!U763</f>
        <v>7084.36076113376</v>
      </c>
      <c r="W763" s="376" t="n">
        <f aca="false">+[2]data1cf!V763</f>
        <v>9950.02487557021</v>
      </c>
      <c r="X763" s="376" t="n">
        <f aca="false">+[2]data1cf!W763</f>
        <v>9479.97597191683</v>
      </c>
      <c r="Y763" s="376" t="n">
        <f aca="false">+[2]data1cf!X763</f>
        <v>9009.95307577857</v>
      </c>
      <c r="Z763" s="376" t="n">
        <f aca="false">+[2]data1cf!Y763</f>
        <v>8539.9569673809</v>
      </c>
      <c r="AA763" s="376" t="n">
        <f aca="false">+[2]data1cf!Z763</f>
        <v>8069.98845035602</v>
      </c>
      <c r="AB763" s="376"/>
      <c r="AC763" s="377" t="n">
        <f aca="false">XNPV(0.1,B763:AA763,$B$1:$AA$1)</f>
        <v>37533.8535123234</v>
      </c>
      <c r="AD763" s="377" t="n">
        <f aca="false">SUMPRODUCT(B763:AA763,$B$1010:$AA$1010)</f>
        <v>68027.8813142854</v>
      </c>
      <c r="AE763" s="378" t="n">
        <f aca="false">SUMPRODUCT(B763:AA763,$B$1012:$AA$1012)</f>
        <v>50447.0479374876</v>
      </c>
      <c r="AF763" s="379" t="n">
        <f aca="false">XIRR(B763:AA763,$B$1:$AA$1)</f>
        <v>0.16128508212968</v>
      </c>
      <c r="AG763" s="380" t="n">
        <f aca="false">1-EXP(-(1/0.25)*(AD763/ABS($AD$1010)))</f>
        <v>0.973401391356237</v>
      </c>
    </row>
    <row r="764" customFormat="false" ht="12.75" hidden="false" customHeight="false" outlineLevel="0" collapsed="false">
      <c r="A764" s="371"/>
      <c r="B764" s="376" t="n">
        <f aca="false">+[2]data1cf!A764</f>
        <v>-103143.243101534</v>
      </c>
      <c r="C764" s="376" t="n">
        <f aca="false">+[2]data1cf!B764</f>
        <v>14458.3460419334</v>
      </c>
      <c r="D764" s="376" t="n">
        <f aca="false">+[2]data1cf!C764</f>
        <v>22514.1728895328</v>
      </c>
      <c r="E764" s="376" t="n">
        <f aca="false">+[2]data1cf!D764</f>
        <v>21225.7032962542</v>
      </c>
      <c r="F764" s="376" t="n">
        <f aca="false">+[2]data1cf!E764</f>
        <v>19675.1702451991</v>
      </c>
      <c r="G764" s="376" t="n">
        <f aca="false">+[2]data1cf!F764</f>
        <v>18642.0481562596</v>
      </c>
      <c r="H764" s="376" t="n">
        <f aca="false">+[2]data1cf!G764</f>
        <v>17342.4423530448</v>
      </c>
      <c r="I764" s="376" t="n">
        <f aca="false">+[2]data1cf!H764</f>
        <v>16314.6195154432</v>
      </c>
      <c r="J764" s="376" t="n">
        <f aca="false">+[2]data1cf!I764</f>
        <v>15611.7154208573</v>
      </c>
      <c r="K764" s="376" t="n">
        <f aca="false">+[2]data1cf!J764</f>
        <v>14998.4244629867</v>
      </c>
      <c r="L764" s="376" t="n">
        <f aca="false">+[2]data1cf!K764</f>
        <v>14217.2854318125</v>
      </c>
      <c r="M764" s="376" t="n">
        <f aca="false">+[2]data1cf!L764</f>
        <v>13535.7862570625</v>
      </c>
      <c r="N764" s="376" t="n">
        <f aca="false">+[2]data1cf!M764</f>
        <v>12822.9388334033</v>
      </c>
      <c r="O764" s="376" t="n">
        <f aca="false">+[2]data1cf!N764</f>
        <v>12200.0028789139</v>
      </c>
      <c r="P764" s="376" t="n">
        <f aca="false">+[2]data1cf!O764</f>
        <v>13187.6896977027</v>
      </c>
      <c r="Q764" s="376" t="n">
        <f aca="false">+[2]data1cf!P764</f>
        <v>14421.0955521698</v>
      </c>
      <c r="R764" s="376" t="n">
        <f aca="false">+[2]data1cf!Q764</f>
        <v>12952.9876997902</v>
      </c>
      <c r="S764" s="376" t="n">
        <f aca="false">+[2]data1cf!R764</f>
        <v>9458.2245242511</v>
      </c>
      <c r="T764" s="376" t="n">
        <f aca="false">+[2]data1cf!S764</f>
        <v>8921.01633579644</v>
      </c>
      <c r="U764" s="376" t="n">
        <f aca="false">+[2]data1cf!T764</f>
        <v>8383.83455076463</v>
      </c>
      <c r="V764" s="376" t="n">
        <f aca="false">+[2]data1cf!U764</f>
        <v>7846.67996125834</v>
      </c>
      <c r="W764" s="376" t="n">
        <f aca="false">+[2]data1cf!V764</f>
        <v>11121.1087887174</v>
      </c>
      <c r="X764" s="376" t="n">
        <f aca="false">+[2]data1cf!W764</f>
        <v>10584.0110623355</v>
      </c>
      <c r="Y764" s="376" t="n">
        <f aca="false">+[2]data1cf!X764</f>
        <v>10046.9430532385</v>
      </c>
      <c r="Z764" s="376" t="n">
        <f aca="false">+[2]data1cf!Y764</f>
        <v>9509.90565294518</v>
      </c>
      <c r="AA764" s="376" t="n">
        <f aca="false">+[2]data1cf!Z764</f>
        <v>8972.8997797195</v>
      </c>
      <c r="AB764" s="376"/>
      <c r="AC764" s="377" t="n">
        <f aca="false">XNPV(0.1,B764:AA764,$B$1:$AA$1)</f>
        <v>40622.0976346788</v>
      </c>
      <c r="AD764" s="377" t="n">
        <f aca="false">SUMPRODUCT(B764:AA764,$B$1010:$AA$1010)</f>
        <v>74903.3101722421</v>
      </c>
      <c r="AE764" s="378" t="n">
        <f aca="false">SUMPRODUCT(B764:AA764,$B$1012:$AA$1012)</f>
        <v>55171.7456944329</v>
      </c>
      <c r="AF764" s="379" t="n">
        <f aca="false">XIRR(B764:AA764,$B$1:$AA$1)</f>
        <v>0.158299816855639</v>
      </c>
      <c r="AG764" s="380" t="n">
        <f aca="false">1-EXP(-(1/0.25)*(AD764/ABS($AD$1010)))</f>
        <v>0.981564162857565</v>
      </c>
    </row>
    <row r="765" customFormat="false" ht="12.75" hidden="false" customHeight="false" outlineLevel="0" collapsed="false">
      <c r="A765" s="371"/>
      <c r="B765" s="376" t="n">
        <f aca="false">+[2]data1cf!A765</f>
        <v>-113595.762674705</v>
      </c>
      <c r="C765" s="376" t="n">
        <f aca="false">+[2]data1cf!B765</f>
        <v>15739.7057170994</v>
      </c>
      <c r="D765" s="376" t="n">
        <f aca="false">+[2]data1cf!C765</f>
        <v>24568.4224948735</v>
      </c>
      <c r="E765" s="376" t="n">
        <f aca="false">+[2]data1cf!D765</f>
        <v>23202.8908753711</v>
      </c>
      <c r="F765" s="376" t="n">
        <f aca="false">+[2]data1cf!E765</f>
        <v>21492.7087411902</v>
      </c>
      <c r="G765" s="376" t="n">
        <f aca="false">+[2]data1cf!F765</f>
        <v>20354.252745503</v>
      </c>
      <c r="H765" s="376" t="n">
        <f aca="false">+[2]data1cf!G765</f>
        <v>18923.5825817483</v>
      </c>
      <c r="I765" s="376" t="n">
        <f aca="false">+[2]data1cf!H765</f>
        <v>17791.6003440278</v>
      </c>
      <c r="J765" s="376" t="n">
        <f aca="false">+[2]data1cf!I765</f>
        <v>17017.4640621867</v>
      </c>
      <c r="K765" s="376" t="n">
        <f aca="false">+[2]data1cf!J765</f>
        <v>16341.365443214</v>
      </c>
      <c r="L765" s="376" t="n">
        <f aca="false">+[2]data1cf!K765</f>
        <v>15481.7227635918</v>
      </c>
      <c r="M765" s="376" t="n">
        <f aca="false">+[2]data1cf!L765</f>
        <v>14731.1605727007</v>
      </c>
      <c r="N765" s="376" t="n">
        <f aca="false">+[2]data1cf!M765</f>
        <v>13946.0733064262</v>
      </c>
      <c r="O765" s="376" t="n">
        <f aca="false">+[2]data1cf!N765</f>
        <v>13259.3304636493</v>
      </c>
      <c r="P765" s="376" t="n">
        <f aca="false">+[2]data1cf!O765</f>
        <v>14347.7879643177</v>
      </c>
      <c r="Q765" s="376" t="n">
        <f aca="false">+[2]data1cf!P765</f>
        <v>15706.1869685813</v>
      </c>
      <c r="R765" s="376" t="n">
        <f aca="false">+[2]data1cf!Q765</f>
        <v>14089.3013038983</v>
      </c>
      <c r="S765" s="376" t="n">
        <f aca="false">+[2]data1cf!R765</f>
        <v>10240.3793934049</v>
      </c>
      <c r="T765" s="376" t="n">
        <f aca="false">+[2]data1cf!S765</f>
        <v>9648.73061402207</v>
      </c>
      <c r="U765" s="376" t="n">
        <f aca="false">+[2]data1cf!T765</f>
        <v>9057.11091378075</v>
      </c>
      <c r="V765" s="376" t="n">
        <f aca="false">+[2]data1cf!U765</f>
        <v>8465.5211650551</v>
      </c>
      <c r="W765" s="376" t="n">
        <f aca="false">+[2]data1cf!V765</f>
        <v>12071.7800802717</v>
      </c>
      <c r="X765" s="376" t="n">
        <f aca="false">+[2]data1cf!W765</f>
        <v>11480.2529571702</v>
      </c>
      <c r="Y765" s="376" t="n">
        <f aca="false">+[2]data1cf!X765</f>
        <v>10888.7585628985</v>
      </c>
      <c r="Z765" s="376" t="n">
        <f aca="false">+[2]data1cf!Y765</f>
        <v>10297.2978793217</v>
      </c>
      <c r="AA765" s="376" t="n">
        <f aca="false">+[2]data1cf!Z765</f>
        <v>9705.8719177605</v>
      </c>
      <c r="AB765" s="376"/>
      <c r="AC765" s="377" t="n">
        <f aca="false">XNPV(0.1,B765:AA765,$B$1:$AA$1)</f>
        <v>43091.0843896404</v>
      </c>
      <c r="AD765" s="377" t="n">
        <f aca="false">SUMPRODUCT(B765:AA765,$B$1010:$AA$1010)</f>
        <v>80442.8124899919</v>
      </c>
      <c r="AE765" s="378" t="n">
        <f aca="false">SUMPRODUCT(B765:AA765,$B$1012:$AA$1012)</f>
        <v>58966.8639128476</v>
      </c>
      <c r="AF765" s="379" t="n">
        <f aca="false">XIRR(B765:AA765,$B$1:$AA$1)</f>
        <v>0.156304184175554</v>
      </c>
      <c r="AG765" s="380" t="n">
        <f aca="false">1-EXP(-(1/0.25)*(AD765/ABS($AD$1010)))</f>
        <v>0.986278571990102</v>
      </c>
    </row>
    <row r="766" customFormat="false" ht="12.75" hidden="false" customHeight="false" outlineLevel="0" collapsed="false">
      <c r="A766" s="371"/>
      <c r="B766" s="376" t="n">
        <f aca="false">+[2]data1cf!A766</f>
        <v>-109207.960958201</v>
      </c>
      <c r="C766" s="376" t="n">
        <f aca="false">+[2]data1cf!B766</f>
        <v>15161.1360410711</v>
      </c>
      <c r="D766" s="376" t="n">
        <f aca="false">+[2]data1cf!C766</f>
        <v>23732.4127026026</v>
      </c>
      <c r="E766" s="376" t="n">
        <f aca="false">+[2]data1cf!D766</f>
        <v>22299.138363236</v>
      </c>
      <c r="F766" s="376" t="n">
        <f aca="false">+[2]data1cf!E766</f>
        <v>20729.7349455714</v>
      </c>
      <c r="G766" s="376" t="n">
        <f aca="false">+[2]data1cf!F766</f>
        <v>19635.4964510903</v>
      </c>
      <c r="H766" s="376" t="n">
        <f aca="false">+[2]data1cf!G766</f>
        <v>18259.8450244089</v>
      </c>
      <c r="I766" s="376" t="n">
        <f aca="false">+[2]data1cf!H766</f>
        <v>17171.5872486646</v>
      </c>
      <c r="J766" s="376" t="n">
        <f aca="false">+[2]data1cf!I766</f>
        <v>16427.3531077686</v>
      </c>
      <c r="K766" s="376" t="n">
        <f aca="false">+[2]data1cf!J766</f>
        <v>15777.6201474549</v>
      </c>
      <c r="L766" s="376" t="n">
        <f aca="false">+[2]data1cf!K766</f>
        <v>14950.9320527059</v>
      </c>
      <c r="M766" s="376" t="n">
        <f aca="false">+[2]data1cf!L766</f>
        <v>14229.3614191756</v>
      </c>
      <c r="N766" s="376" t="n">
        <f aca="false">+[2]data1cf!M766</f>
        <v>13474.5992915634</v>
      </c>
      <c r="O766" s="376" t="n">
        <f aca="false">+[2]data1cf!N766</f>
        <v>12814.641567149</v>
      </c>
      <c r="P766" s="376" t="n">
        <f aca="false">+[2]data1cf!O766</f>
        <v>13860.7971359406</v>
      </c>
      <c r="Q766" s="376" t="n">
        <f aca="false">+[2]data1cf!P766</f>
        <v>15166.7260009819</v>
      </c>
      <c r="R766" s="376" t="n">
        <f aca="false">+[2]data1cf!Q766</f>
        <v>13612.2948991086</v>
      </c>
      <c r="S766" s="376" t="n">
        <f aca="false">+[2]data1cf!R766</f>
        <v>9912.04320102369</v>
      </c>
      <c r="T766" s="376" t="n">
        <f aca="false">+[2]data1cf!S766</f>
        <v>9343.24771712147</v>
      </c>
      <c r="U766" s="376" t="n">
        <f aca="false">+[2]data1cf!T766</f>
        <v>8774.48018913651</v>
      </c>
      <c r="V766" s="376" t="n">
        <f aca="false">+[2]data1cf!U766</f>
        <v>8205.74145574634</v>
      </c>
      <c r="W766" s="376" t="n">
        <f aca="false">+[2]data1cf!V766</f>
        <v>11672.7033700382</v>
      </c>
      <c r="X766" s="376" t="n">
        <f aca="false">+[2]data1cf!W766</f>
        <v>11104.0248432662</v>
      </c>
      <c r="Y766" s="376" t="n">
        <f aca="false">+[2]data1cf!X766</f>
        <v>10535.3777811255</v>
      </c>
      <c r="Z766" s="376" t="n">
        <f aca="false">+[2]data1cf!Y766</f>
        <v>9966.76312755483</v>
      </c>
      <c r="AA766" s="376" t="n">
        <f aca="false">+[2]data1cf!Z766</f>
        <v>9398.18185481141</v>
      </c>
      <c r="AB766" s="376"/>
      <c r="AC766" s="377" t="n">
        <f aca="false">XNPV(0.1,B766:AA766,$B$1:$AA$1)</f>
        <v>41984.0184830278</v>
      </c>
      <c r="AD766" s="377" t="n">
        <f aca="false">SUMPRODUCT(B766:AA766,$B$1010:$AA$1010)</f>
        <v>78039.6720087587</v>
      </c>
      <c r="AE766" s="378" t="n">
        <f aca="false">SUMPRODUCT(B766:AA766,$B$1012:$AA$1012)</f>
        <v>57298.922145923</v>
      </c>
      <c r="AF766" s="379" t="n">
        <f aca="false">XIRR(B766:AA766,$B$1:$AA$1)</f>
        <v>0.156981075084434</v>
      </c>
      <c r="AG766" s="380" t="n">
        <f aca="false">1-EXP(-(1/0.25)*(AD766/ABS($AD$1010)))</f>
        <v>0.984402950270643</v>
      </c>
    </row>
    <row r="767" customFormat="false" ht="12.75" hidden="false" customHeight="false" outlineLevel="0" collapsed="false">
      <c r="A767" s="371"/>
      <c r="B767" s="376" t="n">
        <f aca="false">+[2]data1cf!A767</f>
        <v>-112021.379422195</v>
      </c>
      <c r="C767" s="376" t="n">
        <f aca="false">+[2]data1cf!B767</f>
        <v>15606.2913681675</v>
      </c>
      <c r="D767" s="376" t="n">
        <f aca="false">+[2]data1cf!C767</f>
        <v>24222.9827469804</v>
      </c>
      <c r="E767" s="376" t="n">
        <f aca="false">+[2]data1cf!D767</f>
        <v>22824.0426002784</v>
      </c>
      <c r="F767" s="376" t="n">
        <f aca="false">+[2]data1cf!E767</f>
        <v>21218.9467885004</v>
      </c>
      <c r="G767" s="376" t="n">
        <f aca="false">+[2]data1cf!F767</f>
        <v>20096.3564353067</v>
      </c>
      <c r="H767" s="376" t="n">
        <f aca="false">+[2]data1cf!G767</f>
        <v>18685.4274959325</v>
      </c>
      <c r="I767" s="376" t="n">
        <f aca="false">+[2]data1cf!H767</f>
        <v>17569.1339937356</v>
      </c>
      <c r="J767" s="376" t="n">
        <f aca="false">+[2]data1cf!I767</f>
        <v>16805.7268726359</v>
      </c>
      <c r="K767" s="376" t="n">
        <f aca="false">+[2]data1cf!J767</f>
        <v>16139.088492324</v>
      </c>
      <c r="L767" s="376" t="n">
        <f aca="false">+[2]data1cf!K767</f>
        <v>15291.270218149</v>
      </c>
      <c r="M767" s="376" t="n">
        <f aca="false">+[2]data1cf!L767</f>
        <v>14551.110462309</v>
      </c>
      <c r="N767" s="376" t="n">
        <f aca="false">+[2]data1cf!M767</f>
        <v>13776.9041322127</v>
      </c>
      <c r="O767" s="376" t="n">
        <f aca="false">+[2]data1cf!N767</f>
        <v>13099.7720340617</v>
      </c>
      <c r="P767" s="376" t="n">
        <f aca="false">+[2]data1cf!O767</f>
        <v>14173.0512159731</v>
      </c>
      <c r="Q767" s="376" t="n">
        <f aca="false">+[2]data1cf!P767</f>
        <v>15512.6234559967</v>
      </c>
      <c r="R767" s="376" t="n">
        <f aca="false">+[2]data1cf!Q767</f>
        <v>13918.147057749</v>
      </c>
      <c r="S767" s="376" t="n">
        <f aca="false">+[2]data1cf!R767</f>
        <v>10122.5693746583</v>
      </c>
      <c r="T767" s="376" t="n">
        <f aca="false">+[2]data1cf!S767</f>
        <v>9539.12056601116</v>
      </c>
      <c r="U767" s="376" t="n">
        <f aca="false">+[2]data1cf!T767</f>
        <v>8955.70043348242</v>
      </c>
      <c r="V767" s="376" t="n">
        <f aca="false">+[2]data1cf!U767</f>
        <v>8372.30983735561</v>
      </c>
      <c r="W767" s="376" t="n">
        <f aca="false">+[2]data1cf!V767</f>
        <v>11928.5877188906</v>
      </c>
      <c r="X767" s="376" t="n">
        <f aca="false">+[2]data1cf!W767</f>
        <v>11345.2588804265</v>
      </c>
      <c r="Y767" s="376" t="n">
        <f aca="false">+[2]data1cf!X767</f>
        <v>10761.9623171864</v>
      </c>
      <c r="Z767" s="376" t="n">
        <f aca="false">+[2]data1cf!Y767</f>
        <v>10178.6989974268</v>
      </c>
      <c r="AA767" s="376" t="n">
        <f aca="false">+[2]data1cf!Z767</f>
        <v>9595.46991845216</v>
      </c>
      <c r="AB767" s="376"/>
      <c r="AC767" s="377" t="n">
        <f aca="false">XNPV(0.1,B767:AA767,$B$1:$AA$1)</f>
        <v>42682.7355078457</v>
      </c>
      <c r="AD767" s="377" t="n">
        <f aca="false">SUMPRODUCT(B767:AA767,$B$1010:$AA$1010)</f>
        <v>79563.5920533219</v>
      </c>
      <c r="AE767" s="378" t="n">
        <f aca="false">SUMPRODUCT(B767:AA767,$B$1012:$AA$1012)</f>
        <v>58353.8892317286</v>
      </c>
      <c r="AF767" s="379" t="n">
        <f aca="false">XIRR(B767:AA767,$B$1:$AA$1)</f>
        <v>0.156532053609895</v>
      </c>
      <c r="AG767" s="380" t="n">
        <f aca="false">1-EXP(-(1/0.25)*(AD767/ABS($AD$1010)))</f>
        <v>0.985620059623458</v>
      </c>
    </row>
    <row r="768" customFormat="false" ht="12.75" hidden="false" customHeight="false" outlineLevel="0" collapsed="false">
      <c r="A768" s="371"/>
      <c r="B768" s="376" t="n">
        <f aca="false">+[2]data1cf!A768</f>
        <v>-99081.6160601723</v>
      </c>
      <c r="C768" s="376" t="n">
        <f aca="false">+[2]data1cf!B768</f>
        <v>14053.1923729285</v>
      </c>
      <c r="D768" s="376" t="n">
        <f aca="false">+[2]data1cf!C768</f>
        <v>21670.8263520473</v>
      </c>
      <c r="E768" s="376" t="n">
        <f aca="false">+[2]data1cf!D768</f>
        <v>20453.6247089508</v>
      </c>
      <c r="F768" s="376" t="n">
        <f aca="false">+[2]data1cf!E768</f>
        <v>18968.9133994352</v>
      </c>
      <c r="G768" s="376" t="n">
        <f aca="false">+[2]data1cf!F768</f>
        <v>17976.7218288291</v>
      </c>
      <c r="H768" s="376" t="n">
        <f aca="false">+[2]data1cf!G768</f>
        <v>16728.0448516452</v>
      </c>
      <c r="I768" s="376" t="n">
        <f aca="false">+[2]data1cf!H768</f>
        <v>15740.6961440535</v>
      </c>
      <c r="J768" s="376" t="n">
        <f aca="false">+[2]data1cf!I768</f>
        <v>15065.4713641004</v>
      </c>
      <c r="K768" s="376" t="n">
        <f aca="false">+[2]data1cf!J768</f>
        <v>14476.5861289793</v>
      </c>
      <c r="L768" s="376" t="n">
        <f aca="false">+[2]data1cf!K768</f>
        <v>13725.9519477745</v>
      </c>
      <c r="M768" s="376" t="n">
        <f aca="false">+[2]data1cf!L768</f>
        <v>13071.2891938466</v>
      </c>
      <c r="N768" s="376" t="n">
        <f aca="false">+[2]data1cf!M768</f>
        <v>12386.5126382853</v>
      </c>
      <c r="O768" s="376" t="n">
        <f aca="false">+[2]data1cf!N768</f>
        <v>11788.370685001</v>
      </c>
      <c r="P768" s="376" t="n">
        <f aca="false">+[2]data1cf!O768</f>
        <v>12736.9001576942</v>
      </c>
      <c r="Q768" s="376" t="n">
        <f aca="false">+[2]data1cf!P768</f>
        <v>13921.7363296418</v>
      </c>
      <c r="R768" s="376" t="n">
        <f aca="false">+[2]data1cf!Q768</f>
        <v>12511.4403743245</v>
      </c>
      <c r="S768" s="376" t="n">
        <f aca="false">+[2]data1cf!R768</f>
        <v>9154.29575905259</v>
      </c>
      <c r="T768" s="376" t="n">
        <f aca="false">+[2]data1cf!S768</f>
        <v>8638.24202763708</v>
      </c>
      <c r="U768" s="376" t="n">
        <f aca="false">+[2]data1cf!T768</f>
        <v>8122.21365991699</v>
      </c>
      <c r="V768" s="376" t="n">
        <f aca="false">+[2]data1cf!U768</f>
        <v>7606.21141680322</v>
      </c>
      <c r="W768" s="376" t="n">
        <f aca="false">+[2]data1cf!V768</f>
        <v>10751.6981219215</v>
      </c>
      <c r="X768" s="376" t="n">
        <f aca="false">+[2]data1cf!W768</f>
        <v>10235.7505027471</v>
      </c>
      <c r="Y768" s="376" t="n">
        <f aca="false">+[2]data1cf!X768</f>
        <v>9719.83143063529</v>
      </c>
      <c r="Z768" s="376" t="n">
        <f aca="false">+[2]data1cf!Y768</f>
        <v>9203.94176199806</v>
      </c>
      <c r="AA768" s="376" t="n">
        <f aca="false">+[2]data1cf!Z768</f>
        <v>8688.08237893962</v>
      </c>
      <c r="AB768" s="376"/>
      <c r="AC768" s="377" t="n">
        <f aca="false">XNPV(0.1,B768:AA768,$B$1:$AA$1)</f>
        <v>39706.9113852011</v>
      </c>
      <c r="AD768" s="377" t="n">
        <f aca="false">SUMPRODUCT(B768:AA768,$B$1010:$AA$1010)</f>
        <v>72795.0430178578</v>
      </c>
      <c r="AE768" s="378" t="n">
        <f aca="false">SUMPRODUCT(B768:AA768,$B$1012:$AA$1012)</f>
        <v>53741.3397955682</v>
      </c>
      <c r="AF768" s="379" t="n">
        <f aca="false">XIRR(B768:AA768,$B$1:$AA$1)</f>
        <v>0.159275719676414</v>
      </c>
      <c r="AG768" s="380" t="n">
        <f aca="false">1-EXP(-(1/0.25)*(AD768/ABS($AD$1010)))</f>
        <v>0.979370988901424</v>
      </c>
    </row>
    <row r="769" customFormat="false" ht="12.75" hidden="false" customHeight="false" outlineLevel="0" collapsed="false">
      <c r="A769" s="371"/>
      <c r="B769" s="376" t="n">
        <f aca="false">+[2]data1cf!A769</f>
        <v>-100035.22156706</v>
      </c>
      <c r="C769" s="376" t="n">
        <f aca="false">+[2]data1cf!B769</f>
        <v>14083.2414287195</v>
      </c>
      <c r="D769" s="376" t="n">
        <f aca="false">+[2]data1cf!C769</f>
        <v>21913.0786208648</v>
      </c>
      <c r="E769" s="376" t="n">
        <f aca="false">+[2]data1cf!D769</f>
        <v>20659.8950568051</v>
      </c>
      <c r="F769" s="376" t="n">
        <f aca="false">+[2]data1cf!E769</f>
        <v>19134.7312873257</v>
      </c>
      <c r="G769" s="376" t="n">
        <f aca="false">+[2]data1cf!F769</f>
        <v>18132.9298812312</v>
      </c>
      <c r="H769" s="376" t="n">
        <f aca="false">+[2]data1cf!G769</f>
        <v>16872.2956247433</v>
      </c>
      <c r="I769" s="376" t="n">
        <f aca="false">+[2]data1cf!H769</f>
        <v>15875.4442343915</v>
      </c>
      <c r="J769" s="376" t="n">
        <f aca="false">+[2]data1cf!I769</f>
        <v>15193.7207910722</v>
      </c>
      <c r="K769" s="376" t="n">
        <f aca="false">+[2]data1cf!J769</f>
        <v>14599.1054799553</v>
      </c>
      <c r="L769" s="376" t="n">
        <f aca="false">+[2]data1cf!K769</f>
        <v>13841.3092445734</v>
      </c>
      <c r="M769" s="376" t="n">
        <f aca="false">+[2]data1cf!L769</f>
        <v>13180.345725356</v>
      </c>
      <c r="N769" s="376" t="n">
        <f aca="false">+[2]data1cf!M769</f>
        <v>12488.9785758951</v>
      </c>
      <c r="O769" s="376" t="n">
        <f aca="false">+[2]data1cf!N769</f>
        <v>11885.0153850018</v>
      </c>
      <c r="P769" s="376" t="n">
        <f aca="false">+[2]data1cf!O769</f>
        <v>12842.7383805102</v>
      </c>
      <c r="Q769" s="376" t="n">
        <f aca="false">+[2]data1cf!P769</f>
        <v>14038.9779423424</v>
      </c>
      <c r="R769" s="376" t="n">
        <f aca="false">+[2]data1cf!Q769</f>
        <v>12615.1086719864</v>
      </c>
      <c r="S769" s="376" t="n">
        <f aca="false">+[2]data1cf!R769</f>
        <v>9225.65340495245</v>
      </c>
      <c r="T769" s="376" t="n">
        <f aca="false">+[2]data1cf!S769</f>
        <v>8704.6329430808</v>
      </c>
      <c r="U769" s="376" t="n">
        <f aca="false">+[2]data1cf!T769</f>
        <v>8183.63808901608</v>
      </c>
      <c r="V769" s="376" t="n">
        <f aca="false">+[2]data1cf!U769</f>
        <v>7662.66961099249</v>
      </c>
      <c r="W769" s="376" t="n">
        <f aca="false">+[2]data1cf!V769</f>
        <v>10838.4298780804</v>
      </c>
      <c r="X769" s="376" t="n">
        <f aca="false">+[2]data1cf!W769</f>
        <v>10317.5165497212</v>
      </c>
      <c r="Y769" s="376" t="n">
        <f aca="false">+[2]data1cf!X769</f>
        <v>9796.63204317424</v>
      </c>
      <c r="Z769" s="376" t="n">
        <f aca="false">+[2]data1cf!Y769</f>
        <v>9275.77722309397</v>
      </c>
      <c r="AA769" s="376" t="n">
        <f aca="false">+[2]data1cf!Z769</f>
        <v>8754.95298007437</v>
      </c>
      <c r="AB769" s="376"/>
      <c r="AC769" s="377" t="n">
        <f aca="false">XNPV(0.1,B769:AA769,$B$1:$AA$1)</f>
        <v>39917.9597092559</v>
      </c>
      <c r="AD769" s="377" t="n">
        <f aca="false">SUMPRODUCT(B769:AA769,$B$1010:$AA$1010)</f>
        <v>73289.3430862037</v>
      </c>
      <c r="AE769" s="378" t="n">
        <f aca="false">SUMPRODUCT(B769:AA769,$B$1012:$AA$1012)</f>
        <v>54075.1635216383</v>
      </c>
      <c r="AF769" s="379" t="n">
        <f aca="false">XIRR(B769:AA769,$B$1:$AA$1)</f>
        <v>0.159025144799274</v>
      </c>
      <c r="AG769" s="380" t="n">
        <f aca="false">1-EXP(-(1/0.25)*(AD769/ABS($AD$1010)))</f>
        <v>0.979907535260061</v>
      </c>
    </row>
    <row r="770" customFormat="false" ht="12.75" hidden="false" customHeight="false" outlineLevel="0" collapsed="false">
      <c r="A770" s="371"/>
      <c r="B770" s="376" t="n">
        <f aca="false">+[2]data1cf!A770</f>
        <v>-99281.4250563444</v>
      </c>
      <c r="C770" s="376" t="n">
        <f aca="false">+[2]data1cf!B770</f>
        <v>14010.1631720226</v>
      </c>
      <c r="D770" s="376" t="n">
        <f aca="false">+[2]data1cf!C770</f>
        <v>21724.762654608</v>
      </c>
      <c r="E770" s="376" t="n">
        <f aca="false">+[2]data1cf!D770</f>
        <v>20499.2200140908</v>
      </c>
      <c r="F770" s="376" t="n">
        <f aca="false">+[2]data1cf!E770</f>
        <v>19003.6572274516</v>
      </c>
      <c r="G770" s="376" t="n">
        <f aca="false">+[2]data1cf!F770</f>
        <v>18009.4521076698</v>
      </c>
      <c r="H770" s="376" t="n">
        <f aca="false">+[2]data1cf!G770</f>
        <v>16758.269721323</v>
      </c>
      <c r="I770" s="376" t="n">
        <f aca="false">+[2]data1cf!H770</f>
        <v>15768.9299162707</v>
      </c>
      <c r="J770" s="376" t="n">
        <f aca="false">+[2]data1cf!I770</f>
        <v>15092.3434711487</v>
      </c>
      <c r="K770" s="376" t="n">
        <f aca="false">+[2]data1cf!J770</f>
        <v>14502.2576129979</v>
      </c>
      <c r="L770" s="376" t="n">
        <f aca="false">+[2]data1cf!K770</f>
        <v>13750.1227663237</v>
      </c>
      <c r="M770" s="376" t="n">
        <f aca="false">+[2]data1cf!L770</f>
        <v>13094.139812818</v>
      </c>
      <c r="N770" s="376" t="n">
        <f aca="false">+[2]data1cf!M770</f>
        <v>12407.9823298798</v>
      </c>
      <c r="O770" s="376" t="n">
        <f aca="false">+[2]data1cf!N770</f>
        <v>11808.6206524698</v>
      </c>
      <c r="P770" s="376" t="n">
        <f aca="false">+[2]data1cf!O770</f>
        <v>12759.0764443292</v>
      </c>
      <c r="Q770" s="376" t="n">
        <f aca="false">+[2]data1cf!P770</f>
        <v>13946.3019689697</v>
      </c>
      <c r="R770" s="376" t="n">
        <f aca="false">+[2]data1cf!Q770</f>
        <v>12533.1619964639</v>
      </c>
      <c r="S770" s="376" t="n">
        <f aca="false">+[2]data1cf!R770</f>
        <v>9169.24732916565</v>
      </c>
      <c r="T770" s="376" t="n">
        <f aca="false">+[2]data1cf!S770</f>
        <v>8652.15291853895</v>
      </c>
      <c r="U770" s="376" t="n">
        <f aca="false">+[2]data1cf!T770</f>
        <v>8135.08392275635</v>
      </c>
      <c r="V770" s="376" t="n">
        <f aca="false">+[2]data1cf!U770</f>
        <v>7618.04110426322</v>
      </c>
      <c r="W770" s="376" t="n">
        <f aca="false">+[2]data1cf!V770</f>
        <v>10769.8710299104</v>
      </c>
      <c r="X770" s="376" t="n">
        <f aca="false">+[2]data1cf!W770</f>
        <v>10252.8829455118</v>
      </c>
      <c r="Y770" s="376" t="n">
        <f aca="false">+[2]data1cf!X770</f>
        <v>9735.92346574411</v>
      </c>
      <c r="Z770" s="376" t="n">
        <f aca="false">+[2]data1cf!Y770</f>
        <v>9218.99344874635</v>
      </c>
      <c r="AA770" s="376" t="n">
        <f aca="false">+[2]data1cf!Z770</f>
        <v>8702.09377840159</v>
      </c>
      <c r="AB770" s="376"/>
      <c r="AC770" s="377" t="n">
        <f aca="false">XNPV(0.1,B770:AA770,$B$1:$AA$1)</f>
        <v>39710.7004337928</v>
      </c>
      <c r="AD770" s="377" t="n">
        <f aca="false">SUMPRODUCT(B770:AA770,$B$1010:$AA$1010)</f>
        <v>72856.6534144485</v>
      </c>
      <c r="AE770" s="378" t="n">
        <f aca="false">SUMPRODUCT(B770:AA770,$B$1012:$AA$1012)</f>
        <v>53769.9104767215</v>
      </c>
      <c r="AF770" s="379" t="n">
        <f aca="false">XIRR(B770:AA770,$B$1:$AA$1)</f>
        <v>0.159144465346883</v>
      </c>
      <c r="AG770" s="380" t="n">
        <f aca="false">1-EXP(-(1/0.25)*(AD770/ABS($AD$1010)))</f>
        <v>0.979438638860243</v>
      </c>
    </row>
    <row r="771" customFormat="false" ht="12.75" hidden="false" customHeight="false" outlineLevel="0" collapsed="false">
      <c r="A771" s="371"/>
      <c r="B771" s="376" t="n">
        <f aca="false">+[2]data1cf!A771</f>
        <v>-89455.0516447062</v>
      </c>
      <c r="C771" s="376" t="n">
        <f aca="false">+[2]data1cf!B771</f>
        <v>12800.5237249906</v>
      </c>
      <c r="D771" s="376" t="n">
        <f aca="false">+[2]data1cf!C771</f>
        <v>19755.6582772754</v>
      </c>
      <c r="E771" s="376" t="n">
        <f aca="false">+[2]data1cf!D771</f>
        <v>18697.6538222311</v>
      </c>
      <c r="F771" s="376" t="n">
        <f aca="false">+[2]data1cf!E771</f>
        <v>17294.9962843544</v>
      </c>
      <c r="G771" s="376" t="n">
        <f aca="false">+[2]data1cf!F771</f>
        <v>16399.8151648019</v>
      </c>
      <c r="H771" s="376" t="n">
        <f aca="false">+[2]data1cf!G771</f>
        <v>15271.8458792398</v>
      </c>
      <c r="I771" s="376" t="n">
        <f aca="false">+[2]data1cf!H771</f>
        <v>14380.4259252565</v>
      </c>
      <c r="J771" s="376" t="n">
        <f aca="false">+[2]data1cf!I771</f>
        <v>13770.8045851503</v>
      </c>
      <c r="K771" s="376" t="n">
        <f aca="false">+[2]data1cf!J771</f>
        <v>13239.7639674107</v>
      </c>
      <c r="L771" s="376" t="n">
        <f aca="false">+[2]data1cf!K771</f>
        <v>12561.4300984266</v>
      </c>
      <c r="M771" s="376" t="n">
        <f aca="false">+[2]data1cf!L771</f>
        <v>11970.3730205231</v>
      </c>
      <c r="N771" s="376" t="n">
        <f aca="false">+[2]data1cf!M771</f>
        <v>11352.1279355255</v>
      </c>
      <c r="O771" s="376" t="n">
        <f aca="false">+[2]data1cf!N771</f>
        <v>10812.750868157</v>
      </c>
      <c r="P771" s="376" t="n">
        <f aca="false">+[2]data1cf!O771</f>
        <v>11668.4725299188</v>
      </c>
      <c r="Q771" s="376" t="n">
        <f aca="false">+[2]data1cf!P771</f>
        <v>12738.1924756221</v>
      </c>
      <c r="R771" s="376" t="n">
        <f aca="false">+[2]data1cf!Q771</f>
        <v>11464.9179517123</v>
      </c>
      <c r="S771" s="376" t="n">
        <f aca="false">+[2]data1cf!R771</f>
        <v>8433.94654773847</v>
      </c>
      <c r="T771" s="376" t="n">
        <f aca="false">+[2]data1cf!S771</f>
        <v>7968.03152706316</v>
      </c>
      <c r="U771" s="376" t="n">
        <f aca="false">+[2]data1cf!T771</f>
        <v>7502.13940579921</v>
      </c>
      <c r="V771" s="376" t="n">
        <f aca="false">+[2]data1cf!U771</f>
        <v>7036.27087092898</v>
      </c>
      <c r="W771" s="376" t="n">
        <f aca="false">+[2]data1cf!V771</f>
        <v>9876.14860852275</v>
      </c>
      <c r="X771" s="376" t="n">
        <f aca="false">+[2]data1cf!W771</f>
        <v>9410.32939044314</v>
      </c>
      <c r="Y771" s="376" t="n">
        <f aca="false">+[2]data1cf!X771</f>
        <v>8944.53594585276</v>
      </c>
      <c r="Z771" s="376" t="n">
        <f aca="false">+[2]data1cf!Y771</f>
        <v>8478.7690479563</v>
      </c>
      <c r="AA771" s="376" t="n">
        <f aca="false">+[2]data1cf!Z771</f>
        <v>8013.02949315458</v>
      </c>
      <c r="AB771" s="376"/>
      <c r="AC771" s="377" t="n">
        <f aca="false">XNPV(0.1,B771:AA771,$B$1:$AA$1)</f>
        <v>37396.6602562713</v>
      </c>
      <c r="AD771" s="377" t="n">
        <f aca="false">SUMPRODUCT(B771:AA771,$B$1010:$AA$1010)</f>
        <v>67658.7789908518</v>
      </c>
      <c r="AE771" s="378" t="n">
        <f aca="false">SUMPRODUCT(B771:AA771,$B$1012:$AA$1012)</f>
        <v>50210.7453750535</v>
      </c>
      <c r="AF771" s="379" t="n">
        <f aca="false">XIRR(B771:AA771,$B$1:$AA$1)</f>
        <v>0.161614098410043</v>
      </c>
      <c r="AG771" s="380" t="n">
        <f aca="false">1-EXP(-(1/0.25)*(AD771/ABS($AD$1010)))</f>
        <v>0.972872782945367</v>
      </c>
    </row>
    <row r="772" customFormat="false" ht="12.75" hidden="false" customHeight="false" outlineLevel="0" collapsed="false">
      <c r="A772" s="371"/>
      <c r="B772" s="376" t="n">
        <f aca="false">+[2]data1cf!A772</f>
        <v>-112560.824658965</v>
      </c>
      <c r="C772" s="376" t="n">
        <f aca="false">+[2]data1cf!B772</f>
        <v>15660.709045408</v>
      </c>
      <c r="D772" s="376" t="n">
        <f aca="false">+[2]data1cf!C772</f>
        <v>24378.2709178325</v>
      </c>
      <c r="E772" s="376" t="n">
        <f aca="false">+[2]data1cf!D772</f>
        <v>22927.3573238408</v>
      </c>
      <c r="F772" s="376" t="n">
        <f aca="false">+[2]data1cf!E772</f>
        <v>21312.7483334241</v>
      </c>
      <c r="G772" s="376" t="n">
        <f aca="false">+[2]data1cf!F772</f>
        <v>20184.7217910066</v>
      </c>
      <c r="H772" s="376" t="n">
        <f aca="false">+[2]data1cf!G772</f>
        <v>18767.0287365778</v>
      </c>
      <c r="I772" s="376" t="n">
        <f aca="false">+[2]data1cf!H772</f>
        <v>17645.3596603993</v>
      </c>
      <c r="J772" s="376" t="n">
        <f aca="false">+[2]data1cf!I772</f>
        <v>16878.2763094825</v>
      </c>
      <c r="K772" s="376" t="n">
        <f aca="false">+[2]data1cf!J772</f>
        <v>16208.3964816539</v>
      </c>
      <c r="L772" s="376" t="n">
        <f aca="false">+[2]data1cf!K772</f>
        <v>15356.5267040181</v>
      </c>
      <c r="M772" s="376" t="n">
        <f aca="false">+[2]data1cf!L772</f>
        <v>14612.8026673524</v>
      </c>
      <c r="N772" s="376" t="n">
        <f aca="false">+[2]data1cf!M772</f>
        <v>13834.8681032422</v>
      </c>
      <c r="O772" s="376" t="n">
        <f aca="false">+[2]data1cf!N772</f>
        <v>13154.4429883484</v>
      </c>
      <c r="P772" s="376" t="n">
        <f aca="false">+[2]data1cf!O772</f>
        <v>14232.9228555075</v>
      </c>
      <c r="Q772" s="376" t="n">
        <f aca="false">+[2]data1cf!P772</f>
        <v>15578.9458808</v>
      </c>
      <c r="R772" s="376" t="n">
        <f aca="false">+[2]data1cf!Q772</f>
        <v>13976.7911920099</v>
      </c>
      <c r="S772" s="376" t="n">
        <f aca="false">+[2]data1cf!R772</f>
        <v>10162.9356916623</v>
      </c>
      <c r="T772" s="376" t="n">
        <f aca="false">+[2]data1cf!S772</f>
        <v>9576.67725254689</v>
      </c>
      <c r="U772" s="376" t="n">
        <f aca="false">+[2]data1cf!T772</f>
        <v>8990.44762764133</v>
      </c>
      <c r="V772" s="376" t="n">
        <f aca="false">+[2]data1cf!U772</f>
        <v>8404.24768137189</v>
      </c>
      <c r="W772" s="376" t="n">
        <f aca="false">+[2]data1cf!V772</f>
        <v>11977.6510185451</v>
      </c>
      <c r="X772" s="376" t="n">
        <f aca="false">+[2]data1cf!W772</f>
        <v>11391.5131273359</v>
      </c>
      <c r="Y772" s="376" t="n">
        <f aca="false">+[2]data1cf!X772</f>
        <v>10805.4076667737</v>
      </c>
      <c r="Z772" s="376" t="n">
        <f aca="false">+[2]data1cf!Y772</f>
        <v>10219.335609778</v>
      </c>
      <c r="AA772" s="376" t="n">
        <f aca="false">+[2]data1cf!Z772</f>
        <v>9633.29795845566</v>
      </c>
      <c r="AB772" s="376"/>
      <c r="AC772" s="377" t="n">
        <f aca="false">XNPV(0.1,B772:AA772,$B$1:$AA$1)</f>
        <v>42841.1756246688</v>
      </c>
      <c r="AD772" s="377" t="n">
        <f aca="false">SUMPRODUCT(B772:AA772,$B$1010:$AA$1010)</f>
        <v>79883.7855293958</v>
      </c>
      <c r="AE772" s="378" t="n">
        <f aca="false">SUMPRODUCT(B772:AA772,$B$1012:$AA$1012)</f>
        <v>58582.7291531245</v>
      </c>
      <c r="AF772" s="379" t="n">
        <f aca="false">XIRR(B772:AA772,$B$1:$AA$1)</f>
        <v>0.156485134962312</v>
      </c>
      <c r="AG772" s="380" t="n">
        <f aca="false">1-EXP(-(1/0.25)*(AD772/ABS($AD$1010)))</f>
        <v>0.985863457118389</v>
      </c>
    </row>
    <row r="773" customFormat="false" ht="12.75" hidden="false" customHeight="false" outlineLevel="0" collapsed="false">
      <c r="A773" s="371"/>
      <c r="B773" s="376" t="n">
        <f aca="false">+[2]data1cf!A773</f>
        <v>-104474.247617332</v>
      </c>
      <c r="C773" s="376" t="n">
        <f aca="false">+[2]data1cf!B773</f>
        <v>14648.6196874855</v>
      </c>
      <c r="D773" s="376" t="n">
        <f aca="false">+[2]data1cf!C773</f>
        <v>22776.1350489775</v>
      </c>
      <c r="E773" s="376" t="n">
        <f aca="false">+[2]data1cf!D773</f>
        <v>21398.7029229124</v>
      </c>
      <c r="F773" s="376" t="n">
        <f aca="false">+[2]data1cf!E773</f>
        <v>19906.6122366602</v>
      </c>
      <c r="G773" s="376" t="n">
        <f aca="false">+[2]data1cf!F773</f>
        <v>18860.0771227973</v>
      </c>
      <c r="H773" s="376" t="n">
        <f aca="false">+[2]data1cf!G773</f>
        <v>17543.7818262486</v>
      </c>
      <c r="I773" s="376" t="n">
        <f aca="false">+[2]data1cf!H773</f>
        <v>16502.6955232261</v>
      </c>
      <c r="J773" s="376" t="n">
        <f aca="false">+[2]data1cf!I773</f>
        <v>15790.720853623</v>
      </c>
      <c r="K773" s="376" t="n">
        <f aca="false">+[2]data1cf!J773</f>
        <v>15169.4320843186</v>
      </c>
      <c r="L773" s="376" t="n">
        <f aca="false">+[2]data1cf!K773</f>
        <v>14378.2965437038</v>
      </c>
      <c r="M773" s="376" t="n">
        <f aca="false">+[2]data1cf!L773</f>
        <v>13688.0030121756</v>
      </c>
      <c r="N773" s="376" t="n">
        <f aca="false">+[2]data1cf!M773</f>
        <v>12965.9567005288</v>
      </c>
      <c r="O773" s="376" t="n">
        <f aca="false">+[2]data1cf!N773</f>
        <v>12334.8956948634</v>
      </c>
      <c r="P773" s="376" t="n">
        <f aca="false">+[2]data1cf!O773</f>
        <v>13335.4144659584</v>
      </c>
      <c r="Q773" s="376" t="n">
        <f aca="false">+[2]data1cf!P773</f>
        <v>14584.736717009</v>
      </c>
      <c r="R773" s="376" t="n">
        <f aca="false">+[2]data1cf!Q773</f>
        <v>13097.6837731</v>
      </c>
      <c r="S773" s="376" t="n">
        <f aca="false">+[2]data1cf!R773</f>
        <v>9557.82267908924</v>
      </c>
      <c r="T773" s="376" t="n">
        <f aca="false">+[2]data1cf!S773</f>
        <v>9013.68212644613</v>
      </c>
      <c r="U773" s="376" t="n">
        <f aca="false">+[2]data1cf!T773</f>
        <v>8469.56831794694</v>
      </c>
      <c r="V773" s="376" t="n">
        <f aca="false">+[2]data1cf!U773</f>
        <v>7925.48205591596</v>
      </c>
      <c r="W773" s="376" t="n">
        <f aca="false">+[2]data1cf!V773</f>
        <v>11242.1655131981</v>
      </c>
      <c r="X773" s="376" t="n">
        <f aca="false">+[2]data1cf!W773</f>
        <v>10698.1368480776</v>
      </c>
      <c r="Y773" s="376" t="n">
        <f aca="false">+[2]data1cf!X773</f>
        <v>10154.1382837266</v>
      </c>
      <c r="Z773" s="376" t="n">
        <f aca="false">+[2]data1cf!Y773</f>
        <v>9610.17072316822</v>
      </c>
      <c r="AA773" s="376" t="n">
        <f aca="false">+[2]data1cf!Z773</f>
        <v>9066.23509651634</v>
      </c>
      <c r="AB773" s="376"/>
      <c r="AC773" s="377" t="n">
        <f aca="false">XNPV(0.1,B773:AA773,$B$1:$AA$1)</f>
        <v>40902.2823881127</v>
      </c>
      <c r="AD773" s="377" t="n">
        <f aca="false">SUMPRODUCT(B773:AA773,$B$1010:$AA$1010)</f>
        <v>75567.7003341911</v>
      </c>
      <c r="AE773" s="378" t="n">
        <f aca="false">SUMPRODUCT(B773:AA773,$B$1012:$AA$1012)</f>
        <v>55616.8514800094</v>
      </c>
      <c r="AF773" s="379" t="n">
        <f aca="false">XIRR(B773:AA773,$B$1:$AA$1)</f>
        <v>0.157972198341914</v>
      </c>
      <c r="AG773" s="380" t="n">
        <f aca="false">1-EXP(-(1/0.25)*(AD773/ABS($AD$1010)))</f>
        <v>0.982205764108931</v>
      </c>
    </row>
    <row r="774" customFormat="false" ht="12.75" hidden="false" customHeight="false" outlineLevel="0" collapsed="false">
      <c r="A774" s="371"/>
      <c r="B774" s="376" t="n">
        <f aca="false">+[2]data1cf!A774</f>
        <v>-101271.402015553</v>
      </c>
      <c r="C774" s="376" t="n">
        <f aca="false">+[2]data1cf!B774</f>
        <v>14276.4234839994</v>
      </c>
      <c r="D774" s="376" t="n">
        <f aca="false">+[2]data1cf!C774</f>
        <v>22127.2223577747</v>
      </c>
      <c r="E774" s="376" t="n">
        <f aca="false">+[2]data1cf!D774</f>
        <v>20801.2893737317</v>
      </c>
      <c r="F774" s="376" t="n">
        <f aca="false">+[2]data1cf!E774</f>
        <v>19349.6847765203</v>
      </c>
      <c r="G774" s="376" t="n">
        <f aca="false">+[2]data1cf!F774</f>
        <v>18335.4259227096</v>
      </c>
      <c r="H774" s="376" t="n">
        <f aca="false">+[2]data1cf!G774</f>
        <v>17059.2911738419</v>
      </c>
      <c r="I774" s="376" t="n">
        <f aca="false">+[2]data1cf!H774</f>
        <v>16050.121240286</v>
      </c>
      <c r="J774" s="376" t="n">
        <f aca="false">+[2]data1cf!I774</f>
        <v>15359.973432241</v>
      </c>
      <c r="K774" s="376" t="n">
        <f aca="false">+[2]data1cf!J774</f>
        <v>14757.9300936397</v>
      </c>
      <c r="L774" s="376" t="n">
        <f aca="false">+[2]data1cf!K774</f>
        <v>13990.8495249764</v>
      </c>
      <c r="M774" s="376" t="n">
        <f aca="false">+[2]data1cf!L774</f>
        <v>13321.7181807988</v>
      </c>
      <c r="N774" s="376" t="n">
        <f aca="false">+[2]data1cf!M774</f>
        <v>12621.8074949763</v>
      </c>
      <c r="O774" s="376" t="n">
        <f aca="false">+[2]data1cf!N774</f>
        <v>12010.2981017317</v>
      </c>
      <c r="P774" s="376" t="n">
        <f aca="false">+[2]data1cf!O774</f>
        <v>12979.9388693954</v>
      </c>
      <c r="Q774" s="376" t="n">
        <f aca="false">+[2]data1cf!P774</f>
        <v>14190.9609041894</v>
      </c>
      <c r="R774" s="376" t="n">
        <f aca="false">+[2]data1cf!Q774</f>
        <v>12749.4962376754</v>
      </c>
      <c r="S774" s="376" t="n">
        <f aca="false">+[2]data1cf!R774</f>
        <v>9318.15593988417</v>
      </c>
      <c r="T774" s="376" t="n">
        <f aca="false">+[2]data1cf!S774</f>
        <v>8790.69699266566</v>
      </c>
      <c r="U774" s="376" t="n">
        <f aca="false">+[2]data1cf!T774</f>
        <v>8263.26396970131</v>
      </c>
      <c r="V774" s="376" t="n">
        <f aca="false">+[2]data1cf!U774</f>
        <v>7735.85764871874</v>
      </c>
      <c r="W774" s="376" t="n">
        <f aca="false">+[2]data1cf!V774</f>
        <v>10950.8622208602</v>
      </c>
      <c r="X774" s="376" t="n">
        <f aca="false">+[2]data1cf!W774</f>
        <v>10423.5117310513</v>
      </c>
      <c r="Y774" s="376" t="n">
        <f aca="false">+[2]data1cf!X774</f>
        <v>9896.19041921892</v>
      </c>
      <c r="Z774" s="376" t="n">
        <f aca="false">+[2]data1cf!Y774</f>
        <v>9368.89916070227</v>
      </c>
      <c r="AA774" s="376" t="n">
        <f aca="false">+[2]data1cf!Z774</f>
        <v>8841.63885710085</v>
      </c>
      <c r="AB774" s="376"/>
      <c r="AC774" s="377" t="n">
        <f aca="false">XNPV(0.1,B774:AA774,$B$1:$AA$1)</f>
        <v>40154.5795628717</v>
      </c>
      <c r="AD774" s="377" t="n">
        <f aca="false">SUMPRODUCT(B774:AA774,$B$1010:$AA$1010)</f>
        <v>73879.3766496321</v>
      </c>
      <c r="AE774" s="378" t="n">
        <f aca="false">SUMPRODUCT(B774:AA774,$B$1012:$AA$1012)</f>
        <v>54462.9418974296</v>
      </c>
      <c r="AF774" s="379" t="n">
        <f aca="false">XIRR(B774:AA774,$B$1:$AA$1)</f>
        <v>0.158663302891272</v>
      </c>
      <c r="AG774" s="380" t="n">
        <f aca="false">1-EXP(-(1/0.25)*(AD774/ABS($AD$1010)))</f>
        <v>0.98052975691198</v>
      </c>
    </row>
    <row r="775" customFormat="false" ht="12.75" hidden="false" customHeight="false" outlineLevel="0" collapsed="false">
      <c r="A775" s="371"/>
      <c r="B775" s="376" t="n">
        <f aca="false">+[2]data1cf!A775</f>
        <v>-107583.139692705</v>
      </c>
      <c r="C775" s="376" t="n">
        <f aca="false">+[2]data1cf!B775</f>
        <v>15008.1473842319</v>
      </c>
      <c r="D775" s="376" t="n">
        <f aca="false">+[2]data1cf!C775</f>
        <v>23374.6571454981</v>
      </c>
      <c r="E775" s="376" t="n">
        <f aca="false">+[2]data1cf!D775</f>
        <v>22060.2035271798</v>
      </c>
      <c r="F775" s="376" t="n">
        <f aca="false">+[2]data1cf!E775</f>
        <v>20447.2025687153</v>
      </c>
      <c r="G775" s="376" t="n">
        <f aca="false">+[2]data1cf!F775</f>
        <v>19369.3379992446</v>
      </c>
      <c r="H775" s="376" t="n">
        <f aca="false">+[2]data1cf!G775</f>
        <v>18014.0602402385</v>
      </c>
      <c r="I775" s="376" t="n">
        <f aca="false">+[2]data1cf!H775</f>
        <v>16941.9938150226</v>
      </c>
      <c r="J775" s="376" t="n">
        <f aca="false">+[2]data1cf!I775</f>
        <v>16208.8325615611</v>
      </c>
      <c r="K775" s="376" t="n">
        <f aca="false">+[2]data1cf!J775</f>
        <v>15568.8629145501</v>
      </c>
      <c r="L775" s="376" t="n">
        <f aca="false">+[2]data1cf!K775</f>
        <v>14754.3780399456</v>
      </c>
      <c r="M775" s="376" t="n">
        <f aca="false">+[2]data1cf!L775</f>
        <v>14043.5431009529</v>
      </c>
      <c r="N775" s="376" t="n">
        <f aca="false">+[2]data1cf!M775</f>
        <v>13300.010498593</v>
      </c>
      <c r="O775" s="376" t="n">
        <f aca="false">+[2]data1cf!N775</f>
        <v>12649.9714151578</v>
      </c>
      <c r="P775" s="376" t="n">
        <f aca="false">+[2]data1cf!O775</f>
        <v>13680.4624022464</v>
      </c>
      <c r="Q775" s="376" t="n">
        <f aca="false">+[2]data1cf!P775</f>
        <v>14966.96135602</v>
      </c>
      <c r="R775" s="376" t="n">
        <f aca="false">+[2]data1cf!Q775</f>
        <v>13435.6574390874</v>
      </c>
      <c r="S775" s="376" t="n">
        <f aca="false">+[2]data1cf!R775</f>
        <v>9790.45894036617</v>
      </c>
      <c r="T775" s="376" t="n">
        <f aca="false">+[2]data1cf!S775</f>
        <v>9230.12612704083</v>
      </c>
      <c r="U775" s="376" t="n">
        <f aca="false">+[2]data1cf!T775</f>
        <v>8669.82085369817</v>
      </c>
      <c r="V775" s="376" t="n">
        <f aca="false">+[2]data1cf!U775</f>
        <v>8109.54394653765</v>
      </c>
      <c r="W775" s="376" t="n">
        <f aca="false">+[2]data1cf!V775</f>
        <v>11524.923600749</v>
      </c>
      <c r="X775" s="376" t="n">
        <f aca="false">+[2]data1cf!W775</f>
        <v>10964.7060044387</v>
      </c>
      <c r="Y775" s="376" t="n">
        <f aca="false">+[2]data1cf!X775</f>
        <v>10404.5194046216</v>
      </c>
      <c r="Z775" s="376" t="n">
        <f aca="false">+[2]data1cf!Y775</f>
        <v>9844.36473119243</v>
      </c>
      <c r="AA775" s="376" t="n">
        <f aca="false">+[2]data1cf!Z775</f>
        <v>9284.24294194279</v>
      </c>
      <c r="AB775" s="376"/>
      <c r="AC775" s="377" t="n">
        <f aca="false">XNPV(0.1,B775:AA775,$B$1:$AA$1)</f>
        <v>41661.8541598752</v>
      </c>
      <c r="AD775" s="377" t="n">
        <f aca="false">SUMPRODUCT(B775:AA775,$B$1010:$AA$1010)</f>
        <v>77246.1183288411</v>
      </c>
      <c r="AE775" s="378" t="n">
        <f aca="false">SUMPRODUCT(B775:AA775,$B$1012:$AA$1012)</f>
        <v>56774.0889749946</v>
      </c>
      <c r="AF775" s="379" t="n">
        <f aca="false">XIRR(B775:AA775,$B$1:$AA$1)</f>
        <v>0.157391451593111</v>
      </c>
      <c r="AG775" s="380" t="n">
        <f aca="false">1-EXP(-(1/0.25)*(AD775/ABS($AD$1010)))</f>
        <v>0.983728909033775</v>
      </c>
    </row>
    <row r="776" customFormat="false" ht="12.75" hidden="false" customHeight="false" outlineLevel="0" collapsed="false">
      <c r="A776" s="371"/>
      <c r="B776" s="376" t="n">
        <f aca="false">+[2]data1cf!A776</f>
        <v>-102244.524160214</v>
      </c>
      <c r="C776" s="376" t="n">
        <f aca="false">+[2]data1cf!B776</f>
        <v>14373.4102694858</v>
      </c>
      <c r="D776" s="376" t="n">
        <f aca="false">+[2]data1cf!C776</f>
        <v>22301.9297110754</v>
      </c>
      <c r="E776" s="376" t="n">
        <f aca="false">+[2]data1cf!D776</f>
        <v>21014.3922897075</v>
      </c>
      <c r="F776" s="376" t="n">
        <f aca="false">+[2]data1cf!E776</f>
        <v>19518.8963189471</v>
      </c>
      <c r="G776" s="376" t="n">
        <f aca="false">+[2]data1cf!F776</f>
        <v>18494.8309532689</v>
      </c>
      <c r="H776" s="376" t="n">
        <f aca="false">+[2]data1cf!G776</f>
        <v>17206.4942055698</v>
      </c>
      <c r="I776" s="376" t="n">
        <f aca="false">+[2]data1cf!H776</f>
        <v>16187.6271058789</v>
      </c>
      <c r="J776" s="376" t="n">
        <f aca="false">+[2]data1cf!I776</f>
        <v>15490.8476318183</v>
      </c>
      <c r="K776" s="376" t="n">
        <f aca="false">+[2]data1cf!J776</f>
        <v>14882.9569445998</v>
      </c>
      <c r="L776" s="376" t="n">
        <f aca="false">+[2]data1cf!K776</f>
        <v>14108.567742051</v>
      </c>
      <c r="M776" s="376" t="n">
        <f aca="false">+[2]data1cf!L776</f>
        <v>13433.0066801471</v>
      </c>
      <c r="N776" s="376" t="n">
        <f aca="false">+[2]data1cf!M776</f>
        <v>12726.370516311</v>
      </c>
      <c r="O776" s="376" t="n">
        <f aca="false">+[2]data1cf!N776</f>
        <v>12108.9207471083</v>
      </c>
      <c r="P776" s="376" t="n">
        <f aca="false">+[2]data1cf!O776</f>
        <v>13087.9431936469</v>
      </c>
      <c r="Q776" s="376" t="n">
        <f aca="false">+[2]data1cf!P776</f>
        <v>14310.6020018664</v>
      </c>
      <c r="R776" s="376" t="n">
        <f aca="false">+[2]data1cf!Q776</f>
        <v>12855.286226749</v>
      </c>
      <c r="S776" s="376" t="n">
        <f aca="false">+[2]data1cf!R776</f>
        <v>9390.97400240008</v>
      </c>
      <c r="T776" s="376" t="n">
        <f aca="false">+[2]data1cf!S776</f>
        <v>8858.44667485186</v>
      </c>
      <c r="U776" s="376" t="n">
        <f aca="false">+[2]data1cf!T776</f>
        <v>8325.94552066529</v>
      </c>
      <c r="V776" s="376" t="n">
        <f aca="false">+[2]data1cf!U776</f>
        <v>7793.47132504124</v>
      </c>
      <c r="W776" s="376" t="n">
        <f aca="false">+[2]data1cf!V776</f>
        <v>11039.3690425531</v>
      </c>
      <c r="X776" s="376" t="n">
        <f aca="false">+[2]data1cf!W776</f>
        <v>10506.9512145874</v>
      </c>
      <c r="Y776" s="376" t="n">
        <f aca="false">+[2]data1cf!X776</f>
        <v>9974.56284497088</v>
      </c>
      <c r="Z776" s="376" t="n">
        <f aca="false">+[2]data1cf!Y776</f>
        <v>9442.20481745394</v>
      </c>
      <c r="AA776" s="376" t="n">
        <f aca="false">+[2]data1cf!Z776</f>
        <v>8909.8780422996</v>
      </c>
      <c r="AB776" s="376"/>
      <c r="AC776" s="377" t="n">
        <f aca="false">XNPV(0.1,B776:AA776,$B$1:$AA$1)</f>
        <v>40372.2977141298</v>
      </c>
      <c r="AD776" s="377" t="n">
        <f aca="false">SUMPRODUCT(B776:AA776,$B$1010:$AA$1010)</f>
        <v>74383.7495913398</v>
      </c>
      <c r="AE776" s="378" t="n">
        <f aca="false">SUMPRODUCT(B776:AA776,$B$1012:$AA$1012)</f>
        <v>54804.5465309532</v>
      </c>
      <c r="AF776" s="379" t="n">
        <f aca="false">XIRR(B776:AA776,$B$1:$AA$1)</f>
        <v>0.158428613327223</v>
      </c>
      <c r="AG776" s="380" t="n">
        <f aca="false">1-EXP(-(1/0.25)*(AD776/ABS($AD$1010)))</f>
        <v>0.981046345998866</v>
      </c>
    </row>
    <row r="777" customFormat="false" ht="12.75" hidden="false" customHeight="false" outlineLevel="0" collapsed="false">
      <c r="A777" s="371"/>
      <c r="B777" s="376" t="n">
        <f aca="false">+[2]data1cf!A777</f>
        <v>-109952.649021272</v>
      </c>
      <c r="C777" s="376" t="n">
        <f aca="false">+[2]data1cf!B777</f>
        <v>15298.4095713706</v>
      </c>
      <c r="D777" s="376" t="n">
        <f aca="false">+[2]data1cf!C777</f>
        <v>23897.6582261785</v>
      </c>
      <c r="E777" s="376" t="n">
        <f aca="false">+[2]data1cf!D777</f>
        <v>22454.0298442264</v>
      </c>
      <c r="F777" s="376" t="n">
        <f aca="false">+[2]data1cf!E777</f>
        <v>20859.2251811708</v>
      </c>
      <c r="G777" s="376" t="n">
        <f aca="false">+[2]data1cf!F777</f>
        <v>19757.4821895737</v>
      </c>
      <c r="H777" s="376" t="n">
        <f aca="false">+[2]data1cf!G777</f>
        <v>18372.4931037657</v>
      </c>
      <c r="I777" s="376" t="n">
        <f aca="false">+[2]data1cf!H777</f>
        <v>17276.8145084398</v>
      </c>
      <c r="J777" s="376" t="n">
        <f aca="false">+[2]data1cf!I777</f>
        <v>16527.5054419066</v>
      </c>
      <c r="K777" s="376" t="n">
        <f aca="false">+[2]data1cf!J777</f>
        <v>15873.2977599562</v>
      </c>
      <c r="L777" s="376" t="n">
        <f aca="false">+[2]data1cf!K777</f>
        <v>15041.0166854957</v>
      </c>
      <c r="M777" s="376" t="n">
        <f aca="false">+[2]data1cf!L777</f>
        <v>14314.5256685727</v>
      </c>
      <c r="N777" s="376" t="n">
        <f aca="false">+[2]data1cf!M777</f>
        <v>13554.6168250805</v>
      </c>
      <c r="O777" s="376" t="n">
        <f aca="false">+[2]data1cf!N777</f>
        <v>12890.1131892504</v>
      </c>
      <c r="P777" s="376" t="n">
        <f aca="false">+[2]data1cf!O777</f>
        <v>13943.4481489418</v>
      </c>
      <c r="Q777" s="376" t="n">
        <f aca="false">+[2]data1cf!P777</f>
        <v>15258.2821306841</v>
      </c>
      <c r="R777" s="376" t="n">
        <f aca="false">+[2]data1cf!Q777</f>
        <v>13693.251377684</v>
      </c>
      <c r="S777" s="376" t="n">
        <f aca="false">+[2]data1cf!R777</f>
        <v>9967.7676979217</v>
      </c>
      <c r="T777" s="376" t="n">
        <f aca="false">+[2]data1cf!S777</f>
        <v>9395.09360294136</v>
      </c>
      <c r="U777" s="376" t="n">
        <f aca="false">+[2]data1cf!T777</f>
        <v>8822.44765450943</v>
      </c>
      <c r="V777" s="376" t="n">
        <f aca="false">+[2]data1cf!U777</f>
        <v>8249.83069702235</v>
      </c>
      <c r="W777" s="376" t="n">
        <f aca="false">+[2]data1cf!V777</f>
        <v>11740.4337921406</v>
      </c>
      <c r="X777" s="376" t="n">
        <f aca="false">+[2]data1cf!W777</f>
        <v>11167.8774518201</v>
      </c>
      <c r="Y777" s="376" t="n">
        <f aca="false">+[2]data1cf!X777</f>
        <v>10595.3527906878</v>
      </c>
      <c r="Z777" s="376" t="n">
        <f aca="false">+[2]data1cf!Y777</f>
        <v>10022.8607591194</v>
      </c>
      <c r="AA777" s="376" t="n">
        <f aca="false">+[2]data1cf!Z777</f>
        <v>9450.40233600177</v>
      </c>
      <c r="AB777" s="376"/>
      <c r="AC777" s="377" t="n">
        <f aca="false">XNPV(0.1,B777:AA777,$B$1:$AA$1)</f>
        <v>42227.868201613</v>
      </c>
      <c r="AD777" s="377" t="n">
        <f aca="false">SUMPRODUCT(B777:AA777,$B$1010:$AA$1010)</f>
        <v>78506.9489393513</v>
      </c>
      <c r="AE777" s="378" t="n">
        <f aca="false">SUMPRODUCT(B777:AA777,$B$1012:$AA$1012)</f>
        <v>57640.0518010358</v>
      </c>
      <c r="AF777" s="379" t="n">
        <f aca="false">XIRR(B777:AA777,$B$1:$AA$1)</f>
        <v>0.156957198575174</v>
      </c>
      <c r="AG777" s="380" t="n">
        <f aca="false">1-EXP(-(1/0.25)*(AD777/ABS($AD$1010)))</f>
        <v>0.984786716260569</v>
      </c>
    </row>
    <row r="778" customFormat="false" ht="12.75" hidden="false" customHeight="false" outlineLevel="0" collapsed="false">
      <c r="A778" s="371"/>
      <c r="B778" s="376" t="n">
        <f aca="false">+[2]data1cf!A778</f>
        <v>-105815.01637622</v>
      </c>
      <c r="C778" s="376" t="n">
        <f aca="false">+[2]data1cf!B778</f>
        <v>14790.9245051639</v>
      </c>
      <c r="D778" s="376" t="n">
        <f aca="false">+[2]data1cf!C778</f>
        <v>23018.096153798</v>
      </c>
      <c r="E778" s="376" t="n">
        <f aca="false">+[2]data1cf!D778</f>
        <v>21681.8579699852</v>
      </c>
      <c r="F778" s="376" t="n">
        <f aca="false">+[2]data1cf!E778</f>
        <v>20139.7520855208</v>
      </c>
      <c r="G778" s="376" t="n">
        <f aca="false">+[2]data1cf!F778</f>
        <v>19079.7055488444</v>
      </c>
      <c r="H778" s="376" t="n">
        <f aca="false">+[2]data1cf!G778</f>
        <v>17746.5983249144</v>
      </c>
      <c r="I778" s="376" t="n">
        <f aca="false">+[2]data1cf!H778</f>
        <v>16692.1512557487</v>
      </c>
      <c r="J778" s="376" t="n">
        <f aca="false">+[2]data1cf!I778</f>
        <v>15971.0394694313</v>
      </c>
      <c r="K778" s="376" t="n">
        <f aca="false">+[2]data1cf!J778</f>
        <v>15341.6942167848</v>
      </c>
      <c r="L778" s="376" t="n">
        <f aca="false">+[2]data1cf!K778</f>
        <v>14540.4888323816</v>
      </c>
      <c r="M778" s="376" t="n">
        <f aca="false">+[2]data1cf!L778</f>
        <v>13841.3364287135</v>
      </c>
      <c r="N778" s="376" t="n">
        <f aca="false">+[2]data1cf!M778</f>
        <v>13110.0237460787</v>
      </c>
      <c r="O778" s="376" t="n">
        <f aca="false">+[2]data1cf!N778</f>
        <v>12470.7780838988</v>
      </c>
      <c r="P778" s="376" t="n">
        <f aca="false">+[2]data1cf!O778</f>
        <v>13484.2229424437</v>
      </c>
      <c r="Q778" s="376" t="n">
        <f aca="false">+[2]data1cf!P778</f>
        <v>14749.5783526909</v>
      </c>
      <c r="R778" s="376" t="n">
        <f aca="false">+[2]data1cf!Q778</f>
        <v>13243.4413361471</v>
      </c>
      <c r="S778" s="376" t="n">
        <f aca="false">+[2]data1cf!R778</f>
        <v>9658.15148553942</v>
      </c>
      <c r="T778" s="376" t="n">
        <f aca="false">+[2]data1cf!S778</f>
        <v>9107.02771291564</v>
      </c>
      <c r="U778" s="376" t="n">
        <f aca="false">+[2]data1cf!T778</f>
        <v>8555.93102765634</v>
      </c>
      <c r="V778" s="376" t="n">
        <f aca="false">+[2]data1cf!U778</f>
        <v>8004.86224238248</v>
      </c>
      <c r="W778" s="376" t="n">
        <f aca="false">+[2]data1cf!V778</f>
        <v>11364.1103092604</v>
      </c>
      <c r="X778" s="376" t="n">
        <f aca="false">+[2]data1cf!W778</f>
        <v>10813.0998600661</v>
      </c>
      <c r="Y778" s="376" t="n">
        <f aca="false">+[2]data1cf!X778</f>
        <v>10262.1198979391</v>
      </c>
      <c r="Z778" s="376" t="n">
        <f aca="false">+[2]data1cf!Y778</f>
        <v>9711.17133749154</v>
      </c>
      <c r="AA778" s="376" t="n">
        <f aca="false">+[2]data1cf!Z778</f>
        <v>9160.25512077374</v>
      </c>
      <c r="AB778" s="376"/>
      <c r="AC778" s="377" t="n">
        <f aca="false">XNPV(0.1,B778:AA778,$B$1:$AA$1)</f>
        <v>41203.3188328131</v>
      </c>
      <c r="AD778" s="377" t="n">
        <f aca="false">SUMPRODUCT(B778:AA778,$B$1010:$AA$1010)</f>
        <v>76263.0832357935</v>
      </c>
      <c r="AE778" s="378" t="n">
        <f aca="false">SUMPRODUCT(B778:AA778,$B$1012:$AA$1012)</f>
        <v>56088.2338085347</v>
      </c>
      <c r="AF778" s="379" t="n">
        <f aca="false">XIRR(B778:AA778,$B$1:$AA$1)</f>
        <v>0.15767144468921</v>
      </c>
      <c r="AG778" s="380" t="n">
        <f aca="false">1-EXP(-(1/0.25)*(AD778/ABS($AD$1010)))</f>
        <v>0.982853392466798</v>
      </c>
    </row>
    <row r="779" customFormat="false" ht="12.75" hidden="false" customHeight="false" outlineLevel="0" collapsed="false">
      <c r="A779" s="371"/>
      <c r="B779" s="376" t="n">
        <f aca="false">+[2]data1cf!A779</f>
        <v>-111802.884636991</v>
      </c>
      <c r="C779" s="376" t="n">
        <f aca="false">+[2]data1cf!B779</f>
        <v>15526.5154248776</v>
      </c>
      <c r="D779" s="376" t="n">
        <f aca="false">+[2]data1cf!C779</f>
        <v>24227.7297599024</v>
      </c>
      <c r="E779" s="376" t="n">
        <f aca="false">+[2]data1cf!D779</f>
        <v>22871.3781089734</v>
      </c>
      <c r="F779" s="376" t="n">
        <f aca="false">+[2]data1cf!E779</f>
        <v>21180.9537782504</v>
      </c>
      <c r="G779" s="376" t="n">
        <f aca="false">+[2]data1cf!F779</f>
        <v>20060.5652778415</v>
      </c>
      <c r="H779" s="376" t="n">
        <f aca="false">+[2]data1cf!G779</f>
        <v>18652.3760491278</v>
      </c>
      <c r="I779" s="376" t="n">
        <f aca="false">+[2]data1cf!H779</f>
        <v>17538.2598483554</v>
      </c>
      <c r="J779" s="376" t="n">
        <f aca="false">+[2]data1cf!I779</f>
        <v>16776.3417329778</v>
      </c>
      <c r="K779" s="376" t="n">
        <f aca="false">+[2]data1cf!J779</f>
        <v>16111.0162558683</v>
      </c>
      <c r="L779" s="376" t="n">
        <f aca="false">+[2]data1cf!K779</f>
        <v>15264.8389867816</v>
      </c>
      <c r="M779" s="376" t="n">
        <f aca="false">+[2]data1cf!L779</f>
        <v>14526.1228932827</v>
      </c>
      <c r="N779" s="376" t="n">
        <f aca="false">+[2]data1cf!M779</f>
        <v>13753.4266324845</v>
      </c>
      <c r="O779" s="376" t="n">
        <f aca="false">+[2]data1cf!N779</f>
        <v>13077.6283249333</v>
      </c>
      <c r="P779" s="376" t="n">
        <f aca="false">+[2]data1cf!O779</f>
        <v>14148.8010416677</v>
      </c>
      <c r="Q779" s="376" t="n">
        <f aca="false">+[2]data1cf!P779</f>
        <v>15485.7604808996</v>
      </c>
      <c r="R779" s="376" t="n">
        <f aca="false">+[2]data1cf!Q779</f>
        <v>13894.3940673704</v>
      </c>
      <c r="S779" s="376" t="n">
        <f aca="false">+[2]data1cf!R779</f>
        <v>10106.2195597705</v>
      </c>
      <c r="T779" s="376" t="n">
        <f aca="false">+[2]data1cf!S779</f>
        <v>9523.90875284038</v>
      </c>
      <c r="U779" s="376" t="n">
        <f aca="false">+[2]data1cf!T779</f>
        <v>8941.62656609662</v>
      </c>
      <c r="V779" s="376" t="n">
        <f aca="false">+[2]data1cf!U779</f>
        <v>8359.37385814479</v>
      </c>
      <c r="W779" s="376" t="n">
        <f aca="false">+[2]data1cf!V779</f>
        <v>11908.715312224</v>
      </c>
      <c r="X779" s="376" t="n">
        <f aca="false">+[2]data1cf!W779</f>
        <v>11326.5242414783</v>
      </c>
      <c r="Y779" s="376" t="n">
        <f aca="false">+[2]data1cf!X779</f>
        <v>10744.3653830044</v>
      </c>
      <c r="Z779" s="376" t="n">
        <f aca="false">+[2]data1cf!Y779</f>
        <v>10162.2397031706</v>
      </c>
      <c r="AA779" s="376" t="n">
        <f aca="false">+[2]data1cf!Z779</f>
        <v>9580.14819733594</v>
      </c>
      <c r="AB779" s="376"/>
      <c r="AC779" s="377" t="n">
        <f aca="false">XNPV(0.1,B779:AA779,$B$1:$AA$1)</f>
        <v>42688.9511850943</v>
      </c>
      <c r="AD779" s="377" t="n">
        <f aca="false">SUMPRODUCT(B779:AA779,$B$1010:$AA$1010)</f>
        <v>79515.9006393808</v>
      </c>
      <c r="AE779" s="378" t="n">
        <f aca="false">SUMPRODUCT(B779:AA779,$B$1012:$AA$1012)</f>
        <v>58338.3920464041</v>
      </c>
      <c r="AF779" s="379" t="n">
        <f aca="false">XIRR(B779:AA779,$B$1:$AA$1)</f>
        <v>0.156655002948698</v>
      </c>
      <c r="AG779" s="380" t="n">
        <f aca="false">1-EXP(-(1/0.25)*(AD779/ABS($AD$1010)))</f>
        <v>0.985583449791609</v>
      </c>
    </row>
    <row r="780" customFormat="false" ht="12.75" hidden="false" customHeight="false" outlineLevel="0" collapsed="false">
      <c r="A780" s="371"/>
      <c r="B780" s="376" t="n">
        <f aca="false">+[2]data1cf!A780</f>
        <v>-102895.862993093</v>
      </c>
      <c r="C780" s="376" t="n">
        <f aca="false">+[2]data1cf!B780</f>
        <v>14439.6813778309</v>
      </c>
      <c r="D780" s="376" t="n">
        <f aca="false">+[2]data1cf!C780</f>
        <v>22460.6921376488</v>
      </c>
      <c r="E780" s="376" t="n">
        <f aca="false">+[2]data1cf!D780</f>
        <v>21129.8611340718</v>
      </c>
      <c r="F780" s="376" t="n">
        <f aca="false">+[2]data1cf!E780</f>
        <v>19632.1545046319</v>
      </c>
      <c r="G780" s="376" t="n">
        <f aca="false">+[2]data1cf!F780</f>
        <v>18601.5253565658</v>
      </c>
      <c r="H780" s="376" t="n">
        <f aca="false">+[2]data1cf!G780</f>
        <v>17305.0214576809</v>
      </c>
      <c r="I780" s="376" t="n">
        <f aca="false">+[2]data1cf!H780</f>
        <v>16279.6637638676</v>
      </c>
      <c r="J780" s="376" t="n">
        <f aca="false">+[2]data1cf!I780</f>
        <v>15578.4455236907</v>
      </c>
      <c r="K780" s="376" t="n">
        <f aca="false">+[2]data1cf!J780</f>
        <v>14966.6410367044</v>
      </c>
      <c r="L780" s="376" t="n">
        <f aca="false">+[2]data1cf!K780</f>
        <v>14187.3599538392</v>
      </c>
      <c r="M780" s="376" t="n">
        <f aca="false">+[2]data1cf!L780</f>
        <v>13507.4952956575</v>
      </c>
      <c r="N780" s="376" t="n">
        <f aca="false">+[2]data1cf!M780</f>
        <v>12796.3575746183</v>
      </c>
      <c r="O780" s="376" t="n">
        <f aca="false">+[2]data1cf!N780</f>
        <v>12174.9317397545</v>
      </c>
      <c r="P780" s="376" t="n">
        <f aca="false">+[2]data1cf!O780</f>
        <v>13160.2336156559</v>
      </c>
      <c r="Q780" s="376" t="n">
        <f aca="false">+[2]data1cf!P780</f>
        <v>14390.6812533281</v>
      </c>
      <c r="R780" s="376" t="n">
        <f aca="false">+[2]data1cf!Q780</f>
        <v>12926.0945300967</v>
      </c>
      <c r="S780" s="376" t="n">
        <f aca="false">+[2]data1cf!R780</f>
        <v>9439.71324044111</v>
      </c>
      <c r="T780" s="376" t="n">
        <f aca="false">+[2]data1cf!S780</f>
        <v>8903.79349915874</v>
      </c>
      <c r="U780" s="376" t="n">
        <f aca="false">+[2]data1cf!T780</f>
        <v>8367.9000979729</v>
      </c>
      <c r="V780" s="376" t="n">
        <f aca="false">+[2]data1cf!U780</f>
        <v>7832.03382708649</v>
      </c>
      <c r="W780" s="376" t="n">
        <f aca="false">+[2]data1cf!V780</f>
        <v>11098.6092214553</v>
      </c>
      <c r="X780" s="376" t="n">
        <f aca="false">+[2]data1cf!W780</f>
        <v>10562.7996773119</v>
      </c>
      <c r="Y780" s="376" t="n">
        <f aca="false">+[2]data1cf!X780</f>
        <v>10027.0197791792</v>
      </c>
      <c r="Z780" s="376" t="n">
        <f aca="false">+[2]data1cf!Y780</f>
        <v>9491.2704164376</v>
      </c>
      <c r="AA780" s="376" t="n">
        <f aca="false">+[2]data1cf!Z780</f>
        <v>8955.55250514871</v>
      </c>
      <c r="AB780" s="376"/>
      <c r="AC780" s="377" t="n">
        <f aca="false">XNPV(0.1,B780:AA780,$B$1:$AA$1)</f>
        <v>40533.4066129018</v>
      </c>
      <c r="AD780" s="377" t="n">
        <f aca="false">SUMPRODUCT(B780:AA780,$B$1010:$AA$1010)</f>
        <v>74737.134598384</v>
      </c>
      <c r="AE780" s="378" t="n">
        <f aca="false">SUMPRODUCT(B780:AA780,$B$1012:$AA$1012)</f>
        <v>55048.8575419683</v>
      </c>
      <c r="AF780" s="379" t="n">
        <f aca="false">XIRR(B780:AA780,$B$1:$AA$1)</f>
        <v>0.158302935113583</v>
      </c>
      <c r="AG780" s="380" t="n">
        <f aca="false">1-EXP(-(1/0.25)*(AD780/ABS($AD$1010)))</f>
        <v>0.981400102552201</v>
      </c>
    </row>
    <row r="781" customFormat="false" ht="12.75" hidden="false" customHeight="false" outlineLevel="0" collapsed="false">
      <c r="A781" s="371"/>
      <c r="B781" s="376" t="n">
        <f aca="false">+[2]data1cf!A781</f>
        <v>-111018.287067484</v>
      </c>
      <c r="C781" s="376" t="n">
        <f aca="false">+[2]data1cf!B781</f>
        <v>15484.0630696399</v>
      </c>
      <c r="D781" s="376" t="n">
        <f aca="false">+[2]data1cf!C781</f>
        <v>24079.4318409978</v>
      </c>
      <c r="E781" s="376" t="n">
        <f aca="false">+[2]data1cf!D781</f>
        <v>22659.67472059</v>
      </c>
      <c r="F781" s="376" t="n">
        <f aca="false">+[2]data1cf!E781</f>
        <v>21044.5238699917</v>
      </c>
      <c r="G781" s="376" t="n">
        <f aca="false">+[2]data1cf!F781</f>
        <v>19932.04204956</v>
      </c>
      <c r="H781" s="376" t="n">
        <f aca="false">+[2]data1cf!G781</f>
        <v>18533.6909061049</v>
      </c>
      <c r="I781" s="376" t="n">
        <f aca="false">+[2]data1cf!H781</f>
        <v>17427.3932233083</v>
      </c>
      <c r="J781" s="376" t="n">
        <f aca="false">+[2]data1cf!I781</f>
        <v>16670.8220102349</v>
      </c>
      <c r="K781" s="376" t="n">
        <f aca="false">+[2]data1cf!J781</f>
        <v>16010.2110651483</v>
      </c>
      <c r="L781" s="376" t="n">
        <f aca="false">+[2]data1cf!K781</f>
        <v>15169.9265161219</v>
      </c>
      <c r="M781" s="376" t="n">
        <f aca="false">+[2]data1cf!L781</f>
        <v>14436.3945004167</v>
      </c>
      <c r="N781" s="376" t="n">
        <f aca="false">+[2]data1cf!M781</f>
        <v>13669.120779566</v>
      </c>
      <c r="O781" s="376" t="n">
        <f aca="false">+[2]data1cf!N781</f>
        <v>12998.1120090367</v>
      </c>
      <c r="P781" s="376" t="n">
        <f aca="false">+[2]data1cf!O781</f>
        <v>14061.7205751827</v>
      </c>
      <c r="Q781" s="376" t="n">
        <f aca="false">+[2]data1cf!P781</f>
        <v>15389.2976525018</v>
      </c>
      <c r="R781" s="376" t="n">
        <f aca="false">+[2]data1cf!Q781</f>
        <v>13809.0989492182</v>
      </c>
      <c r="S781" s="376" t="n">
        <f aca="false">+[2]data1cf!R781</f>
        <v>10047.5086618841</v>
      </c>
      <c r="T781" s="376" t="n">
        <f aca="false">+[2]data1cf!S781</f>
        <v>9469.28432951406</v>
      </c>
      <c r="U781" s="376" t="n">
        <f aca="false">+[2]data1cf!T781</f>
        <v>8891.08841648291</v>
      </c>
      <c r="V781" s="376" t="n">
        <f aca="false">+[2]data1cf!U781</f>
        <v>8312.92177537077</v>
      </c>
      <c r="W781" s="376" t="n">
        <f aca="false">+[2]data1cf!V781</f>
        <v>11837.3550646271</v>
      </c>
      <c r="X781" s="376" t="n">
        <f aca="false">+[2]data1cf!W781</f>
        <v>11259.2496281704</v>
      </c>
      <c r="Y781" s="376" t="n">
        <f aca="false">+[2]data1cf!X781</f>
        <v>10681.17617793</v>
      </c>
      <c r="Z781" s="376" t="n">
        <f aca="false">+[2]data1cf!Y781</f>
        <v>10103.1356734924</v>
      </c>
      <c r="AA781" s="376" t="n">
        <f aca="false">+[2]data1cf!Z781</f>
        <v>9525.12910323162</v>
      </c>
      <c r="AB781" s="376"/>
      <c r="AC781" s="377" t="n">
        <f aca="false">XNPV(0.1,B781:AA781,$B$1:$AA$1)</f>
        <v>42509.8042429024</v>
      </c>
      <c r="AD781" s="377" t="n">
        <f aca="false">SUMPRODUCT(B781:AA781,$B$1010:$AA$1010)</f>
        <v>79102.5266398529</v>
      </c>
      <c r="AE781" s="378" t="n">
        <f aca="false">SUMPRODUCT(B781:AA781,$B$1012:$AA$1012)</f>
        <v>58057.5707607418</v>
      </c>
      <c r="AF781" s="379" t="n">
        <f aca="false">XIRR(B781:AA781,$B$1:$AA$1)</f>
        <v>0.156814780393107</v>
      </c>
      <c r="AG781" s="380" t="n">
        <f aca="false">1-EXP(-(1/0.25)*(AD781/ABS($AD$1010)))</f>
        <v>0.985262196786573</v>
      </c>
    </row>
    <row r="782" customFormat="false" ht="12.75" hidden="false" customHeight="false" outlineLevel="0" collapsed="false">
      <c r="A782" s="371"/>
      <c r="B782" s="376" t="n">
        <f aca="false">+[2]data1cf!A782</f>
        <v>-109402.385060913</v>
      </c>
      <c r="C782" s="376" t="n">
        <f aca="false">+[2]data1cf!B782</f>
        <v>15239.9203450016</v>
      </c>
      <c r="D782" s="376" t="n">
        <f aca="false">+[2]data1cf!C782</f>
        <v>23720.0590467209</v>
      </c>
      <c r="E782" s="376" t="n">
        <f aca="false">+[2]data1cf!D782</f>
        <v>22357.2211899275</v>
      </c>
      <c r="F782" s="376" t="n">
        <f aca="false">+[2]data1cf!E782</f>
        <v>20763.5424202912</v>
      </c>
      <c r="G782" s="376" t="n">
        <f aca="false">+[2]data1cf!F782</f>
        <v>19667.344642198</v>
      </c>
      <c r="H782" s="376" t="n">
        <f aca="false">+[2]data1cf!G782</f>
        <v>18289.2553276449</v>
      </c>
      <c r="I782" s="376" t="n">
        <f aca="false">+[2]data1cf!H782</f>
        <v>17199.0601149252</v>
      </c>
      <c r="J782" s="376" t="n">
        <f aca="false">+[2]data1cf!I782</f>
        <v>16453.501006016</v>
      </c>
      <c r="K782" s="376" t="n">
        <f aca="false">+[2]data1cf!J782</f>
        <v>15802.5997797099</v>
      </c>
      <c r="L782" s="376" t="n">
        <f aca="false">+[2]data1cf!K782</f>
        <v>14974.4514627338</v>
      </c>
      <c r="M782" s="376" t="n">
        <f aca="false">+[2]data1cf!L782</f>
        <v>14251.5962092753</v>
      </c>
      <c r="N782" s="376" t="n">
        <f aca="false">+[2]data1cf!M782</f>
        <v>13495.4903705625</v>
      </c>
      <c r="O782" s="376" t="n">
        <f aca="false">+[2]data1cf!N782</f>
        <v>12834.3457938379</v>
      </c>
      <c r="P782" s="376" t="n">
        <f aca="false">+[2]data1cf!O782</f>
        <v>13882.3757670989</v>
      </c>
      <c r="Q782" s="376" t="n">
        <f aca="false">+[2]data1cf!P782</f>
        <v>15190.6295912875</v>
      </c>
      <c r="R782" s="376" t="n">
        <f aca="false">+[2]data1cf!Q782</f>
        <v>13633.4311190727</v>
      </c>
      <c r="S782" s="376" t="n">
        <f aca="false">+[2]data1cf!R782</f>
        <v>9926.59182325322</v>
      </c>
      <c r="T782" s="376" t="n">
        <f aca="false">+[2]data1cf!S782</f>
        <v>9356.78370665816</v>
      </c>
      <c r="U782" s="376" t="n">
        <f aca="false">+[2]data1cf!T782</f>
        <v>8787.00359575058</v>
      </c>
      <c r="V782" s="376" t="n">
        <f aca="false">+[2]data1cf!U782</f>
        <v>8217.25233070112</v>
      </c>
      <c r="W782" s="376" t="n">
        <f aca="false">+[2]data1cf!V782</f>
        <v>11690.3865144265</v>
      </c>
      <c r="X782" s="376" t="n">
        <f aca="false">+[2]data1cf!W782</f>
        <v>11120.6955631817</v>
      </c>
      <c r="Y782" s="376" t="n">
        <f aca="false">+[2]data1cf!X782</f>
        <v>10551.036132585</v>
      </c>
      <c r="Z782" s="376" t="n">
        <f aca="false">+[2]data1cf!Y782</f>
        <v>9981.40916825572</v>
      </c>
      <c r="AA782" s="376" t="n">
        <f aca="false">+[2]data1cf!Z782</f>
        <v>9411.81564418188</v>
      </c>
      <c r="AB782" s="376"/>
      <c r="AC782" s="377" t="n">
        <f aca="false">XNPV(0.1,B782:AA782,$B$1:$AA$1)</f>
        <v>42054.1235475592</v>
      </c>
      <c r="AD782" s="377" t="n">
        <f aca="false">SUMPRODUCT(B782:AA782,$B$1010:$AA$1010)</f>
        <v>78167.532161337</v>
      </c>
      <c r="AE782" s="378" t="n">
        <f aca="false">SUMPRODUCT(B782:AA782,$B$1012:$AA$1012)</f>
        <v>57394.0789044359</v>
      </c>
      <c r="AF782" s="379" t="n">
        <f aca="false">XIRR(B782:AA782,$B$1:$AA$1)</f>
        <v>0.156987694205755</v>
      </c>
      <c r="AG782" s="380" t="n">
        <f aca="false">1-EXP(-(1/0.25)*(AD782/ABS($AD$1010)))</f>
        <v>0.984508911370763</v>
      </c>
    </row>
    <row r="783" customFormat="false" ht="12.75" hidden="false" customHeight="false" outlineLevel="0" collapsed="false">
      <c r="A783" s="371"/>
      <c r="B783" s="376" t="n">
        <f aca="false">+[2]data1cf!A783</f>
        <v>-91621.9537558011</v>
      </c>
      <c r="C783" s="376" t="n">
        <f aca="false">+[2]data1cf!B783</f>
        <v>13093.6329488104</v>
      </c>
      <c r="D783" s="376" t="n">
        <f aca="false">+[2]data1cf!C783</f>
        <v>20204.1660457653</v>
      </c>
      <c r="E783" s="376" t="n">
        <f aca="false">+[2]data1cf!D783</f>
        <v>19054.8929467244</v>
      </c>
      <c r="F783" s="376" t="n">
        <f aca="false">+[2]data1cf!E783</f>
        <v>17671.7884995126</v>
      </c>
      <c r="G783" s="376" t="n">
        <f aca="false">+[2]data1cf!F783</f>
        <v>16754.7707057206</v>
      </c>
      <c r="H783" s="376" t="n">
        <f aca="false">+[2]data1cf!G783</f>
        <v>15599.6305894745</v>
      </c>
      <c r="I783" s="376" t="n">
        <f aca="false">+[2]data1cf!H783</f>
        <v>14686.6174471285</v>
      </c>
      <c r="J783" s="376" t="n">
        <f aca="false">+[2]data1cf!I783</f>
        <v>14062.2290285337</v>
      </c>
      <c r="K783" s="376" t="n">
        <f aca="false">+[2]data1cf!J783</f>
        <v>13518.1678129868</v>
      </c>
      <c r="L783" s="376" t="n">
        <f aca="false">+[2]data1cf!K783</f>
        <v>12823.5594256572</v>
      </c>
      <c r="M783" s="376" t="n">
        <f aca="false">+[2]data1cf!L783</f>
        <v>12218.1849581112</v>
      </c>
      <c r="N783" s="376" t="n">
        <f aca="false">+[2]data1cf!M783</f>
        <v>11584.9638985294</v>
      </c>
      <c r="O783" s="376" t="n">
        <f aca="false">+[2]data1cf!N783</f>
        <v>11032.3590844952</v>
      </c>
      <c r="P783" s="376" t="n">
        <f aca="false">+[2]data1cf!O783</f>
        <v>11908.9714225932</v>
      </c>
      <c r="Q783" s="376" t="n">
        <f aca="false">+[2]data1cf!P783</f>
        <v>13004.6035819279</v>
      </c>
      <c r="R783" s="376" t="n">
        <f aca="false">+[2]data1cf!Q783</f>
        <v>11700.486068124</v>
      </c>
      <c r="S783" s="376" t="n">
        <f aca="false">+[2]data1cf!R783</f>
        <v>8596.09434620065</v>
      </c>
      <c r="T783" s="376" t="n">
        <f aca="false">+[2]data1cf!S783</f>
        <v>8118.89329725382</v>
      </c>
      <c r="U783" s="376" t="n">
        <f aca="false">+[2]data1cf!T783</f>
        <v>7641.71570241909</v>
      </c>
      <c r="V783" s="376" t="n">
        <f aca="false">+[2]data1cf!U783</f>
        <v>7164.56226531983</v>
      </c>
      <c r="W783" s="376" t="n">
        <f aca="false">+[2]data1cf!V783</f>
        <v>10073.23138978</v>
      </c>
      <c r="X783" s="376" t="n">
        <f aca="false">+[2]data1cf!W783</f>
        <v>9596.12846408982</v>
      </c>
      <c r="Y783" s="376" t="n">
        <f aca="false">+[2]data1cf!X783</f>
        <v>9119.05193620946</v>
      </c>
      <c r="Z783" s="376" t="n">
        <f aca="false">+[2]data1cf!Y783</f>
        <v>8642.0025980732</v>
      </c>
      <c r="AA783" s="376" t="n">
        <f aca="false">+[2]data1cf!Z783</f>
        <v>8164.98126537337</v>
      </c>
      <c r="AB783" s="376"/>
      <c r="AC783" s="377" t="n">
        <f aca="false">XNPV(0.1,B783:AA783,$B$1:$AA$1)</f>
        <v>37912.640170121</v>
      </c>
      <c r="AD783" s="377" t="n">
        <f aca="false">SUMPRODUCT(B783:AA783,$B$1010:$AA$1010)</f>
        <v>68808.7983897859</v>
      </c>
      <c r="AE783" s="378" t="n">
        <f aca="false">SUMPRODUCT(B783:AA783,$B$1012:$AA$1012)</f>
        <v>51000.2272549892</v>
      </c>
      <c r="AF783" s="379" t="n">
        <f aca="false">XIRR(B783:AA783,$B$1:$AA$1)</f>
        <v>0.16104213328534</v>
      </c>
      <c r="AG783" s="380" t="n">
        <f aca="false">1-EXP(-(1/0.25)*(AD783/ABS($AD$1010)))</f>
        <v>0.974486073761342</v>
      </c>
    </row>
    <row r="784" customFormat="false" ht="12.75" hidden="false" customHeight="false" outlineLevel="0" collapsed="false">
      <c r="A784" s="371"/>
      <c r="B784" s="376" t="n">
        <f aca="false">+[2]data1cf!A784</f>
        <v>-88983.044677888</v>
      </c>
      <c r="C784" s="376" t="n">
        <f aca="false">+[2]data1cf!B784</f>
        <v>12759.223305283</v>
      </c>
      <c r="D784" s="376" t="n">
        <f aca="false">+[2]data1cf!C784</f>
        <v>19753.1539609839</v>
      </c>
      <c r="E784" s="376" t="n">
        <f aca="false">+[2]data1cf!D784</f>
        <v>18550.9503334927</v>
      </c>
      <c r="F784" s="376" t="n">
        <f aca="false">+[2]data1cf!E784</f>
        <v>17212.9212567438</v>
      </c>
      <c r="G784" s="376" t="n">
        <f aca="false">+[2]data1cf!F784</f>
        <v>16322.4967260194</v>
      </c>
      <c r="H784" s="376" t="n">
        <f aca="false">+[2]data1cf!G784</f>
        <v>15200.445945641</v>
      </c>
      <c r="I784" s="376" t="n">
        <f aca="false">+[2]data1cf!H784</f>
        <v>14313.7295430045</v>
      </c>
      <c r="J784" s="376" t="n">
        <f aca="false">+[2]data1cf!I784</f>
        <v>13707.3248520909</v>
      </c>
      <c r="K784" s="376" t="n">
        <f aca="false">+[2]data1cf!J784</f>
        <v>13179.1204551689</v>
      </c>
      <c r="L784" s="376" t="n">
        <f aca="false">+[2]data1cf!K784</f>
        <v>12504.3315945178</v>
      </c>
      <c r="M784" s="376" t="n">
        <f aca="false">+[2]data1cf!L784</f>
        <v>11916.3932120198</v>
      </c>
      <c r="N784" s="376" t="n">
        <f aca="false">+[2]data1cf!M784</f>
        <v>11301.4102791528</v>
      </c>
      <c r="O784" s="376" t="n">
        <f aca="false">+[2]data1cf!N784</f>
        <v>10764.9145549468</v>
      </c>
      <c r="P784" s="376" t="n">
        <f aca="false">+[2]data1cf!O784</f>
        <v>11616.0856905349</v>
      </c>
      <c r="Q784" s="376" t="n">
        <f aca="false">+[2]data1cf!P784</f>
        <v>12680.1612901937</v>
      </c>
      <c r="R784" s="376" t="n">
        <f aca="false">+[2]data1cf!Q784</f>
        <v>11413.6051621141</v>
      </c>
      <c r="S784" s="376" t="n">
        <f aca="false">+[2]data1cf!R784</f>
        <v>8398.62659021179</v>
      </c>
      <c r="T784" s="376" t="n">
        <f aca="false">+[2]data1cf!S784</f>
        <v>7935.16995653264</v>
      </c>
      <c r="U784" s="376" t="n">
        <f aca="false">+[2]data1cf!T784</f>
        <v>7471.73610143677</v>
      </c>
      <c r="V784" s="376" t="n">
        <f aca="false">+[2]data1cf!U784</f>
        <v>7008.32570828171</v>
      </c>
      <c r="W784" s="376" t="n">
        <f aca="false">+[2]data1cf!V784</f>
        <v>9833.21891395233</v>
      </c>
      <c r="X784" s="376" t="n">
        <f aca="false">+[2]data1cf!W784</f>
        <v>9369.85757736928</v>
      </c>
      <c r="Y784" s="376" t="n">
        <f aca="false">+[2]data1cf!X784</f>
        <v>8906.52187828241</v>
      </c>
      <c r="Z784" s="376" t="n">
        <f aca="false">+[2]data1cf!Y784</f>
        <v>8443.21258581659</v>
      </c>
      <c r="AA784" s="376" t="n">
        <f aca="false">+[2]data1cf!Z784</f>
        <v>7979.93049217048</v>
      </c>
      <c r="AB784" s="376"/>
      <c r="AC784" s="377" t="n">
        <f aca="false">XNPV(0.1,B784:AA784,$B$1:$AA$1)</f>
        <v>37331.6711293293</v>
      </c>
      <c r="AD784" s="377" t="n">
        <f aca="false">SUMPRODUCT(B784:AA784,$B$1010:$AA$1010)</f>
        <v>67456.6928311898</v>
      </c>
      <c r="AE784" s="378" t="n">
        <f aca="false">SUMPRODUCT(B784:AA784,$B$1012:$AA$1012)</f>
        <v>50086.8882044828</v>
      </c>
      <c r="AF784" s="379" t="n">
        <f aca="false">XIRR(B784:AA784,$B$1:$AA$1)</f>
        <v>0.161847234472115</v>
      </c>
      <c r="AG784" s="380" t="n">
        <f aca="false">1-EXP(-(1/0.25)*(AD784/ABS($AD$1010)))</f>
        <v>0.972578928881061</v>
      </c>
    </row>
    <row r="785" customFormat="false" ht="12.75" hidden="false" customHeight="false" outlineLevel="0" collapsed="false">
      <c r="A785" s="371"/>
      <c r="B785" s="376" t="n">
        <f aca="false">+[2]data1cf!A785</f>
        <v>-96778.7652387295</v>
      </c>
      <c r="C785" s="376" t="n">
        <f aca="false">+[2]data1cf!B785</f>
        <v>13722.1963490747</v>
      </c>
      <c r="D785" s="376" t="n">
        <f aca="false">+[2]data1cf!C785</f>
        <v>21243.9735889769</v>
      </c>
      <c r="E785" s="376" t="n">
        <f aca="false">+[2]data1cf!D785</f>
        <v>20036.2449502283</v>
      </c>
      <c r="F785" s="376" t="n">
        <f aca="false">+[2]data1cf!E785</f>
        <v>18568.4817150746</v>
      </c>
      <c r="G785" s="376" t="n">
        <f aca="false">+[2]data1cf!F785</f>
        <v>17599.4968241577</v>
      </c>
      <c r="H785" s="376" t="n">
        <f aca="false">+[2]data1cf!G785</f>
        <v>16379.6953413671</v>
      </c>
      <c r="I785" s="376" t="n">
        <f aca="false">+[2]data1cf!H785</f>
        <v>15415.2945515905</v>
      </c>
      <c r="J785" s="376" t="n">
        <f aca="false">+[2]data1cf!I785</f>
        <v>14755.7633180388</v>
      </c>
      <c r="K785" s="376" t="n">
        <f aca="false">+[2]data1cf!J785</f>
        <v>14180.7155766386</v>
      </c>
      <c r="L785" s="376" t="n">
        <f aca="false">+[2]data1cf!K785</f>
        <v>13447.3769565709</v>
      </c>
      <c r="M785" s="376" t="n">
        <f aca="false">+[2]data1cf!L785</f>
        <v>12807.9298472863</v>
      </c>
      <c r="N785" s="376" t="n">
        <f aca="false">+[2]data1cf!M785</f>
        <v>12139.0688401</v>
      </c>
      <c r="O785" s="376" t="n">
        <f aca="false">+[2]data1cf!N785</f>
        <v>11554.9845256537</v>
      </c>
      <c r="P785" s="376" t="n">
        <f aca="false">+[2]data1cf!O785</f>
        <v>12481.3126672784</v>
      </c>
      <c r="Q785" s="376" t="n">
        <f aca="false">+[2]data1cf!P785</f>
        <v>13638.6109259345</v>
      </c>
      <c r="R785" s="376" t="n">
        <f aca="false">+[2]data1cf!Q785</f>
        <v>12261.0930108665</v>
      </c>
      <c r="S785" s="376" t="n">
        <f aca="false">+[2]data1cf!R785</f>
        <v>8981.97501185691</v>
      </c>
      <c r="T785" s="376" t="n">
        <f aca="false">+[2]data1cf!S785</f>
        <v>8477.9153799177</v>
      </c>
      <c r="U785" s="376" t="n">
        <f aca="false">+[2]data1cf!T785</f>
        <v>7973.88052217196</v>
      </c>
      <c r="V785" s="376" t="n">
        <f aca="false">+[2]data1cf!U785</f>
        <v>7469.87118184551</v>
      </c>
      <c r="W785" s="376" t="n">
        <f aca="false">+[2]data1cf!V785</f>
        <v>10542.2506150929</v>
      </c>
      <c r="X785" s="376" t="n">
        <f aca="false">+[2]data1cf!W785</f>
        <v>10038.2946291385</v>
      </c>
      <c r="Y785" s="376" t="n">
        <f aca="false">+[2]data1cf!X785</f>
        <v>9534.36652675702</v>
      </c>
      <c r="Z785" s="376" t="n">
        <f aca="false">+[2]data1cf!Y785</f>
        <v>9030.46714445579</v>
      </c>
      <c r="AA785" s="376" t="n">
        <f aca="false">+[2]data1cf!Z785</f>
        <v>8526.59734383718</v>
      </c>
      <c r="AB785" s="376"/>
      <c r="AC785" s="377" t="n">
        <f aca="false">XNPV(0.1,B785:AA785,$B$1:$AA$1)</f>
        <v>39153.637586028</v>
      </c>
      <c r="AD785" s="377" t="n">
        <f aca="false">SUMPRODUCT(B785:AA785,$B$1010:$AA$1010)</f>
        <v>71567.0409156855</v>
      </c>
      <c r="AE785" s="378" t="n">
        <f aca="false">SUMPRODUCT(B785:AA785,$B$1012:$AA$1012)</f>
        <v>52896.8992091448</v>
      </c>
      <c r="AF785" s="379" t="n">
        <f aca="false">XIRR(B785:AA785,$B$1:$AA$1)</f>
        <v>0.159789621416382</v>
      </c>
      <c r="AG785" s="380" t="n">
        <f aca="false">1-EXP(-(1/0.25)*(AD785/ABS($AD$1010)))</f>
        <v>0.977975198920665</v>
      </c>
    </row>
    <row r="786" customFormat="false" ht="12.75" hidden="false" customHeight="false" outlineLevel="0" collapsed="false">
      <c r="A786" s="371"/>
      <c r="B786" s="376" t="n">
        <f aca="false">+[2]data1cf!A786</f>
        <v>-102292.815476409</v>
      </c>
      <c r="C786" s="376" t="n">
        <f aca="false">+[2]data1cf!B786</f>
        <v>14371.476261351</v>
      </c>
      <c r="D786" s="376" t="n">
        <f aca="false">+[2]data1cf!C786</f>
        <v>22314.6314690985</v>
      </c>
      <c r="E786" s="376" t="n">
        <f aca="false">+[2]data1cf!D786</f>
        <v>21021.1924889144</v>
      </c>
      <c r="F786" s="376" t="n">
        <f aca="false">+[2]data1cf!E786</f>
        <v>19527.2934643044</v>
      </c>
      <c r="G786" s="376" t="n">
        <f aca="false">+[2]data1cf!F786</f>
        <v>18502.7414491671</v>
      </c>
      <c r="H786" s="376" t="n">
        <f aca="false">+[2]data1cf!G786</f>
        <v>17213.7991756488</v>
      </c>
      <c r="I786" s="376" t="n">
        <f aca="false">+[2]data1cf!H786</f>
        <v>16194.4508527954</v>
      </c>
      <c r="J786" s="376" t="n">
        <f aca="false">+[2]data1cf!I786</f>
        <v>15497.3422814244</v>
      </c>
      <c r="K786" s="376" t="n">
        <f aca="false">+[2]data1cf!J786</f>
        <v>14889.161418751</v>
      </c>
      <c r="L786" s="376" t="n">
        <f aca="false">+[2]data1cf!K786</f>
        <v>14114.409524271</v>
      </c>
      <c r="M786" s="376" t="n">
        <f aca="false">+[2]data1cf!L786</f>
        <v>13438.5293867675</v>
      </c>
      <c r="N786" s="376" t="n">
        <f aca="false">+[2]data1cf!M786</f>
        <v>12731.5594701882</v>
      </c>
      <c r="O786" s="376" t="n">
        <f aca="false">+[2]data1cf!N786</f>
        <v>12113.8149090364</v>
      </c>
      <c r="P786" s="376" t="n">
        <f aca="false">+[2]data1cf!O786</f>
        <v>13093.3029226402</v>
      </c>
      <c r="Q786" s="376" t="n">
        <f aca="false">+[2]data1cf!P786</f>
        <v>14316.5392072927</v>
      </c>
      <c r="R786" s="376" t="n">
        <f aca="false">+[2]data1cf!Q786</f>
        <v>12860.5360690639</v>
      </c>
      <c r="S786" s="376" t="n">
        <f aca="false">+[2]data1cf!R786</f>
        <v>9394.58760846271</v>
      </c>
      <c r="T786" s="376" t="n">
        <f aca="false">+[2]data1cf!S786</f>
        <v>8861.80876186476</v>
      </c>
      <c r="U786" s="376" t="n">
        <f aca="false">+[2]data1cf!T786</f>
        <v>8329.05610099045</v>
      </c>
      <c r="V786" s="376" t="n">
        <f aca="false">+[2]data1cf!U786</f>
        <v>7796.33041141152</v>
      </c>
      <c r="W786" s="376" t="n">
        <f aca="false">+[2]data1cf!V786</f>
        <v>11043.761205382</v>
      </c>
      <c r="X786" s="376" t="n">
        <f aca="false">+[2]data1cf!W786</f>
        <v>10511.0919100846</v>
      </c>
      <c r="Y786" s="376" t="n">
        <f aca="false">+[2]data1cf!X786</f>
        <v>9978.45208704977</v>
      </c>
      <c r="Z786" s="376" t="n">
        <f aca="false">+[2]data1cf!Y786</f>
        <v>9445.84262044554</v>
      </c>
      <c r="AA786" s="376" t="n">
        <f aca="false">+[2]data1cf!Z786</f>
        <v>8913.26442096477</v>
      </c>
      <c r="AB786" s="376"/>
      <c r="AC786" s="377" t="n">
        <f aca="false">XNPV(0.1,B786:AA786,$B$1:$AA$1)</f>
        <v>40377.464124039</v>
      </c>
      <c r="AD786" s="377" t="n">
        <f aca="false">SUMPRODUCT(B786:AA786,$B$1010:$AA$1010)</f>
        <v>74402.7855165694</v>
      </c>
      <c r="AE786" s="378" t="n">
        <f aca="false">SUMPRODUCT(B786:AA786,$B$1012:$AA$1012)</f>
        <v>54815.6493032716</v>
      </c>
      <c r="AF786" s="379" t="n">
        <f aca="false">XIRR(B786:AA786,$B$1:$AA$1)</f>
        <v>0.158406792439508</v>
      </c>
      <c r="AG786" s="380" t="n">
        <f aca="false">1-EXP(-(1/0.25)*(AD786/ABS($AD$1010)))</f>
        <v>0.981065572257343</v>
      </c>
    </row>
    <row r="787" customFormat="false" ht="12.75" hidden="false" customHeight="false" outlineLevel="0" collapsed="false">
      <c r="A787" s="371"/>
      <c r="B787" s="376" t="n">
        <f aca="false">+[2]data1cf!A787</f>
        <v>-108413.769624866</v>
      </c>
      <c r="C787" s="376" t="n">
        <f aca="false">+[2]data1cf!B787</f>
        <v>15098.7070271273</v>
      </c>
      <c r="D787" s="376" t="n">
        <f aca="false">+[2]data1cf!C787</f>
        <v>23532.3744216054</v>
      </c>
      <c r="E787" s="376" t="n">
        <f aca="false">+[2]data1cf!D787</f>
        <v>22184.8708727749</v>
      </c>
      <c r="F787" s="376" t="n">
        <f aca="false">+[2]data1cf!E787</f>
        <v>20591.6368237344</v>
      </c>
      <c r="G787" s="376" t="n">
        <f aca="false">+[2]data1cf!F787</f>
        <v>19505.401689138</v>
      </c>
      <c r="H787" s="376" t="n">
        <f aca="false">+[2]data1cf!G787</f>
        <v>18139.7086441196</v>
      </c>
      <c r="I787" s="376" t="n">
        <f aca="false">+[2]data1cf!H787</f>
        <v>17059.3649882466</v>
      </c>
      <c r="J787" s="376" t="n">
        <f aca="false">+[2]data1cf!I787</f>
        <v>16320.5431295642</v>
      </c>
      <c r="K787" s="376" t="n">
        <f aca="false">+[2]data1cf!J787</f>
        <v>15675.5823487968</v>
      </c>
      <c r="L787" s="376" t="n">
        <f aca="false">+[2]data1cf!K787</f>
        <v>14854.8590280715</v>
      </c>
      <c r="M787" s="376" t="n">
        <f aca="false">+[2]data1cf!L787</f>
        <v>14138.5358612873</v>
      </c>
      <c r="N787" s="376" t="n">
        <f aca="false">+[2]data1cf!M787</f>
        <v>13389.2625784005</v>
      </c>
      <c r="O787" s="376" t="n">
        <f aca="false">+[2]data1cf!N787</f>
        <v>12734.1529556644</v>
      </c>
      <c r="P787" s="376" t="n">
        <f aca="false">+[2]data1cf!O787</f>
        <v>13772.6518822806</v>
      </c>
      <c r="Q787" s="376" t="n">
        <f aca="false">+[2]data1cf!P787</f>
        <v>15069.0836614184</v>
      </c>
      <c r="R787" s="376" t="n">
        <f aca="false">+[2]data1cf!Q787</f>
        <v>13525.9568243491</v>
      </c>
      <c r="S787" s="376" t="n">
        <f aca="false">+[2]data1cf!R787</f>
        <v>9852.61440837141</v>
      </c>
      <c r="T787" s="376" t="n">
        <f aca="false">+[2]data1cf!S787</f>
        <v>9287.95536690243</v>
      </c>
      <c r="U787" s="376" t="n">
        <f aca="false">+[2]data1cf!T787</f>
        <v>8723.32407804734</v>
      </c>
      <c r="V787" s="376" t="n">
        <f aca="false">+[2]data1cf!U787</f>
        <v>8158.72137438455</v>
      </c>
      <c r="W787" s="376" t="n">
        <f aca="false">+[2]data1cf!V787</f>
        <v>11600.4705561871</v>
      </c>
      <c r="X787" s="376" t="n">
        <f aca="false">+[2]data1cf!W787</f>
        <v>11035.927621303</v>
      </c>
      <c r="Y787" s="376" t="n">
        <f aca="false">+[2]data1cf!X787</f>
        <v>10471.4159222302</v>
      </c>
      <c r="Z787" s="376" t="n">
        <f aca="false">+[2]data1cf!Y787</f>
        <v>9906.93639604324</v>
      </c>
      <c r="AA787" s="376" t="n">
        <f aca="false">+[2]data1cf!Z787</f>
        <v>9342.49000792862</v>
      </c>
      <c r="AB787" s="376"/>
      <c r="AC787" s="377" t="n">
        <f aca="false">XNPV(0.1,B787:AA787,$B$1:$AA$1)</f>
        <v>41818.8713528912</v>
      </c>
      <c r="AD787" s="377" t="n">
        <f aca="false">SUMPRODUCT(B787:AA787,$B$1010:$AA$1010)</f>
        <v>77643.0137671913</v>
      </c>
      <c r="AE787" s="378" t="n">
        <f aca="false">SUMPRODUCT(B787:AA787,$B$1012:$AA$1012)</f>
        <v>57034.0566526418</v>
      </c>
      <c r="AF787" s="379" t="n">
        <f aca="false">XIRR(B787:AA787,$B$1:$AA$1)</f>
        <v>0.157168172322827</v>
      </c>
      <c r="AG787" s="380" t="n">
        <f aca="false">1-EXP(-(1/0.25)*(AD787/ABS($AD$1010)))</f>
        <v>0.984069594932066</v>
      </c>
    </row>
    <row r="788" customFormat="false" ht="12.75" hidden="false" customHeight="false" outlineLevel="0" collapsed="false">
      <c r="A788" s="371"/>
      <c r="B788" s="376" t="n">
        <f aca="false">+[2]data1cf!A788</f>
        <v>-101379.022732352</v>
      </c>
      <c r="C788" s="376" t="n">
        <f aca="false">+[2]data1cf!B788</f>
        <v>14245.7615987289</v>
      </c>
      <c r="D788" s="376" t="n">
        <f aca="false">+[2]data1cf!C788</f>
        <v>22120.2883515453</v>
      </c>
      <c r="E788" s="376" t="n">
        <f aca="false">+[2]data1cf!D788</f>
        <v>21006.5260166666</v>
      </c>
      <c r="F788" s="376" t="n">
        <f aca="false">+[2]data1cf!E788</f>
        <v>19368.3984267918</v>
      </c>
      <c r="G788" s="376" t="n">
        <f aca="false">+[2]data1cf!F788</f>
        <v>18353.0550392027</v>
      </c>
      <c r="H788" s="376" t="n">
        <f aca="false">+[2]data1cf!G788</f>
        <v>17075.5708319265</v>
      </c>
      <c r="I788" s="376" t="n">
        <f aca="false">+[2]data1cf!H788</f>
        <v>16065.3284574894</v>
      </c>
      <c r="J788" s="376" t="n">
        <f aca="false">+[2]data1cf!I788</f>
        <v>15374.447232109</v>
      </c>
      <c r="K788" s="376" t="n">
        <f aca="false">+[2]data1cf!J788</f>
        <v>14771.7572163635</v>
      </c>
      <c r="L788" s="376" t="n">
        <f aca="false">+[2]data1cf!K788</f>
        <v>14003.8683623047</v>
      </c>
      <c r="M788" s="376" t="n">
        <f aca="false">+[2]data1cf!L788</f>
        <v>13334.0259349046</v>
      </c>
      <c r="N788" s="376" t="n">
        <f aca="false">+[2]data1cf!M788</f>
        <v>12633.3714567755</v>
      </c>
      <c r="O788" s="376" t="n">
        <f aca="false">+[2]data1cf!N788</f>
        <v>12021.2050981929</v>
      </c>
      <c r="P788" s="376" t="n">
        <f aca="false">+[2]data1cf!O788</f>
        <v>12991.883415984</v>
      </c>
      <c r="Q788" s="376" t="n">
        <f aca="false">+[2]data1cf!P788</f>
        <v>14204.1923990858</v>
      </c>
      <c r="R788" s="376" t="n">
        <f aca="false">+[2]data1cf!Q788</f>
        <v>12761.1958937944</v>
      </c>
      <c r="S788" s="376" t="n">
        <f aca="false">+[2]data1cf!R788</f>
        <v>9326.20912429363</v>
      </c>
      <c r="T788" s="376" t="n">
        <f aca="false">+[2]data1cf!S788</f>
        <v>8798.18964854632</v>
      </c>
      <c r="U788" s="376" t="n">
        <f aca="false">+[2]data1cf!T788</f>
        <v>8270.19612460276</v>
      </c>
      <c r="V788" s="376" t="n">
        <f aca="false">+[2]data1cf!U788</f>
        <v>7742.22933101708</v>
      </c>
      <c r="W788" s="376" t="n">
        <f aca="false">+[2]data1cf!V788</f>
        <v>10960.6504757514</v>
      </c>
      <c r="X788" s="376" t="n">
        <f aca="false">+[2]data1cf!W788</f>
        <v>10432.739572671</v>
      </c>
      <c r="Y788" s="376" t="n">
        <f aca="false">+[2]data1cf!X788</f>
        <v>9904.85787857435</v>
      </c>
      <c r="Z788" s="376" t="n">
        <f aca="false">+[2]data1cf!Y788</f>
        <v>9377.00626973101</v>
      </c>
      <c r="AA788" s="376" t="n">
        <f aca="false">+[2]data1cf!Z788</f>
        <v>8849.18564869856</v>
      </c>
      <c r="AB788" s="376"/>
      <c r="AC788" s="377" t="n">
        <f aca="false">XNPV(0.1,B788:AA788,$B$1:$AA$1)</f>
        <v>40255.7941328112</v>
      </c>
      <c r="AD788" s="377" t="n">
        <f aca="false">SUMPRODUCT(B788:AA788,$B$1010:$AA$1010)</f>
        <v>74026.9342130141</v>
      </c>
      <c r="AE788" s="378" t="n">
        <f aca="false">SUMPRODUCT(B788:AA788,$B$1012:$AA$1012)</f>
        <v>54586.3618409486</v>
      </c>
      <c r="AF788" s="379" t="n">
        <f aca="false">XIRR(B788:AA788,$B$1:$AA$1)</f>
        <v>0.158758878527861</v>
      </c>
      <c r="AG788" s="380" t="n">
        <f aca="false">1-EXP(-(1/0.25)*(AD788/ABS($AD$1010)))</f>
        <v>0.98068232857183</v>
      </c>
    </row>
    <row r="789" customFormat="false" ht="12.75" hidden="false" customHeight="false" outlineLevel="0" collapsed="false">
      <c r="A789" s="371"/>
      <c r="B789" s="376" t="n">
        <f aca="false">+[2]data1cf!A789</f>
        <v>-103022.618016166</v>
      </c>
      <c r="C789" s="376" t="n">
        <f aca="false">+[2]data1cf!B789</f>
        <v>14455.056446467</v>
      </c>
      <c r="D789" s="376" t="n">
        <f aca="false">+[2]data1cf!C789</f>
        <v>22428.1413334326</v>
      </c>
      <c r="E789" s="376" t="n">
        <f aca="false">+[2]data1cf!D789</f>
        <v>21144.8213989712</v>
      </c>
      <c r="F789" s="376" t="n">
        <f aca="false">+[2]data1cf!E789</f>
        <v>19654.195327649</v>
      </c>
      <c r="G789" s="376" t="n">
        <f aca="false">+[2]data1cf!F789</f>
        <v>18622.2888223212</v>
      </c>
      <c r="H789" s="376" t="n">
        <f aca="false">+[2]data1cf!G789</f>
        <v>17324.1955395631</v>
      </c>
      <c r="I789" s="376" t="n">
        <f aca="false">+[2]data1cf!H789</f>
        <v>16297.5747314286</v>
      </c>
      <c r="J789" s="376" t="n">
        <f aca="false">+[2]data1cf!I789</f>
        <v>15595.4926767928</v>
      </c>
      <c r="K789" s="376" t="n">
        <f aca="false">+[2]data1cf!J789</f>
        <v>14982.9265374148</v>
      </c>
      <c r="L789" s="376" t="n">
        <f aca="false">+[2]data1cf!K789</f>
        <v>14202.6934609465</v>
      </c>
      <c r="M789" s="376" t="n">
        <f aca="false">+[2]data1cf!L789</f>
        <v>13521.9912932875</v>
      </c>
      <c r="N789" s="376" t="n">
        <f aca="false">+[2]data1cf!M789</f>
        <v>12809.9775382113</v>
      </c>
      <c r="O789" s="376" t="n">
        <f aca="false">+[2]data1cf!N789</f>
        <v>12187.7779335841</v>
      </c>
      <c r="P789" s="376" t="n">
        <f aca="false">+[2]data1cf!O789</f>
        <v>13174.3018296901</v>
      </c>
      <c r="Q789" s="376" t="n">
        <f aca="false">+[2]data1cf!P789</f>
        <v>14406.2652272205</v>
      </c>
      <c r="R789" s="376" t="n">
        <f aca="false">+[2]data1cf!Q789</f>
        <v>12939.874313631</v>
      </c>
      <c r="S789" s="376" t="n">
        <f aca="false">+[2]data1cf!R789</f>
        <v>9449.19823186276</v>
      </c>
      <c r="T789" s="376" t="n">
        <f aca="false">+[2]data1cf!S789</f>
        <v>8912.61830350197</v>
      </c>
      <c r="U789" s="376" t="n">
        <f aca="false">+[2]data1cf!T789</f>
        <v>8376.06474768546</v>
      </c>
      <c r="V789" s="376" t="n">
        <f aca="false">+[2]data1cf!U789</f>
        <v>7839.53835558956</v>
      </c>
      <c r="W789" s="376" t="n">
        <f aca="false">+[2]data1cf!V789</f>
        <v>11110.1377682953</v>
      </c>
      <c r="X789" s="376" t="n">
        <f aca="false">+[2]data1cf!W789</f>
        <v>10573.6681728228</v>
      </c>
      <c r="Y789" s="376" t="n">
        <f aca="false">+[2]data1cf!X789</f>
        <v>10037.2282598813</v>
      </c>
      <c r="Z789" s="376" t="n">
        <f aca="false">+[2]data1cf!Y789</f>
        <v>9500.81891994655</v>
      </c>
      <c r="AA789" s="376" t="n">
        <f aca="false">+[2]data1cf!Z789</f>
        <v>8964.44107020892</v>
      </c>
      <c r="AB789" s="376"/>
      <c r="AC789" s="377" t="n">
        <f aca="false">XNPV(0.1,B789:AA789,$B$1:$AA$1)</f>
        <v>40508.9490941277</v>
      </c>
      <c r="AD789" s="377" t="n">
        <f aca="false">SUMPRODUCT(B789:AA789,$B$1010:$AA$1010)</f>
        <v>74744.761447993</v>
      </c>
      <c r="AE789" s="378" t="n">
        <f aca="false">SUMPRODUCT(B789:AA789,$B$1012:$AA$1012)</f>
        <v>55037.410533881</v>
      </c>
      <c r="AF789" s="379" t="n">
        <f aca="false">XIRR(B789:AA789,$B$1:$AA$1)</f>
        <v>0.158181459855178</v>
      </c>
      <c r="AG789" s="380" t="n">
        <f aca="false">1-EXP(-(1/0.25)*(AD789/ABS($AD$1010)))</f>
        <v>0.981407664185975</v>
      </c>
    </row>
    <row r="790" customFormat="false" ht="12.75" hidden="false" customHeight="false" outlineLevel="0" collapsed="false">
      <c r="A790" s="371"/>
      <c r="B790" s="376" t="n">
        <f aca="false">+[2]data1cf!A790</f>
        <v>-113452.254420135</v>
      </c>
      <c r="C790" s="376" t="n">
        <f aca="false">+[2]data1cf!B790</f>
        <v>15717.4644547811</v>
      </c>
      <c r="D790" s="376" t="n">
        <f aca="false">+[2]data1cf!C790</f>
        <v>24496.0937262337</v>
      </c>
      <c r="E790" s="376" t="n">
        <f aca="false">+[2]data1cf!D790</f>
        <v>23058.4557261993</v>
      </c>
      <c r="F790" s="376" t="n">
        <f aca="false">+[2]data1cf!E790</f>
        <v>21467.7547791003</v>
      </c>
      <c r="G790" s="376" t="n">
        <f aca="false">+[2]data1cf!F790</f>
        <v>20330.7449691866</v>
      </c>
      <c r="H790" s="376" t="n">
        <f aca="false">+[2]data1cf!G790</f>
        <v>18901.8742584237</v>
      </c>
      <c r="I790" s="376" t="n">
        <f aca="false">+[2]data1cf!H790</f>
        <v>17771.3220810445</v>
      </c>
      <c r="J790" s="376" t="n">
        <f aca="false">+[2]data1cf!I790</f>
        <v>16998.1637841562</v>
      </c>
      <c r="K790" s="376" t="n">
        <f aca="false">+[2]data1cf!J790</f>
        <v>16322.9274852926</v>
      </c>
      <c r="L790" s="376" t="n">
        <f aca="false">+[2]data1cf!K790</f>
        <v>15464.3626244191</v>
      </c>
      <c r="M790" s="376" t="n">
        <f aca="false">+[2]data1cf!L790</f>
        <v>14714.7486367657</v>
      </c>
      <c r="N790" s="376" t="n">
        <f aca="false">+[2]data1cf!M790</f>
        <v>13930.6531900856</v>
      </c>
      <c r="O790" s="376" t="n">
        <f aca="false">+[2]data1cf!N790</f>
        <v>13244.7863863445</v>
      </c>
      <c r="P790" s="376" t="n">
        <f aca="false">+[2]data1cf!O790</f>
        <v>14331.8603522041</v>
      </c>
      <c r="Q790" s="376" t="n">
        <f aca="false">+[2]data1cf!P790</f>
        <v>15688.5432583887</v>
      </c>
      <c r="R790" s="376" t="n">
        <f aca="false">+[2]data1cf!Q790</f>
        <v>14073.7002441894</v>
      </c>
      <c r="S790" s="376" t="n">
        <f aca="false">+[2]data1cf!R790</f>
        <v>10229.6407691632</v>
      </c>
      <c r="T790" s="376" t="n">
        <f aca="false">+[2]data1cf!S790</f>
        <v>9638.73943388963</v>
      </c>
      <c r="U790" s="376" t="n">
        <f aca="false">+[2]data1cf!T790</f>
        <v>9047.86714102119</v>
      </c>
      <c r="V790" s="376" t="n">
        <f aca="false">+[2]data1cf!U790</f>
        <v>8457.02476182995</v>
      </c>
      <c r="W790" s="376" t="n">
        <f aca="false">+[2]data1cf!V790</f>
        <v>12058.7278035679</v>
      </c>
      <c r="X790" s="376" t="n">
        <f aca="false">+[2]data1cf!W790</f>
        <v>11467.9479708844</v>
      </c>
      <c r="Y790" s="376" t="n">
        <f aca="false">+[2]data1cf!X790</f>
        <v>10877.2008256836</v>
      </c>
      <c r="Z790" s="376" t="n">
        <f aca="false">+[2]data1cf!Y790</f>
        <v>10286.4873485901</v>
      </c>
      <c r="AA790" s="376" t="n">
        <f aca="false">+[2]data1cf!Z790</f>
        <v>9695.80854964701</v>
      </c>
      <c r="AB790" s="376"/>
      <c r="AC790" s="377" t="n">
        <f aca="false">XNPV(0.1,B790:AA790,$B$1:$AA$1)</f>
        <v>42928.4046947835</v>
      </c>
      <c r="AD790" s="377" t="n">
        <f aca="false">SUMPRODUCT(B790:AA790,$B$1010:$AA$1010)</f>
        <v>80222.745908123</v>
      </c>
      <c r="AE790" s="378" t="n">
        <f aca="false">SUMPRODUCT(B790:AA790,$B$1012:$AA$1012)</f>
        <v>58777.0122696697</v>
      </c>
      <c r="AF790" s="379" t="n">
        <f aca="false">XIRR(B790:AA790,$B$1:$AA$1)</f>
        <v>0.156131224772205</v>
      </c>
      <c r="AG790" s="380" t="n">
        <f aca="false">1-EXP(-(1/0.25)*(AD790/ABS($AD$1010)))</f>
        <v>0.986116632841799</v>
      </c>
    </row>
    <row r="791" customFormat="false" ht="12.75" hidden="false" customHeight="false" outlineLevel="0" collapsed="false">
      <c r="A791" s="371"/>
      <c r="B791" s="376" t="n">
        <f aca="false">+[2]data1cf!A791</f>
        <v>-89275.6079214346</v>
      </c>
      <c r="C791" s="376" t="n">
        <f aca="false">+[2]data1cf!B791</f>
        <v>12861.9371920759</v>
      </c>
      <c r="D791" s="376" t="n">
        <f aca="false">+[2]data1cf!C791</f>
        <v>19776.3850485419</v>
      </c>
      <c r="E791" s="376" t="n">
        <f aca="false">+[2]data1cf!D791</f>
        <v>18596.9669825237</v>
      </c>
      <c r="F791" s="376" t="n">
        <f aca="false">+[2]data1cf!E791</f>
        <v>17263.7936759664</v>
      </c>
      <c r="G791" s="376" t="n">
        <f aca="false">+[2]data1cf!F791</f>
        <v>16370.4208772002</v>
      </c>
      <c r="H791" s="376" t="n">
        <f aca="false">+[2]data1cf!G791</f>
        <v>15244.70164022</v>
      </c>
      <c r="I791" s="376" t="n">
        <f aca="false">+[2]data1cf!H791</f>
        <v>14355.06984367</v>
      </c>
      <c r="J791" s="376" t="n">
        <f aca="false">+[2]data1cf!I791</f>
        <v>13746.6713827757</v>
      </c>
      <c r="K791" s="376" t="n">
        <f aca="false">+[2]data1cf!J791</f>
        <v>13216.7090161199</v>
      </c>
      <c r="L791" s="376" t="n">
        <f aca="false">+[2]data1cf!K791</f>
        <v>12539.7228592227</v>
      </c>
      <c r="M791" s="376" t="n">
        <f aca="false">+[2]data1cf!L791</f>
        <v>11949.8514212666</v>
      </c>
      <c r="N791" s="376" t="n">
        <f aca="false">+[2]data1cf!M791</f>
        <v>11332.8465144133</v>
      </c>
      <c r="O791" s="376" t="n">
        <f aca="false">+[2]data1cf!N791</f>
        <v>10794.5648523702</v>
      </c>
      <c r="P791" s="376" t="n">
        <f aca="false">+[2]data1cf!O791</f>
        <v>11648.5565325494</v>
      </c>
      <c r="Q791" s="376" t="n">
        <f aca="false">+[2]data1cf!P791</f>
        <v>12716.1306572355</v>
      </c>
      <c r="R791" s="376" t="n">
        <f aca="false">+[2]data1cf!Q791</f>
        <v>11445.4102777493</v>
      </c>
      <c r="S791" s="376" t="n">
        <f aca="false">+[2]data1cf!R791</f>
        <v>8420.51889702581</v>
      </c>
      <c r="T791" s="376" t="n">
        <f aca="false">+[2]data1cf!S791</f>
        <v>7955.53848568224</v>
      </c>
      <c r="U791" s="376" t="n">
        <f aca="false">+[2]data1cf!T791</f>
        <v>7490.5809278146</v>
      </c>
      <c r="V791" s="376" t="n">
        <f aca="false">+[2]data1cf!U791</f>
        <v>7025.6469090272</v>
      </c>
      <c r="W791" s="376" t="n">
        <f aca="false">+[2]data1cf!V791</f>
        <v>9859.82795062112</v>
      </c>
      <c r="X791" s="376" t="n">
        <f aca="false">+[2]data1cf!W791</f>
        <v>9394.94314969657</v>
      </c>
      <c r="Y791" s="376" t="n">
        <f aca="false">+[2]data1cf!X791</f>
        <v>8930.08407056053</v>
      </c>
      <c r="Z791" s="376" t="n">
        <f aca="false">+[2]data1cf!Y791</f>
        <v>8465.25148486667</v>
      </c>
      <c r="AA791" s="376" t="n">
        <f aca="false">+[2]data1cf!Z791</f>
        <v>8000.44618741825</v>
      </c>
      <c r="AB791" s="376"/>
      <c r="AC791" s="377" t="n">
        <f aca="false">XNPV(0.1,B791:AA791,$B$1:$AA$1)</f>
        <v>37426.2332575416</v>
      </c>
      <c r="AD791" s="377" t="n">
        <f aca="false">SUMPRODUCT(B791:AA791,$B$1010:$AA$1010)</f>
        <v>67636.4459285887</v>
      </c>
      <c r="AE791" s="378" t="n">
        <f aca="false">SUMPRODUCT(B791:AA791,$B$1012:$AA$1012)</f>
        <v>50218.1653145293</v>
      </c>
      <c r="AF791" s="379" t="n">
        <f aca="false">XIRR(B791:AA791,$B$1:$AA$1)</f>
        <v>0.161824832378127</v>
      </c>
      <c r="AG791" s="380" t="n">
        <f aca="false">1-EXP(-(1/0.25)*(AD791/ABS($AD$1010)))</f>
        <v>0.972840463767845</v>
      </c>
    </row>
    <row r="792" customFormat="false" ht="12.75" hidden="false" customHeight="false" outlineLevel="0" collapsed="false">
      <c r="A792" s="371"/>
      <c r="B792" s="376" t="n">
        <f aca="false">+[2]data1cf!A792</f>
        <v>-91636.6545128809</v>
      </c>
      <c r="C792" s="376" t="n">
        <f aca="false">+[2]data1cf!B792</f>
        <v>13143.2733402322</v>
      </c>
      <c r="D792" s="376" t="n">
        <f aca="false">+[2]data1cf!C792</f>
        <v>20184.6316625685</v>
      </c>
      <c r="E792" s="376" t="n">
        <f aca="false">+[2]data1cf!D792</f>
        <v>19018.5018123634</v>
      </c>
      <c r="F792" s="376" t="n">
        <f aca="false">+[2]data1cf!E792</f>
        <v>17674.3447436531</v>
      </c>
      <c r="G792" s="376" t="n">
        <f aca="false">+[2]data1cf!F792</f>
        <v>16757.1788048933</v>
      </c>
      <c r="H792" s="376" t="n">
        <f aca="false">+[2]data1cf!G792</f>
        <v>15601.8543555482</v>
      </c>
      <c r="I792" s="376" t="n">
        <f aca="false">+[2]data1cf!H792</f>
        <v>14688.6947200981</v>
      </c>
      <c r="J792" s="376" t="n">
        <f aca="false">+[2]data1cf!I792</f>
        <v>14064.2061182819</v>
      </c>
      <c r="K792" s="376" t="n">
        <f aca="false">+[2]data1cf!J792</f>
        <v>13520.0565680362</v>
      </c>
      <c r="L792" s="376" t="n">
        <f aca="false">+[2]data1cf!K792</f>
        <v>12825.3377706702</v>
      </c>
      <c r="M792" s="376" t="n">
        <f aca="false">+[2]data1cf!L792</f>
        <v>12219.8661706945</v>
      </c>
      <c r="N792" s="376" t="n">
        <f aca="false">+[2]data1cf!M792</f>
        <v>11586.5435106928</v>
      </c>
      <c r="O792" s="376" t="n">
        <f aca="false">+[2]data1cf!N792</f>
        <v>11033.8489566147</v>
      </c>
      <c r="P792" s="376" t="n">
        <f aca="false">+[2]data1cf!O792</f>
        <v>11910.6030218154</v>
      </c>
      <c r="Q792" s="376" t="n">
        <f aca="false">+[2]data1cf!P792</f>
        <v>13006.4109755047</v>
      </c>
      <c r="R792" s="376" t="n">
        <f aca="false">+[2]data1cf!Q792</f>
        <v>11702.0842158378</v>
      </c>
      <c r="S792" s="376" t="n">
        <f aca="false">+[2]data1cf!R792</f>
        <v>8597.19439376809</v>
      </c>
      <c r="T792" s="376" t="n">
        <f aca="false">+[2]data1cf!S792</f>
        <v>8119.91677783692</v>
      </c>
      <c r="U792" s="376" t="n">
        <f aca="false">+[2]data1cf!T792</f>
        <v>7642.66261978105</v>
      </c>
      <c r="V792" s="376" t="n">
        <f aca="false">+[2]data1cf!U792</f>
        <v>7165.43262333678</v>
      </c>
      <c r="W792" s="376" t="n">
        <f aca="false">+[2]data1cf!V792</f>
        <v>10074.5684442214</v>
      </c>
      <c r="X792" s="376" t="n">
        <f aca="false">+[2]data1cf!W792</f>
        <v>9597.38896729083</v>
      </c>
      <c r="Y792" s="376" t="n">
        <f aca="false">+[2]data1cf!X792</f>
        <v>9120.23589240555</v>
      </c>
      <c r="Z792" s="376" t="n">
        <f aca="false">+[2]data1cf!Y792</f>
        <v>8643.11001162697</v>
      </c>
      <c r="AA792" s="376" t="n">
        <f aca="false">+[2]data1cf!Z792</f>
        <v>8166.01214077829</v>
      </c>
      <c r="AB792" s="376"/>
      <c r="AC792" s="377" t="n">
        <f aca="false">XNPV(0.1,B792:AA792,$B$1:$AA$1)</f>
        <v>37911.65217463</v>
      </c>
      <c r="AD792" s="377" t="n">
        <f aca="false">SUMPRODUCT(B792:AA792,$B$1010:$AA$1010)</f>
        <v>68808.4795129454</v>
      </c>
      <c r="AE792" s="378" t="n">
        <f aca="false">SUMPRODUCT(B792:AA792,$B$1012:$AA$1012)</f>
        <v>50998.996181833</v>
      </c>
      <c r="AF792" s="379" t="n">
        <f aca="false">XIRR(B792:AA792,$B$1:$AA$1)</f>
        <v>0.161037260957959</v>
      </c>
      <c r="AG792" s="380" t="n">
        <f aca="false">1-EXP(-(1/0.25)*(AD792/ABS($AD$1010)))</f>
        <v>0.974485639998679</v>
      </c>
    </row>
    <row r="793" customFormat="false" ht="12.75" hidden="false" customHeight="false" outlineLevel="0" collapsed="false">
      <c r="A793" s="371"/>
      <c r="B793" s="376" t="n">
        <f aca="false">+[2]data1cf!A793</f>
        <v>-89930.2561516309</v>
      </c>
      <c r="C793" s="376" t="n">
        <f aca="false">+[2]data1cf!B793</f>
        <v>12892.8983543839</v>
      </c>
      <c r="D793" s="376" t="n">
        <f aca="false">+[2]data1cf!C793</f>
        <v>19914.7106435396</v>
      </c>
      <c r="E793" s="376" t="n">
        <f aca="false">+[2]data1cf!D793</f>
        <v>18828.6074798892</v>
      </c>
      <c r="F793" s="376" t="n">
        <f aca="false">+[2]data1cf!E793</f>
        <v>17377.627316878</v>
      </c>
      <c r="G793" s="376" t="n">
        <f aca="false">+[2]data1cf!F793</f>
        <v>16477.6573857028</v>
      </c>
      <c r="H793" s="376" t="n">
        <f aca="false">+[2]data1cf!G793</f>
        <v>15343.729500935</v>
      </c>
      <c r="I793" s="376" t="n">
        <f aca="false">+[2]data1cf!H793</f>
        <v>14447.5741321047</v>
      </c>
      <c r="J793" s="376" t="n">
        <f aca="false">+[2]data1cf!I793</f>
        <v>13834.7143521004</v>
      </c>
      <c r="K793" s="376" t="n">
        <f aca="false">+[2]data1cf!J793</f>
        <v>13300.8182999925</v>
      </c>
      <c r="L793" s="376" t="n">
        <f aca="false">+[2]data1cf!K793</f>
        <v>12618.9154075503</v>
      </c>
      <c r="M793" s="376" t="n">
        <f aca="false">+[2]data1cf!L793</f>
        <v>12024.718507109</v>
      </c>
      <c r="N793" s="376" t="n">
        <f aca="false">+[2]data1cf!M793</f>
        <v>11403.1891710225</v>
      </c>
      <c r="O793" s="376" t="n">
        <f aca="false">+[2]data1cf!N793</f>
        <v>10860.9112412663</v>
      </c>
      <c r="P793" s="376" t="n">
        <f aca="false">+[2]data1cf!O793</f>
        <v>11721.2142560558</v>
      </c>
      <c r="Q793" s="376" t="n">
        <f aca="false">+[2]data1cf!P793</f>
        <v>12796.6167845759</v>
      </c>
      <c r="R793" s="376" t="n">
        <f aca="false">+[2]data1cf!Q793</f>
        <v>11516.5783520753</v>
      </c>
      <c r="S793" s="376" t="n">
        <f aca="false">+[2]data1cf!R793</f>
        <v>8469.5057749978</v>
      </c>
      <c r="T793" s="376" t="n">
        <f aca="false">+[2]data1cf!S793</f>
        <v>8001.11571335389</v>
      </c>
      <c r="U793" s="376" t="n">
        <f aca="false">+[2]data1cf!T793</f>
        <v>7532.74867276795</v>
      </c>
      <c r="V793" s="376" t="n">
        <f aca="false">+[2]data1cf!U793</f>
        <v>7064.40534387173</v>
      </c>
      <c r="W793" s="376" t="n">
        <f aca="false">+[2]data1cf!V793</f>
        <v>9919.36912384329</v>
      </c>
      <c r="X793" s="376" t="n">
        <f aca="false">+[2]data1cf!W793</f>
        <v>9451.0753737191</v>
      </c>
      <c r="Y793" s="376" t="n">
        <f aca="false">+[2]data1cf!X793</f>
        <v>8982.80753399848</v>
      </c>
      <c r="Z793" s="376" t="n">
        <f aca="false">+[2]data1cf!Y793</f>
        <v>8514.56638199354</v>
      </c>
      <c r="AA793" s="376" t="n">
        <f aca="false">+[2]data1cf!Z793</f>
        <v>8046.35271833575</v>
      </c>
      <c r="AB793" s="376"/>
      <c r="AC793" s="377" t="n">
        <f aca="false">XNPV(0.1,B793:AA793,$B$1:$AA$1)</f>
        <v>37625.0206816122</v>
      </c>
      <c r="AD793" s="377" t="n">
        <f aca="false">SUMPRODUCT(B793:AA793,$B$1010:$AA$1010)</f>
        <v>68037.0888377316</v>
      </c>
      <c r="AE793" s="378" t="n">
        <f aca="false">SUMPRODUCT(B793:AA793,$B$1012:$AA$1012)</f>
        <v>50505.5570230239</v>
      </c>
      <c r="AF793" s="379" t="n">
        <f aca="false">XIRR(B793:AA793,$B$1:$AA$1)</f>
        <v>0.161718199235324</v>
      </c>
      <c r="AG793" s="380" t="n">
        <f aca="false">1-EXP(-(1/0.25)*(AD793/ABS($AD$1010)))</f>
        <v>0.973414445348828</v>
      </c>
    </row>
    <row r="794" customFormat="false" ht="12.75" hidden="false" customHeight="false" outlineLevel="0" collapsed="false">
      <c r="A794" s="371"/>
      <c r="B794" s="376" t="n">
        <f aca="false">+[2]data1cf!A794</f>
        <v>-100889.499221205</v>
      </c>
      <c r="C794" s="376" t="n">
        <f aca="false">+[2]data1cf!B794</f>
        <v>14182.1388668939</v>
      </c>
      <c r="D794" s="376" t="n">
        <f aca="false">+[2]data1cf!C794</f>
        <v>22023.0164173335</v>
      </c>
      <c r="E794" s="376" t="n">
        <f aca="false">+[2]data1cf!D794</f>
        <v>20755.2024843376</v>
      </c>
      <c r="F794" s="376" t="n">
        <f aca="false">+[2]data1cf!E794</f>
        <v>19283.277531301</v>
      </c>
      <c r="G794" s="376" t="n">
        <f aca="false">+[2]data1cf!F794</f>
        <v>18272.8672532376</v>
      </c>
      <c r="H794" s="376" t="n">
        <f aca="false">+[2]data1cf!G794</f>
        <v>17001.5211914591</v>
      </c>
      <c r="I794" s="376" t="n">
        <f aca="false">+[2]data1cf!H794</f>
        <v>15996.1569208044</v>
      </c>
      <c r="J794" s="376" t="n">
        <f aca="false">+[2]data1cf!I794</f>
        <v>15308.611716961</v>
      </c>
      <c r="K794" s="376" t="n">
        <f aca="false">+[2]data1cf!J794</f>
        <v>14708.8631763856</v>
      </c>
      <c r="L794" s="376" t="n">
        <f aca="false">+[2]data1cf!K794</f>
        <v>13944.6508886664</v>
      </c>
      <c r="M794" s="376" t="n">
        <f aca="false">+[2]data1cf!L794</f>
        <v>13278.042893875</v>
      </c>
      <c r="N794" s="376" t="n">
        <f aca="false">+[2]data1cf!M794</f>
        <v>12580.7716288702</v>
      </c>
      <c r="O794" s="376" t="n">
        <f aca="false">+[2]data1cf!N794</f>
        <v>11971.5935423278</v>
      </c>
      <c r="P794" s="376" t="n">
        <f aca="false">+[2]data1cf!O794</f>
        <v>12937.5524603925</v>
      </c>
      <c r="Q794" s="376" t="n">
        <f aca="false">+[2]data1cf!P794</f>
        <v>14144.0076313938</v>
      </c>
      <c r="R794" s="376" t="n">
        <f aca="false">+[2]data1cf!Q794</f>
        <v>12707.9788468084</v>
      </c>
      <c r="S794" s="376" t="n">
        <f aca="false">+[2]data1cf!R794</f>
        <v>9289.57841577126</v>
      </c>
      <c r="T794" s="376" t="n">
        <f aca="false">+[2]data1cf!S794</f>
        <v>8764.10855966671</v>
      </c>
      <c r="U794" s="376" t="n">
        <f aca="false">+[2]data1cf!T794</f>
        <v>8238.6645300538</v>
      </c>
      <c r="V794" s="376" t="n">
        <f aca="false">+[2]data1cf!U794</f>
        <v>7713.24710172733</v>
      </c>
      <c r="W794" s="376" t="n">
        <f aca="false">+[2]data1cf!V794</f>
        <v>10916.1276269462</v>
      </c>
      <c r="X794" s="376" t="n">
        <f aca="false">+[2]data1cf!W794</f>
        <v>10390.7658192495</v>
      </c>
      <c r="Y794" s="376" t="n">
        <f aca="false">+[2]data1cf!X794</f>
        <v>9865.43307949673</v>
      </c>
      <c r="Z794" s="376" t="n">
        <f aca="false">+[2]data1cf!Y794</f>
        <v>9340.13027972613</v>
      </c>
      <c r="AA794" s="376" t="n">
        <f aca="false">+[2]data1cf!Z794</f>
        <v>8814.85831813722</v>
      </c>
      <c r="AB794" s="376"/>
      <c r="AC794" s="377" t="n">
        <f aca="false">XNPV(0.1,B794:AA794,$B$1:$AA$1)</f>
        <v>40016.7776791958</v>
      </c>
      <c r="AD794" s="377" t="n">
        <f aca="false">SUMPRODUCT(B794:AA794,$B$1010:$AA$1010)</f>
        <v>73627.9398048775</v>
      </c>
      <c r="AE794" s="378" t="n">
        <f aca="false">SUMPRODUCT(B794:AA794,$B$1012:$AA$1012)</f>
        <v>54275.7620150258</v>
      </c>
      <c r="AF794" s="379" t="n">
        <f aca="false">XIRR(B794:AA794,$B$1:$AA$1)</f>
        <v>0.158655283677667</v>
      </c>
      <c r="AG794" s="380" t="n">
        <f aca="false">1-EXP(-(1/0.25)*(AD794/ABS($AD$1010)))</f>
        <v>0.980266994842799</v>
      </c>
    </row>
    <row r="795" customFormat="false" ht="12.75" hidden="false" customHeight="false" outlineLevel="0" collapsed="false">
      <c r="A795" s="371"/>
      <c r="B795" s="376" t="n">
        <f aca="false">+[2]data1cf!A795</f>
        <v>-100158.245940683</v>
      </c>
      <c r="C795" s="376" t="n">
        <f aca="false">+[2]data1cf!B795</f>
        <v>14154.9409116857</v>
      </c>
      <c r="D795" s="376" t="n">
        <f aca="false">+[2]data1cf!C795</f>
        <v>21884.9879580455</v>
      </c>
      <c r="E795" s="376" t="n">
        <f aca="false">+[2]data1cf!D795</f>
        <v>20647.5449365884</v>
      </c>
      <c r="F795" s="376" t="n">
        <f aca="false">+[2]data1cf!E795</f>
        <v>19156.123405603</v>
      </c>
      <c r="G795" s="376" t="n">
        <f aca="false">+[2]data1cf!F795</f>
        <v>18153.0822373814</v>
      </c>
      <c r="H795" s="376" t="n">
        <f aca="false">+[2]data1cf!G795</f>
        <v>16890.9053757115</v>
      </c>
      <c r="I795" s="376" t="n">
        <f aca="false">+[2]data1cf!H795</f>
        <v>15892.8280469755</v>
      </c>
      <c r="J795" s="376" t="n">
        <f aca="false">+[2]data1cf!I795</f>
        <v>15210.2662129545</v>
      </c>
      <c r="K795" s="376" t="n">
        <f aca="false">+[2]data1cf!J795</f>
        <v>14614.9116663728</v>
      </c>
      <c r="L795" s="376" t="n">
        <f aca="false">+[2]data1cf!K795</f>
        <v>13856.1914564304</v>
      </c>
      <c r="M795" s="376" t="n">
        <f aca="false">+[2]data1cf!L795</f>
        <v>13194.4150772857</v>
      </c>
      <c r="N795" s="376" t="n">
        <f aca="false">+[2]data1cf!M795</f>
        <v>12502.1976771913</v>
      </c>
      <c r="O795" s="376" t="n">
        <f aca="false">+[2]data1cf!N795</f>
        <v>11897.4834900995</v>
      </c>
      <c r="P795" s="376" t="n">
        <f aca="false">+[2]data1cf!O795</f>
        <v>12856.3925393561</v>
      </c>
      <c r="Q795" s="376" t="n">
        <f aca="false">+[2]data1cf!P795</f>
        <v>14054.1032492548</v>
      </c>
      <c r="R795" s="376" t="n">
        <f aca="false">+[2]data1cf!Q795</f>
        <v>12628.4828894089</v>
      </c>
      <c r="S795" s="376" t="n">
        <f aca="false">+[2]data1cf!R795</f>
        <v>9234.85923443501</v>
      </c>
      <c r="T795" s="376" t="n">
        <f aca="false">+[2]data1cf!S795</f>
        <v>8713.19801608818</v>
      </c>
      <c r="U795" s="376" t="n">
        <f aca="false">+[2]data1cf!T795</f>
        <v>8191.56243704101</v>
      </c>
      <c r="V795" s="376" t="n">
        <f aca="false">+[2]data1cf!U795</f>
        <v>7669.95326647251</v>
      </c>
      <c r="W795" s="376" t="n">
        <f aca="false">+[2]data1cf!V795</f>
        <v>10849.619117129</v>
      </c>
      <c r="X795" s="376" t="n">
        <f aca="false">+[2]data1cf!W795</f>
        <v>10328.0651640485</v>
      </c>
      <c r="Y795" s="376" t="n">
        <f aca="false">+[2]data1cf!X795</f>
        <v>9806.54006822572</v>
      </c>
      <c r="Z795" s="376" t="n">
        <f aca="false">+[2]data1cf!Y795</f>
        <v>9285.04469537829</v>
      </c>
      <c r="AA795" s="376" t="n">
        <f aca="false">+[2]data1cf!Z795</f>
        <v>8763.57993719552</v>
      </c>
      <c r="AB795" s="376"/>
      <c r="AC795" s="377" t="n">
        <f aca="false">XNPV(0.1,B795:AA795,$B$1:$AA$1)</f>
        <v>39928.5483503528</v>
      </c>
      <c r="AD795" s="377" t="n">
        <f aca="false">SUMPRODUCT(B795:AA795,$B$1010:$AA$1010)</f>
        <v>73330.9336059595</v>
      </c>
      <c r="AE795" s="378" t="n">
        <f aca="false">SUMPRODUCT(B795:AA795,$B$1012:$AA$1012)</f>
        <v>54098.36158618</v>
      </c>
      <c r="AF795" s="379" t="n">
        <f aca="false">XIRR(B795:AA795,$B$1:$AA$1)</f>
        <v>0.158971774065366</v>
      </c>
      <c r="AG795" s="380" t="n">
        <f aca="false">1-EXP(-(1/0.25)*(AD795/ABS($AD$1010)))</f>
        <v>0.979952038779014</v>
      </c>
    </row>
    <row r="796" customFormat="false" ht="12.75" hidden="false" customHeight="false" outlineLevel="0" collapsed="false">
      <c r="A796" s="371"/>
      <c r="B796" s="376" t="n">
        <f aca="false">+[2]data1cf!A796</f>
        <v>-90468.0266438945</v>
      </c>
      <c r="C796" s="376" t="n">
        <f aca="false">+[2]data1cf!B796</f>
        <v>12980.4142582248</v>
      </c>
      <c r="D796" s="376" t="n">
        <f aca="false">+[2]data1cf!C796</f>
        <v>19966.4129582713</v>
      </c>
      <c r="E796" s="376" t="n">
        <f aca="false">+[2]data1cf!D796</f>
        <v>18879.2927861723</v>
      </c>
      <c r="F796" s="376" t="n">
        <f aca="false">+[2]data1cf!E796</f>
        <v>17471.1376485119</v>
      </c>
      <c r="G796" s="376" t="n">
        <f aca="false">+[2]data1cf!F796</f>
        <v>16565.7484051329</v>
      </c>
      <c r="H796" s="376" t="n">
        <f aca="false">+[2]data1cf!G796</f>
        <v>15425.0774049667</v>
      </c>
      <c r="I796" s="376" t="n">
        <f aca="false">+[2]data1cf!H796</f>
        <v>14523.5631509908</v>
      </c>
      <c r="J796" s="376" t="n">
        <f aca="false">+[2]data1cf!I796</f>
        <v>13907.0385542752</v>
      </c>
      <c r="K796" s="376" t="n">
        <f aca="false">+[2]data1cf!J796</f>
        <v>13369.9111179454</v>
      </c>
      <c r="L796" s="376" t="n">
        <f aca="false">+[2]data1cf!K796</f>
        <v>12683.969300211</v>
      </c>
      <c r="M796" s="376" t="n">
        <f aca="false">+[2]data1cf!L796</f>
        <v>12086.2191844969</v>
      </c>
      <c r="N796" s="376" t="n">
        <f aca="false">+[2]data1cf!M796</f>
        <v>11460.9731889531</v>
      </c>
      <c r="O796" s="376" t="n">
        <f aca="false">+[2]data1cf!N796</f>
        <v>10915.4124658489</v>
      </c>
      <c r="P796" s="376" t="n">
        <f aca="false">+[2]data1cf!O796</f>
        <v>11780.9000200044</v>
      </c>
      <c r="Q796" s="376" t="n">
        <f aca="false">+[2]data1cf!P796</f>
        <v>12862.7333068909</v>
      </c>
      <c r="R796" s="376" t="n">
        <f aca="false">+[2]data1cf!Q796</f>
        <v>11575.0404216241</v>
      </c>
      <c r="S796" s="376" t="n">
        <f aca="false">+[2]data1cf!R796</f>
        <v>8509.74677201932</v>
      </c>
      <c r="T796" s="376" t="n">
        <f aca="false">+[2]data1cf!S796</f>
        <v>8038.55580259642</v>
      </c>
      <c r="U796" s="376" t="n">
        <f aca="false">+[2]data1cf!T796</f>
        <v>7567.38799189423</v>
      </c>
      <c r="V796" s="376" t="n">
        <f aca="false">+[2]data1cf!U796</f>
        <v>7096.24403467439</v>
      </c>
      <c r="W796" s="376" t="n">
        <f aca="false">+[2]data1cf!V796</f>
        <v>9968.28010313983</v>
      </c>
      <c r="X796" s="376" t="n">
        <f aca="false">+[2]data1cf!W796</f>
        <v>9497.18602116622</v>
      </c>
      <c r="Y796" s="376" t="n">
        <f aca="false">+[2]data1cf!X796</f>
        <v>9026.11800453681</v>
      </c>
      <c r="Z796" s="376" t="n">
        <f aca="false">+[2]data1cf!Y796</f>
        <v>8555.07683521193</v>
      </c>
      <c r="AA796" s="376" t="n">
        <f aca="false">+[2]data1cf!Z796</f>
        <v>8084.0633186107</v>
      </c>
      <c r="AB796" s="376"/>
      <c r="AC796" s="377" t="n">
        <f aca="false">XNPV(0.1,B796:AA796,$B$1:$AA$1)</f>
        <v>37688.7343090701</v>
      </c>
      <c r="AD796" s="377" t="n">
        <f aca="false">SUMPRODUCT(B796:AA796,$B$1010:$AA$1010)</f>
        <v>68250.5421604972</v>
      </c>
      <c r="AE796" s="378" t="n">
        <f aca="false">SUMPRODUCT(B796:AA796,$B$1012:$AA$1012)</f>
        <v>50632.6478310317</v>
      </c>
      <c r="AF796" s="379" t="n">
        <f aca="false">XIRR(B796:AA796,$B$1:$AA$1)</f>
        <v>0.161448905250131</v>
      </c>
      <c r="AG796" s="380" t="n">
        <f aca="false">1-EXP(-(1/0.25)*(AD796/ABS($AD$1010)))</f>
        <v>0.973715280101085</v>
      </c>
    </row>
    <row r="797" customFormat="false" ht="12.75" hidden="false" customHeight="false" outlineLevel="0" collapsed="false">
      <c r="A797" s="371"/>
      <c r="B797" s="376" t="n">
        <f aca="false">+[2]data1cf!A797</f>
        <v>-114249.595059547</v>
      </c>
      <c r="C797" s="376" t="n">
        <f aca="false">+[2]data1cf!B797</f>
        <v>15797.2999148027</v>
      </c>
      <c r="D797" s="376" t="n">
        <f aca="false">+[2]data1cf!C797</f>
        <v>24680.0714501686</v>
      </c>
      <c r="E797" s="376" t="n">
        <f aca="false">+[2]data1cf!D797</f>
        <v>23302.425525904</v>
      </c>
      <c r="F797" s="376" t="n">
        <f aca="false">+[2]data1cf!E797</f>
        <v>21606.4005186661</v>
      </c>
      <c r="G797" s="376" t="n">
        <f aca="false">+[2]data1cf!F797</f>
        <v>20461.3556121453</v>
      </c>
      <c r="H797" s="376" t="n">
        <f aca="false">+[2]data1cf!G797</f>
        <v>19022.4870305049</v>
      </c>
      <c r="I797" s="376" t="n">
        <f aca="false">+[2]data1cf!H797</f>
        <v>17883.9893504065</v>
      </c>
      <c r="J797" s="376" t="n">
        <f aca="false">+[2]data1cf!I797</f>
        <v>17105.3973093061</v>
      </c>
      <c r="K797" s="376" t="n">
        <f aca="false">+[2]data1cf!J797</f>
        <v>16425.3699071767</v>
      </c>
      <c r="L797" s="376" t="n">
        <f aca="false">+[2]data1cf!K797</f>
        <v>15560.816619416</v>
      </c>
      <c r="M797" s="376" t="n">
        <f aca="false">+[2]data1cf!L797</f>
        <v>14805.9343565813</v>
      </c>
      <c r="N797" s="376" t="n">
        <f aca="false">+[2]data1cf!M797</f>
        <v>14016.3282995744</v>
      </c>
      <c r="O797" s="376" t="n">
        <f aca="false">+[2]data1cf!N797</f>
        <v>13325.594169372</v>
      </c>
      <c r="P797" s="376" t="n">
        <f aca="false">+[2]data1cf!O797</f>
        <v>14420.3551392463</v>
      </c>
      <c r="Q797" s="376" t="n">
        <f aca="false">+[2]data1cf!P797</f>
        <v>15786.5727913152</v>
      </c>
      <c r="R797" s="376" t="n">
        <f aca="false">+[2]data1cf!Q797</f>
        <v>14160.380686099</v>
      </c>
      <c r="S797" s="376" t="n">
        <f aca="false">+[2]data1cf!R797</f>
        <v>10289.3052222287</v>
      </c>
      <c r="T797" s="376" t="n">
        <f aca="false">+[2]data1cf!S797</f>
        <v>9694.25104177014</v>
      </c>
      <c r="U797" s="376" t="n">
        <f aca="false">+[2]data1cf!T797</f>
        <v>9099.22610782626</v>
      </c>
      <c r="V797" s="376" t="n">
        <f aca="false">+[2]data1cf!U797</f>
        <v>8504.23129779243</v>
      </c>
      <c r="W797" s="376" t="n">
        <f aca="false">+[2]data1cf!V797</f>
        <v>12131.2470512165</v>
      </c>
      <c r="X797" s="376" t="n">
        <f aca="false">+[2]data1cf!W797</f>
        <v>11536.3152272662</v>
      </c>
      <c r="Y797" s="376" t="n">
        <f aca="false">+[2]data1cf!X797</f>
        <v>10941.4163205258</v>
      </c>
      <c r="Z797" s="376" t="n">
        <f aca="false">+[2]data1cf!Y797</f>
        <v>10346.5513185116</v>
      </c>
      <c r="AA797" s="376" t="n">
        <f aca="false">+[2]data1cf!Z797</f>
        <v>9751.72123836528</v>
      </c>
      <c r="AB797" s="376"/>
      <c r="AC797" s="377" t="n">
        <f aca="false">XNPV(0.1,B797:AA797,$B$1:$AA$1)</f>
        <v>43192.9620503612</v>
      </c>
      <c r="AD797" s="377" t="n">
        <f aca="false">SUMPRODUCT(B797:AA797,$B$1010:$AA$1010)</f>
        <v>80732.174485129</v>
      </c>
      <c r="AE797" s="378" t="n">
        <f aca="false">SUMPRODUCT(B797:AA797,$B$1012:$AA$1012)</f>
        <v>59148.9705201032</v>
      </c>
      <c r="AF797" s="379" t="n">
        <f aca="false">XIRR(B797:AA797,$B$1:$AA$1)</f>
        <v>0.156108140685857</v>
      </c>
      <c r="AG797" s="380" t="n">
        <f aca="false">1-EXP(-(1/0.25)*(AD797/ABS($AD$1010)))</f>
        <v>0.986488631968346</v>
      </c>
    </row>
    <row r="798" customFormat="false" ht="12.75" hidden="false" customHeight="false" outlineLevel="0" collapsed="false">
      <c r="A798" s="371"/>
      <c r="B798" s="376" t="n">
        <f aca="false">+[2]data1cf!A798</f>
        <v>-112008.724733127</v>
      </c>
      <c r="C798" s="376" t="n">
        <f aca="false">+[2]data1cf!B798</f>
        <v>15589.2839178652</v>
      </c>
      <c r="D798" s="376" t="n">
        <f aca="false">+[2]data1cf!C798</f>
        <v>24238.3986747834</v>
      </c>
      <c r="E798" s="376" t="n">
        <f aca="false">+[2]data1cf!D798</f>
        <v>22850.1061576131</v>
      </c>
      <c r="F798" s="376" t="n">
        <f aca="false">+[2]data1cf!E798</f>
        <v>21216.746325313</v>
      </c>
      <c r="G798" s="376" t="n">
        <f aca="false">+[2]data1cf!F798</f>
        <v>20094.2834981028</v>
      </c>
      <c r="H798" s="376" t="n">
        <f aca="false">+[2]data1cf!G798</f>
        <v>18683.5132361382</v>
      </c>
      <c r="I798" s="376" t="n">
        <f aca="false">+[2]data1cf!H798</f>
        <v>17567.3458379694</v>
      </c>
      <c r="J798" s="376" t="n">
        <f aca="false">+[2]data1cf!I798</f>
        <v>16804.0249564769</v>
      </c>
      <c r="K798" s="376" t="n">
        <f aca="false">+[2]data1cf!J798</f>
        <v>16137.4626163405</v>
      </c>
      <c r="L798" s="376" t="n">
        <f aca="false">+[2]data1cf!K798</f>
        <v>15289.7393852079</v>
      </c>
      <c r="M798" s="376" t="n">
        <f aca="false">+[2]data1cf!L798</f>
        <v>14549.6632427962</v>
      </c>
      <c r="N798" s="376" t="n">
        <f aca="false">+[2]data1cf!M798</f>
        <v>13775.5443722583</v>
      </c>
      <c r="O798" s="376" t="n">
        <f aca="false">+[2]data1cf!N798</f>
        <v>13098.4895240303</v>
      </c>
      <c r="P798" s="376" t="n">
        <f aca="false">+[2]data1cf!O798</f>
        <v>14171.6467045775</v>
      </c>
      <c r="Q798" s="376" t="n">
        <f aca="false">+[2]data1cf!P798</f>
        <v>15511.0676175039</v>
      </c>
      <c r="R798" s="376" t="n">
        <f aca="false">+[2]data1cf!Q798</f>
        <v>13916.771342043</v>
      </c>
      <c r="S798" s="376" t="n">
        <f aca="false">+[2]data1cf!R798</f>
        <v>10121.6224329565</v>
      </c>
      <c r="T798" s="376" t="n">
        <f aca="false">+[2]data1cf!S798</f>
        <v>9538.23953461416</v>
      </c>
      <c r="U798" s="376" t="n">
        <f aca="false">+[2]data1cf!T798</f>
        <v>8954.88530915076</v>
      </c>
      <c r="V798" s="376" t="n">
        <f aca="false">+[2]data1cf!U798</f>
        <v>8371.56061675265</v>
      </c>
      <c r="W798" s="376" t="n">
        <f aca="false">+[2]data1cf!V798</f>
        <v>11927.4367571998</v>
      </c>
      <c r="X798" s="376" t="n">
        <f aca="false">+[2]data1cf!W798</f>
        <v>11344.1738154879</v>
      </c>
      <c r="Y798" s="376" t="n">
        <f aca="false">+[2]data1cf!X798</f>
        <v>10760.9431453538</v>
      </c>
      <c r="Z798" s="376" t="n">
        <f aca="false">+[2]data1cf!Y798</f>
        <v>10177.745714945</v>
      </c>
      <c r="AA798" s="376" t="n">
        <f aca="false">+[2]data1cf!Z798</f>
        <v>9594.582521453</v>
      </c>
      <c r="AB798" s="376"/>
      <c r="AC798" s="377" t="n">
        <f aca="false">XNPV(0.1,B798:AA798,$B$1:$AA$1)</f>
        <v>42701.862114928</v>
      </c>
      <c r="AD798" s="377" t="n">
        <f aca="false">SUMPRODUCT(B798:AA798,$B$1010:$AA$1010)</f>
        <v>79582.5543633594</v>
      </c>
      <c r="AE798" s="378" t="n">
        <f aca="false">SUMPRODUCT(B798:AA798,$B$1012:$AA$1012)</f>
        <v>58373.4917214913</v>
      </c>
      <c r="AF798" s="379" t="n">
        <f aca="false">XIRR(B798:AA798,$B$1:$AA$1)</f>
        <v>0.15656704355438</v>
      </c>
      <c r="AG798" s="380" t="n">
        <f aca="false">1-EXP(-(1/0.25)*(AD798/ABS($AD$1010)))</f>
        <v>0.985634590005012</v>
      </c>
    </row>
    <row r="799" customFormat="false" ht="12.75" hidden="false" customHeight="false" outlineLevel="0" collapsed="false">
      <c r="A799" s="371"/>
      <c r="B799" s="376" t="n">
        <f aca="false">+[2]data1cf!A799</f>
        <v>-100086.808269143</v>
      </c>
      <c r="C799" s="376" t="n">
        <f aca="false">+[2]data1cf!B799</f>
        <v>14128.5870549162</v>
      </c>
      <c r="D799" s="376" t="n">
        <f aca="false">+[2]data1cf!C799</f>
        <v>21859.0318380694</v>
      </c>
      <c r="E799" s="376" t="n">
        <f aca="false">+[2]data1cf!D799</f>
        <v>20669.6186482179</v>
      </c>
      <c r="F799" s="376" t="n">
        <f aca="false">+[2]data1cf!E799</f>
        <v>19143.7014515298</v>
      </c>
      <c r="G799" s="376" t="n">
        <f aca="false">+[2]data1cf!F799</f>
        <v>18141.3801871534</v>
      </c>
      <c r="H799" s="376" t="n">
        <f aca="false">+[2]data1cf!G799</f>
        <v>16880.0990839341</v>
      </c>
      <c r="I799" s="376" t="n">
        <f aca="false">+[2]data1cf!H799</f>
        <v>15882.733631886</v>
      </c>
      <c r="J799" s="376" t="n">
        <f aca="false">+[2]data1cf!I799</f>
        <v>15200.6586337481</v>
      </c>
      <c r="K799" s="376" t="n">
        <f aca="false">+[2]data1cf!J799</f>
        <v>14605.7333456845</v>
      </c>
      <c r="L799" s="376" t="n">
        <f aca="false">+[2]data1cf!K799</f>
        <v>13847.5496683756</v>
      </c>
      <c r="M799" s="376" t="n">
        <f aca="false">+[2]data1cf!L799</f>
        <v>13186.2452999292</v>
      </c>
      <c r="N799" s="376" t="n">
        <f aca="false">+[2]data1cf!M799</f>
        <v>12494.5216225313</v>
      </c>
      <c r="O799" s="376" t="n">
        <f aca="false">+[2]data1cf!N799</f>
        <v>11890.2435231689</v>
      </c>
      <c r="P799" s="376" t="n">
        <f aca="false">+[2]data1cf!O799</f>
        <v>12848.4638559087</v>
      </c>
      <c r="Q799" s="376" t="n">
        <f aca="false">+[2]data1cf!P799</f>
        <v>14045.3203010039</v>
      </c>
      <c r="R799" s="376" t="n">
        <f aca="false">+[2]data1cf!Q799</f>
        <v>12620.7167620702</v>
      </c>
      <c r="S799" s="376" t="n">
        <f aca="false">+[2]data1cf!R799</f>
        <v>9229.51360248051</v>
      </c>
      <c r="T799" s="376" t="n">
        <f aca="false">+[2]data1cf!S799</f>
        <v>8708.22445796964</v>
      </c>
      <c r="U799" s="376" t="n">
        <f aca="false">+[2]data1cf!T799</f>
        <v>8186.96093447127</v>
      </c>
      <c r="V799" s="376" t="n">
        <f aca="false">+[2]data1cf!U799</f>
        <v>7665.72380061576</v>
      </c>
      <c r="W799" s="376" t="n">
        <f aca="false">+[2]data1cf!V799</f>
        <v>10843.1217608703</v>
      </c>
      <c r="X799" s="376" t="n">
        <f aca="false">+[2]data1cf!W799</f>
        <v>10321.9398051191</v>
      </c>
      <c r="Y799" s="376" t="n">
        <f aca="false">+[2]data1cf!X799</f>
        <v>9800.78668604309</v>
      </c>
      <c r="Z799" s="376" t="n">
        <f aca="false">+[2]data1cf!Y799</f>
        <v>9279.66326874266</v>
      </c>
      <c r="AA799" s="376" t="n">
        <f aca="false">+[2]data1cf!Z799</f>
        <v>8758.57044427103</v>
      </c>
      <c r="AB799" s="376"/>
      <c r="AC799" s="377" t="n">
        <f aca="false">XNPV(0.1,B799:AA799,$B$1:$AA$1)</f>
        <v>39912.5615723969</v>
      </c>
      <c r="AD799" s="377" t="n">
        <f aca="false">SUMPRODUCT(B799:AA799,$B$1010:$AA$1010)</f>
        <v>73295.944788661</v>
      </c>
      <c r="AE799" s="378" t="n">
        <f aca="false">SUMPRODUCT(B799:AA799,$B$1012:$AA$1012)</f>
        <v>54074.4429123962</v>
      </c>
      <c r="AF799" s="379" t="n">
        <f aca="false">XIRR(B799:AA799,$B$1:$AA$1)</f>
        <v>0.158985272882726</v>
      </c>
      <c r="AG799" s="380" t="n">
        <f aca="false">1-EXP(-(1/0.25)*(AD799/ABS($AD$1010)))</f>
        <v>0.979914605936048</v>
      </c>
    </row>
    <row r="800" customFormat="false" ht="12.75" hidden="false" customHeight="false" outlineLevel="0" collapsed="false">
      <c r="A800" s="371"/>
      <c r="B800" s="376" t="n">
        <f aca="false">+[2]data1cf!A800</f>
        <v>-90416.4775536084</v>
      </c>
      <c r="C800" s="376" t="n">
        <f aca="false">+[2]data1cf!B800</f>
        <v>12959.067601137</v>
      </c>
      <c r="D800" s="376" t="n">
        <f aca="false">+[2]data1cf!C800</f>
        <v>19924.6499265806</v>
      </c>
      <c r="E800" s="376" t="n">
        <f aca="false">+[2]data1cf!D800</f>
        <v>18815.8054841362</v>
      </c>
      <c r="F800" s="376" t="n">
        <f aca="false">+[2]data1cf!E800</f>
        <v>17462.1740244429</v>
      </c>
      <c r="G800" s="376" t="n">
        <f aca="false">+[2]data1cf!F800</f>
        <v>16557.3042603177</v>
      </c>
      <c r="H800" s="376" t="n">
        <f aca="false">+[2]data1cf!G800</f>
        <v>15417.2796352678</v>
      </c>
      <c r="I800" s="376" t="n">
        <f aca="false">+[2]data1cf!H800</f>
        <v>14516.2790681865</v>
      </c>
      <c r="J800" s="376" t="n">
        <f aca="false">+[2]data1cf!I800</f>
        <v>13900.1057699715</v>
      </c>
      <c r="K800" s="376" t="n">
        <f aca="false">+[2]data1cf!J800</f>
        <v>13363.2880845844</v>
      </c>
      <c r="L800" s="376" t="n">
        <f aca="false">+[2]data1cf!K800</f>
        <v>12677.7334262937</v>
      </c>
      <c r="M800" s="376" t="n">
        <f aca="false">+[2]data1cf!L800</f>
        <v>12080.3239112959</v>
      </c>
      <c r="N800" s="376" t="n">
        <f aca="false">+[2]data1cf!M800</f>
        <v>11455.434183745</v>
      </c>
      <c r="O800" s="376" t="n">
        <f aca="false">+[2]data1cf!N800</f>
        <v>10910.1881395106</v>
      </c>
      <c r="P800" s="376" t="n">
        <f aca="false">+[2]data1cf!O800</f>
        <v>11775.1787190427</v>
      </c>
      <c r="Q800" s="376" t="n">
        <f aca="false">+[2]data1cf!P800</f>
        <v>12856.3955724349</v>
      </c>
      <c r="R800" s="376" t="n">
        <f aca="false">+[2]data1cf!Q800</f>
        <v>11569.4364203916</v>
      </c>
      <c r="S800" s="376" t="n">
        <f aca="false">+[2]data1cf!R800</f>
        <v>8505.88938895628</v>
      </c>
      <c r="T800" s="376" t="n">
        <f aca="false">+[2]data1cf!S800</f>
        <v>8034.96690627644</v>
      </c>
      <c r="U800" s="376" t="n">
        <f aca="false">+[2]data1cf!T800</f>
        <v>7564.06756912137</v>
      </c>
      <c r="V800" s="376" t="n">
        <f aca="false">+[2]data1cf!U800</f>
        <v>7093.19207185683</v>
      </c>
      <c r="W800" s="376" t="n">
        <f aca="false">+[2]data1cf!V800</f>
        <v>9963.59164119555</v>
      </c>
      <c r="X800" s="376" t="n">
        <f aca="false">+[2]data1cf!W800</f>
        <v>9492.76599075809</v>
      </c>
      <c r="Y800" s="376" t="n">
        <f aca="false">+[2]data1cf!X800</f>
        <v>9021.96639081269</v>
      </c>
      <c r="Z800" s="376" t="n">
        <f aca="false">+[2]data1cf!Y800</f>
        <v>8551.19362287409</v>
      </c>
      <c r="AA800" s="376" t="n">
        <f aca="false">+[2]data1cf!Z800</f>
        <v>8080.44849190251</v>
      </c>
      <c r="AB800" s="376"/>
      <c r="AC800" s="377" t="n">
        <f aca="false">XNPV(0.1,B800:AA800,$B$1:$AA$1)</f>
        <v>37596.3990153271</v>
      </c>
      <c r="AD800" s="377" t="n">
        <f aca="false">SUMPRODUCT(B800:AA800,$B$1010:$AA$1010)</f>
        <v>68134.7208193281</v>
      </c>
      <c r="AE800" s="378" t="n">
        <f aca="false">SUMPRODUCT(B800:AA800,$B$1012:$AA$1012)</f>
        <v>50528.8413117748</v>
      </c>
      <c r="AF800" s="379" t="n">
        <f aca="false">XIRR(B800:AA800,$B$1:$AA$1)</f>
        <v>0.161304462169726</v>
      </c>
      <c r="AG800" s="380" t="n">
        <f aca="false">1-EXP(-(1/0.25)*(AD800/ABS($AD$1010)))</f>
        <v>0.973552469860427</v>
      </c>
    </row>
    <row r="801" customFormat="false" ht="12.75" hidden="false" customHeight="false" outlineLevel="0" collapsed="false">
      <c r="A801" s="371"/>
      <c r="B801" s="376" t="n">
        <f aca="false">+[2]data1cf!A801</f>
        <v>-103839.65063597</v>
      </c>
      <c r="C801" s="376" t="n">
        <f aca="false">+[2]data1cf!B801</f>
        <v>14586.3102338655</v>
      </c>
      <c r="D801" s="376" t="n">
        <f aca="false">+[2]data1cf!C801</f>
        <v>22632.8818747568</v>
      </c>
      <c r="E801" s="376" t="n">
        <f aca="false">+[2]data1cf!D801</f>
        <v>21316.1923244811</v>
      </c>
      <c r="F801" s="376" t="n">
        <f aca="false">+[2]data1cf!E801</f>
        <v>19796.2652112381</v>
      </c>
      <c r="G801" s="376" t="n">
        <f aca="false">+[2]data1cf!F801</f>
        <v>18756.1251659315</v>
      </c>
      <c r="H801" s="376" t="n">
        <f aca="false">+[2]data1cf!G801</f>
        <v>17447.7870941438</v>
      </c>
      <c r="I801" s="376" t="n">
        <f aca="false">+[2]data1cf!H801</f>
        <v>16413.0245526253</v>
      </c>
      <c r="J801" s="376" t="n">
        <f aca="false">+[2]data1cf!I801</f>
        <v>15705.374556197</v>
      </c>
      <c r="K801" s="376" t="n">
        <f aca="false">+[2]data1cf!J801</f>
        <v>15087.8989873237</v>
      </c>
      <c r="L801" s="376" t="n">
        <f aca="false">+[2]data1cf!K801</f>
        <v>14301.5295873492</v>
      </c>
      <c r="M801" s="376" t="n">
        <f aca="false">+[2]data1cf!L801</f>
        <v>13615.4290335294</v>
      </c>
      <c r="N801" s="376" t="n">
        <f aca="false">+[2]data1cf!M801</f>
        <v>12897.7685721779</v>
      </c>
      <c r="O801" s="376" t="n">
        <f aca="false">+[2]data1cf!N801</f>
        <v>12270.5814323699</v>
      </c>
      <c r="P801" s="376" t="n">
        <f aca="false">+[2]data1cf!O801</f>
        <v>13264.982178994</v>
      </c>
      <c r="Q801" s="376" t="n">
        <f aca="false">+[2]data1cf!P801</f>
        <v>14506.7158027288</v>
      </c>
      <c r="R801" s="376" t="n">
        <f aca="false">+[2]data1cf!Q801</f>
        <v>13028.6955087872</v>
      </c>
      <c r="S801" s="376" t="n">
        <f aca="false">+[2]data1cf!R801</f>
        <v>9510.33622231215</v>
      </c>
      <c r="T801" s="376" t="n">
        <f aca="false">+[2]data1cf!S801</f>
        <v>8969.50088564351</v>
      </c>
      <c r="U801" s="376" t="n">
        <f aca="false">+[2]data1cf!T801</f>
        <v>8428.69213066962</v>
      </c>
      <c r="V801" s="376" t="n">
        <f aca="false">+[2]data1cf!U801</f>
        <v>7887.91075484131</v>
      </c>
      <c r="W801" s="376" t="n">
        <f aca="false">+[2]data1cf!V801</f>
        <v>11184.4480291346</v>
      </c>
      <c r="X801" s="376" t="n">
        <f aca="false">+[2]data1cf!W801</f>
        <v>10643.7239003618</v>
      </c>
      <c r="Y801" s="376" t="n">
        <f aca="false">+[2]data1cf!X801</f>
        <v>10103.0296895207</v>
      </c>
      <c r="Z801" s="376" t="n">
        <f aca="false">+[2]data1cf!Y801</f>
        <v>9562.36629414908</v>
      </c>
      <c r="AA801" s="376" t="n">
        <f aca="false">+[2]data1cf!Z801</f>
        <v>9021.73463871115</v>
      </c>
      <c r="AB801" s="376"/>
      <c r="AC801" s="377" t="n">
        <f aca="false">XNPV(0.1,B801:AA801,$B$1:$AA$1)</f>
        <v>40779.3363267954</v>
      </c>
      <c r="AD801" s="377" t="n">
        <f aca="false">SUMPRODUCT(B801:AA801,$B$1010:$AA$1010)</f>
        <v>75261.3688126222</v>
      </c>
      <c r="AE801" s="378" t="n">
        <f aca="false">SUMPRODUCT(B801:AA801,$B$1012:$AA$1012)</f>
        <v>55415.1671341443</v>
      </c>
      <c r="AF801" s="379" t="n">
        <f aca="false">XIRR(B801:AA801,$B$1:$AA$1)</f>
        <v>0.158148279788325</v>
      </c>
      <c r="AG801" s="380" t="n">
        <f aca="false">1-EXP(-(1/0.25)*(AD801/ABS($AD$1010)))</f>
        <v>0.981912762157424</v>
      </c>
    </row>
    <row r="802" customFormat="false" ht="12.75" hidden="false" customHeight="false" outlineLevel="0" collapsed="false">
      <c r="A802" s="371"/>
      <c r="B802" s="376" t="n">
        <f aca="false">+[2]data1cf!A802</f>
        <v>-104115.260106875</v>
      </c>
      <c r="C802" s="376" t="n">
        <f aca="false">+[2]data1cf!B802</f>
        <v>14632.2607254486</v>
      </c>
      <c r="D802" s="376" t="n">
        <f aca="false">+[2]data1cf!C802</f>
        <v>22697.090590853</v>
      </c>
      <c r="E802" s="376" t="n">
        <f aca="false">+[2]data1cf!D802</f>
        <v>21341.2459932219</v>
      </c>
      <c r="F802" s="376" t="n">
        <f aca="false">+[2]data1cf!E802</f>
        <v>19844.18962025</v>
      </c>
      <c r="G802" s="376" t="n">
        <f aca="false">+[2]data1cf!F802</f>
        <v>18801.2721563408</v>
      </c>
      <c r="H802" s="376" t="n">
        <f aca="false">+[2]data1cf!G802</f>
        <v>17489.4782116595</v>
      </c>
      <c r="I802" s="376" t="n">
        <f aca="false">+[2]data1cf!H802</f>
        <v>16451.9692206408</v>
      </c>
      <c r="J802" s="376" t="n">
        <f aca="false">+[2]data1cf!I802</f>
        <v>15742.4409913805</v>
      </c>
      <c r="K802" s="376" t="n">
        <f aca="false">+[2]data1cf!J802</f>
        <v>15123.3093255131</v>
      </c>
      <c r="L802" s="376" t="n">
        <f aca="false">+[2]data1cf!K802</f>
        <v>14334.8699606023</v>
      </c>
      <c r="M802" s="376" t="n">
        <f aca="false">+[2]data1cf!L802</f>
        <v>13646.9483701219</v>
      </c>
      <c r="N802" s="376" t="n">
        <f aca="false">+[2]data1cf!M802</f>
        <v>12927.3831063291</v>
      </c>
      <c r="O802" s="376" t="n">
        <f aca="false">+[2]data1cf!N802</f>
        <v>12298.5135221499</v>
      </c>
      <c r="P802" s="376" t="n">
        <f aca="false">+[2]data1cf!O802</f>
        <v>13295.5713653832</v>
      </c>
      <c r="Q802" s="376" t="n">
        <f aca="false">+[2]data1cf!P802</f>
        <v>14540.6007778167</v>
      </c>
      <c r="R802" s="376" t="n">
        <f aca="false">+[2]data1cf!Q802</f>
        <v>13058.6575470325</v>
      </c>
      <c r="S802" s="376" t="n">
        <f aca="false">+[2]data1cf!R802</f>
        <v>9530.95988994984</v>
      </c>
      <c r="T802" s="376" t="n">
        <f aca="false">+[2]data1cf!S802</f>
        <v>8988.68907714012</v>
      </c>
      <c r="U802" s="376" t="n">
        <f aca="false">+[2]data1cf!T802</f>
        <v>8446.44491657784</v>
      </c>
      <c r="V802" s="376" t="n">
        <f aca="false">+[2]data1cf!U802</f>
        <v>7904.22820783042</v>
      </c>
      <c r="W802" s="376" t="n">
        <f aca="false">+[2]data1cf!V802</f>
        <v>11209.5150964418</v>
      </c>
      <c r="X802" s="376" t="n">
        <f aca="false">+[2]data1cf!W802</f>
        <v>10667.355786694</v>
      </c>
      <c r="Y802" s="376" t="n">
        <f aca="false">+[2]data1cf!X802</f>
        <v>10125.2264742856</v>
      </c>
      <c r="Z802" s="376" t="n">
        <f aca="false">+[2]data1cf!Y802</f>
        <v>9583.12805913669</v>
      </c>
      <c r="AA802" s="376" t="n">
        <f aca="false">+[2]data1cf!Z802</f>
        <v>9041.06146816502</v>
      </c>
      <c r="AB802" s="376"/>
      <c r="AC802" s="377" t="n">
        <f aca="false">XNPV(0.1,B802:AA802,$B$1:$AA$1)</f>
        <v>40843.4531682988</v>
      </c>
      <c r="AD802" s="377" t="n">
        <f aca="false">SUMPRODUCT(B802:AA802,$B$1010:$AA$1010)</f>
        <v>75404.9611104264</v>
      </c>
      <c r="AE802" s="378" t="n">
        <f aca="false">SUMPRODUCT(B802:AA802,$B$1012:$AA$1012)</f>
        <v>55513.4026319427</v>
      </c>
      <c r="AF802" s="379" t="n">
        <f aca="false">XIRR(B802:AA802,$B$1:$AA$1)</f>
        <v>0.158092437906321</v>
      </c>
      <c r="AG802" s="380" t="n">
        <f aca="false">1-EXP(-(1/0.25)*(AD802/ABS($AD$1010)))</f>
        <v>0.982050702170895</v>
      </c>
    </row>
    <row r="803" customFormat="false" ht="12.75" hidden="false" customHeight="false" outlineLevel="0" collapsed="false">
      <c r="A803" s="371"/>
      <c r="B803" s="376" t="n">
        <f aca="false">+[2]data1cf!A803</f>
        <v>-90805.1172959883</v>
      </c>
      <c r="C803" s="376" t="n">
        <f aca="false">+[2]data1cf!B803</f>
        <v>12951.2041326092</v>
      </c>
      <c r="D803" s="376" t="n">
        <f aca="false">+[2]data1cf!C803</f>
        <v>20003.4134880014</v>
      </c>
      <c r="E803" s="376" t="n">
        <f aca="false">+[2]data1cf!D803</f>
        <v>18964.2042560758</v>
      </c>
      <c r="F803" s="376" t="n">
        <f aca="false">+[2]data1cf!E803</f>
        <v>17529.7527252435</v>
      </c>
      <c r="G803" s="376" t="n">
        <f aca="false">+[2]data1cf!F803</f>
        <v>16620.9664946534</v>
      </c>
      <c r="H803" s="376" t="n">
        <f aca="false">+[2]data1cf!G803</f>
        <v>15476.0687077826</v>
      </c>
      <c r="I803" s="376" t="n">
        <f aca="false">+[2]data1cf!H803</f>
        <v>14571.1953440857</v>
      </c>
      <c r="J803" s="376" t="n">
        <f aca="false">+[2]data1cf!I803</f>
        <v>13952.3735304854</v>
      </c>
      <c r="K803" s="376" t="n">
        <f aca="false">+[2]data1cf!J803</f>
        <v>13413.2205657373</v>
      </c>
      <c r="L803" s="376" t="n">
        <f aca="false">+[2]data1cf!K803</f>
        <v>12724.7470286542</v>
      </c>
      <c r="M803" s="376" t="n">
        <f aca="false">+[2]data1cf!L803</f>
        <v>12124.7696511795</v>
      </c>
      <c r="N803" s="376" t="n">
        <f aca="false">+[2]data1cf!M803</f>
        <v>11497.1939421648</v>
      </c>
      <c r="O803" s="376" t="n">
        <f aca="false">+[2]data1cf!N803</f>
        <v>10949.5754658624</v>
      </c>
      <c r="P803" s="376" t="n">
        <f aca="false">+[2]data1cf!O803</f>
        <v>11818.3128445821</v>
      </c>
      <c r="Q803" s="376" t="n">
        <f aca="false">+[2]data1cf!P803</f>
        <v>12904.1771234297</v>
      </c>
      <c r="R803" s="376" t="n">
        <f aca="false">+[2]data1cf!Q803</f>
        <v>11611.6861978994</v>
      </c>
      <c r="S803" s="376" t="n">
        <f aca="false">+[2]data1cf!R803</f>
        <v>8534.97103426877</v>
      </c>
      <c r="T803" s="376" t="n">
        <f aca="false">+[2]data1cf!S803</f>
        <v>8062.02437195595</v>
      </c>
      <c r="U803" s="376" t="n">
        <f aca="false">+[2]data1cf!T803</f>
        <v>7589.10095465498</v>
      </c>
      <c r="V803" s="376" t="n">
        <f aca="false">+[2]data1cf!U803</f>
        <v>7116.20147971621</v>
      </c>
      <c r="W803" s="376" t="n">
        <f aca="false">+[2]data1cf!V803</f>
        <v>9998.93896996648</v>
      </c>
      <c r="X803" s="376" t="n">
        <f aca="false">+[2]data1cf!W803</f>
        <v>9526.08955611285</v>
      </c>
      <c r="Y803" s="376" t="n">
        <f aca="false">+[2]data1cf!X803</f>
        <v>9053.26630472486</v>
      </c>
      <c r="Z803" s="376" t="n">
        <f aca="false">+[2]data1cf!Y803</f>
        <v>8580.47000067645</v>
      </c>
      <c r="AA803" s="376" t="n">
        <f aca="false">+[2]data1cf!Z803</f>
        <v>8107.70145238783</v>
      </c>
      <c r="AB803" s="376"/>
      <c r="AC803" s="377" t="n">
        <f aca="false">XNPV(0.1,B803:AA803,$B$1:$AA$1)</f>
        <v>37695.9554954902</v>
      </c>
      <c r="AD803" s="377" t="n">
        <f aca="false">SUMPRODUCT(B803:AA803,$B$1010:$AA$1010)</f>
        <v>68353.8925168085</v>
      </c>
      <c r="AE803" s="378" t="n">
        <f aca="false">SUMPRODUCT(B803:AA803,$B$1012:$AA$1012)</f>
        <v>50680.8400628092</v>
      </c>
      <c r="AF803" s="379" t="n">
        <f aca="false">XIRR(B803:AA803,$B$1:$AA$1)</f>
        <v>0.161203496052797</v>
      </c>
      <c r="AG803" s="380" t="n">
        <f aca="false">1-EXP(-(1/0.25)*(AD803/ABS($AD$1010)))</f>
        <v>0.973859713482098</v>
      </c>
    </row>
    <row r="804" customFormat="false" ht="12.75" hidden="false" customHeight="false" outlineLevel="0" collapsed="false">
      <c r="A804" s="371"/>
      <c r="B804" s="376" t="n">
        <f aca="false">+[2]data1cf!A804</f>
        <v>-108401.474837991</v>
      </c>
      <c r="C804" s="376" t="n">
        <f aca="false">+[2]data1cf!B804</f>
        <v>15132.653590074</v>
      </c>
      <c r="D804" s="376" t="n">
        <f aca="false">+[2]data1cf!C804</f>
        <v>23534.9946398146</v>
      </c>
      <c r="E804" s="376" t="n">
        <f aca="false">+[2]data1cf!D804</f>
        <v>22211.2554855401</v>
      </c>
      <c r="F804" s="376" t="n">
        <f aca="false">+[2]data1cf!E804</f>
        <v>20589.4989422133</v>
      </c>
      <c r="G804" s="376" t="n">
        <f aca="false">+[2]data1cf!F804</f>
        <v>19503.3877067328</v>
      </c>
      <c r="H804" s="376" t="n">
        <f aca="false">+[2]data1cf!G804</f>
        <v>18137.8488263029</v>
      </c>
      <c r="I804" s="376" t="n">
        <f aca="false">+[2]data1cf!H804</f>
        <v>17057.6276880313</v>
      </c>
      <c r="J804" s="376" t="n">
        <f aca="false">+[2]data1cf!I804</f>
        <v>16318.8896162822</v>
      </c>
      <c r="K804" s="376" t="n">
        <f aca="false">+[2]data1cf!J804</f>
        <v>15674.0027130907</v>
      </c>
      <c r="L804" s="376" t="n">
        <f aca="false">+[2]data1cf!K804</f>
        <v>14853.3717323623</v>
      </c>
      <c r="M804" s="376" t="n">
        <f aca="false">+[2]data1cf!L804</f>
        <v>14137.1298010218</v>
      </c>
      <c r="N804" s="376" t="n">
        <f aca="false">+[2]data1cf!M804</f>
        <v>13387.9414903241</v>
      </c>
      <c r="O804" s="376" t="n">
        <f aca="false">+[2]data1cf!N804</f>
        <v>12732.9069205057</v>
      </c>
      <c r="P804" s="376" t="n">
        <f aca="false">+[2]data1cf!O804</f>
        <v>13771.287315504</v>
      </c>
      <c r="Q804" s="376" t="n">
        <f aca="false">+[2]data1cf!P804</f>
        <v>15067.572071321</v>
      </c>
      <c r="R804" s="376" t="n">
        <f aca="false">+[2]data1cf!Q804</f>
        <v>13524.6202343062</v>
      </c>
      <c r="S804" s="376" t="n">
        <f aca="false">+[2]data1cf!R804</f>
        <v>9851.69439790389</v>
      </c>
      <c r="T804" s="376" t="n">
        <f aca="false">+[2]data1cf!S804</f>
        <v>9287.09939223586</v>
      </c>
      <c r="U804" s="376" t="n">
        <f aca="false">+[2]data1cf!T804</f>
        <v>8722.5321360344</v>
      </c>
      <c r="V804" s="376" t="n">
        <f aca="false">+[2]data1cf!U804</f>
        <v>8157.99346178351</v>
      </c>
      <c r="W804" s="376" t="n">
        <f aca="false">+[2]data1cf!V804</f>
        <v>11599.3523281048</v>
      </c>
      <c r="X804" s="376" t="n">
        <f aca="false">+[2]data1cf!W804</f>
        <v>11034.8734158544</v>
      </c>
      <c r="Y804" s="376" t="n">
        <f aca="false">+[2]data1cf!X804</f>
        <v>10470.4257358731</v>
      </c>
      <c r="Z804" s="376" t="n">
        <f aca="false">+[2]data1cf!Y804</f>
        <v>9906.01022512891</v>
      </c>
      <c r="AA804" s="376" t="n">
        <f aca="false">+[2]data1cf!Z804</f>
        <v>9341.62784869905</v>
      </c>
      <c r="AB804" s="376"/>
      <c r="AC804" s="377" t="n">
        <f aca="false">XNPV(0.1,B804:AA804,$B$1:$AA$1)</f>
        <v>41873.9240624848</v>
      </c>
      <c r="AD804" s="377" t="n">
        <f aca="false">SUMPRODUCT(B804:AA804,$B$1010:$AA$1010)</f>
        <v>77699.1500954687</v>
      </c>
      <c r="AE804" s="378" t="n">
        <f aca="false">SUMPRODUCT(B804:AA804,$B$1012:$AA$1012)</f>
        <v>57090.3406710235</v>
      </c>
      <c r="AF804" s="379" t="n">
        <f aca="false">XIRR(B804:AA804,$B$1:$AA$1)</f>
        <v>0.157267991920436</v>
      </c>
      <c r="AG804" s="380" t="n">
        <f aca="false">1-EXP(-(1/0.25)*(AD804/ABS($AD$1010)))</f>
        <v>0.984117201764458</v>
      </c>
    </row>
    <row r="805" customFormat="false" ht="12.75" hidden="false" customHeight="false" outlineLevel="0" collapsed="false">
      <c r="A805" s="371"/>
      <c r="B805" s="376" t="n">
        <f aca="false">+[2]data1cf!A805</f>
        <v>-102247.720928796</v>
      </c>
      <c r="C805" s="376" t="n">
        <f aca="false">+[2]data1cf!B805</f>
        <v>14345.1549312202</v>
      </c>
      <c r="D805" s="376" t="n">
        <f aca="false">+[2]data1cf!C805</f>
        <v>22337.6308887008</v>
      </c>
      <c r="E805" s="376" t="n">
        <f aca="false">+[2]data1cf!D805</f>
        <v>21054.1808806504</v>
      </c>
      <c r="F805" s="376" t="n">
        <f aca="false">+[2]data1cf!E805</f>
        <v>19519.4521897035</v>
      </c>
      <c r="G805" s="376" t="n">
        <f aca="false">+[2]data1cf!F805</f>
        <v>18495.3546090056</v>
      </c>
      <c r="H805" s="376" t="n">
        <f aca="false">+[2]data1cf!G805</f>
        <v>17206.9777769587</v>
      </c>
      <c r="I805" s="376" t="n">
        <f aca="false">+[2]data1cf!H805</f>
        <v>16188.0788214559</v>
      </c>
      <c r="J805" s="376" t="n">
        <f aca="false">+[2]data1cf!I805</f>
        <v>15491.2775619475</v>
      </c>
      <c r="K805" s="376" t="n">
        <f aca="false">+[2]data1cf!J805</f>
        <v>14883.3676658143</v>
      </c>
      <c r="L805" s="376" t="n">
        <f aca="false">+[2]data1cf!K805</f>
        <v>14108.9544539349</v>
      </c>
      <c r="M805" s="376" t="n">
        <f aca="false">+[2]data1cf!L805</f>
        <v>13433.3722699964</v>
      </c>
      <c r="N805" s="376" t="n">
        <f aca="false">+[2]data1cf!M805</f>
        <v>12726.7140125343</v>
      </c>
      <c r="O805" s="376" t="n">
        <f aca="false">+[2]data1cf!N805</f>
        <v>12109.244728816</v>
      </c>
      <c r="P805" s="376" t="n">
        <f aca="false">+[2]data1cf!O805</f>
        <v>13088.2979947707</v>
      </c>
      <c r="Q805" s="376" t="n">
        <f aca="false">+[2]data1cf!P805</f>
        <v>14310.9950305363</v>
      </c>
      <c r="R805" s="376" t="n">
        <f aca="false">+[2]data1cf!Q805</f>
        <v>12855.6337536399</v>
      </c>
      <c r="S805" s="376" t="n">
        <f aca="false">+[2]data1cf!R805</f>
        <v>9391.21321440007</v>
      </c>
      <c r="T805" s="376" t="n">
        <f aca="false">+[2]data1cf!S805</f>
        <v>8858.66923689779</v>
      </c>
      <c r="U805" s="376" t="n">
        <f aca="false">+[2]data1cf!T805</f>
        <v>8326.15143357551</v>
      </c>
      <c r="V805" s="376" t="n">
        <f aca="false">+[2]data1cf!U805</f>
        <v>7793.66058965861</v>
      </c>
      <c r="W805" s="376" t="n">
        <f aca="false">+[2]data1cf!V805</f>
        <v>11039.659793132</v>
      </c>
      <c r="X805" s="376" t="n">
        <f aca="false">+[2]data1cf!W805</f>
        <v>10507.2253186359</v>
      </c>
      <c r="Y805" s="376" t="n">
        <f aca="false">+[2]data1cf!X805</f>
        <v>9974.8203034099</v>
      </c>
      <c r="Z805" s="376" t="n">
        <f aca="false">+[2]data1cf!Y805</f>
        <v>9442.44563123222</v>
      </c>
      <c r="AA805" s="376" t="n">
        <f aca="false">+[2]data1cf!Z805</f>
        <v>8910.10221239428</v>
      </c>
      <c r="AB805" s="376"/>
      <c r="AC805" s="377" t="n">
        <f aca="false">XNPV(0.1,B805:AA805,$B$1:$AA$1)</f>
        <v>40405.4199520474</v>
      </c>
      <c r="AD805" s="377" t="n">
        <f aca="false">SUMPRODUCT(B805:AA805,$B$1010:$AA$1010)</f>
        <v>74423.173148184</v>
      </c>
      <c r="AE805" s="378" t="n">
        <f aca="false">SUMPRODUCT(B805:AA805,$B$1012:$AA$1012)</f>
        <v>54841.2176583396</v>
      </c>
      <c r="AF805" s="379" t="n">
        <f aca="false">XIRR(B805:AA805,$B$1:$AA$1)</f>
        <v>0.158480096981137</v>
      </c>
      <c r="AG805" s="380" t="n">
        <f aca="false">1-EXP(-(1/0.25)*(AD805/ABS($AD$1010)))</f>
        <v>0.981086142108705</v>
      </c>
    </row>
    <row r="806" customFormat="false" ht="12.75" hidden="false" customHeight="false" outlineLevel="0" collapsed="false">
      <c r="A806" s="371"/>
      <c r="B806" s="376" t="n">
        <f aca="false">+[2]data1cf!A806</f>
        <v>-99129.2047797217</v>
      </c>
      <c r="C806" s="376" t="n">
        <f aca="false">+[2]data1cf!B806</f>
        <v>14013.2359344905</v>
      </c>
      <c r="D806" s="376" t="n">
        <f aca="false">+[2]data1cf!C806</f>
        <v>21666.5670148294</v>
      </c>
      <c r="E806" s="376" t="n">
        <f aca="false">+[2]data1cf!D806</f>
        <v>20452.8675121575</v>
      </c>
      <c r="F806" s="376" t="n">
        <f aca="false">+[2]data1cf!E806</f>
        <v>18977.1883736316</v>
      </c>
      <c r="G806" s="376" t="n">
        <f aca="false">+[2]data1cf!F806</f>
        <v>17984.5172338927</v>
      </c>
      <c r="H806" s="376" t="n">
        <f aca="false">+[2]data1cf!G806</f>
        <v>16735.2435407637</v>
      </c>
      <c r="I806" s="376" t="n">
        <f aca="false">+[2]data1cf!H806</f>
        <v>15747.4206113879</v>
      </c>
      <c r="J806" s="376" t="n">
        <f aca="false">+[2]data1cf!I806</f>
        <v>15071.871522204</v>
      </c>
      <c r="K806" s="376" t="n">
        <f aca="false">+[2]data1cf!J806</f>
        <v>14482.7003334285</v>
      </c>
      <c r="L806" s="376" t="n">
        <f aca="false">+[2]data1cf!K806</f>
        <v>13731.7087371446</v>
      </c>
      <c r="M806" s="376" t="n">
        <f aca="false">+[2]data1cf!L806</f>
        <v>13076.7315498896</v>
      </c>
      <c r="N806" s="376" t="n">
        <f aca="false">+[2]data1cf!M806</f>
        <v>12391.6260973971</v>
      </c>
      <c r="O806" s="376" t="n">
        <f aca="false">+[2]data1cf!N806</f>
        <v>11793.1936411302</v>
      </c>
      <c r="P806" s="376" t="n">
        <f aca="false">+[2]data1cf!O806</f>
        <v>12742.1819072928</v>
      </c>
      <c r="Q806" s="376" t="n">
        <f aca="false">+[2]data1cf!P806</f>
        <v>13927.5871538936</v>
      </c>
      <c r="R806" s="376" t="n">
        <f aca="false">+[2]data1cf!Q806</f>
        <v>12516.6138360002</v>
      </c>
      <c r="S806" s="376" t="n">
        <f aca="false">+[2]data1cf!R806</f>
        <v>9157.85679029024</v>
      </c>
      <c r="T806" s="376" t="n">
        <f aca="false">+[2]data1cf!S806</f>
        <v>8641.55519920837</v>
      </c>
      <c r="U806" s="376" t="n">
        <f aca="false">+[2]data1cf!T806</f>
        <v>8125.2789840041</v>
      </c>
      <c r="V806" s="376" t="n">
        <f aca="false">+[2]data1cf!U806</f>
        <v>7609.02890595371</v>
      </c>
      <c r="W806" s="376" t="n">
        <f aca="false">+[2]data1cf!V806</f>
        <v>10756.0263826017</v>
      </c>
      <c r="X806" s="376" t="n">
        <f aca="false">+[2]data1cf!W806</f>
        <v>10239.8309547264</v>
      </c>
      <c r="Y806" s="376" t="n">
        <f aca="false">+[2]data1cf!X806</f>
        <v>9723.66408762492</v>
      </c>
      <c r="Z806" s="376" t="n">
        <f aca="false">+[2]data1cf!Y806</f>
        <v>9207.52663812041</v>
      </c>
      <c r="AA806" s="376" t="n">
        <f aca="false">+[2]data1cf!Z806</f>
        <v>8691.41948874079</v>
      </c>
      <c r="AB806" s="376"/>
      <c r="AC806" s="377" t="n">
        <f aca="false">XNPV(0.1,B806:AA806,$B$1:$AA$1)</f>
        <v>39657.9479276239</v>
      </c>
      <c r="AD806" s="377" t="n">
        <f aca="false">SUMPRODUCT(B806:AA806,$B$1010:$AA$1010)</f>
        <v>72756.2164158778</v>
      </c>
      <c r="AE806" s="378" t="n">
        <f aca="false">SUMPRODUCT(B806:AA806,$B$1012:$AA$1012)</f>
        <v>53696.1030490134</v>
      </c>
      <c r="AF806" s="379" t="n">
        <f aca="false">XIRR(B806:AA806,$B$1:$AA$1)</f>
        <v>0.15915143346872</v>
      </c>
      <c r="AG806" s="380" t="n">
        <f aca="false">1-EXP(-(1/0.25)*(AD806/ABS($AD$1010)))</f>
        <v>0.979328241907973</v>
      </c>
    </row>
    <row r="807" customFormat="false" ht="12.75" hidden="false" customHeight="false" outlineLevel="0" collapsed="false">
      <c r="A807" s="371"/>
      <c r="B807" s="376" t="n">
        <f aca="false">+[2]data1cf!A807</f>
        <v>-117239.687420353</v>
      </c>
      <c r="C807" s="376" t="n">
        <f aca="false">+[2]data1cf!B807</f>
        <v>16205.8515428688</v>
      </c>
      <c r="D807" s="376" t="n">
        <f aca="false">+[2]data1cf!C807</f>
        <v>25258.987796026</v>
      </c>
      <c r="E807" s="376" t="n">
        <f aca="false">+[2]data1cf!D807</f>
        <v>23804.7325921909</v>
      </c>
      <c r="F807" s="376" t="n">
        <f aca="false">+[2]data1cf!E807</f>
        <v>22126.3333381447</v>
      </c>
      <c r="G807" s="376" t="n">
        <f aca="false">+[2]data1cf!F807</f>
        <v>20951.156164691</v>
      </c>
      <c r="H807" s="376" t="n">
        <f aca="false">+[2]data1cf!G807</f>
        <v>19474.7947526875</v>
      </c>
      <c r="I807" s="376" t="n">
        <f aca="false">+[2]data1cf!H807</f>
        <v>18306.5007900352</v>
      </c>
      <c r="J807" s="376" t="n">
        <f aca="false">+[2]data1cf!I807</f>
        <v>17507.5317654272</v>
      </c>
      <c r="K807" s="376" t="n">
        <f aca="false">+[2]data1cf!J807</f>
        <v>16809.5373356978</v>
      </c>
      <c r="L807" s="376" t="n">
        <f aca="false">+[2]data1cf!K807</f>
        <v>15922.5269592059</v>
      </c>
      <c r="M807" s="376" t="n">
        <f aca="false">+[2]data1cf!L807</f>
        <v>15147.8882352106</v>
      </c>
      <c r="N807" s="376" t="n">
        <f aca="false">+[2]data1cf!M807</f>
        <v>14337.616940503</v>
      </c>
      <c r="O807" s="376" t="n">
        <f aca="false">+[2]data1cf!N807</f>
        <v>13628.6299395071</v>
      </c>
      <c r="P807" s="376" t="n">
        <f aca="false">+[2]data1cf!O807</f>
        <v>14752.2178007327</v>
      </c>
      <c r="Q807" s="376" t="n">
        <f aca="false">+[2]data1cf!P807</f>
        <v>16154.1915267072</v>
      </c>
      <c r="R807" s="376" t="n">
        <f aca="false">+[2]data1cf!Q807</f>
        <v>14485.4394055148</v>
      </c>
      <c r="S807" s="376" t="n">
        <f aca="false">+[2]data1cf!R807</f>
        <v>10513.0517823621</v>
      </c>
      <c r="T807" s="376" t="n">
        <f aca="false">+[2]data1cf!S807</f>
        <v>9902.42409410838</v>
      </c>
      <c r="U807" s="376" t="n">
        <f aca="false">+[2]data1cf!T807</f>
        <v>9291.8264177968</v>
      </c>
      <c r="V807" s="376" t="n">
        <f aca="false">+[2]data1cf!U807</f>
        <v>8681.25965378559</v>
      </c>
      <c r="W807" s="376" t="n">
        <f aca="false">+[2]data1cf!V807</f>
        <v>12403.2001383755</v>
      </c>
      <c r="X807" s="376" t="n">
        <f aca="false">+[2]data1cf!W807</f>
        <v>11792.6980088931</v>
      </c>
      <c r="Y807" s="376" t="n">
        <f aca="false">+[2]data1cf!X807</f>
        <v>11182.229658116</v>
      </c>
      <c r="Z807" s="376" t="n">
        <f aca="false">+[2]data1cf!Y807</f>
        <v>10571.7960994053</v>
      </c>
      <c r="AA807" s="376" t="n">
        <f aca="false">+[2]data1cf!Z807</f>
        <v>9961.39837652301</v>
      </c>
      <c r="AB807" s="376"/>
      <c r="AC807" s="377" t="n">
        <f aca="false">XNPV(0.1,B807:AA807,$B$1:$AA$1)</f>
        <v>43882.676715735</v>
      </c>
      <c r="AD807" s="377" t="n">
        <f aca="false">SUMPRODUCT(B807:AA807,$B$1010:$AA$1010)</f>
        <v>82294.95330268</v>
      </c>
      <c r="AE807" s="378" t="n">
        <f aca="false">SUMPRODUCT(B807:AA807,$B$1012:$AA$1012)</f>
        <v>60214.9759119925</v>
      </c>
      <c r="AF807" s="379" t="n">
        <f aca="false">XIRR(B807:AA807,$B$1:$AA$1)</f>
        <v>0.155590634030698</v>
      </c>
      <c r="AG807" s="380" t="n">
        <f aca="false">1-EXP(-(1/0.25)*(AD807/ABS($AD$1010)))</f>
        <v>0.98756876710855</v>
      </c>
    </row>
    <row r="808" customFormat="false" ht="12.75" hidden="false" customHeight="false" outlineLevel="0" collapsed="false">
      <c r="A808" s="371"/>
      <c r="B808" s="376" t="n">
        <f aca="false">+[2]data1cf!A808</f>
        <v>-111084.835219114</v>
      </c>
      <c r="C808" s="376" t="n">
        <f aca="false">+[2]data1cf!B808</f>
        <v>15442.1906186836</v>
      </c>
      <c r="D808" s="376" t="n">
        <f aca="false">+[2]data1cf!C808</f>
        <v>24027.0525779103</v>
      </c>
      <c r="E808" s="376" t="n">
        <f aca="false">+[2]data1cf!D808</f>
        <v>22653.7701428264</v>
      </c>
      <c r="F808" s="376" t="n">
        <f aca="false">+[2]data1cf!E808</f>
        <v>21056.095608899</v>
      </c>
      <c r="G808" s="376" t="n">
        <f aca="false">+[2]data1cf!F808</f>
        <v>19942.9431581233</v>
      </c>
      <c r="H808" s="376" t="n">
        <f aca="false">+[2]data1cf!G808</f>
        <v>18543.7575660095</v>
      </c>
      <c r="I808" s="376" t="n">
        <f aca="false">+[2]data1cf!H808</f>
        <v>17436.7967306107</v>
      </c>
      <c r="J808" s="376" t="n">
        <f aca="false">+[2]data1cf!I808</f>
        <v>16679.7720029216</v>
      </c>
      <c r="K808" s="376" t="n">
        <f aca="false">+[2]data1cf!J808</f>
        <v>16018.7611797266</v>
      </c>
      <c r="L808" s="376" t="n">
        <f aca="false">+[2]data1cf!K808</f>
        <v>15177.9768208062</v>
      </c>
      <c r="M808" s="376" t="n">
        <f aca="false">+[2]data1cf!L808</f>
        <v>14444.0051009666</v>
      </c>
      <c r="N808" s="376" t="n">
        <f aca="false">+[2]data1cf!M808</f>
        <v>13676.2714500516</v>
      </c>
      <c r="O808" s="376" t="n">
        <f aca="false">+[2]data1cf!N808</f>
        <v>13004.8564396251</v>
      </c>
      <c r="P808" s="376" t="n">
        <f aca="false">+[2]data1cf!O808</f>
        <v>14069.1065833898</v>
      </c>
      <c r="Q808" s="376" t="n">
        <f aca="false">+[2]data1cf!P808</f>
        <v>15397.4794557349</v>
      </c>
      <c r="R808" s="376" t="n">
        <f aca="false">+[2]data1cf!Q808</f>
        <v>13816.3335273978</v>
      </c>
      <c r="S808" s="376" t="n">
        <f aca="false">+[2]data1cf!R808</f>
        <v>10052.488414418</v>
      </c>
      <c r="T808" s="376" t="n">
        <f aca="false">+[2]data1cf!S808</f>
        <v>9473.91747464159</v>
      </c>
      <c r="U808" s="376" t="n">
        <f aca="false">+[2]data1cf!T808</f>
        <v>8895.37497123953</v>
      </c>
      <c r="V808" s="376" t="n">
        <f aca="false">+[2]data1cf!U808</f>
        <v>8316.86175730308</v>
      </c>
      <c r="W808" s="376" t="n">
        <f aca="false">+[2]data1cf!V808</f>
        <v>11843.4077122034</v>
      </c>
      <c r="X808" s="376" t="n">
        <f aca="false">+[2]data1cf!W808</f>
        <v>11264.9557396106</v>
      </c>
      <c r="Y808" s="376" t="n">
        <f aca="false">+[2]data1cf!X808</f>
        <v>10686.5357724077</v>
      </c>
      <c r="Z808" s="376" t="n">
        <f aca="false">+[2]data1cf!Y808</f>
        <v>10108.1487707563</v>
      </c>
      <c r="AA808" s="376" t="n">
        <f aca="false">+[2]data1cf!Z808</f>
        <v>9529.79572362316</v>
      </c>
      <c r="AB808" s="376"/>
      <c r="AC808" s="377" t="n">
        <f aca="false">XNPV(0.1,B808:AA808,$B$1:$AA$1)</f>
        <v>42412.067584759</v>
      </c>
      <c r="AD808" s="377" t="n">
        <f aca="false">SUMPRODUCT(B808:AA808,$B$1010:$AA$1010)</f>
        <v>79015.6225817657</v>
      </c>
      <c r="AE808" s="378" t="n">
        <f aca="false">SUMPRODUCT(B808:AA808,$B$1012:$AA$1012)</f>
        <v>57963.0585206841</v>
      </c>
      <c r="AF808" s="379" t="n">
        <f aca="false">XIRR(B808:AA808,$B$1:$AA$1)</f>
        <v>0.156615843788188</v>
      </c>
      <c r="AG808" s="380" t="n">
        <f aca="false">1-EXP(-(1/0.25)*(AD808/ABS($AD$1010)))</f>
        <v>0.985193754028297</v>
      </c>
    </row>
    <row r="809" customFormat="false" ht="12.75" hidden="false" customHeight="false" outlineLevel="0" collapsed="false">
      <c r="A809" s="371"/>
      <c r="B809" s="376" t="n">
        <f aca="false">+[2]data1cf!A809</f>
        <v>-109035.214835234</v>
      </c>
      <c r="C809" s="376" t="n">
        <f aca="false">+[2]data1cf!B809</f>
        <v>15235.6331220116</v>
      </c>
      <c r="D809" s="376" t="n">
        <f aca="false">+[2]data1cf!C809</f>
        <v>23607.437539972</v>
      </c>
      <c r="E809" s="376" t="n">
        <f aca="false">+[2]data1cf!D809</f>
        <v>22325.8733543895</v>
      </c>
      <c r="F809" s="376" t="n">
        <f aca="false">+[2]data1cf!E809</f>
        <v>20699.6969507772</v>
      </c>
      <c r="G809" s="376" t="n">
        <f aca="false">+[2]data1cf!F809</f>
        <v>19607.1992828864</v>
      </c>
      <c r="H809" s="376" t="n">
        <f aca="false">+[2]data1cf!G809</f>
        <v>18233.7139234372</v>
      </c>
      <c r="I809" s="376" t="n">
        <f aca="false">+[2]data1cf!H809</f>
        <v>17147.1775635118</v>
      </c>
      <c r="J809" s="376" t="n">
        <f aca="false">+[2]data1cf!I809</f>
        <v>16404.1206587925</v>
      </c>
      <c r="K809" s="376" t="n">
        <f aca="false">+[2]data1cf!J809</f>
        <v>15755.4257046622</v>
      </c>
      <c r="L809" s="376" t="n">
        <f aca="false">+[2]data1cf!K809</f>
        <v>14930.0350196728</v>
      </c>
      <c r="M809" s="376" t="n">
        <f aca="false">+[2]data1cf!L809</f>
        <v>14209.6057729819</v>
      </c>
      <c r="N809" s="376" t="n">
        <f aca="false">+[2]data1cf!M809</f>
        <v>13456.0375348093</v>
      </c>
      <c r="O809" s="376" t="n">
        <f aca="false">+[2]data1cf!N809</f>
        <v>12797.1343305508</v>
      </c>
      <c r="P809" s="376" t="n">
        <f aca="false">+[2]data1cf!O809</f>
        <v>13841.6244880048</v>
      </c>
      <c r="Q809" s="376" t="n">
        <f aca="false">+[2]data1cf!P809</f>
        <v>15145.4876231641</v>
      </c>
      <c r="R809" s="376" t="n">
        <f aca="false">+[2]data1cf!Q809</f>
        <v>13593.5153342191</v>
      </c>
      <c r="S809" s="376" t="n">
        <f aca="false">+[2]data1cf!R809</f>
        <v>9899.11672714724</v>
      </c>
      <c r="T809" s="376" t="n">
        <f aca="false">+[2]data1cf!S809</f>
        <v>9331.22096899525</v>
      </c>
      <c r="U809" s="376" t="n">
        <f aca="false">+[2]data1cf!T809</f>
        <v>8763.35312253962</v>
      </c>
      <c r="V809" s="376" t="n">
        <f aca="false">+[2]data1cf!U809</f>
        <v>8195.51402513122</v>
      </c>
      <c r="W809" s="376" t="n">
        <f aca="false">+[2]data1cf!V809</f>
        <v>11656.9918682627</v>
      </c>
      <c r="X809" s="376" t="n">
        <f aca="false">+[2]data1cf!W809</f>
        <v>11089.2128822372</v>
      </c>
      <c r="Y809" s="376" t="n">
        <f aca="false">+[2]data1cf!X809</f>
        <v>10521.4653110718</v>
      </c>
      <c r="Z809" s="376" t="n">
        <f aca="false">+[2]data1cf!Y809</f>
        <v>9953.7500972124</v>
      </c>
      <c r="AA809" s="376" t="n">
        <f aca="false">+[2]data1cf!Z809</f>
        <v>9386.0682113781</v>
      </c>
      <c r="AB809" s="376"/>
      <c r="AC809" s="377" t="n">
        <f aca="false">XNPV(0.1,B809:AA809,$B$1:$AA$1)</f>
        <v>41999.6076793978</v>
      </c>
      <c r="AD809" s="377" t="n">
        <f aca="false">SUMPRODUCT(B809:AA809,$B$1010:$AA$1010)</f>
        <v>78007.6545434763</v>
      </c>
      <c r="AE809" s="378" t="n">
        <f aca="false">SUMPRODUCT(B809:AA809,$B$1012:$AA$1012)</f>
        <v>57294.4458148707</v>
      </c>
      <c r="AF809" s="379" t="n">
        <f aca="false">XIRR(B809:AA809,$B$1:$AA$1)</f>
        <v>0.157110472146476</v>
      </c>
      <c r="AG809" s="380" t="n">
        <f aca="false">1-EXP(-(1/0.25)*(AD809/ABS($AD$1010)))</f>
        <v>0.984376303270135</v>
      </c>
    </row>
    <row r="810" customFormat="false" ht="12.75" hidden="false" customHeight="false" outlineLevel="0" collapsed="false">
      <c r="A810" s="371"/>
      <c r="B810" s="376" t="n">
        <f aca="false">+[2]data1cf!A810</f>
        <v>-107943.467519547</v>
      </c>
      <c r="C810" s="376" t="n">
        <f aca="false">+[2]data1cf!B810</f>
        <v>15083.6077199024</v>
      </c>
      <c r="D810" s="376" t="n">
        <f aca="false">+[2]data1cf!C810</f>
        <v>23451.7092277072</v>
      </c>
      <c r="E810" s="376" t="n">
        <f aca="false">+[2]data1cf!D810</f>
        <v>22057.767101599</v>
      </c>
      <c r="F810" s="376" t="n">
        <f aca="false">+[2]data1cf!E810</f>
        <v>20509.858246313</v>
      </c>
      <c r="G810" s="376" t="n">
        <f aca="false">+[2]data1cf!F810</f>
        <v>19428.3625200246</v>
      </c>
      <c r="H810" s="376" t="n">
        <f aca="false">+[2]data1cf!G810</f>
        <v>18068.5666028961</v>
      </c>
      <c r="I810" s="376" t="n">
        <f aca="false">+[2]data1cf!H810</f>
        <v>16992.9095094181</v>
      </c>
      <c r="J810" s="376" t="n">
        <f aca="false">+[2]data1cf!I810</f>
        <v>16257.29268158</v>
      </c>
      <c r="K810" s="376" t="n">
        <f aca="false">+[2]data1cf!J810</f>
        <v>15615.1578773669</v>
      </c>
      <c r="L810" s="376" t="n">
        <f aca="false">+[2]data1cf!K810</f>
        <v>14797.9667606122</v>
      </c>
      <c r="M810" s="376" t="n">
        <f aca="false">+[2]data1cf!L810</f>
        <v>14084.7510246885</v>
      </c>
      <c r="N810" s="376" t="n">
        <f aca="false">+[2]data1cf!M810</f>
        <v>13338.7281112301</v>
      </c>
      <c r="O810" s="376" t="n">
        <f aca="false">+[2]data1cf!N810</f>
        <v>12686.4894244138</v>
      </c>
      <c r="P810" s="376" t="n">
        <f aca="false">+[2]data1cf!O810</f>
        <v>13720.4542610902</v>
      </c>
      <c r="Q810" s="376" t="n">
        <f aca="false">+[2]data1cf!P810</f>
        <v>15011.2620812305</v>
      </c>
      <c r="R810" s="376" t="n">
        <f aca="false">+[2]data1cf!Q810</f>
        <v>13474.8293735394</v>
      </c>
      <c r="S810" s="376" t="n">
        <f aca="false">+[2]data1cf!R810</f>
        <v>9817.42202446114</v>
      </c>
      <c r="T810" s="376" t="n">
        <f aca="false">+[2]data1cf!S810</f>
        <v>9255.21249043858</v>
      </c>
      <c r="U810" s="376" t="n">
        <f aca="false">+[2]data1cf!T810</f>
        <v>8693.03058863825</v>
      </c>
      <c r="V810" s="376" t="n">
        <f aca="false">+[2]data1cf!U810</f>
        <v>8130.87714802685</v>
      </c>
      <c r="W810" s="376" t="n">
        <f aca="false">+[2]data1cf!V810</f>
        <v>11557.6959211573</v>
      </c>
      <c r="X810" s="376" t="n">
        <f aca="false">+[2]data1cf!W810</f>
        <v>10995.6019900458</v>
      </c>
      <c r="Y810" s="376" t="n">
        <f aca="false">+[2]data1cf!X810</f>
        <v>10433.5391592438</v>
      </c>
      <c r="Z810" s="376" t="n">
        <f aca="false">+[2]data1cf!Y810</f>
        <v>9871.50836176074</v>
      </c>
      <c r="AA810" s="376" t="n">
        <f aca="false">+[2]data1cf!Z810</f>
        <v>9309.51055859607</v>
      </c>
      <c r="AB810" s="376"/>
      <c r="AC810" s="377" t="n">
        <f aca="false">XNPV(0.1,B810:AA810,$B$1:$AA$1)</f>
        <v>41727.5378748781</v>
      </c>
      <c r="AD810" s="377" t="n">
        <f aca="false">SUMPRODUCT(B810:AA810,$B$1010:$AA$1010)</f>
        <v>77412.2864063027</v>
      </c>
      <c r="AE810" s="378" t="n">
        <f aca="false">SUMPRODUCT(B810:AA810,$B$1012:$AA$1012)</f>
        <v>56882.3855035929</v>
      </c>
      <c r="AF810" s="379" t="n">
        <f aca="false">XIRR(B810:AA810,$B$1:$AA$1)</f>
        <v>0.157296492612123</v>
      </c>
      <c r="AG810" s="380" t="n">
        <f aca="false">1-EXP(-(1/0.25)*(AD810/ABS($AD$1010)))</f>
        <v>0.983872421667151</v>
      </c>
    </row>
    <row r="811" customFormat="false" ht="12.75" hidden="false" customHeight="false" outlineLevel="0" collapsed="false">
      <c r="A811" s="371"/>
      <c r="B811" s="376" t="n">
        <f aca="false">+[2]data1cf!A811</f>
        <v>-97330.6033699242</v>
      </c>
      <c r="C811" s="376" t="n">
        <f aca="false">+[2]data1cf!B811</f>
        <v>13848.2549740792</v>
      </c>
      <c r="D811" s="376" t="n">
        <f aca="false">+[2]data1cf!C811</f>
        <v>21386.6015521302</v>
      </c>
      <c r="E811" s="376" t="n">
        <f aca="false">+[2]data1cf!D811</f>
        <v>20154.2044442751</v>
      </c>
      <c r="F811" s="376" t="n">
        <f aca="false">+[2]data1cf!E811</f>
        <v>18664.4382009707</v>
      </c>
      <c r="G811" s="376" t="n">
        <f aca="false">+[2]data1cf!F811</f>
        <v>17689.892233048</v>
      </c>
      <c r="H811" s="376" t="n">
        <f aca="false">+[2]data1cf!G811</f>
        <v>16463.1712404416</v>
      </c>
      <c r="I811" s="376" t="n">
        <f aca="false">+[2]data1cf!H811</f>
        <v>15493.27138144</v>
      </c>
      <c r="J811" s="376" t="n">
        <f aca="false">+[2]data1cf!I811</f>
        <v>14829.9794625512</v>
      </c>
      <c r="K811" s="376" t="n">
        <f aca="false">+[2]data1cf!J811</f>
        <v>14251.6158065445</v>
      </c>
      <c r="L811" s="376" t="n">
        <f aca="false">+[2]data1cf!K811</f>
        <v>13514.1326061822</v>
      </c>
      <c r="M811" s="376" t="n">
        <f aca="false">+[2]data1cf!L811</f>
        <v>12871.0393324016</v>
      </c>
      <c r="N811" s="376" t="n">
        <f aca="false">+[2]data1cf!M811</f>
        <v>12198.3644409678</v>
      </c>
      <c r="O811" s="376" t="n">
        <f aca="false">+[2]data1cf!N811</f>
        <v>11610.9114579681</v>
      </c>
      <c r="P811" s="376" t="n">
        <f aca="false">+[2]data1cf!O811</f>
        <v>12542.5597622941</v>
      </c>
      <c r="Q811" s="376" t="n">
        <f aca="false">+[2]data1cf!P811</f>
        <v>13706.457002728</v>
      </c>
      <c r="R811" s="376" t="n">
        <f aca="false">+[2]data1cf!Q811</f>
        <v>12321.0844006316</v>
      </c>
      <c r="S811" s="376" t="n">
        <f aca="false">+[2]data1cf!R811</f>
        <v>9023.26868064912</v>
      </c>
      <c r="T811" s="376" t="n">
        <f aca="false">+[2]data1cf!S811</f>
        <v>8516.33487146023</v>
      </c>
      <c r="U811" s="376" t="n">
        <f aca="false">+[2]data1cf!T811</f>
        <v>8009.42597772872</v>
      </c>
      <c r="V811" s="376" t="n">
        <f aca="false">+[2]data1cf!U811</f>
        <v>7502.54274691828</v>
      </c>
      <c r="W811" s="376" t="n">
        <f aca="false">+[2]data1cf!V811</f>
        <v>10592.4410658488</v>
      </c>
      <c r="X811" s="376" t="n">
        <f aca="false">+[2]data1cf!W811</f>
        <v>10085.61149364</v>
      </c>
      <c r="Y811" s="376" t="n">
        <f aca="false">+[2]data1cf!X811</f>
        <v>9578.8099639981</v>
      </c>
      <c r="Z811" s="376" t="n">
        <f aca="false">+[2]data1cf!Y811</f>
        <v>9072.03731819993</v>
      </c>
      <c r="AA811" s="376" t="n">
        <f aca="false">+[2]data1cf!Z811</f>
        <v>8565.29442276085</v>
      </c>
      <c r="AB811" s="376"/>
      <c r="AC811" s="377" t="n">
        <f aca="false">XNPV(0.1,B811:AA811,$B$1:$AA$1)</f>
        <v>39375.5185988437</v>
      </c>
      <c r="AD811" s="377" t="n">
        <f aca="false">SUMPRODUCT(B811:AA811,$B$1010:$AA$1010)</f>
        <v>71957.283838941</v>
      </c>
      <c r="AE811" s="378" t="n">
        <f aca="false">SUMPRODUCT(B811:AA811,$B$1012:$AA$1012)</f>
        <v>53192.5491653602</v>
      </c>
      <c r="AF811" s="379" t="n">
        <f aca="false">XIRR(B811:AA811,$B$1:$AA$1)</f>
        <v>0.159833792165914</v>
      </c>
      <c r="AG811" s="380" t="n">
        <f aca="false">1-EXP(-(1/0.25)*(AD811/ABS($AD$1010)))</f>
        <v>0.978428707133075</v>
      </c>
    </row>
    <row r="812" customFormat="false" ht="12.75" hidden="false" customHeight="false" outlineLevel="0" collapsed="false">
      <c r="A812" s="371"/>
      <c r="B812" s="376" t="n">
        <f aca="false">+[2]data1cf!A812</f>
        <v>-114433.505783091</v>
      </c>
      <c r="C812" s="376" t="n">
        <f aca="false">+[2]data1cf!B812</f>
        <v>15846.3692592745</v>
      </c>
      <c r="D812" s="376" t="n">
        <f aca="false">+[2]data1cf!C812</f>
        <v>24710.9258727196</v>
      </c>
      <c r="E812" s="376" t="n">
        <f aca="false">+[2]data1cf!D812</f>
        <v>23290.2734455402</v>
      </c>
      <c r="F812" s="376" t="n">
        <f aca="false">+[2]data1cf!E812</f>
        <v>21638.3798723068</v>
      </c>
      <c r="G812" s="376" t="n">
        <f aca="false">+[2]data1cf!F812</f>
        <v>20491.4816293853</v>
      </c>
      <c r="H812" s="376" t="n">
        <f aca="false">+[2]data1cf!G812</f>
        <v>19050.3069873536</v>
      </c>
      <c r="I812" s="376" t="n">
        <f aca="false">+[2]data1cf!H812</f>
        <v>17909.976636146</v>
      </c>
      <c r="J812" s="376" t="n">
        <f aca="false">+[2]data1cf!I812</f>
        <v>17130.1312739678</v>
      </c>
      <c r="K812" s="376" t="n">
        <f aca="false">+[2]data1cf!J812</f>
        <v>16448.9987792033</v>
      </c>
      <c r="L812" s="376" t="n">
        <f aca="false">+[2]data1cf!K812</f>
        <v>15583.0642299501</v>
      </c>
      <c r="M812" s="376" t="n">
        <f aca="false">+[2]data1cf!L812</f>
        <v>14826.9668123214</v>
      </c>
      <c r="N812" s="376" t="n">
        <f aca="false">+[2]data1cf!M812</f>
        <v>14036.0897046715</v>
      </c>
      <c r="O812" s="376" t="n">
        <f aca="false">+[2]data1cf!N812</f>
        <v>13344.2329005616</v>
      </c>
      <c r="P812" s="376" t="n">
        <f aca="false">+[2]data1cf!O812</f>
        <v>14440.7669174881</v>
      </c>
      <c r="Q812" s="376" t="n">
        <f aca="false">+[2]data1cf!P812</f>
        <v>15809.1838077843</v>
      </c>
      <c r="R812" s="376" t="n">
        <f aca="false">+[2]data1cf!Q812</f>
        <v>14180.3739762949</v>
      </c>
      <c r="S812" s="376" t="n">
        <f aca="false">+[2]data1cf!R812</f>
        <v>10303.0671355073</v>
      </c>
      <c r="T812" s="376" t="n">
        <f aca="false">+[2]data1cf!S812</f>
        <v>9707.05507992617</v>
      </c>
      <c r="U812" s="376" t="n">
        <f aca="false">+[2]data1cf!T812</f>
        <v>9111.07231793859</v>
      </c>
      <c r="V812" s="376" t="n">
        <f aca="false">+[2]data1cf!U812</f>
        <v>8515.11972835236</v>
      </c>
      <c r="W812" s="376" t="n">
        <f aca="false">+[2]data1cf!V812</f>
        <v>12147.9739890479</v>
      </c>
      <c r="X812" s="376" t="n">
        <f aca="false">+[2]data1cf!W812</f>
        <v>11552.0844869356</v>
      </c>
      <c r="Y812" s="376" t="n">
        <f aca="false">+[2]data1cf!X812</f>
        <v>10956.227955021</v>
      </c>
      <c r="Z812" s="376" t="n">
        <f aca="false">+[2]data1cf!Y812</f>
        <v>10360.4053824099</v>
      </c>
      <c r="AA812" s="376" t="n">
        <f aca="false">+[2]data1cf!Z812</f>
        <v>9764.61778788148</v>
      </c>
      <c r="AB812" s="376"/>
      <c r="AC812" s="377" t="n">
        <f aca="false">XNPV(0.1,B812:AA812,$B$1:$AA$1)</f>
        <v>43220.8878079413</v>
      </c>
      <c r="AD812" s="377" t="n">
        <f aca="false">SUMPRODUCT(B812:AA812,$B$1010:$AA$1010)</f>
        <v>80810.0943795679</v>
      </c>
      <c r="AE812" s="378" t="n">
        <f aca="false">SUMPRODUCT(B812:AA812,$B$1012:$AA$1012)</f>
        <v>59197.8916895837</v>
      </c>
      <c r="AF812" s="379" t="n">
        <f aca="false">XIRR(B812:AA812,$B$1:$AA$1)</f>
        <v>0.156056962687979</v>
      </c>
      <c r="AG812" s="380" t="n">
        <f aca="false">1-EXP(-(1/0.25)*(AD812/ABS($AD$1010)))</f>
        <v>0.986544645647715</v>
      </c>
    </row>
    <row r="813" customFormat="false" ht="12.75" hidden="false" customHeight="false" outlineLevel="0" collapsed="false">
      <c r="A813" s="371"/>
      <c r="B813" s="376" t="n">
        <f aca="false">+[2]data1cf!A813</f>
        <v>-100552.693302818</v>
      </c>
      <c r="C813" s="376" t="n">
        <f aca="false">+[2]data1cf!B813</f>
        <v>14166.2953166222</v>
      </c>
      <c r="D813" s="376" t="n">
        <f aca="false">+[2]data1cf!C813</f>
        <v>21984.3164302061</v>
      </c>
      <c r="E813" s="376" t="n">
        <f aca="false">+[2]data1cf!D813</f>
        <v>20678.1132322454</v>
      </c>
      <c r="F813" s="376" t="n">
        <f aca="false">+[2]data1cf!E813</f>
        <v>19224.7119655482</v>
      </c>
      <c r="G813" s="376" t="n">
        <f aca="false">+[2]data1cf!F813</f>
        <v>18217.6958053289</v>
      </c>
      <c r="H813" s="376" t="n">
        <f aca="false">+[2]data1cf!G813</f>
        <v>16950.572959973</v>
      </c>
      <c r="I813" s="376" t="n">
        <f aca="false">+[2]data1cf!H813</f>
        <v>15948.5649616668</v>
      </c>
      <c r="J813" s="376" t="n">
        <f aca="false">+[2]data1cf!I813</f>
        <v>15263.3150342953</v>
      </c>
      <c r="K813" s="376" t="n">
        <f aca="false">+[2]data1cf!J813</f>
        <v>14665.5903112149</v>
      </c>
      <c r="L813" s="376" t="n">
        <f aca="false">+[2]data1cf!K813</f>
        <v>13903.9076043519</v>
      </c>
      <c r="M813" s="376" t="n">
        <f aca="false">+[2]data1cf!L813</f>
        <v>13239.5249899978</v>
      </c>
      <c r="N813" s="376" t="n">
        <f aca="false">+[2]data1cf!M813</f>
        <v>12544.5814706016</v>
      </c>
      <c r="O813" s="376" t="n">
        <f aca="false">+[2]data1cf!N813</f>
        <v>11937.4593991146</v>
      </c>
      <c r="P813" s="376" t="n">
        <f aca="false">+[2]data1cf!O813</f>
        <v>12900.1712376767</v>
      </c>
      <c r="Q813" s="376" t="n">
        <f aca="false">+[2]data1cf!P813</f>
        <v>14102.5988216149</v>
      </c>
      <c r="R813" s="376" t="n">
        <f aca="false">+[2]data1cf!Q813</f>
        <v>12671.3640244847</v>
      </c>
      <c r="S813" s="376" t="n">
        <f aca="false">+[2]data1cf!R813</f>
        <v>9264.37545994974</v>
      </c>
      <c r="T813" s="376" t="n">
        <f aca="false">+[2]data1cf!S813</f>
        <v>8740.65981373656</v>
      </c>
      <c r="U813" s="376" t="n">
        <f aca="false">+[2]data1cf!T813</f>
        <v>8216.96990779679</v>
      </c>
      <c r="V813" s="376" t="n">
        <f aca="false">+[2]data1cf!U813</f>
        <v>7693.30651433866</v>
      </c>
      <c r="W813" s="376" t="n">
        <f aca="false">+[2]data1cf!V813</f>
        <v>10885.4946570489</v>
      </c>
      <c r="X813" s="376" t="n">
        <f aca="false">+[2]data1cf!W813</f>
        <v>10361.8866985386</v>
      </c>
      <c r="Y813" s="376" t="n">
        <f aca="false">+[2]data1cf!X813</f>
        <v>9838.30771093285</v>
      </c>
      <c r="Z813" s="376" t="n">
        <f aca="false">+[2]data1cf!Y813</f>
        <v>9314.7585633587</v>
      </c>
      <c r="AA813" s="376" t="n">
        <f aca="false">+[2]data1cf!Z813</f>
        <v>8791.24015101715</v>
      </c>
      <c r="AB813" s="376"/>
      <c r="AC813" s="377" t="n">
        <f aca="false">XNPV(0.1,B813:AA813,$B$1:$AA$1)</f>
        <v>39973.0187102745</v>
      </c>
      <c r="AD813" s="377" t="n">
        <f aca="false">SUMPRODUCT(B813:AA813,$B$1010:$AA$1010)</f>
        <v>73486.9569702751</v>
      </c>
      <c r="AE813" s="378" t="n">
        <f aca="false">SUMPRODUCT(B813:AA813,$B$1012:$AA$1012)</f>
        <v>54190.3293169049</v>
      </c>
      <c r="AF813" s="379" t="n">
        <f aca="false">XIRR(B813:AA813,$B$1:$AA$1)</f>
        <v>0.158796434295962</v>
      </c>
      <c r="AG813" s="380" t="n">
        <f aca="false">1-EXP(-(1/0.25)*(AD813/ABS($AD$1010)))</f>
        <v>0.980118113295307</v>
      </c>
    </row>
    <row r="814" customFormat="false" ht="12.75" hidden="false" customHeight="false" outlineLevel="0" collapsed="false">
      <c r="A814" s="371"/>
      <c r="B814" s="376" t="n">
        <f aca="false">+[2]data1cf!A814</f>
        <v>-90399.0452156186</v>
      </c>
      <c r="C814" s="376" t="n">
        <f aca="false">+[2]data1cf!B814</f>
        <v>12967.1445486844</v>
      </c>
      <c r="D814" s="376" t="n">
        <f aca="false">+[2]data1cf!C814</f>
        <v>19956.1696101422</v>
      </c>
      <c r="E814" s="376" t="n">
        <f aca="false">+[2]data1cf!D814</f>
        <v>18812.2830067513</v>
      </c>
      <c r="F814" s="376" t="n">
        <f aca="false">+[2]data1cf!E814</f>
        <v>17459.1427987992</v>
      </c>
      <c r="G814" s="376" t="n">
        <f aca="false">+[2]data1cf!F814</f>
        <v>16554.4487067932</v>
      </c>
      <c r="H814" s="376" t="n">
        <f aca="false">+[2]data1cf!G814</f>
        <v>15414.6426661923</v>
      </c>
      <c r="I814" s="376" t="n">
        <f aca="false">+[2]data1cf!H814</f>
        <v>14513.81581243</v>
      </c>
      <c r="J814" s="376" t="n">
        <f aca="false">+[2]data1cf!I814</f>
        <v>13897.7613127071</v>
      </c>
      <c r="K814" s="376" t="n">
        <f aca="false">+[2]data1cf!J814</f>
        <v>13361.048375689</v>
      </c>
      <c r="L814" s="376" t="n">
        <f aca="false">+[2]data1cf!K814</f>
        <v>12675.624642973</v>
      </c>
      <c r="M814" s="376" t="n">
        <f aca="false">+[2]data1cf!L814</f>
        <v>12078.3303088015</v>
      </c>
      <c r="N814" s="376" t="n">
        <f aca="false">+[2]data1cf!M814</f>
        <v>11453.5610602742</v>
      </c>
      <c r="O814" s="376" t="n">
        <f aca="false">+[2]data1cf!N814</f>
        <v>10908.421430884</v>
      </c>
      <c r="P814" s="376" t="n">
        <f aca="false">+[2]data1cf!O814</f>
        <v>11773.24394868</v>
      </c>
      <c r="Q814" s="376" t="n">
        <f aca="false">+[2]data1cf!P814</f>
        <v>12854.2523429713</v>
      </c>
      <c r="R814" s="376" t="n">
        <f aca="false">+[2]data1cf!Q814</f>
        <v>11567.5413172377</v>
      </c>
      <c r="S814" s="376" t="n">
        <f aca="false">+[2]data1cf!R814</f>
        <v>8504.58493906319</v>
      </c>
      <c r="T814" s="376" t="n">
        <f aca="false">+[2]data1cf!S814</f>
        <v>8033.75325045216</v>
      </c>
      <c r="U814" s="376" t="n">
        <f aca="false">+[2]data1cf!T814</f>
        <v>7562.94470290345</v>
      </c>
      <c r="V814" s="376" t="n">
        <f aca="false">+[2]data1cf!U814</f>
        <v>7092.1599906489</v>
      </c>
      <c r="W814" s="376" t="n">
        <f aca="false">+[2]data1cf!V814</f>
        <v>9962.00614564534</v>
      </c>
      <c r="X814" s="376" t="n">
        <f aca="false">+[2]data1cf!W814</f>
        <v>9491.2712706074</v>
      </c>
      <c r="Y814" s="376" t="n">
        <f aca="false">+[2]data1cf!X814</f>
        <v>9020.56244103896</v>
      </c>
      <c r="Z814" s="376" t="n">
        <f aca="false">+[2]data1cf!Y814</f>
        <v>8549.88043830411</v>
      </c>
      <c r="AA814" s="376" t="n">
        <f aca="false">+[2]data1cf!Z814</f>
        <v>8079.22606720785</v>
      </c>
      <c r="AB814" s="376"/>
      <c r="AC814" s="377" t="n">
        <f aca="false">XNPV(0.1,B814:AA814,$B$1:$AA$1)</f>
        <v>37630.2709350308</v>
      </c>
      <c r="AD814" s="377" t="n">
        <f aca="false">SUMPRODUCT(B814:AA814,$B$1010:$AA$1010)</f>
        <v>68166.4411622082</v>
      </c>
      <c r="AE814" s="378" t="n">
        <f aca="false">SUMPRODUCT(B814:AA814,$B$1012:$AA$1012)</f>
        <v>50562.2842660626</v>
      </c>
      <c r="AF814" s="379" t="n">
        <f aca="false">XIRR(B814:AA814,$B$1:$AA$1)</f>
        <v>0.161386676708367</v>
      </c>
      <c r="AG814" s="380" t="n">
        <f aca="false">1-EXP(-(1/0.25)*(AD814/ABS($AD$1010)))</f>
        <v>0.973597159208103</v>
      </c>
    </row>
    <row r="815" customFormat="false" ht="12.75" hidden="false" customHeight="false" outlineLevel="0" collapsed="false">
      <c r="A815" s="371"/>
      <c r="B815" s="376" t="n">
        <f aca="false">+[2]data1cf!A815</f>
        <v>-89578.6318325235</v>
      </c>
      <c r="C815" s="376" t="n">
        <f aca="false">+[2]data1cf!B815</f>
        <v>12844.6810310033</v>
      </c>
      <c r="D815" s="376" t="n">
        <f aca="false">+[2]data1cf!C815</f>
        <v>19787.8894867078</v>
      </c>
      <c r="E815" s="376" t="n">
        <f aca="false">+[2]data1cf!D815</f>
        <v>18647.1508133106</v>
      </c>
      <c r="F815" s="376" t="n">
        <f aca="false">+[2]data1cf!E815</f>
        <v>17316.4850504962</v>
      </c>
      <c r="G815" s="376" t="n">
        <f aca="false">+[2]data1cf!F815</f>
        <v>16420.0585676713</v>
      </c>
      <c r="H815" s="376" t="n">
        <f aca="false">+[2]data1cf!G815</f>
        <v>15290.5397075613</v>
      </c>
      <c r="I815" s="376" t="n">
        <f aca="false">+[2]data1cf!H815</f>
        <v>14397.8882765031</v>
      </c>
      <c r="J815" s="376" t="n">
        <f aca="false">+[2]data1cf!I815</f>
        <v>13787.4247579137</v>
      </c>
      <c r="K815" s="376" t="n">
        <f aca="false">+[2]data1cf!J815</f>
        <v>13255.6415649031</v>
      </c>
      <c r="L815" s="376" t="n">
        <f aca="false">+[2]data1cf!K815</f>
        <v>12576.3795469161</v>
      </c>
      <c r="M815" s="376" t="n">
        <f aca="false">+[2]data1cf!L815</f>
        <v>11984.5059366496</v>
      </c>
      <c r="N815" s="376" t="n">
        <f aca="false">+[2]data1cf!M815</f>
        <v>11365.4067596548</v>
      </c>
      <c r="O815" s="376" t="n">
        <f aca="false">+[2]data1cf!N815</f>
        <v>10825.2753031476</v>
      </c>
      <c r="P815" s="376" t="n">
        <f aca="false">+[2]data1cf!O815</f>
        <v>11682.1883771526</v>
      </c>
      <c r="Q815" s="376" t="n">
        <f aca="false">+[2]data1cf!P815</f>
        <v>12753.3861174508</v>
      </c>
      <c r="R815" s="376" t="n">
        <f aca="false">+[2]data1cf!Q815</f>
        <v>11478.3525927701</v>
      </c>
      <c r="S815" s="376" t="n">
        <f aca="false">+[2]data1cf!R815</f>
        <v>8443.19396841593</v>
      </c>
      <c r="T815" s="376" t="n">
        <f aca="false">+[2]data1cf!S815</f>
        <v>7976.63529637936</v>
      </c>
      <c r="U815" s="376" t="n">
        <f aca="false">+[2]data1cf!T815</f>
        <v>7510.0995553892</v>
      </c>
      <c r="V815" s="376" t="n">
        <f aca="false">+[2]data1cf!U815</f>
        <v>7043.58743337683</v>
      </c>
      <c r="W815" s="376" t="n">
        <f aca="false">+[2]data1cf!V815</f>
        <v>9887.38839965067</v>
      </c>
      <c r="X815" s="376" t="n">
        <f aca="false">+[2]data1cf!W815</f>
        <v>9420.92566255898</v>
      </c>
      <c r="Y815" s="376" t="n">
        <f aca="false">+[2]data1cf!X815</f>
        <v>8954.48873456205</v>
      </c>
      <c r="Z815" s="376" t="n">
        <f aca="false">+[2]data1cf!Y815</f>
        <v>8488.07838993271</v>
      </c>
      <c r="AA815" s="376" t="n">
        <f aca="false">+[2]data1cf!Z815</f>
        <v>8021.69542617199</v>
      </c>
      <c r="AB815" s="376"/>
      <c r="AC815" s="377" t="n">
        <f aca="false">XNPV(0.1,B815:AA815,$B$1:$AA$1)</f>
        <v>37403.2931023639</v>
      </c>
      <c r="AD815" s="377" t="n">
        <f aca="false">SUMPRODUCT(B815:AA815,$B$1010:$AA$1010)</f>
        <v>67696.0530040857</v>
      </c>
      <c r="AE815" s="378" t="n">
        <f aca="false">SUMPRODUCT(B815:AA815,$B$1012:$AA$1012)</f>
        <v>50229.779986842</v>
      </c>
      <c r="AF815" s="379" t="n">
        <f aca="false">XIRR(B815:AA815,$B$1:$AA$1)</f>
        <v>0.161543042008566</v>
      </c>
      <c r="AG815" s="380" t="n">
        <f aca="false">1-EXP(-(1/0.25)*(AD815/ABS($AD$1010)))</f>
        <v>0.97292663820734</v>
      </c>
    </row>
    <row r="816" customFormat="false" ht="12.75" hidden="false" customHeight="false" outlineLevel="0" collapsed="false">
      <c r="A816" s="371"/>
      <c r="B816" s="376" t="n">
        <f aca="false">+[2]data1cf!A816</f>
        <v>-105301.189085876</v>
      </c>
      <c r="C816" s="376" t="n">
        <f aca="false">+[2]data1cf!B816</f>
        <v>14750.246905347</v>
      </c>
      <c r="D816" s="376" t="n">
        <f aca="false">+[2]data1cf!C816</f>
        <v>22905.881879914</v>
      </c>
      <c r="E816" s="376" t="n">
        <f aca="false">+[2]data1cf!D816</f>
        <v>21614.7983847417</v>
      </c>
      <c r="F816" s="376" t="n">
        <f aca="false">+[2]data1cf!E816</f>
        <v>20050.4051224318</v>
      </c>
      <c r="G816" s="376" t="n">
        <f aca="false">+[2]data1cf!F816</f>
        <v>18995.5366134555</v>
      </c>
      <c r="H816" s="376" t="n">
        <f aca="false">+[2]data1cf!G816</f>
        <v>17668.8722806165</v>
      </c>
      <c r="I816" s="376" t="n">
        <f aca="false">+[2]data1cf!H816</f>
        <v>16619.5455024919</v>
      </c>
      <c r="J816" s="376" t="n">
        <f aca="false">+[2]data1cf!I816</f>
        <v>15901.9353639357</v>
      </c>
      <c r="K816" s="376" t="n">
        <f aca="false">+[2]data1cf!J816</f>
        <v>15275.6776243133</v>
      </c>
      <c r="L816" s="376" t="n">
        <f aca="false">+[2]data1cf!K816</f>
        <v>14478.3313397837</v>
      </c>
      <c r="M816" s="376" t="n">
        <f aca="false">+[2]data1cf!L816</f>
        <v>13782.5739512791</v>
      </c>
      <c r="N816" s="376" t="n">
        <f aca="false">+[2]data1cf!M816</f>
        <v>13054.8124509526</v>
      </c>
      <c r="O816" s="376" t="n">
        <f aca="false">+[2]data1cf!N816</f>
        <v>12418.7034220299</v>
      </c>
      <c r="P816" s="376" t="n">
        <f aca="false">+[2]data1cf!O816</f>
        <v>13427.1945729014</v>
      </c>
      <c r="Q816" s="376" t="n">
        <f aca="false">+[2]data1cf!P816</f>
        <v>14686.4055419904</v>
      </c>
      <c r="R816" s="376" t="n">
        <f aca="false">+[2]data1cf!Q816</f>
        <v>13187.5821783533</v>
      </c>
      <c r="S816" s="376" t="n">
        <f aca="false">+[2]data1cf!R816</f>
        <v>9619.70214189232</v>
      </c>
      <c r="T816" s="376" t="n">
        <f aca="false">+[2]data1cf!S816</f>
        <v>9071.25457198938</v>
      </c>
      <c r="U816" s="376" t="n">
        <f aca="false">+[2]data1cf!T816</f>
        <v>8522.83395791735</v>
      </c>
      <c r="V816" s="376" t="n">
        <f aca="false">+[2]data1cf!U816</f>
        <v>7974.44110835116</v>
      </c>
      <c r="W816" s="376" t="n">
        <f aca="false">+[2]data1cf!V816</f>
        <v>11317.3769977055</v>
      </c>
      <c r="X816" s="376" t="n">
        <f aca="false">+[2]data1cf!W816</f>
        <v>10769.0422009446</v>
      </c>
      <c r="Y816" s="376" t="n">
        <f aca="false">+[2]data1cf!X816</f>
        <v>10220.7377432088</v>
      </c>
      <c r="Z816" s="376" t="n">
        <f aca="false">+[2]data1cf!Y816</f>
        <v>9672.46453466903</v>
      </c>
      <c r="AA816" s="376" t="n">
        <f aca="false">+[2]data1cf!Z816</f>
        <v>9124.22351280104</v>
      </c>
      <c r="AB816" s="376"/>
      <c r="AC816" s="377" t="n">
        <f aca="false">XNPV(0.1,B816:AA816,$B$1:$AA$1)</f>
        <v>41115.5871409453</v>
      </c>
      <c r="AD816" s="377" t="n">
        <f aca="false">SUMPRODUCT(B816:AA816,$B$1010:$AA$1010)</f>
        <v>76027.515891168</v>
      </c>
      <c r="AE816" s="378" t="n">
        <f aca="false">SUMPRODUCT(B816:AA816,$B$1012:$AA$1012)</f>
        <v>55937.1428030607</v>
      </c>
      <c r="AF816" s="379" t="n">
        <f aca="false">XIRR(B816:AA816,$B$1:$AA$1)</f>
        <v>0.15783168097461</v>
      </c>
      <c r="AG816" s="380" t="n">
        <f aca="false">1-EXP(-(1/0.25)*(AD816/ABS($AD$1010)))</f>
        <v>0.982636686158526</v>
      </c>
    </row>
    <row r="817" customFormat="false" ht="12.75" hidden="false" customHeight="false" outlineLevel="0" collapsed="false">
      <c r="A817" s="371"/>
      <c r="B817" s="376" t="n">
        <f aca="false">+[2]data1cf!A817</f>
        <v>-112883.643232032</v>
      </c>
      <c r="C817" s="376" t="n">
        <f aca="false">+[2]data1cf!B817</f>
        <v>15683.717035617</v>
      </c>
      <c r="D817" s="376" t="n">
        <f aca="false">+[2]data1cf!C817</f>
        <v>24482.3846270829</v>
      </c>
      <c r="E817" s="376" t="n">
        <f aca="false">+[2]data1cf!D817</f>
        <v>23030.0814705298</v>
      </c>
      <c r="F817" s="376" t="n">
        <f aca="false">+[2]data1cf!E817</f>
        <v>21368.8817067856</v>
      </c>
      <c r="G817" s="376" t="n">
        <f aca="false">+[2]data1cf!F817</f>
        <v>20237.6020021774</v>
      </c>
      <c r="H817" s="376" t="n">
        <f aca="false">+[2]data1cf!G817</f>
        <v>18815.8611189402</v>
      </c>
      <c r="I817" s="376" t="n">
        <f aca="false">+[2]data1cf!H817</f>
        <v>17690.9751543663</v>
      </c>
      <c r="J817" s="376" t="n">
        <f aca="false">+[2]data1cf!I817</f>
        <v>16921.6918484162</v>
      </c>
      <c r="K817" s="376" t="n">
        <f aca="false">+[2]data1cf!J817</f>
        <v>16249.8722510044</v>
      </c>
      <c r="L817" s="376" t="n">
        <f aca="false">+[2]data1cf!K817</f>
        <v>15395.5779444696</v>
      </c>
      <c r="M817" s="376" t="n">
        <f aca="false">+[2]data1cf!L817</f>
        <v>14649.7209460653</v>
      </c>
      <c r="N817" s="376" t="n">
        <f aca="false">+[2]data1cf!M817</f>
        <v>13869.5553062084</v>
      </c>
      <c r="O817" s="376" t="n">
        <f aca="false">+[2]data1cf!N817</f>
        <v>13187.1595613162</v>
      </c>
      <c r="P817" s="376" t="n">
        <f aca="false">+[2]data1cf!O817</f>
        <v>14268.7516587375</v>
      </c>
      <c r="Q817" s="376" t="n">
        <f aca="false">+[2]data1cf!P817</f>
        <v>15618.6350078475</v>
      </c>
      <c r="R817" s="376" t="n">
        <f aca="false">+[2]data1cf!Q817</f>
        <v>14011.8854229908</v>
      </c>
      <c r="S817" s="376" t="n">
        <f aca="false">+[2]data1cf!R817</f>
        <v>10187.0919840289</v>
      </c>
      <c r="T817" s="376" t="n">
        <f aca="false">+[2]data1cf!S817</f>
        <v>9599.15218629393</v>
      </c>
      <c r="U817" s="376" t="n">
        <f aca="false">+[2]data1cf!T817</f>
        <v>9011.24128540647</v>
      </c>
      <c r="V817" s="376" t="n">
        <f aca="false">+[2]data1cf!U817</f>
        <v>8423.36014827192</v>
      </c>
      <c r="W817" s="376" t="n">
        <f aca="false">+[2]data1cf!V817</f>
        <v>12007.0118197993</v>
      </c>
      <c r="X817" s="376" t="n">
        <f aca="false">+[2]data1cf!W817</f>
        <v>11419.1929156957</v>
      </c>
      <c r="Y817" s="376" t="n">
        <f aca="false">+[2]data1cf!X817</f>
        <v>10831.4065352485</v>
      </c>
      <c r="Z817" s="376" t="n">
        <f aca="false">+[2]data1cf!Y817</f>
        <v>10243.6536541674</v>
      </c>
      <c r="AA817" s="376" t="n">
        <f aca="false">+[2]data1cf!Z817</f>
        <v>9655.93527743346</v>
      </c>
      <c r="AB817" s="376"/>
      <c r="AC817" s="377" t="n">
        <f aca="false">XNPV(0.1,B817:AA817,$B$1:$AA$1)</f>
        <v>42967.2628450607</v>
      </c>
      <c r="AD817" s="377" t="n">
        <f aca="false">SUMPRODUCT(B817:AA817,$B$1010:$AA$1010)</f>
        <v>80111.217532669</v>
      </c>
      <c r="AE817" s="378" t="n">
        <f aca="false">SUMPRODUCT(B817:AA817,$B$1012:$AA$1012)</f>
        <v>58753.6087482404</v>
      </c>
      <c r="AF817" s="379" t="n">
        <f aca="false">XIRR(B817:AA817,$B$1:$AA$1)</f>
        <v>0.156504086440738</v>
      </c>
      <c r="AG817" s="380" t="n">
        <f aca="false">1-EXP(-(1/0.25)*(AD817/ABS($AD$1010)))</f>
        <v>0.986033834772482</v>
      </c>
    </row>
    <row r="818" customFormat="false" ht="12.75" hidden="false" customHeight="false" outlineLevel="0" collapsed="false">
      <c r="A818" s="371"/>
      <c r="B818" s="376" t="n">
        <f aca="false">+[2]data1cf!A818</f>
        <v>-107099.08393119</v>
      </c>
      <c r="C818" s="376" t="n">
        <f aca="false">+[2]data1cf!B818</f>
        <v>14911.1623822503</v>
      </c>
      <c r="D818" s="376" t="n">
        <f aca="false">+[2]data1cf!C818</f>
        <v>23287.8675713152</v>
      </c>
      <c r="E818" s="376" t="n">
        <f aca="false">+[2]data1cf!D818</f>
        <v>21919.5418502444</v>
      </c>
      <c r="F818" s="376" t="n">
        <f aca="false">+[2]data1cf!E818</f>
        <v>20363.0324339836</v>
      </c>
      <c r="G818" s="376" t="n">
        <f aca="false">+[2]data1cf!F818</f>
        <v>19290.0458735027</v>
      </c>
      <c r="H818" s="376" t="n">
        <f aca="false">+[2]data1cf!G818</f>
        <v>17940.8376997679</v>
      </c>
      <c r="I818" s="376" t="n">
        <f aca="false">+[2]data1cf!H818</f>
        <v>16873.594892187</v>
      </c>
      <c r="J818" s="376" t="n">
        <f aca="false">+[2]data1cf!I818</f>
        <v>16143.7323984555</v>
      </c>
      <c r="K818" s="376" t="n">
        <f aca="false">+[2]data1cf!J818</f>
        <v>15506.671371707</v>
      </c>
      <c r="L818" s="376" t="n">
        <f aca="false">+[2]data1cf!K818</f>
        <v>14695.8219979083</v>
      </c>
      <c r="M818" s="376" t="n">
        <f aca="false">+[2]data1cf!L818</f>
        <v>13988.1853644186</v>
      </c>
      <c r="N818" s="376" t="n">
        <f aca="false">+[2]data1cf!M818</f>
        <v>13247.9981862681</v>
      </c>
      <c r="O818" s="376" t="n">
        <f aca="false">+[2]data1cf!N818</f>
        <v>12600.9139972661</v>
      </c>
      <c r="P818" s="376" t="n">
        <f aca="false">+[2]data1cf!O818</f>
        <v>13626.7382981252</v>
      </c>
      <c r="Q818" s="376" t="n">
        <f aca="false">+[2]data1cf!P818</f>
        <v>14907.4488241532</v>
      </c>
      <c r="R818" s="376" t="n">
        <f aca="false">+[2]data1cf!Q818</f>
        <v>13383.0348017313</v>
      </c>
      <c r="S818" s="376" t="n">
        <f aca="false">+[2]data1cf!R818</f>
        <v>9754.23737979789</v>
      </c>
      <c r="T818" s="376" t="n">
        <f aca="false">+[2]data1cf!S818</f>
        <v>9196.42570805135</v>
      </c>
      <c r="U818" s="376" t="n">
        <f aca="false">+[2]data1cf!T818</f>
        <v>8638.64145237504</v>
      </c>
      <c r="V818" s="376" t="n">
        <f aca="false">+[2]data1cf!U818</f>
        <v>8080.8854352511</v>
      </c>
      <c r="W818" s="376" t="n">
        <f aca="false">+[2]data1cf!V818</f>
        <v>11480.8980514293</v>
      </c>
      <c r="X818" s="376" t="n">
        <f aca="false">+[2]data1cf!W818</f>
        <v>10923.2010782945</v>
      </c>
      <c r="Y818" s="376" t="n">
        <f aca="false">+[2]data1cf!X818</f>
        <v>10365.5349621883</v>
      </c>
      <c r="Z818" s="376" t="n">
        <f aca="false">+[2]data1cf!Y818</f>
        <v>9807.90062882156</v>
      </c>
      <c r="AA818" s="376" t="n">
        <f aca="false">+[2]data1cf!Z818</f>
        <v>9250.29903167648</v>
      </c>
      <c r="AB818" s="376"/>
      <c r="AC818" s="377" t="n">
        <f aca="false">XNPV(0.1,B818:AA818,$B$1:$AA$1)</f>
        <v>41483.3068671701</v>
      </c>
      <c r="AD818" s="377" t="n">
        <f aca="false">SUMPRODUCT(B818:AA818,$B$1010:$AA$1010)</f>
        <v>76919.5292637015</v>
      </c>
      <c r="AE818" s="378" t="n">
        <f aca="false">SUMPRODUCT(B818:AA818,$B$1012:$AA$1012)</f>
        <v>56530.6739520388</v>
      </c>
      <c r="AF818" s="379" t="n">
        <f aca="false">XIRR(B818:AA818,$B$1:$AA$1)</f>
        <v>0.157377205979196</v>
      </c>
      <c r="AG818" s="380" t="n">
        <f aca="false">1-EXP(-(1/0.25)*(AD818/ABS($AD$1010)))</f>
        <v>0.983443115118248</v>
      </c>
    </row>
    <row r="819" customFormat="false" ht="12.75" hidden="false" customHeight="false" outlineLevel="0" collapsed="false">
      <c r="A819" s="371"/>
      <c r="B819" s="376" t="n">
        <f aca="false">+[2]data1cf!A819</f>
        <v>-88933.3394474255</v>
      </c>
      <c r="C819" s="376" t="n">
        <f aca="false">+[2]data1cf!B819</f>
        <v>12726.7476199483</v>
      </c>
      <c r="D819" s="376" t="n">
        <f aca="false">+[2]data1cf!C819</f>
        <v>19672.2446064483</v>
      </c>
      <c r="E819" s="376" t="n">
        <f aca="false">+[2]data1cf!D819</f>
        <v>18575.4056163903</v>
      </c>
      <c r="F819" s="376" t="n">
        <f aca="false">+[2]data1cf!E819</f>
        <v>17204.278252616</v>
      </c>
      <c r="G819" s="376" t="n">
        <f aca="false">+[2]data1cf!F819</f>
        <v>16314.3546198878</v>
      </c>
      <c r="H819" s="376" t="n">
        <f aca="false">+[2]data1cf!G819</f>
        <v>15192.927094429</v>
      </c>
      <c r="I819" s="376" t="n">
        <f aca="false">+[2]data1cf!H819</f>
        <v>14306.7060046165</v>
      </c>
      <c r="J819" s="376" t="n">
        <f aca="false">+[2]data1cf!I819</f>
        <v>13700.6400466045</v>
      </c>
      <c r="K819" s="376" t="n">
        <f aca="false">+[2]data1cf!J819</f>
        <v>13172.7343211414</v>
      </c>
      <c r="L819" s="376" t="n">
        <f aca="false">+[2]data1cf!K819</f>
        <v>12498.3187716246</v>
      </c>
      <c r="M819" s="376" t="n">
        <f aca="false">+[2]data1cf!L819</f>
        <v>11910.7088068932</v>
      </c>
      <c r="N819" s="376" t="n">
        <f aca="false">+[2]data1cf!M819</f>
        <v>11296.0693986665</v>
      </c>
      <c r="O819" s="376" t="n">
        <f aca="false">+[2]data1cf!N819</f>
        <v>10759.8770975791</v>
      </c>
      <c r="P819" s="376" t="n">
        <f aca="false">+[2]data1cf!O819</f>
        <v>11610.5690348331</v>
      </c>
      <c r="Q819" s="376" t="n">
        <f aca="false">+[2]data1cf!P819</f>
        <v>12674.0502502123</v>
      </c>
      <c r="R819" s="376" t="n">
        <f aca="false">+[2]data1cf!Q819</f>
        <v>11408.2016104465</v>
      </c>
      <c r="S819" s="376" t="n">
        <f aca="false">+[2]data1cf!R819</f>
        <v>8394.90718191444</v>
      </c>
      <c r="T819" s="376" t="n">
        <f aca="false">+[2]data1cf!S819</f>
        <v>7931.70943147387</v>
      </c>
      <c r="U819" s="376" t="n">
        <f aca="false">+[2]data1cf!T819</f>
        <v>7468.53444689267</v>
      </c>
      <c r="V819" s="376" t="n">
        <f aca="false">+[2]data1cf!U819</f>
        <v>7005.3829111466</v>
      </c>
      <c r="W819" s="376" t="n">
        <f aca="false">+[2]data1cf!V819</f>
        <v>9828.6981536409</v>
      </c>
      <c r="X819" s="376" t="n">
        <f aca="false">+[2]data1cf!W819</f>
        <v>9365.59564706423</v>
      </c>
      <c r="Y819" s="376" t="n">
        <f aca="false">+[2]data1cf!X819</f>
        <v>8902.51876366283</v>
      </c>
      <c r="Z819" s="376" t="n">
        <f aca="false">+[2]data1cf!Y819</f>
        <v>8439.46827213198</v>
      </c>
      <c r="AA819" s="376" t="n">
        <f aca="false">+[2]data1cf!Z819</f>
        <v>7976.44496422776</v>
      </c>
      <c r="AB819" s="376"/>
      <c r="AC819" s="377" t="n">
        <f aca="false">XNPV(0.1,B819:AA819,$B$1:$AA$1)</f>
        <v>37262.5986324319</v>
      </c>
      <c r="AD819" s="377" t="n">
        <f aca="false">SUMPRODUCT(B819:AA819,$B$1010:$AA$1010)</f>
        <v>67370.1038918925</v>
      </c>
      <c r="AE819" s="378" t="n">
        <f aca="false">SUMPRODUCT(B819:AA819,$B$1012:$AA$1012)</f>
        <v>50009.7070435316</v>
      </c>
      <c r="AF819" s="379" t="n">
        <f aca="false">XIRR(B819:AA819,$B$1:$AA$1)</f>
        <v>0.161738350712242</v>
      </c>
      <c r="AG819" s="380" t="n">
        <f aca="false">1-EXP(-(1/0.25)*(AD819/ABS($AD$1010)))</f>
        <v>0.972452047505839</v>
      </c>
    </row>
    <row r="820" customFormat="false" ht="12.75" hidden="false" customHeight="false" outlineLevel="0" collapsed="false">
      <c r="A820" s="371"/>
      <c r="B820" s="376" t="n">
        <f aca="false">+[2]data1cf!A820</f>
        <v>-111922.697624407</v>
      </c>
      <c r="C820" s="376" t="n">
        <f aca="false">+[2]data1cf!B820</f>
        <v>15549.2650450617</v>
      </c>
      <c r="D820" s="376" t="n">
        <f aca="false">+[2]data1cf!C820</f>
        <v>24217.3257464274</v>
      </c>
      <c r="E820" s="376" t="n">
        <f aca="false">+[2]data1cf!D820</f>
        <v>22844.3934749817</v>
      </c>
      <c r="F820" s="376" t="n">
        <f aca="false">+[2]data1cf!E820</f>
        <v>21201.7874839826</v>
      </c>
      <c r="G820" s="376" t="n">
        <f aca="false">+[2]data1cf!F820</f>
        <v>20080.1915837735</v>
      </c>
      <c r="H820" s="376" t="n">
        <f aca="false">+[2]data1cf!G820</f>
        <v>18670.5000175162</v>
      </c>
      <c r="I820" s="376" t="n">
        <f aca="false">+[2]data1cf!H820</f>
        <v>17555.1898798362</v>
      </c>
      <c r="J820" s="376" t="n">
        <f aca="false">+[2]data1cf!I820</f>
        <v>16792.4552588213</v>
      </c>
      <c r="K820" s="376" t="n">
        <f aca="false">+[2]data1cf!J820</f>
        <v>16126.409842997</v>
      </c>
      <c r="L820" s="376" t="n">
        <f aca="false">+[2]data1cf!K820</f>
        <v>15279.3327184661</v>
      </c>
      <c r="M820" s="376" t="n">
        <f aca="false">+[2]data1cf!L820</f>
        <v>14539.8249836575</v>
      </c>
      <c r="N820" s="376" t="n">
        <f aca="false">+[2]data1cf!M820</f>
        <v>13766.3006668778</v>
      </c>
      <c r="O820" s="376" t="n">
        <f aca="false">+[2]data1cf!N820</f>
        <v>13089.7709668763</v>
      </c>
      <c r="P820" s="376" t="n">
        <f aca="false">+[2]data1cf!O820</f>
        <v>14162.0987770172</v>
      </c>
      <c r="Q820" s="376" t="n">
        <f aca="false">+[2]data1cf!P820</f>
        <v>15500.4909619692</v>
      </c>
      <c r="R820" s="376" t="n">
        <f aca="false">+[2]data1cf!Q820</f>
        <v>13907.4191687917</v>
      </c>
      <c r="S820" s="376" t="n">
        <f aca="false">+[2]data1cf!R820</f>
        <v>10115.1850834262</v>
      </c>
      <c r="T820" s="376" t="n">
        <f aca="false">+[2]data1cf!S820</f>
        <v>9532.25024610894</v>
      </c>
      <c r="U820" s="376" t="n">
        <f aca="false">+[2]data1cf!T820</f>
        <v>8949.34405964872</v>
      </c>
      <c r="V820" s="376" t="n">
        <f aca="false">+[2]data1cf!U820</f>
        <v>8366.46738357123</v>
      </c>
      <c r="W820" s="376" t="n">
        <f aca="false">+[2]data1cf!V820</f>
        <v>11919.6124712003</v>
      </c>
      <c r="X820" s="376" t="n">
        <f aca="false">+[2]data1cf!W820</f>
        <v>11336.7974983821</v>
      </c>
      <c r="Y820" s="376" t="n">
        <f aca="false">+[2]data1cf!X820</f>
        <v>10754.0147723558</v>
      </c>
      <c r="Z820" s="376" t="n">
        <f aca="false">+[2]data1cf!Y820</f>
        <v>10171.2652605254</v>
      </c>
      <c r="AA820" s="376" t="n">
        <f aca="false">+[2]data1cf!Z820</f>
        <v>9588.54995931651</v>
      </c>
      <c r="AB820" s="376"/>
      <c r="AC820" s="377" t="n">
        <f aca="false">XNPV(0.1,B820:AA820,$B$1:$AA$1)</f>
        <v>42659.2380160366</v>
      </c>
      <c r="AD820" s="377" t="n">
        <f aca="false">SUMPRODUCT(B820:AA820,$B$1010:$AA$1010)</f>
        <v>79514.2171394168</v>
      </c>
      <c r="AE820" s="378" t="n">
        <f aca="false">SUMPRODUCT(B820:AA820,$B$1012:$AA$1012)</f>
        <v>58319.6596103119</v>
      </c>
      <c r="AF820" s="379" t="n">
        <f aca="false">XIRR(B820:AA820,$B$1:$AA$1)</f>
        <v>0.156543644174935</v>
      </c>
      <c r="AG820" s="380" t="n">
        <f aca="false">1-EXP(-(1/0.25)*(AD820/ABS($AD$1010)))</f>
        <v>0.985582155768142</v>
      </c>
    </row>
    <row r="821" customFormat="false" ht="12.75" hidden="false" customHeight="false" outlineLevel="0" collapsed="false">
      <c r="A821" s="371"/>
      <c r="B821" s="376" t="n">
        <f aca="false">+[2]data1cf!A821</f>
        <v>-91892.4643895659</v>
      </c>
      <c r="C821" s="376" t="n">
        <f aca="false">+[2]data1cf!B821</f>
        <v>13125.0893029648</v>
      </c>
      <c r="D821" s="376" t="n">
        <f aca="false">+[2]data1cf!C821</f>
        <v>20242.1119143368</v>
      </c>
      <c r="E821" s="376" t="n">
        <f aca="false">+[2]data1cf!D821</f>
        <v>19136.8068531933</v>
      </c>
      <c r="F821" s="376" t="n">
        <f aca="false">+[2]data1cf!E821</f>
        <v>17718.8262961894</v>
      </c>
      <c r="G821" s="376" t="n">
        <f aca="false">+[2]data1cf!F821</f>
        <v>16799.0824666629</v>
      </c>
      <c r="H821" s="376" t="n">
        <f aca="false">+[2]data1cf!G821</f>
        <v>15640.5504119482</v>
      </c>
      <c r="I821" s="376" t="n">
        <f aca="false">+[2]data1cf!H821</f>
        <v>14724.8416300351</v>
      </c>
      <c r="J821" s="376" t="n">
        <f aca="false">+[2]data1cf!I821</f>
        <v>14098.6097263375</v>
      </c>
      <c r="K821" s="376" t="n">
        <f aca="false">+[2]data1cf!J821</f>
        <v>13552.9230519631</v>
      </c>
      <c r="L821" s="376" t="n">
        <f aca="false">+[2]data1cf!K821</f>
        <v>12856.2829945136</v>
      </c>
      <c r="M821" s="376" t="n">
        <f aca="false">+[2]data1cf!L821</f>
        <v>12249.1211798944</v>
      </c>
      <c r="N821" s="376" t="n">
        <f aca="false">+[2]data1cf!M821</f>
        <v>11614.0305571445</v>
      </c>
      <c r="O821" s="376" t="n">
        <f aca="false">+[2]data1cf!N821</f>
        <v>11059.7744243379</v>
      </c>
      <c r="P821" s="376" t="n">
        <f aca="false">+[2]data1cf!O821</f>
        <v>11938.9947021608</v>
      </c>
      <c r="Q821" s="376" t="n">
        <f aca="false">+[2]data1cf!P821</f>
        <v>13037.8616773628</v>
      </c>
      <c r="R821" s="376" t="n">
        <f aca="false">+[2]data1cf!Q821</f>
        <v>11729.8938019293</v>
      </c>
      <c r="S821" s="376" t="n">
        <f aca="false">+[2]data1cf!R821</f>
        <v>8616.33647135296</v>
      </c>
      <c r="T821" s="376" t="n">
        <f aca="false">+[2]data1cf!S821</f>
        <v>8137.7265028962</v>
      </c>
      <c r="U821" s="376" t="n">
        <f aca="false">+[2]data1cf!T821</f>
        <v>7659.140057799</v>
      </c>
      <c r="V821" s="376" t="n">
        <f aca="false">+[2]data1cf!U821</f>
        <v>7180.57784176214</v>
      </c>
      <c r="W821" s="376" t="n">
        <f aca="false">+[2]data1cf!V821</f>
        <v>10097.8347107095</v>
      </c>
      <c r="X821" s="376" t="n">
        <f aca="false">+[2]data1cf!W821</f>
        <v>9619.32315521487</v>
      </c>
      <c r="Y821" s="376" t="n">
        <f aca="false">+[2]data1cf!X821</f>
        <v>9140.83807546872</v>
      </c>
      <c r="Z821" s="376" t="n">
        <f aca="false">+[2]data1cf!Y821</f>
        <v>8662.38026574343</v>
      </c>
      <c r="AA821" s="376" t="n">
        <f aca="false">+[2]data1cf!Z821</f>
        <v>8183.95054413965</v>
      </c>
      <c r="AB821" s="376"/>
      <c r="AC821" s="377" t="n">
        <f aca="false">XNPV(0.1,B821:AA821,$B$1:$AA$1)</f>
        <v>37985.5063803643</v>
      </c>
      <c r="AD821" s="377" t="n">
        <f aca="false">SUMPRODUCT(B821:AA821,$B$1010:$AA$1010)</f>
        <v>68963.0274132558</v>
      </c>
      <c r="AE821" s="378" t="n">
        <f aca="false">SUMPRODUCT(B821:AA821,$B$1012:$AA$1012)</f>
        <v>51108.5087183805</v>
      </c>
      <c r="AF821" s="379" t="n">
        <f aca="false">XIRR(B821:AA821,$B$1:$AA$1)</f>
        <v>0.160985860932159</v>
      </c>
      <c r="AG821" s="380" t="n">
        <f aca="false">1-EXP(-(1/0.25)*(AD821/ABS($AD$1010)))</f>
        <v>0.974695006883184</v>
      </c>
    </row>
    <row r="822" customFormat="false" ht="12.75" hidden="false" customHeight="false" outlineLevel="0" collapsed="false">
      <c r="A822" s="371"/>
      <c r="B822" s="376" t="n">
        <f aca="false">+[2]data1cf!A822</f>
        <v>-114723.509426705</v>
      </c>
      <c r="C822" s="376" t="n">
        <f aca="false">+[2]data1cf!B822</f>
        <v>15870.1271360748</v>
      </c>
      <c r="D822" s="376" t="n">
        <f aca="false">+[2]data1cf!C822</f>
        <v>24764.888323215</v>
      </c>
      <c r="E822" s="376" t="n">
        <f aca="false">+[2]data1cf!D822</f>
        <v>23331.9071908716</v>
      </c>
      <c r="F822" s="376" t="n">
        <f aca="false">+[2]data1cf!E822</f>
        <v>21688.8072149735</v>
      </c>
      <c r="G822" s="376" t="n">
        <f aca="false">+[2]data1cf!F822</f>
        <v>20538.9864980458</v>
      </c>
      <c r="H822" s="376" t="n">
        <f aca="false">+[2]data1cf!G822</f>
        <v>19094.1754942891</v>
      </c>
      <c r="I822" s="376" t="n">
        <f aca="false">+[2]data1cf!H822</f>
        <v>17950.9552555917</v>
      </c>
      <c r="J822" s="376" t="n">
        <f aca="false">+[2]data1cf!I822</f>
        <v>17169.1335666817</v>
      </c>
      <c r="K822" s="376" t="n">
        <f aca="false">+[2]data1cf!J822</f>
        <v>16486.2584824451</v>
      </c>
      <c r="L822" s="376" t="n">
        <f aca="false">+[2]data1cf!K822</f>
        <v>15618.1458608211</v>
      </c>
      <c r="M822" s="376" t="n">
        <f aca="false">+[2]data1cf!L822</f>
        <v>14860.1322997994</v>
      </c>
      <c r="N822" s="376" t="n">
        <f aca="false">+[2]data1cf!M822</f>
        <v>14067.2509081656</v>
      </c>
      <c r="O822" s="376" t="n">
        <f aca="false">+[2]data1cf!N822</f>
        <v>13373.6237911698</v>
      </c>
      <c r="P822" s="376" t="n">
        <f aca="false">+[2]data1cf!O822</f>
        <v>14472.9536760887</v>
      </c>
      <c r="Q822" s="376" t="n">
        <f aca="false">+[2]data1cf!P822</f>
        <v>15844.8384832459</v>
      </c>
      <c r="R822" s="376" t="n">
        <f aca="false">+[2]data1cf!Q822</f>
        <v>14211.9008328746</v>
      </c>
      <c r="S822" s="376" t="n">
        <f aca="false">+[2]data1cf!R822</f>
        <v>10324.7679092143</v>
      </c>
      <c r="T822" s="376" t="n">
        <f aca="false">+[2]data1cf!S822</f>
        <v>9727.24540731267</v>
      </c>
      <c r="U822" s="376" t="n">
        <f aca="false">+[2]data1cf!T822</f>
        <v>9129.75227324198</v>
      </c>
      <c r="V822" s="376" t="n">
        <f aca="false">+[2]data1cf!U822</f>
        <v>8532.28938803718</v>
      </c>
      <c r="W822" s="376" t="n">
        <f aca="false">+[2]data1cf!V822</f>
        <v>12174.3502265187</v>
      </c>
      <c r="X822" s="376" t="n">
        <f aca="false">+[2]data1cf!W822</f>
        <v>11576.9505886676</v>
      </c>
      <c r="Y822" s="376" t="n">
        <f aca="false">+[2]data1cf!X822</f>
        <v>10979.584004569</v>
      </c>
      <c r="Z822" s="376" t="n">
        <f aca="false">+[2]data1cf!Y822</f>
        <v>10382.2514658355</v>
      </c>
      <c r="AA822" s="376" t="n">
        <f aca="false">+[2]data1cf!Z822</f>
        <v>9784.95399382801</v>
      </c>
      <c r="AB822" s="376"/>
      <c r="AC822" s="377" t="n">
        <f aca="false">XNPV(0.1,B822:AA822,$B$1:$AA$1)</f>
        <v>43266.230802938</v>
      </c>
      <c r="AD822" s="377" t="n">
        <f aca="false">SUMPRODUCT(B822:AA822,$B$1010:$AA$1010)</f>
        <v>80938.5973428188</v>
      </c>
      <c r="AE822" s="378" t="n">
        <f aca="false">SUMPRODUCT(B822:AA822,$B$1012:$AA$1012)</f>
        <v>59278.8235303842</v>
      </c>
      <c r="AF822" s="379" t="n">
        <f aca="false">XIRR(B822:AA822,$B$1:$AA$1)</f>
        <v>0.155971264700049</v>
      </c>
      <c r="AG822" s="380" t="n">
        <f aca="false">1-EXP(-(1/0.25)*(AD822/ABS($AD$1010)))</f>
        <v>0.98663651478373</v>
      </c>
    </row>
    <row r="823" customFormat="false" ht="12.75" hidden="false" customHeight="false" outlineLevel="0" collapsed="false">
      <c r="A823" s="371"/>
      <c r="B823" s="376" t="n">
        <f aca="false">+[2]data1cf!A823</f>
        <v>-117249.074939269</v>
      </c>
      <c r="C823" s="376" t="n">
        <f aca="false">+[2]data1cf!B823</f>
        <v>16217.0306997077</v>
      </c>
      <c r="D823" s="376" t="n">
        <f aca="false">+[2]data1cf!C823</f>
        <v>25283.1597255485</v>
      </c>
      <c r="E823" s="376" t="n">
        <f aca="false">+[2]data1cf!D823</f>
        <v>23858.6100909041</v>
      </c>
      <c r="F823" s="376" t="n">
        <f aca="false">+[2]data1cf!E823</f>
        <v>22127.9656887845</v>
      </c>
      <c r="G823" s="376" t="n">
        <f aca="false">+[2]data1cf!F823</f>
        <v>20952.6939138296</v>
      </c>
      <c r="H823" s="376" t="n">
        <f aca="false">+[2]data1cf!G823</f>
        <v>19476.214791531</v>
      </c>
      <c r="I823" s="376" t="n">
        <f aca="false">+[2]data1cf!H823</f>
        <v>18307.8272822144</v>
      </c>
      <c r="J823" s="376" t="n">
        <f aca="false">+[2]data1cf!I823</f>
        <v>17508.794283222</v>
      </c>
      <c r="K823" s="376" t="n">
        <f aca="false">+[2]data1cf!J823</f>
        <v>16810.7434452647</v>
      </c>
      <c r="L823" s="376" t="n">
        <f aca="false">+[2]data1cf!K823</f>
        <v>15923.6625638117</v>
      </c>
      <c r="M823" s="376" t="n">
        <f aca="false">+[2]data1cf!L823</f>
        <v>15148.9618135876</v>
      </c>
      <c r="N823" s="376" t="n">
        <f aca="false">+[2]data1cf!M823</f>
        <v>14338.6256395097</v>
      </c>
      <c r="O823" s="376" t="n">
        <f aca="false">+[2]data1cf!N823</f>
        <v>13629.5813328693</v>
      </c>
      <c r="P823" s="376" t="n">
        <f aca="false">+[2]data1cf!O823</f>
        <v>14753.2596973152</v>
      </c>
      <c r="Q823" s="376" t="n">
        <f aca="false">+[2]data1cf!P823</f>
        <v>16155.345680966</v>
      </c>
      <c r="R823" s="376" t="n">
        <f aca="false">+[2]data1cf!Q823</f>
        <v>14486.4599408392</v>
      </c>
      <c r="S823" s="376" t="n">
        <f aca="false">+[2]data1cf!R823</f>
        <v>10513.7542439627</v>
      </c>
      <c r="T823" s="376" t="n">
        <f aca="false">+[2]data1cf!S823</f>
        <v>9903.07766203567</v>
      </c>
      <c r="U823" s="376" t="n">
        <f aca="false">+[2]data1cf!T823</f>
        <v>9292.43109445388</v>
      </c>
      <c r="V823" s="376" t="n">
        <f aca="false">+[2]data1cf!U823</f>
        <v>8681.81544164766</v>
      </c>
      <c r="W823" s="376" t="n">
        <f aca="false">+[2]data1cf!V823</f>
        <v>12404.053946366</v>
      </c>
      <c r="X823" s="376" t="n">
        <f aca="false">+[2]data1cf!W823</f>
        <v>11793.502933264</v>
      </c>
      <c r="Y823" s="376" t="n">
        <f aca="false">+[2]data1cf!X823</f>
        <v>11182.9857015719</v>
      </c>
      <c r="Z823" s="376" t="n">
        <f aca="false">+[2]data1cf!Y823</f>
        <v>10572.5032647321</v>
      </c>
      <c r="AA823" s="376" t="n">
        <f aca="false">+[2]data1cf!Z823</f>
        <v>9962.05666659008</v>
      </c>
      <c r="AB823" s="376"/>
      <c r="AC823" s="377" t="n">
        <f aca="false">XNPV(0.1,B823:AA823,$B$1:$AA$1)</f>
        <v>43951.5926688139</v>
      </c>
      <c r="AD823" s="377" t="n">
        <f aca="false">SUMPRODUCT(B823:AA823,$B$1010:$AA$1010)</f>
        <v>82373.9165707725</v>
      </c>
      <c r="AE823" s="378" t="n">
        <f aca="false">SUMPRODUCT(B823:AA823,$B$1012:$AA$1012)</f>
        <v>60289.3830393939</v>
      </c>
      <c r="AF823" s="379" t="n">
        <f aca="false">XIRR(B823:AA823,$B$1:$AA$1)</f>
        <v>0.155689260564377</v>
      </c>
      <c r="AG823" s="380" t="n">
        <f aca="false">1-EXP(-(1/0.25)*(AD823/ABS($AD$1010)))</f>
        <v>0.987620991533679</v>
      </c>
    </row>
    <row r="824" customFormat="false" ht="12.75" hidden="false" customHeight="false" outlineLevel="0" collapsed="false">
      <c r="A824" s="371"/>
      <c r="B824" s="376" t="n">
        <f aca="false">+[2]data1cf!A824</f>
        <v>-92498.67277141</v>
      </c>
      <c r="C824" s="376" t="n">
        <f aca="false">+[2]data1cf!B824</f>
        <v>13194.4857579707</v>
      </c>
      <c r="D824" s="376" t="n">
        <f aca="false">+[2]data1cf!C824</f>
        <v>20351.9620503544</v>
      </c>
      <c r="E824" s="376" t="n">
        <f aca="false">+[2]data1cf!D824</f>
        <v>19225.170587861</v>
      </c>
      <c r="F824" s="376" t="n">
        <f aca="false">+[2]data1cf!E824</f>
        <v>17824.2369641992</v>
      </c>
      <c r="G824" s="376" t="n">
        <f aca="false">+[2]data1cf!F824</f>
        <v>16898.3841485364</v>
      </c>
      <c r="H824" s="376" t="n">
        <f aca="false">+[2]data1cf!G824</f>
        <v>15732.2508343011</v>
      </c>
      <c r="I824" s="376" t="n">
        <f aca="false">+[2]data1cf!H824</f>
        <v>14810.5011833938</v>
      </c>
      <c r="J824" s="376" t="n">
        <f aca="false">+[2]data1cf!I824</f>
        <v>14180.1380701186</v>
      </c>
      <c r="K824" s="376" t="n">
        <f aca="false">+[2]data1cf!J824</f>
        <v>13630.8087782549</v>
      </c>
      <c r="L824" s="376" t="n">
        <f aca="false">+[2]data1cf!K824</f>
        <v>12929.6157927423</v>
      </c>
      <c r="M824" s="376" t="n">
        <f aca="false">+[2]data1cf!L824</f>
        <v>12318.4485726353</v>
      </c>
      <c r="N824" s="376" t="n">
        <f aca="false">+[2]data1cf!M824</f>
        <v>11679.1682999364</v>
      </c>
      <c r="O824" s="376" t="n">
        <f aca="false">+[2]data1cf!N824</f>
        <v>11121.2115980729</v>
      </c>
      <c r="P824" s="376" t="n">
        <f aca="false">+[2]data1cf!O824</f>
        <v>12006.2762114717</v>
      </c>
      <c r="Q824" s="376" t="n">
        <f aca="false">+[2]data1cf!P824</f>
        <v>13112.3923378998</v>
      </c>
      <c r="R824" s="376" t="n">
        <f aca="false">+[2]data1cf!Q824</f>
        <v>11795.7958867225</v>
      </c>
      <c r="S824" s="376" t="n">
        <f aca="false">+[2]data1cf!R824</f>
        <v>8661.69862870286</v>
      </c>
      <c r="T824" s="376" t="n">
        <f aca="false">+[2]data1cf!S824</f>
        <v>8179.93130260595</v>
      </c>
      <c r="U824" s="376" t="n">
        <f aca="false">+[2]data1cf!T824</f>
        <v>7698.18765505061</v>
      </c>
      <c r="V824" s="376" t="n">
        <f aca="false">+[2]data1cf!U824</f>
        <v>7216.4683963931</v>
      </c>
      <c r="W824" s="376" t="n">
        <f aca="false">+[2]data1cf!V824</f>
        <v>10152.970211895</v>
      </c>
      <c r="X824" s="376" t="n">
        <f aca="false">+[2]data1cf!W824</f>
        <v>9671.30194798396</v>
      </c>
      <c r="Y824" s="376" t="n">
        <f aca="false">+[2]data1cf!X824</f>
        <v>9189.66033448003</v>
      </c>
      <c r="Z824" s="376" t="n">
        <f aca="false">+[2]data1cf!Y824</f>
        <v>8708.04617089547</v>
      </c>
      <c r="AA824" s="376" t="n">
        <f aca="false">+[2]data1cf!Z824</f>
        <v>8226.46028072785</v>
      </c>
      <c r="AB824" s="376"/>
      <c r="AC824" s="377" t="n">
        <f aca="false">XNPV(0.1,B824:AA824,$B$1:$AA$1)</f>
        <v>38096.7942673608</v>
      </c>
      <c r="AD824" s="377" t="n">
        <f aca="false">SUMPRODUCT(B824:AA824,$B$1010:$AA$1010)</f>
        <v>69248.8658218986</v>
      </c>
      <c r="AE824" s="378" t="n">
        <f aca="false">SUMPRODUCT(B824:AA824,$B$1012:$AA$1012)</f>
        <v>51294.6274868986</v>
      </c>
      <c r="AF824" s="379" t="n">
        <f aca="false">XIRR(B824:AA824,$B$1:$AA$1)</f>
        <v>0.160766033790404</v>
      </c>
      <c r="AG824" s="380" t="n">
        <f aca="false">1-EXP(-(1/0.25)*(AD824/ABS($AD$1010)))</f>
        <v>0.975077717061264</v>
      </c>
    </row>
    <row r="825" customFormat="false" ht="12.75" hidden="false" customHeight="false" outlineLevel="0" collapsed="false">
      <c r="A825" s="371"/>
      <c r="B825" s="376" t="n">
        <f aca="false">+[2]data1cf!A825</f>
        <v>-107975.827456465</v>
      </c>
      <c r="C825" s="376" t="n">
        <f aca="false">+[2]data1cf!B825</f>
        <v>15014.7440962651</v>
      </c>
      <c r="D825" s="376" t="n">
        <f aca="false">+[2]data1cf!C825</f>
        <v>23394.9246050412</v>
      </c>
      <c r="E825" s="376" t="n">
        <f aca="false">+[2]data1cf!D825</f>
        <v>22103.6490430487</v>
      </c>
      <c r="F825" s="376" t="n">
        <f aca="false">+[2]data1cf!E825</f>
        <v>20515.4851605384</v>
      </c>
      <c r="G825" s="376" t="n">
        <f aca="false">+[2]data1cf!F825</f>
        <v>19433.6633311938</v>
      </c>
      <c r="H825" s="376" t="n">
        <f aca="false">+[2]data1cf!G825</f>
        <v>18073.4616521425</v>
      </c>
      <c r="I825" s="376" t="n">
        <f aca="false">+[2]data1cf!H825</f>
        <v>16997.4820917614</v>
      </c>
      <c r="J825" s="376" t="n">
        <f aca="false">+[2]data1cf!I825</f>
        <v>16261.6447363202</v>
      </c>
      <c r="K825" s="376" t="n">
        <f aca="false">+[2]data1cf!J825</f>
        <v>15619.3154859799</v>
      </c>
      <c r="L825" s="376" t="n">
        <f aca="false">+[2]data1cf!K825</f>
        <v>14801.8813299184</v>
      </c>
      <c r="M825" s="376" t="n">
        <f aca="false">+[2]data1cf!L825</f>
        <v>14088.4517819248</v>
      </c>
      <c r="N825" s="376" t="n">
        <f aca="false">+[2]data1cf!M825</f>
        <v>13342.205221265</v>
      </c>
      <c r="O825" s="376" t="n">
        <f aca="false">+[2]data1cf!N825</f>
        <v>12689.7689948157</v>
      </c>
      <c r="P825" s="376" t="n">
        <f aca="false">+[2]data1cf!O825</f>
        <v>13724.0458072685</v>
      </c>
      <c r="Q825" s="376" t="n">
        <f aca="false">+[2]data1cf!P825</f>
        <v>15015.2405934809</v>
      </c>
      <c r="R825" s="376" t="n">
        <f aca="false">+[2]data1cf!Q825</f>
        <v>13478.347284823</v>
      </c>
      <c r="S825" s="376" t="n">
        <f aca="false">+[2]data1cf!R825</f>
        <v>9819.8434963416</v>
      </c>
      <c r="T825" s="376" t="n">
        <f aca="false">+[2]data1cf!S825</f>
        <v>9257.46541978955</v>
      </c>
      <c r="U825" s="376" t="n">
        <f aca="false">+[2]data1cf!T825</f>
        <v>8695.11498374352</v>
      </c>
      <c r="V825" s="376" t="n">
        <f aca="false">+[2]data1cf!U825</f>
        <v>8132.79301741864</v>
      </c>
      <c r="W825" s="376" t="n">
        <f aca="false">+[2]data1cf!V825</f>
        <v>11560.6391027328</v>
      </c>
      <c r="X825" s="376" t="n">
        <f aca="false">+[2]data1cf!W825</f>
        <v>10998.3766637479</v>
      </c>
      <c r="Y825" s="376" t="n">
        <f aca="false">+[2]data1cf!X825</f>
        <v>10436.1453343961</v>
      </c>
      <c r="Z825" s="376" t="n">
        <f aca="false">+[2]data1cf!Y825</f>
        <v>9873.94604796619</v>
      </c>
      <c r="AA825" s="376" t="n">
        <f aca="false">+[2]data1cf!Z825</f>
        <v>9311.77976574598</v>
      </c>
      <c r="AB825" s="376"/>
      <c r="AC825" s="377" t="n">
        <f aca="false">XNPV(0.1,B825:AA825,$B$1:$AA$1)</f>
        <v>41646.6652363265</v>
      </c>
      <c r="AD825" s="377" t="n">
        <f aca="false">SUMPRODUCT(B825:AA825,$B$1010:$AA$1010)</f>
        <v>77337.3029803354</v>
      </c>
      <c r="AE825" s="378" t="n">
        <f aca="false">SUMPRODUCT(B825:AA825,$B$1012:$AA$1012)</f>
        <v>56803.3641543536</v>
      </c>
      <c r="AF825" s="379" t="n">
        <f aca="false">XIRR(B825:AA825,$B$1:$AA$1)</f>
        <v>0.157134199867038</v>
      </c>
      <c r="AG825" s="380" t="n">
        <f aca="false">1-EXP(-(1/0.25)*(AD825/ABS($AD$1010)))</f>
        <v>0.983807818914055</v>
      </c>
    </row>
    <row r="826" customFormat="false" ht="12.75" hidden="false" customHeight="false" outlineLevel="0" collapsed="false">
      <c r="A826" s="371"/>
      <c r="B826" s="376" t="n">
        <f aca="false">+[2]data1cf!A826</f>
        <v>-113767.726651386</v>
      </c>
      <c r="C826" s="376" t="n">
        <f aca="false">+[2]data1cf!B826</f>
        <v>15718.44272931</v>
      </c>
      <c r="D826" s="376" t="n">
        <f aca="false">+[2]data1cf!C826</f>
        <v>24603.846223782</v>
      </c>
      <c r="E826" s="376" t="n">
        <f aca="false">+[2]data1cf!D826</f>
        <v>23129.67260411</v>
      </c>
      <c r="F826" s="376" t="n">
        <f aca="false">+[2]data1cf!E826</f>
        <v>21522.6107323181</v>
      </c>
      <c r="G826" s="376" t="n">
        <f aca="false">+[2]data1cf!F826</f>
        <v>20382.4217920181</v>
      </c>
      <c r="H826" s="376" t="n">
        <f aca="false">+[2]data1cf!G826</f>
        <v>18949.5953683797</v>
      </c>
      <c r="I826" s="376" t="n">
        <f aca="false">+[2]data1cf!H826</f>
        <v>17815.8995089312</v>
      </c>
      <c r="J826" s="376" t="n">
        <f aca="false">+[2]data1cf!I826</f>
        <v>17040.5913211106</v>
      </c>
      <c r="K826" s="376" t="n">
        <f aca="false">+[2]data1cf!J826</f>
        <v>16363.4593957573</v>
      </c>
      <c r="L826" s="376" t="n">
        <f aca="false">+[2]data1cf!K826</f>
        <v>15502.5251806851</v>
      </c>
      <c r="M826" s="376" t="n">
        <f aca="false">+[2]data1cf!L826</f>
        <v>14750.826770836</v>
      </c>
      <c r="N826" s="376" t="n">
        <f aca="false">+[2]data1cf!M826</f>
        <v>13964.5510207204</v>
      </c>
      <c r="O826" s="376" t="n">
        <f aca="false">+[2]data1cf!N826</f>
        <v>13276.758432361</v>
      </c>
      <c r="P826" s="376" t="n">
        <f aca="false">+[2]data1cf!O826</f>
        <v>14366.8738038486</v>
      </c>
      <c r="Q826" s="376" t="n">
        <f aca="false">+[2]data1cf!P826</f>
        <v>15727.3291849452</v>
      </c>
      <c r="R826" s="376" t="n">
        <f aca="false">+[2]data1cf!Q826</f>
        <v>14107.9958401535</v>
      </c>
      <c r="S826" s="376" t="n">
        <f aca="false">+[2]data1cf!R826</f>
        <v>10253.2473398113</v>
      </c>
      <c r="T826" s="376" t="n">
        <f aca="false">+[2]data1cf!S826</f>
        <v>9660.70290838566</v>
      </c>
      <c r="U826" s="376" t="n">
        <f aca="false">+[2]data1cf!T826</f>
        <v>9068.18760012216</v>
      </c>
      <c r="V826" s="376" t="n">
        <f aca="false">+[2]data1cf!U826</f>
        <v>8475.70228871566</v>
      </c>
      <c r="W826" s="376" t="n">
        <f aca="false">+[2]data1cf!V826</f>
        <v>12087.4204447472</v>
      </c>
      <c r="X826" s="376" t="n">
        <f aca="false">+[2]data1cf!W826</f>
        <v>11494.997853769</v>
      </c>
      <c r="Y826" s="376" t="n">
        <f aca="false">+[2]data1cf!X826</f>
        <v>10902.6080411664</v>
      </c>
      <c r="Z826" s="376" t="n">
        <f aca="false">+[2]data1cf!Y826</f>
        <v>10310.2519902906</v>
      </c>
      <c r="AA826" s="376" t="n">
        <f aca="false">+[2]data1cf!Z826</f>
        <v>9717.93071399344</v>
      </c>
      <c r="AB826" s="376"/>
      <c r="AC826" s="377" t="n">
        <f aca="false">XNPV(0.1,B826:AA826,$B$1:$AA$1)</f>
        <v>43015.1257872501</v>
      </c>
      <c r="AD826" s="377" t="n">
        <f aca="false">SUMPRODUCT(B826:AA826,$B$1010:$AA$1010)</f>
        <v>80405.1445841519</v>
      </c>
      <c r="AE826" s="378" t="n">
        <f aca="false">SUMPRODUCT(B826:AA826,$B$1012:$AA$1012)</f>
        <v>58905.5217150625</v>
      </c>
      <c r="AF826" s="379" t="n">
        <f aca="false">XIRR(B826:AA826,$B$1:$AA$1)</f>
        <v>0.156092865500304</v>
      </c>
      <c r="AG826" s="380" t="n">
        <f aca="false">1-EXP(-(1/0.25)*(AD826/ABS($AD$1010)))</f>
        <v>0.98625098812311</v>
      </c>
    </row>
    <row r="827" customFormat="false" ht="12.75" hidden="false" customHeight="false" outlineLevel="0" collapsed="false">
      <c r="A827" s="371"/>
      <c r="B827" s="376" t="n">
        <f aca="false">+[2]data1cf!A827</f>
        <v>-106383.836206471</v>
      </c>
      <c r="C827" s="376" t="n">
        <f aca="false">+[2]data1cf!B827</f>
        <v>14915.0524926882</v>
      </c>
      <c r="D827" s="376" t="n">
        <f aca="false">+[2]data1cf!C827</f>
        <v>23163.977479906</v>
      </c>
      <c r="E827" s="376" t="n">
        <f aca="false">+[2]data1cf!D827</f>
        <v>21809.8767803598</v>
      </c>
      <c r="F827" s="376" t="n">
        <f aca="false">+[2]data1cf!E827</f>
        <v>20238.6614376179</v>
      </c>
      <c r="G827" s="376" t="n">
        <f aca="false">+[2]data1cf!F827</f>
        <v>19172.8826930718</v>
      </c>
      <c r="H827" s="376" t="n">
        <f aca="false">+[2]data1cf!G827</f>
        <v>17832.643025448</v>
      </c>
      <c r="I827" s="376" t="n">
        <f aca="false">+[2]data1cf!H827</f>
        <v>16772.5276643571</v>
      </c>
      <c r="J827" s="376" t="n">
        <f aca="false">+[2]data1cf!I827</f>
        <v>16047.5394652399</v>
      </c>
      <c r="K827" s="376" t="n">
        <f aca="false">+[2]data1cf!J827</f>
        <v>15414.7762574414</v>
      </c>
      <c r="L827" s="376" t="n">
        <f aca="false">+[2]data1cf!K827</f>
        <v>14609.2987516925</v>
      </c>
      <c r="M827" s="376" t="n">
        <f aca="false">+[2]data1cf!L827</f>
        <v>13906.3879802125</v>
      </c>
      <c r="N827" s="376" t="n">
        <f aca="false">+[2]data1cf!M827</f>
        <v>13171.144048779</v>
      </c>
      <c r="O827" s="376" t="n">
        <f aca="false">+[2]data1cf!N827</f>
        <v>12528.4260541046</v>
      </c>
      <c r="P827" s="376" t="n">
        <f aca="false">+[2]data1cf!O827</f>
        <v>13547.3547925658</v>
      </c>
      <c r="Q827" s="376" t="n">
        <f aca="false">+[2]data1cf!P827</f>
        <v>14819.5122548686</v>
      </c>
      <c r="R827" s="376" t="n">
        <f aca="false">+[2]data1cf!Q827</f>
        <v>13305.2788392367</v>
      </c>
      <c r="S827" s="376" t="n">
        <f aca="false">+[2]data1cf!R827</f>
        <v>9700.71588322247</v>
      </c>
      <c r="T827" s="376" t="n">
        <f aca="false">+[2]data1cf!S827</f>
        <v>9146.62948637458</v>
      </c>
      <c r="U827" s="376" t="n">
        <f aca="false">+[2]data1cf!T827</f>
        <v>8592.57032250217</v>
      </c>
      <c r="V827" s="376" t="n">
        <f aca="false">+[2]data1cf!U827</f>
        <v>8038.53920859451</v>
      </c>
      <c r="W827" s="376" t="n">
        <f aca="false">+[2]data1cf!V827</f>
        <v>11415.8452693245</v>
      </c>
      <c r="X827" s="376" t="n">
        <f aca="false">+[2]data1cf!W827</f>
        <v>10861.8728050881</v>
      </c>
      <c r="Y827" s="376" t="n">
        <f aca="false">+[2]data1cf!X827</f>
        <v>10307.9309918056</v>
      </c>
      <c r="Z827" s="376" t="n">
        <f aca="false">+[2]data1cf!Y827</f>
        <v>9754.02074900553</v>
      </c>
      <c r="AA827" s="376" t="n">
        <f aca="false">+[2]data1cf!Z827</f>
        <v>9200.14302380238</v>
      </c>
      <c r="AB827" s="376"/>
      <c r="AC827" s="377" t="n">
        <f aca="false">XNPV(0.1,B827:AA827,$B$1:$AA$1)</f>
        <v>41430.6369517078</v>
      </c>
      <c r="AD827" s="377" t="n">
        <f aca="false">SUMPRODUCT(B827:AA827,$B$1010:$AA$1010)</f>
        <v>76664.2708679881</v>
      </c>
      <c r="AE827" s="378" t="n">
        <f aca="false">SUMPRODUCT(B827:AA827,$B$1012:$AA$1012)</f>
        <v>56391.7750360893</v>
      </c>
      <c r="AF827" s="379" t="n">
        <f aca="false">XIRR(B827:AA827,$B$1:$AA$1)</f>
        <v>0.157719864279887</v>
      </c>
      <c r="AG827" s="380" t="n">
        <f aca="false">1-EXP(-(1/0.25)*(AD827/ABS($AD$1010)))</f>
        <v>0.983216251221145</v>
      </c>
    </row>
    <row r="828" customFormat="false" ht="12.75" hidden="false" customHeight="false" outlineLevel="0" collapsed="false">
      <c r="A828" s="371"/>
      <c r="B828" s="376" t="n">
        <f aca="false">+[2]data1cf!A828</f>
        <v>-102345.917258852</v>
      </c>
      <c r="C828" s="376" t="n">
        <f aca="false">+[2]data1cf!B828</f>
        <v>14394.931190739</v>
      </c>
      <c r="D828" s="376" t="n">
        <f aca="false">+[2]data1cf!C828</f>
        <v>22404.202299675</v>
      </c>
      <c r="E828" s="376" t="n">
        <f aca="false">+[2]data1cf!D828</f>
        <v>21044.097840034</v>
      </c>
      <c r="F828" s="376" t="n">
        <f aca="false">+[2]data1cf!E828</f>
        <v>19536.5270785655</v>
      </c>
      <c r="G828" s="376" t="n">
        <f aca="false">+[2]data1cf!F828</f>
        <v>18511.4399371211</v>
      </c>
      <c r="H828" s="376" t="n">
        <f aca="false">+[2]data1cf!G828</f>
        <v>17221.8318192472</v>
      </c>
      <c r="I828" s="376" t="n">
        <f aca="false">+[2]data1cf!H828</f>
        <v>16201.9543369154</v>
      </c>
      <c r="J828" s="376" t="n">
        <f aca="false">+[2]data1cf!I828</f>
        <v>15504.4838857044</v>
      </c>
      <c r="K828" s="376" t="n">
        <f aca="false">+[2]data1cf!J828</f>
        <v>14895.9839421882</v>
      </c>
      <c r="L828" s="376" t="n">
        <f aca="false">+[2]data1cf!K828</f>
        <v>14120.8332267702</v>
      </c>
      <c r="M828" s="376" t="n">
        <f aca="false">+[2]data1cf!L828</f>
        <v>13444.602229435</v>
      </c>
      <c r="N828" s="376" t="n">
        <f aca="false">+[2]data1cf!M828</f>
        <v>12737.265313839</v>
      </c>
      <c r="O828" s="376" t="n">
        <f aca="false">+[2]data1cf!N828</f>
        <v>12119.196595485</v>
      </c>
      <c r="P828" s="376" t="n">
        <f aca="false">+[2]data1cf!O828</f>
        <v>13099.1965529114</v>
      </c>
      <c r="Q828" s="376" t="n">
        <f aca="false">+[2]data1cf!P828</f>
        <v>14323.0678384362</v>
      </c>
      <c r="R828" s="376" t="n">
        <f aca="false">+[2]data1cf!Q828</f>
        <v>12866.3088664617</v>
      </c>
      <c r="S828" s="376" t="n">
        <f aca="false">+[2]data1cf!R828</f>
        <v>9398.56117841468</v>
      </c>
      <c r="T828" s="376" t="n">
        <f aca="false">+[2]data1cf!S828</f>
        <v>8865.50575807819</v>
      </c>
      <c r="U828" s="376" t="n">
        <f aca="false">+[2]data1cf!T828</f>
        <v>8332.47653705876</v>
      </c>
      <c r="V828" s="376" t="n">
        <f aca="false">+[2]data1cf!U828</f>
        <v>7799.4743013359</v>
      </c>
      <c r="W828" s="376" t="n">
        <f aca="false">+[2]data1cf!V828</f>
        <v>11048.5908868521</v>
      </c>
      <c r="X828" s="376" t="n">
        <f aca="false">+[2]data1cf!W828</f>
        <v>10515.6450746859</v>
      </c>
      <c r="Y828" s="376" t="n">
        <f aca="false">+[2]data1cf!X828</f>
        <v>9982.72875008188</v>
      </c>
      <c r="Z828" s="376" t="n">
        <f aca="false">+[2]data1cf!Y828</f>
        <v>9449.84279766687</v>
      </c>
      <c r="AA828" s="376" t="n">
        <f aca="false">+[2]data1cf!Z828</f>
        <v>8916.98812860658</v>
      </c>
      <c r="AB828" s="376"/>
      <c r="AC828" s="377" t="n">
        <f aca="false">XNPV(0.1,B828:AA828,$B$1:$AA$1)</f>
        <v>40480.4554190019</v>
      </c>
      <c r="AD828" s="377" t="n">
        <f aca="false">SUMPRODUCT(B828:AA828,$B$1010:$AA$1010)</f>
        <v>74529.1926407384</v>
      </c>
      <c r="AE828" s="378" t="n">
        <f aca="false">SUMPRODUCT(B828:AA828,$B$1012:$AA$1012)</f>
        <v>54930.0480185419</v>
      </c>
      <c r="AF828" s="379" t="n">
        <f aca="false">XIRR(B828:AA828,$B$1:$AA$1)</f>
        <v>0.158555955059999</v>
      </c>
      <c r="AG828" s="380" t="n">
        <f aca="false">1-EXP(-(1/0.25)*(AD828/ABS($AD$1010)))</f>
        <v>0.981192749475561</v>
      </c>
    </row>
    <row r="829" customFormat="false" ht="12.75" hidden="false" customHeight="false" outlineLevel="0" collapsed="false">
      <c r="A829" s="371"/>
      <c r="B829" s="376" t="n">
        <f aca="false">+[2]data1cf!A829</f>
        <v>-98430.585630256</v>
      </c>
      <c r="C829" s="376" t="n">
        <f aca="false">+[2]data1cf!B829</f>
        <v>13900.4618472757</v>
      </c>
      <c r="D829" s="376" t="n">
        <f aca="false">+[2]data1cf!C829</f>
        <v>21637.4026204668</v>
      </c>
      <c r="E829" s="376" t="n">
        <f aca="false">+[2]data1cf!D829</f>
        <v>20394.6254520552</v>
      </c>
      <c r="F829" s="376" t="n">
        <f aca="false">+[2]data1cf!E829</f>
        <v>18855.7088404625</v>
      </c>
      <c r="G829" s="376" t="n">
        <f aca="false">+[2]data1cf!F829</f>
        <v>17870.0779443535</v>
      </c>
      <c r="H829" s="376" t="n">
        <f aca="false">+[2]data1cf!G829</f>
        <v>16629.5642512842</v>
      </c>
      <c r="I829" s="376" t="n">
        <f aca="false">+[2]data1cf!H829</f>
        <v>15648.7030645783</v>
      </c>
      <c r="J829" s="376" t="n">
        <f aca="false">+[2]data1cf!I829</f>
        <v>14977.9149490263</v>
      </c>
      <c r="K829" s="376" t="n">
        <f aca="false">+[2]data1cf!J829</f>
        <v>14392.9416605246</v>
      </c>
      <c r="L829" s="376" t="n">
        <f aca="false">+[2]data1cf!K829</f>
        <v>13647.1970433757</v>
      </c>
      <c r="M829" s="376" t="n">
        <f aca="false">+[2]data1cf!L829</f>
        <v>12996.8358480123</v>
      </c>
      <c r="N829" s="376" t="n">
        <f aca="false">+[2]data1cf!M829</f>
        <v>12316.5587182082</v>
      </c>
      <c r="O829" s="376" t="n">
        <f aca="false">+[2]data1cf!N829</f>
        <v>11722.3909479544</v>
      </c>
      <c r="P829" s="376" t="n">
        <f aca="false">+[2]data1cf!O829</f>
        <v>12664.6439645369</v>
      </c>
      <c r="Q829" s="376" t="n">
        <f aca="false">+[2]data1cf!P829</f>
        <v>13841.6949949711</v>
      </c>
      <c r="R829" s="376" t="n">
        <f aca="false">+[2]data1cf!Q829</f>
        <v>12440.665598059</v>
      </c>
      <c r="S829" s="376" t="n">
        <f aca="false">+[2]data1cf!R829</f>
        <v>9105.57959859368</v>
      </c>
      <c r="T829" s="376" t="n">
        <f aca="false">+[2]data1cf!S829</f>
        <v>8592.91667463551</v>
      </c>
      <c r="U829" s="376" t="n">
        <f aca="false">+[2]data1cf!T829</f>
        <v>8080.27894771686</v>
      </c>
      <c r="V829" s="376" t="n">
        <f aca="false">+[2]data1cf!U829</f>
        <v>7567.66717374893</v>
      </c>
      <c r="W829" s="376" t="n">
        <f aca="false">+[2]data1cf!V829</f>
        <v>10692.4859927007</v>
      </c>
      <c r="X829" s="376" t="n">
        <f aca="false">+[2]data1cf!W829</f>
        <v>10179.9284837574</v>
      </c>
      <c r="Y829" s="376" t="n">
        <f aca="false">+[2]data1cf!X829</f>
        <v>9667.39933430408</v>
      </c>
      <c r="Z829" s="376" t="n">
        <f aca="false">+[2]data1cf!Y829</f>
        <v>9154.89939512541</v>
      </c>
      <c r="AA829" s="376" t="n">
        <f aca="false">+[2]data1cf!Z829</f>
        <v>8642.42954252967</v>
      </c>
      <c r="AB829" s="376"/>
      <c r="AC829" s="377" t="n">
        <f aca="false">XNPV(0.1,B829:AA829,$B$1:$AA$1)</f>
        <v>39613.121610437</v>
      </c>
      <c r="AD829" s="377" t="n">
        <f aca="false">SUMPRODUCT(B829:AA829,$B$1010:$AA$1010)</f>
        <v>72520.4671162415</v>
      </c>
      <c r="AE829" s="378" t="n">
        <f aca="false">SUMPRODUCT(B829:AA829,$B$1012:$AA$1012)</f>
        <v>53571.090950613</v>
      </c>
      <c r="AF829" s="379" t="n">
        <f aca="false">XIRR(B829:AA829,$B$1:$AA$1)</f>
        <v>0.159524426704391</v>
      </c>
      <c r="AG829" s="380" t="n">
        <f aca="false">1-EXP(-(1/0.25)*(AD829/ABS($AD$1010)))</f>
        <v>0.97906678013849</v>
      </c>
    </row>
    <row r="830" customFormat="false" ht="12.75" hidden="false" customHeight="false" outlineLevel="0" collapsed="false">
      <c r="A830" s="371"/>
      <c r="B830" s="376" t="n">
        <f aca="false">+[2]data1cf!A830</f>
        <v>-91997.1239557178</v>
      </c>
      <c r="C830" s="376" t="n">
        <f aca="false">+[2]data1cf!B830</f>
        <v>13101.2698768839</v>
      </c>
      <c r="D830" s="376" t="n">
        <f aca="false">+[2]data1cf!C830</f>
        <v>20278.2128943496</v>
      </c>
      <c r="E830" s="376" t="n">
        <f aca="false">+[2]data1cf!D830</f>
        <v>19168.7589693071</v>
      </c>
      <c r="F830" s="376" t="n">
        <f aca="false">+[2]data1cf!E830</f>
        <v>17737.0250461772</v>
      </c>
      <c r="G830" s="376" t="n">
        <f aca="false">+[2]data1cf!F830</f>
        <v>16816.2265234828</v>
      </c>
      <c r="H830" s="376" t="n">
        <f aca="false">+[2]data1cf!G830</f>
        <v>15656.3821402892</v>
      </c>
      <c r="I830" s="376" t="n">
        <f aca="false">+[2]data1cf!H830</f>
        <v>14739.6304253731</v>
      </c>
      <c r="J830" s="376" t="n">
        <f aca="false">+[2]data1cf!I830</f>
        <v>14112.6852840908</v>
      </c>
      <c r="K830" s="376" t="n">
        <f aca="false">+[2]data1cf!J830</f>
        <v>13566.3697256932</v>
      </c>
      <c r="L830" s="376" t="n">
        <f aca="false">+[2]data1cf!K830</f>
        <v>12868.9436225701</v>
      </c>
      <c r="M830" s="376" t="n">
        <f aca="false">+[2]data1cf!L830</f>
        <v>12261.0902899629</v>
      </c>
      <c r="N830" s="376" t="n">
        <f aca="false">+[2]data1cf!M830</f>
        <v>11625.2763401209</v>
      </c>
      <c r="O830" s="376" t="n">
        <f aca="false">+[2]data1cf!N830</f>
        <v>11070.3813181739</v>
      </c>
      <c r="P830" s="376" t="n">
        <f aca="false">+[2]data1cf!O830</f>
        <v>11950.6105982543</v>
      </c>
      <c r="Q830" s="376" t="n">
        <f aca="false">+[2]data1cf!P830</f>
        <v>13050.7291117804</v>
      </c>
      <c r="R830" s="376" t="n">
        <f aca="false">+[2]data1cf!Q830</f>
        <v>11741.2715456384</v>
      </c>
      <c r="S830" s="376" t="n">
        <f aca="false">+[2]data1cf!R830</f>
        <v>8624.16807489085</v>
      </c>
      <c r="T830" s="376" t="n">
        <f aca="false">+[2]data1cf!S830</f>
        <v>8145.01300067393</v>
      </c>
      <c r="U830" s="376" t="n">
        <f aca="false">+[2]data1cf!T830</f>
        <v>7665.88147660814</v>
      </c>
      <c r="V830" s="376" t="n">
        <f aca="false">+[2]data1cf!U830</f>
        <v>7186.77420919804</v>
      </c>
      <c r="W830" s="376" t="n">
        <f aca="false">+[2]data1cf!V830</f>
        <v>10107.3536448029</v>
      </c>
      <c r="X830" s="376" t="n">
        <f aca="false">+[2]data1cf!W830</f>
        <v>9628.29709563411</v>
      </c>
      <c r="Y830" s="376" t="n">
        <f aca="false">+[2]data1cf!X830</f>
        <v>9149.26705236793</v>
      </c>
      <c r="Z830" s="376" t="n">
        <f aca="false">+[2]data1cf!Y830</f>
        <v>8670.26431018142</v>
      </c>
      <c r="AA830" s="376" t="n">
        <f aca="false">+[2]data1cf!Z830</f>
        <v>8191.28968810697</v>
      </c>
      <c r="AB830" s="376"/>
      <c r="AC830" s="377" t="n">
        <f aca="false">XNPV(0.1,B830:AA830,$B$1:$AA$1)</f>
        <v>37998.8730537102</v>
      </c>
      <c r="AD830" s="377" t="n">
        <f aca="false">SUMPRODUCT(B830:AA830,$B$1010:$AA$1010)</f>
        <v>69008.0186939626</v>
      </c>
      <c r="AE830" s="378" t="n">
        <f aca="false">SUMPRODUCT(B830:AA830,$B$1012:$AA$1012)</f>
        <v>51135.6455058922</v>
      </c>
      <c r="AF830" s="379" t="n">
        <f aca="false">XIRR(B830:AA830,$B$1:$AA$1)</f>
        <v>0.160931281825332</v>
      </c>
      <c r="AG830" s="380" t="n">
        <f aca="false">1-EXP(-(1/0.25)*(AD830/ABS($AD$1010)))</f>
        <v>0.974755633315666</v>
      </c>
    </row>
    <row r="831" customFormat="false" ht="12.75" hidden="false" customHeight="false" outlineLevel="0" collapsed="false">
      <c r="A831" s="371"/>
      <c r="B831" s="376" t="n">
        <f aca="false">+[2]data1cf!A831</f>
        <v>-92076.3517193985</v>
      </c>
      <c r="C831" s="376" t="n">
        <f aca="false">+[2]data1cf!B831</f>
        <v>13152.1941644444</v>
      </c>
      <c r="D831" s="376" t="n">
        <f aca="false">+[2]data1cf!C831</f>
        <v>20271.7524642571</v>
      </c>
      <c r="E831" s="376" t="n">
        <f aca="false">+[2]data1cf!D831</f>
        <v>19145.3697826336</v>
      </c>
      <c r="F831" s="376" t="n">
        <f aca="false">+[2]data1cf!E831</f>
        <v>17750.8015820098</v>
      </c>
      <c r="G831" s="376" t="n">
        <f aca="false">+[2]data1cf!F831</f>
        <v>16829.2046518297</v>
      </c>
      <c r="H831" s="376" t="n">
        <f aca="false">+[2]data1cf!G831</f>
        <v>15668.3668300579</v>
      </c>
      <c r="I831" s="376" t="n">
        <f aca="false">+[2]data1cf!H831</f>
        <v>14750.825610154</v>
      </c>
      <c r="J831" s="376" t="n">
        <f aca="false">+[2]data1cf!I831</f>
        <v>14123.3405448029</v>
      </c>
      <c r="K831" s="376" t="n">
        <f aca="false">+[2]data1cf!J831</f>
        <v>13576.5489183629</v>
      </c>
      <c r="L831" s="376" t="n">
        <f aca="false">+[2]data1cf!K831</f>
        <v>12878.5277751192</v>
      </c>
      <c r="M831" s="376" t="n">
        <f aca="false">+[2]data1cf!L831</f>
        <v>12270.1509602756</v>
      </c>
      <c r="N831" s="376" t="n">
        <f aca="false">+[2]data1cf!M831</f>
        <v>11633.7894485621</v>
      </c>
      <c r="O831" s="376" t="n">
        <f aca="false">+[2]data1cf!N831</f>
        <v>11078.4107846539</v>
      </c>
      <c r="P831" s="376" t="n">
        <f aca="false">+[2]data1cf!O831</f>
        <v>11959.4038839947</v>
      </c>
      <c r="Q831" s="376" t="n">
        <f aca="false">+[2]data1cf!P831</f>
        <v>13060.4698176777</v>
      </c>
      <c r="R831" s="376" t="n">
        <f aca="false">+[2]data1cf!Q831</f>
        <v>11749.8845489496</v>
      </c>
      <c r="S831" s="376" t="n">
        <f aca="false">+[2]data1cf!R831</f>
        <v>8630.09663409623</v>
      </c>
      <c r="T831" s="376" t="n">
        <f aca="false">+[2]data1cf!S831</f>
        <v>8150.52891235998</v>
      </c>
      <c r="U831" s="376" t="n">
        <f aca="false">+[2]data1cf!T831</f>
        <v>7670.98476105621</v>
      </c>
      <c r="V831" s="376" t="n">
        <f aca="false">+[2]data1cf!U831</f>
        <v>7191.46488729791</v>
      </c>
      <c r="W831" s="376" t="n">
        <f aca="false">+[2]data1cf!V831</f>
        <v>10114.5595208501</v>
      </c>
      <c r="X831" s="376" t="n">
        <f aca="false">+[2]data1cf!W831</f>
        <v>9635.09040901158</v>
      </c>
      <c r="Y831" s="376" t="n">
        <f aca="false">+[2]data1cf!X831</f>
        <v>9155.64782590251</v>
      </c>
      <c r="Z831" s="376" t="n">
        <f aca="false">+[2]data1cf!Y831</f>
        <v>8676.23256738474</v>
      </c>
      <c r="AA831" s="376" t="n">
        <f aca="false">+[2]data1cf!Z831</f>
        <v>8196.84545319602</v>
      </c>
      <c r="AB831" s="376"/>
      <c r="AC831" s="377" t="n">
        <f aca="false">XNPV(0.1,B831:AA831,$B$1:$AA$1)</f>
        <v>38008.0251212836</v>
      </c>
      <c r="AD831" s="377" t="n">
        <f aca="false">SUMPRODUCT(B831:AA831,$B$1010:$AA$1010)</f>
        <v>69036.6352967798</v>
      </c>
      <c r="AE831" s="378" t="n">
        <f aca="false">SUMPRODUCT(B831:AA831,$B$1012:$AA$1012)</f>
        <v>51152.6409573751</v>
      </c>
      <c r="AF831" s="379" t="n">
        <f aca="false">XIRR(B831:AA831,$B$1:$AA$1)</f>
        <v>0.16089871472665</v>
      </c>
      <c r="AG831" s="380" t="n">
        <f aca="false">1-EXP(-(1/0.25)*(AD831/ABS($AD$1010)))</f>
        <v>0.9747941190254</v>
      </c>
    </row>
    <row r="832" customFormat="false" ht="12.75" hidden="false" customHeight="false" outlineLevel="0" collapsed="false">
      <c r="A832" s="371"/>
      <c r="B832" s="376" t="n">
        <f aca="false">+[2]data1cf!A832</f>
        <v>-90806.662424454</v>
      </c>
      <c r="C832" s="376" t="n">
        <f aca="false">+[2]data1cf!B832</f>
        <v>13030.3259843056</v>
      </c>
      <c r="D832" s="376" t="n">
        <f aca="false">+[2]data1cf!C832</f>
        <v>20056.0330635248</v>
      </c>
      <c r="E832" s="376" t="n">
        <f aca="false">+[2]data1cf!D832</f>
        <v>18930.7141598724</v>
      </c>
      <c r="F832" s="376" t="n">
        <f aca="false">+[2]data1cf!E832</f>
        <v>17530.0214002216</v>
      </c>
      <c r="G832" s="376" t="n">
        <f aca="false">+[2]data1cf!F832</f>
        <v>16621.2195988003</v>
      </c>
      <c r="H832" s="376" t="n">
        <f aca="false">+[2]data1cf!G832</f>
        <v>15476.3024375316</v>
      </c>
      <c r="I832" s="376" t="n">
        <f aca="false">+[2]data1cf!H832</f>
        <v>14571.4136766232</v>
      </c>
      <c r="J832" s="376" t="n">
        <f aca="false">+[2]data1cf!I832</f>
        <v>13952.5813332287</v>
      </c>
      <c r="K832" s="376" t="n">
        <f aca="false">+[2]data1cf!J832</f>
        <v>13413.4190840296</v>
      </c>
      <c r="L832" s="376" t="n">
        <f aca="false">+[2]data1cf!K832</f>
        <v>12724.9339422591</v>
      </c>
      <c r="M832" s="376" t="n">
        <f aca="false">+[2]data1cf!L832</f>
        <v>12124.9463556448</v>
      </c>
      <c r="N832" s="376" t="n">
        <f aca="false">+[2]data1cf!M832</f>
        <v>11497.3599678807</v>
      </c>
      <c r="O832" s="376" t="n">
        <f aca="false">+[2]data1cf!N832</f>
        <v>10949.7320594181</v>
      </c>
      <c r="P832" s="376" t="n">
        <f aca="false">+[2]data1cf!O832</f>
        <v>11818.4843344169</v>
      </c>
      <c r="Q832" s="376" t="n">
        <f aca="false">+[2]data1cf!P832</f>
        <v>12904.3670901946</v>
      </c>
      <c r="R832" s="376" t="n">
        <f aca="false">+[2]data1cf!Q832</f>
        <v>11611.8541718012</v>
      </c>
      <c r="S832" s="376" t="n">
        <f aca="false">+[2]data1cf!R832</f>
        <v>8535.08665517189</v>
      </c>
      <c r="T832" s="376" t="n">
        <f aca="false">+[2]data1cf!S832</f>
        <v>8062.13194525809</v>
      </c>
      <c r="U832" s="376" t="n">
        <f aca="false">+[2]data1cf!T832</f>
        <v>7589.20048075168</v>
      </c>
      <c r="V832" s="376" t="n">
        <f aca="false">+[2]data1cf!U832</f>
        <v>7116.29295901487</v>
      </c>
      <c r="W832" s="376" t="n">
        <f aca="false">+[2]data1cf!V832</f>
        <v>9999.07950156403</v>
      </c>
      <c r="X832" s="376" t="n">
        <f aca="false">+[2]data1cf!W832</f>
        <v>9526.2220417642</v>
      </c>
      <c r="Y832" s="376" t="n">
        <f aca="false">+[2]data1cf!X832</f>
        <v>9053.39074487517</v>
      </c>
      <c r="Z832" s="376" t="n">
        <f aca="false">+[2]data1cf!Y832</f>
        <v>8580.58639578426</v>
      </c>
      <c r="AA832" s="376" t="n">
        <f aca="false">+[2]data1cf!Z832</f>
        <v>8107.80980292543</v>
      </c>
      <c r="AB832" s="376"/>
      <c r="AC832" s="377" t="n">
        <f aca="false">XNPV(0.1,B832:AA832,$B$1:$AA$1)</f>
        <v>37785.9276616859</v>
      </c>
      <c r="AD832" s="377" t="n">
        <f aca="false">SUMPRODUCT(B832:AA832,$B$1010:$AA$1010)</f>
        <v>68447.9850886546</v>
      </c>
      <c r="AE832" s="378" t="n">
        <f aca="false">SUMPRODUCT(B832:AA832,$B$1012:$AA$1012)</f>
        <v>50773.2876930448</v>
      </c>
      <c r="AF832" s="379" t="n">
        <f aca="false">XIRR(B832:AA832,$B$1:$AA$1)</f>
        <v>0.161393256022158</v>
      </c>
      <c r="AG832" s="380" t="n">
        <f aca="false">1-EXP(-(1/0.25)*(AD832/ABS($AD$1010)))</f>
        <v>0.973990518683504</v>
      </c>
    </row>
    <row r="833" customFormat="false" ht="12.75" hidden="false" customHeight="false" outlineLevel="0" collapsed="false">
      <c r="A833" s="371"/>
      <c r="B833" s="376" t="n">
        <f aca="false">+[2]data1cf!A833</f>
        <v>-113147.659024768</v>
      </c>
      <c r="C833" s="376" t="n">
        <f aca="false">+[2]data1cf!B833</f>
        <v>15670.2908362692</v>
      </c>
      <c r="D833" s="376" t="n">
        <f aca="false">+[2]data1cf!C833</f>
        <v>24422.2983652495</v>
      </c>
      <c r="E833" s="376" t="n">
        <f aca="false">+[2]data1cf!D833</f>
        <v>23049.8136765725</v>
      </c>
      <c r="F833" s="376" t="n">
        <f aca="false">+[2]data1cf!E833</f>
        <v>21414.7901467065</v>
      </c>
      <c r="G833" s="376" t="n">
        <f aca="false">+[2]data1cf!F833</f>
        <v>20280.8498572799</v>
      </c>
      <c r="H833" s="376" t="n">
        <f aca="false">+[2]data1cf!G833</f>
        <v>18855.798474521</v>
      </c>
      <c r="I833" s="376" t="n">
        <f aca="false">+[2]data1cf!H833</f>
        <v>17728.2815914971</v>
      </c>
      <c r="J833" s="376" t="n">
        <f aca="false">+[2]data1cf!I833</f>
        <v>16957.1990617087</v>
      </c>
      <c r="K833" s="376" t="n">
        <f aca="false">+[2]data1cf!J833</f>
        <v>16283.7930320191</v>
      </c>
      <c r="L833" s="376" t="n">
        <f aca="false">+[2]data1cf!K833</f>
        <v>15427.5158348681</v>
      </c>
      <c r="M833" s="376" t="n">
        <f aca="false">+[2]data1cf!L833</f>
        <v>14679.9144028056</v>
      </c>
      <c r="N833" s="376" t="n">
        <f aca="false">+[2]data1cf!M833</f>
        <v>13897.9240871678</v>
      </c>
      <c r="O833" s="376" t="n">
        <f aca="false">+[2]data1cf!N833</f>
        <v>13213.9166709388</v>
      </c>
      <c r="P833" s="376" t="n">
        <f aca="false">+[2]data1cf!O833</f>
        <v>14298.0540926022</v>
      </c>
      <c r="Q833" s="376" t="n">
        <f aca="false">+[2]data1cf!P833</f>
        <v>15651.0945910769</v>
      </c>
      <c r="R833" s="376" t="n">
        <f aca="false">+[2]data1cf!Q833</f>
        <v>14040.5870900756</v>
      </c>
      <c r="S833" s="376" t="n">
        <f aca="false">+[2]data1cf!R833</f>
        <v>10206.8481046826</v>
      </c>
      <c r="T833" s="376" t="n">
        <f aca="false">+[2]data1cf!S833</f>
        <v>9617.53321497382</v>
      </c>
      <c r="U833" s="376" t="n">
        <f aca="false">+[2]data1cf!T833</f>
        <v>9028.24728969743</v>
      </c>
      <c r="V833" s="376" t="n">
        <f aca="false">+[2]data1cf!U833</f>
        <v>8438.99119778633</v>
      </c>
      <c r="W833" s="376" t="n">
        <f aca="false">+[2]data1cf!V833</f>
        <v>12031.0244258428</v>
      </c>
      <c r="X833" s="376" t="n">
        <f aca="false">+[2]data1cf!W833</f>
        <v>11441.8307125152</v>
      </c>
      <c r="Y833" s="376" t="n">
        <f aca="false">+[2]data1cf!X833</f>
        <v>10852.6695989113</v>
      </c>
      <c r="Z833" s="376" t="n">
        <f aca="false">+[2]data1cf!Y833</f>
        <v>10263.542063023</v>
      </c>
      <c r="AA833" s="376" t="n">
        <f aca="false">+[2]data1cf!Z833</f>
        <v>9674.44911218154</v>
      </c>
      <c r="AB833" s="376"/>
      <c r="AC833" s="377" t="n">
        <f aca="false">XNPV(0.1,B833:AA833,$B$1:$AA$1)</f>
        <v>42872.7908574856</v>
      </c>
      <c r="AD833" s="377" t="n">
        <f aca="false">SUMPRODUCT(B833:AA833,$B$1010:$AA$1010)</f>
        <v>80081.1496891605</v>
      </c>
      <c r="AE833" s="378" t="n">
        <f aca="false">SUMPRODUCT(B833:AA833,$B$1012:$AA$1012)</f>
        <v>58684.7767106805</v>
      </c>
      <c r="AF833" s="379" t="n">
        <f aca="false">XIRR(B833:AA833,$B$1:$AA$1)</f>
        <v>0.156206270396786</v>
      </c>
      <c r="AG833" s="380" t="n">
        <f aca="false">1-EXP(-(1/0.25)*(AD833/ABS($AD$1010)))</f>
        <v>0.986011428180509</v>
      </c>
    </row>
    <row r="834" customFormat="false" ht="12.75" hidden="false" customHeight="false" outlineLevel="0" collapsed="false">
      <c r="A834" s="371"/>
      <c r="B834" s="376" t="n">
        <f aca="false">+[2]data1cf!A834</f>
        <v>-114326.253345032</v>
      </c>
      <c r="C834" s="376" t="n">
        <f aca="false">+[2]data1cf!B834</f>
        <v>15834.6815151598</v>
      </c>
      <c r="D834" s="376" t="n">
        <f aca="false">+[2]data1cf!C834</f>
        <v>24691.0271394039</v>
      </c>
      <c r="E834" s="376" t="n">
        <f aca="false">+[2]data1cf!D834</f>
        <v>23267.6683043158</v>
      </c>
      <c r="F834" s="376" t="n">
        <f aca="false">+[2]data1cf!E834</f>
        <v>21619.7302602591</v>
      </c>
      <c r="G834" s="376" t="n">
        <f aca="false">+[2]data1cf!F834</f>
        <v>20473.912839835</v>
      </c>
      <c r="H834" s="376" t="n">
        <f aca="false">+[2]data1cf!G834</f>
        <v>19034.083038357</v>
      </c>
      <c r="I834" s="376" t="n">
        <f aca="false">+[2]data1cf!H834</f>
        <v>17894.8214581315</v>
      </c>
      <c r="J834" s="376" t="n">
        <f aca="false">+[2]data1cf!I834</f>
        <v>17115.7070035299</v>
      </c>
      <c r="K834" s="376" t="n">
        <f aca="false">+[2]data1cf!J834</f>
        <v>16435.2189729767</v>
      </c>
      <c r="L834" s="376" t="n">
        <f aca="false">+[2]data1cf!K834</f>
        <v>15570.0899431615</v>
      </c>
      <c r="M834" s="376" t="n">
        <f aca="false">+[2]data1cf!L834</f>
        <v>14814.7011754242</v>
      </c>
      <c r="N834" s="376" t="n">
        <f aca="false">+[2]data1cf!M834</f>
        <v>14024.5653148192</v>
      </c>
      <c r="O834" s="376" t="n">
        <f aca="false">+[2]data1cf!N834</f>
        <v>13333.363227908</v>
      </c>
      <c r="P834" s="376" t="n">
        <f aca="false">+[2]data1cf!O834</f>
        <v>14428.8632452097</v>
      </c>
      <c r="Q834" s="376" t="n">
        <f aca="false">+[2]data1cf!P834</f>
        <v>15795.9975911431</v>
      </c>
      <c r="R834" s="376" t="n">
        <f aca="false">+[2]data1cf!Q834</f>
        <v>14168.7143564695</v>
      </c>
      <c r="S834" s="376" t="n">
        <f aca="false">+[2]data1cf!R834</f>
        <v>10295.0415091434</v>
      </c>
      <c r="T834" s="376" t="n">
        <f aca="false">+[2]data1cf!S834</f>
        <v>9699.58806395903</v>
      </c>
      <c r="U834" s="376" t="n">
        <f aca="false">+[2]data1cf!T834</f>
        <v>9104.16388491292</v>
      </c>
      <c r="V834" s="376" t="n">
        <f aca="false">+[2]data1cf!U834</f>
        <v>8508.76984998919</v>
      </c>
      <c r="W834" s="376" t="n">
        <f aca="false">+[2]data1cf!V834</f>
        <v>12138.2192296238</v>
      </c>
      <c r="X834" s="376" t="n">
        <f aca="false">+[2]data1cf!W834</f>
        <v>11542.8882230455</v>
      </c>
      <c r="Y834" s="376" t="n">
        <f aca="false">+[2]data1cf!X834</f>
        <v>10947.5901557636</v>
      </c>
      <c r="Z834" s="376" t="n">
        <f aca="false">+[2]data1cf!Y834</f>
        <v>10352.3260159571</v>
      </c>
      <c r="AA834" s="376" t="n">
        <f aca="false">+[2]data1cf!Z834</f>
        <v>9757.09682145003</v>
      </c>
      <c r="AB834" s="376"/>
      <c r="AC834" s="377" t="n">
        <f aca="false">XNPV(0.1,B834:AA834,$B$1:$AA$1)</f>
        <v>43196.1152941758</v>
      </c>
      <c r="AD834" s="377" t="n">
        <f aca="false">SUMPRODUCT(B834:AA834,$B$1010:$AA$1010)</f>
        <v>80753.7289383719</v>
      </c>
      <c r="AE834" s="378" t="n">
        <f aca="false">SUMPRODUCT(B834:AA834,$B$1012:$AA$1012)</f>
        <v>59159.463785668</v>
      </c>
      <c r="AF834" s="379" t="n">
        <f aca="false">XIRR(B834:AA834,$B$1:$AA$1)</f>
        <v>0.156076369331255</v>
      </c>
      <c r="AG834" s="380" t="n">
        <f aca="false">1-EXP(-(1/0.25)*(AD834/ABS($AD$1010)))</f>
        <v>0.986504149942369</v>
      </c>
    </row>
    <row r="835" customFormat="false" ht="12.75" hidden="false" customHeight="false" outlineLevel="0" collapsed="false">
      <c r="A835" s="371"/>
      <c r="B835" s="376" t="n">
        <f aca="false">+[2]data1cf!A835</f>
        <v>-89261.2845911661</v>
      </c>
      <c r="C835" s="376" t="n">
        <f aca="false">+[2]data1cf!B835</f>
        <v>12754.8301288182</v>
      </c>
      <c r="D835" s="376" t="n">
        <f aca="false">+[2]data1cf!C835</f>
        <v>19718.3557986642</v>
      </c>
      <c r="E835" s="376" t="n">
        <f aca="false">+[2]data1cf!D835</f>
        <v>18599.406144638</v>
      </c>
      <c r="F835" s="376" t="n">
        <f aca="false">+[2]data1cf!E835</f>
        <v>17261.3030607638</v>
      </c>
      <c r="G835" s="376" t="n">
        <f aca="false">+[2]data1cf!F835</f>
        <v>16368.0746034958</v>
      </c>
      <c r="H835" s="376" t="n">
        <f aca="false">+[2]data1cf!G835</f>
        <v>15242.534967052</v>
      </c>
      <c r="I835" s="376" t="n">
        <f aca="false">+[2]data1cf!H835</f>
        <v>14353.0459025465</v>
      </c>
      <c r="J835" s="376" t="n">
        <f aca="false">+[2]data1cf!I835</f>
        <v>13744.7450527723</v>
      </c>
      <c r="K835" s="376" t="n">
        <f aca="false">+[2]data1cf!J835</f>
        <v>13214.8687529129</v>
      </c>
      <c r="L835" s="376" t="n">
        <f aca="false">+[2]data1cf!K835</f>
        <v>12537.990171388</v>
      </c>
      <c r="M835" s="376" t="n">
        <f aca="false">+[2]data1cf!L835</f>
        <v>11948.2133720864</v>
      </c>
      <c r="N835" s="376" t="n">
        <f aca="false">+[2]data1cf!M835</f>
        <v>11331.3074571668</v>
      </c>
      <c r="O835" s="376" t="n">
        <f aca="false">+[2]data1cf!N835</f>
        <v>10793.1132311843</v>
      </c>
      <c r="P835" s="376" t="n">
        <f aca="false">+[2]data1cf!O835</f>
        <v>11646.9668229583</v>
      </c>
      <c r="Q835" s="376" t="n">
        <f aca="false">+[2]data1cf!P835</f>
        <v>12714.3696666291</v>
      </c>
      <c r="R835" s="376" t="n">
        <f aca="false">+[2]data1cf!Q835</f>
        <v>11443.8531608335</v>
      </c>
      <c r="S835" s="376" t="n">
        <f aca="false">+[2]data1cf!R835</f>
        <v>8419.44709204772</v>
      </c>
      <c r="T835" s="376" t="n">
        <f aca="false">+[2]data1cf!S835</f>
        <v>7954.54128190995</v>
      </c>
      <c r="U835" s="376" t="n">
        <f aca="false">+[2]data1cf!T835</f>
        <v>7489.65832158152</v>
      </c>
      <c r="V835" s="376" t="n">
        <f aca="false">+[2]data1cf!U835</f>
        <v>7024.79889655673</v>
      </c>
      <c r="W835" s="376" t="n">
        <f aca="false">+[2]data1cf!V835</f>
        <v>9858.52522367663</v>
      </c>
      <c r="X835" s="376" t="n">
        <f aca="false">+[2]data1cf!W835</f>
        <v>9393.7150086182</v>
      </c>
      <c r="Y835" s="376" t="n">
        <f aca="false">+[2]data1cf!X835</f>
        <v>8928.93051122149</v>
      </c>
      <c r="Z835" s="376" t="n">
        <f aca="false">+[2]data1cf!Y835</f>
        <v>8464.17250301637</v>
      </c>
      <c r="AA835" s="376" t="n">
        <f aca="false">+[2]data1cf!Z835</f>
        <v>7999.44177867858</v>
      </c>
      <c r="AB835" s="376"/>
      <c r="AC835" s="377" t="n">
        <f aca="false">XNPV(0.1,B835:AA835,$B$1:$AA$1)</f>
        <v>37285.3236032436</v>
      </c>
      <c r="AD835" s="377" t="n">
        <f aca="false">SUMPRODUCT(B835:AA835,$B$1010:$AA$1010)</f>
        <v>67483.4988484433</v>
      </c>
      <c r="AE835" s="378" t="n">
        <f aca="false">SUMPRODUCT(B835:AA835,$B$1012:$AA$1012)</f>
        <v>50070.6908282601</v>
      </c>
      <c r="AF835" s="379" t="n">
        <f aca="false">XIRR(B835:AA835,$B$1:$AA$1)</f>
        <v>0.161537064775962</v>
      </c>
      <c r="AG835" s="380" t="n">
        <f aca="false">1-EXP(-(1/0.25)*(AD835/ABS($AD$1010)))</f>
        <v>0.972618089956388</v>
      </c>
    </row>
    <row r="836" customFormat="false" ht="12.75" hidden="false" customHeight="false" outlineLevel="0" collapsed="false">
      <c r="A836" s="371"/>
      <c r="B836" s="376" t="n">
        <f aca="false">+[2]data1cf!A836</f>
        <v>-101664.824490647</v>
      </c>
      <c r="C836" s="376" t="n">
        <f aca="false">+[2]data1cf!B836</f>
        <v>14275.7492055693</v>
      </c>
      <c r="D836" s="376" t="n">
        <f aca="false">+[2]data1cf!C836</f>
        <v>22275.520693274</v>
      </c>
      <c r="E836" s="376" t="n">
        <f aca="false">+[2]data1cf!D836</f>
        <v>20947.9861309854</v>
      </c>
      <c r="F836" s="376" t="n">
        <f aca="false">+[2]data1cf!E836</f>
        <v>19418.0951237735</v>
      </c>
      <c r="G836" s="376" t="n">
        <f aca="false">+[2]data1cf!F836</f>
        <v>18399.8716061309</v>
      </c>
      <c r="H836" s="376" t="n">
        <f aca="false">+[2]data1cf!G836</f>
        <v>17118.8037246573</v>
      </c>
      <c r="I836" s="376" t="n">
        <f aca="false">+[2]data1cf!H836</f>
        <v>16105.7133345347</v>
      </c>
      <c r="J836" s="376" t="n">
        <f aca="false">+[2]data1cf!I836</f>
        <v>15412.8844175742</v>
      </c>
      <c r="K836" s="376" t="n">
        <f aca="false">+[2]data1cf!J836</f>
        <v>14808.4770608707</v>
      </c>
      <c r="L836" s="376" t="n">
        <f aca="false">+[2]data1cf!K836</f>
        <v>14038.4416927009</v>
      </c>
      <c r="M836" s="376" t="n">
        <f aca="false">+[2]data1cf!L836</f>
        <v>13366.7108850583</v>
      </c>
      <c r="N836" s="376" t="n">
        <f aca="false">+[2]data1cf!M836</f>
        <v>12664.0811631715</v>
      </c>
      <c r="O836" s="376" t="n">
        <f aca="false">+[2]data1cf!N836</f>
        <v>12050.1701419039</v>
      </c>
      <c r="P836" s="376" t="n">
        <f aca="false">+[2]data1cf!O836</f>
        <v>13023.6038181389</v>
      </c>
      <c r="Q836" s="376" t="n">
        <f aca="false">+[2]data1cf!P836</f>
        <v>14239.3304711849</v>
      </c>
      <c r="R836" s="376" t="n">
        <f aca="false">+[2]data1cf!Q836</f>
        <v>12792.2659553001</v>
      </c>
      <c r="S836" s="376" t="n">
        <f aca="false">+[2]data1cf!R836</f>
        <v>9347.59547380468</v>
      </c>
      <c r="T836" s="376" t="n">
        <f aca="false">+[2]data1cf!S836</f>
        <v>8818.08743671089</v>
      </c>
      <c r="U836" s="376" t="n">
        <f aca="false">+[2]data1cf!T836</f>
        <v>8288.60542458267</v>
      </c>
      <c r="V836" s="376" t="n">
        <f aca="false">+[2]data1cf!U836</f>
        <v>7759.15021816895</v>
      </c>
      <c r="W836" s="376" t="n">
        <f aca="false">+[2]data1cf!V836</f>
        <v>10986.6445458686</v>
      </c>
      <c r="X836" s="376" t="n">
        <f aca="false">+[2]data1cf!W836</f>
        <v>10457.2453875234</v>
      </c>
      <c r="Y836" s="376" t="n">
        <f aca="false">+[2]data1cf!X836</f>
        <v>9927.87552050616</v>
      </c>
      <c r="Z836" s="376" t="n">
        <f aca="false">+[2]data1cf!Y836</f>
        <v>9398.53582355683</v>
      </c>
      <c r="AA836" s="376" t="n">
        <f aca="false">+[2]data1cf!Z836</f>
        <v>8869.22720177739</v>
      </c>
      <c r="AB836" s="376"/>
      <c r="AC836" s="377" t="n">
        <f aca="false">XNPV(0.1,B836:AA836,$B$1:$AA$1)</f>
        <v>40315.9855708585</v>
      </c>
      <c r="AD836" s="377" t="n">
        <f aca="false">SUMPRODUCT(B836:AA836,$B$1010:$AA$1010)</f>
        <v>74166.8681373386</v>
      </c>
      <c r="AE836" s="378" t="n">
        <f aca="false">SUMPRODUCT(B836:AA836,$B$1012:$AA$1012)</f>
        <v>54680.4353135613</v>
      </c>
      <c r="AF836" s="379" t="n">
        <f aca="false">XIRR(B836:AA836,$B$1:$AA$1)</f>
        <v>0.158690943988132</v>
      </c>
      <c r="AG836" s="380" t="n">
        <f aca="false">1-EXP(-(1/0.25)*(AD836/ABS($AD$1010)))</f>
        <v>0.980825912872815</v>
      </c>
    </row>
    <row r="837" customFormat="false" ht="12.75" hidden="false" customHeight="false" outlineLevel="0" collapsed="false">
      <c r="A837" s="371"/>
      <c r="B837" s="376" t="n">
        <f aca="false">+[2]data1cf!A837</f>
        <v>-107119.105600343</v>
      </c>
      <c r="C837" s="376" t="n">
        <f aca="false">+[2]data1cf!B837</f>
        <v>14972.7926502175</v>
      </c>
      <c r="D837" s="376" t="n">
        <f aca="false">+[2]data1cf!C837</f>
        <v>23274.5799106381</v>
      </c>
      <c r="E837" s="376" t="n">
        <f aca="false">+[2]data1cf!D837</f>
        <v>21952.4066689077</v>
      </c>
      <c r="F837" s="376" t="n">
        <f aca="false">+[2]data1cf!E837</f>
        <v>20366.5139060041</v>
      </c>
      <c r="G837" s="376" t="n">
        <f aca="false">+[2]data1cf!F837</f>
        <v>19293.3255797561</v>
      </c>
      <c r="H837" s="376" t="n">
        <f aca="false">+[2]data1cf!G837</f>
        <v>17943.8663538949</v>
      </c>
      <c r="I837" s="376" t="n">
        <f aca="false">+[2]data1cf!H837</f>
        <v>16876.4240302993</v>
      </c>
      <c r="J837" s="376" t="n">
        <f aca="false">+[2]data1cf!I837</f>
        <v>16146.4250922134</v>
      </c>
      <c r="K837" s="376" t="n">
        <f aca="false">+[2]data1cf!J837</f>
        <v>15509.2437581836</v>
      </c>
      <c r="L837" s="376" t="n">
        <f aca="false">+[2]data1cf!K837</f>
        <v>14698.2440116384</v>
      </c>
      <c r="M837" s="376" t="n">
        <f aca="false">+[2]data1cf!L837</f>
        <v>13990.475088814</v>
      </c>
      <c r="N837" s="376" t="n">
        <f aca="false">+[2]data1cf!M837</f>
        <v>13250.1495361579</v>
      </c>
      <c r="O837" s="376" t="n">
        <f aca="false">+[2]data1cf!N837</f>
        <v>12602.9431258677</v>
      </c>
      <c r="P837" s="376" t="n">
        <f aca="false">+[2]data1cf!O837</f>
        <v>13628.9604516945</v>
      </c>
      <c r="Q837" s="376" t="n">
        <f aca="false">+[2]data1cf!P837</f>
        <v>14909.9104005214</v>
      </c>
      <c r="R837" s="376" t="n">
        <f aca="false">+[2]data1cf!Q837</f>
        <v>13385.2113960802</v>
      </c>
      <c r="S837" s="376" t="n">
        <f aca="false">+[2]data1cf!R837</f>
        <v>9755.73558756554</v>
      </c>
      <c r="T837" s="376" t="n">
        <f aca="false">+[2]data1cf!S837</f>
        <v>9197.81963555504</v>
      </c>
      <c r="U837" s="376" t="n">
        <f aca="false">+[2]data1cf!T837</f>
        <v>8639.9311047401</v>
      </c>
      <c r="V837" s="376" t="n">
        <f aca="false">+[2]data1cf!U837</f>
        <v>8082.07081775657</v>
      </c>
      <c r="W837" s="376" t="n">
        <f aca="false">+[2]data1cf!V837</f>
        <v>11482.7190502745</v>
      </c>
      <c r="X837" s="376" t="n">
        <f aca="false">+[2]data1cf!W837</f>
        <v>10924.9178183181</v>
      </c>
      <c r="Y837" s="376" t="n">
        <f aca="false">+[2]data1cf!X837</f>
        <v>10367.1474491589</v>
      </c>
      <c r="Z837" s="376" t="n">
        <f aca="false">+[2]data1cf!Y837</f>
        <v>9809.40886868079</v>
      </c>
      <c r="AA837" s="376" t="n">
        <f aca="false">+[2]data1cf!Z837</f>
        <v>9251.70303054421</v>
      </c>
      <c r="AB837" s="376"/>
      <c r="AC837" s="377" t="n">
        <f aca="false">XNPV(0.1,B837:AA837,$B$1:$AA$1)</f>
        <v>41549.4432849128</v>
      </c>
      <c r="AD837" s="377" t="n">
        <f aca="false">SUMPRODUCT(B837:AA837,$B$1010:$AA$1010)</f>
        <v>76995.6002442715</v>
      </c>
      <c r="AE837" s="378" t="n">
        <f aca="false">SUMPRODUCT(B837:AA837,$B$1012:$AA$1012)</f>
        <v>56601.7692034658</v>
      </c>
      <c r="AF837" s="379" t="n">
        <f aca="false">XIRR(B837:AA837,$B$1:$AA$1)</f>
        <v>0.157479701034755</v>
      </c>
      <c r="AG837" s="380" t="n">
        <f aca="false">1-EXP(-(1/0.25)*(AD837/ABS($AD$1010)))</f>
        <v>0.983510129105083</v>
      </c>
    </row>
    <row r="838" customFormat="false" ht="12.75" hidden="false" customHeight="false" outlineLevel="0" collapsed="false">
      <c r="A838" s="371"/>
      <c r="B838" s="376" t="n">
        <f aca="false">+[2]data1cf!A838</f>
        <v>-94578.7683278329</v>
      </c>
      <c r="C838" s="376" t="n">
        <f aca="false">+[2]data1cf!B838</f>
        <v>13406.9596585983</v>
      </c>
      <c r="D838" s="376" t="n">
        <f aca="false">+[2]data1cf!C838</f>
        <v>20765.9230389862</v>
      </c>
      <c r="E838" s="376" t="n">
        <f aca="false">+[2]data1cf!D838</f>
        <v>19608.3125775439</v>
      </c>
      <c r="F838" s="376" t="n">
        <f aca="false">+[2]data1cf!E838</f>
        <v>18185.9348039088</v>
      </c>
      <c r="G838" s="376" t="n">
        <f aca="false">+[2]data1cf!F838</f>
        <v>17239.1200957728</v>
      </c>
      <c r="H838" s="376" t="n">
        <f aca="false">+[2]data1cf!G838</f>
        <v>16046.9044200498</v>
      </c>
      <c r="I838" s="376" t="n">
        <f aca="false">+[2]data1cf!H838</f>
        <v>15104.4266084507</v>
      </c>
      <c r="J838" s="376" t="n">
        <f aca="false">+[2]data1cf!I838</f>
        <v>14459.8879889593</v>
      </c>
      <c r="K838" s="376" t="n">
        <f aca="false">+[2]data1cf!J838</f>
        <v>13898.0597071773</v>
      </c>
      <c r="L838" s="376" t="n">
        <f aca="false">+[2]data1cf!K838</f>
        <v>13181.2441639496</v>
      </c>
      <c r="M838" s="376" t="n">
        <f aca="false">+[2]data1cf!L838</f>
        <v>12556.3331118428</v>
      </c>
      <c r="N838" s="376" t="n">
        <f aca="false">+[2]data1cf!M838</f>
        <v>11902.6768052538</v>
      </c>
      <c r="O838" s="376" t="n">
        <f aca="false">+[2]data1cf!N838</f>
        <v>11332.0222630403</v>
      </c>
      <c r="P838" s="376" t="n">
        <f aca="false">+[2]data1cf!O838</f>
        <v>12237.1406678841</v>
      </c>
      <c r="Q838" s="376" t="n">
        <f aca="false">+[2]data1cf!P838</f>
        <v>13368.1309592113</v>
      </c>
      <c r="R838" s="376" t="n">
        <f aca="false">+[2]data1cf!Q838</f>
        <v>12021.927094807</v>
      </c>
      <c r="S838" s="376" t="n">
        <f aca="false">+[2]data1cf!R838</f>
        <v>8817.35075222886</v>
      </c>
      <c r="T838" s="376" t="n">
        <f aca="false">+[2]data1cf!S838</f>
        <v>8324.74951852854</v>
      </c>
      <c r="U838" s="376" t="n">
        <f aca="false">+[2]data1cf!T838</f>
        <v>7832.1724958491</v>
      </c>
      <c r="V838" s="376" t="n">
        <f aca="false">+[2]data1cf!U838</f>
        <v>7339.62041052116</v>
      </c>
      <c r="W838" s="376" t="n">
        <f aca="false">+[2]data1cf!V838</f>
        <v>10342.157815452</v>
      </c>
      <c r="X838" s="376" t="n">
        <f aca="false">+[2]data1cf!W838</f>
        <v>9849.65787163232</v>
      </c>
      <c r="Y838" s="376" t="n">
        <f aca="false">+[2]data1cf!X838</f>
        <v>9357.18517752994</v>
      </c>
      <c r="Z838" s="376" t="n">
        <f aca="false">+[2]data1cf!Y838</f>
        <v>8864.74055063638</v>
      </c>
      <c r="AA838" s="376" t="n">
        <f aca="false">+[2]data1cf!Z838</f>
        <v>8372.32483296789</v>
      </c>
      <c r="AB838" s="376"/>
      <c r="AC838" s="377" t="n">
        <f aca="false">XNPV(0.1,B838:AA838,$B$1:$AA$1)</f>
        <v>38545.9806196923</v>
      </c>
      <c r="AD838" s="377" t="n">
        <f aca="false">SUMPRODUCT(B838:AA838,$B$1010:$AA$1010)</f>
        <v>70306.7148935153</v>
      </c>
      <c r="AE838" s="378" t="n">
        <f aca="false">SUMPRODUCT(B838:AA838,$B$1012:$AA$1012)</f>
        <v>52006.284800834</v>
      </c>
      <c r="AF838" s="379" t="n">
        <f aca="false">XIRR(B838:AA838,$B$1:$AA$1)</f>
        <v>0.16015379515086</v>
      </c>
      <c r="AG838" s="380" t="n">
        <f aca="false">1-EXP(-(1/0.25)*(AD838/ABS($AD$1010)))</f>
        <v>0.976444408234274</v>
      </c>
    </row>
    <row r="839" customFormat="false" ht="12.75" hidden="false" customHeight="false" outlineLevel="0" collapsed="false">
      <c r="A839" s="371"/>
      <c r="B839" s="376" t="n">
        <f aca="false">+[2]data1cf!A839</f>
        <v>-114649.080239536</v>
      </c>
      <c r="C839" s="376" t="n">
        <f aca="false">+[2]data1cf!B839</f>
        <v>15838.857254003</v>
      </c>
      <c r="D839" s="376" t="n">
        <f aca="false">+[2]data1cf!C839</f>
        <v>24757.2741281589</v>
      </c>
      <c r="E839" s="376" t="n">
        <f aca="false">+[2]data1cf!D839</f>
        <v>23326.262163133</v>
      </c>
      <c r="F839" s="376" t="n">
        <f aca="false">+[2]data1cf!E839</f>
        <v>21675.8650805954</v>
      </c>
      <c r="G839" s="376" t="n">
        <f aca="false">+[2]data1cf!F839</f>
        <v>20526.7944141226</v>
      </c>
      <c r="H839" s="376" t="n">
        <f aca="false">+[2]data1cf!G839</f>
        <v>19082.9166794934</v>
      </c>
      <c r="I839" s="376" t="n">
        <f aca="false">+[2]data1cf!H839</f>
        <v>17940.4381279493</v>
      </c>
      <c r="J839" s="376" t="n">
        <f aca="false">+[2]data1cf!I839</f>
        <v>17159.1236616052</v>
      </c>
      <c r="K839" s="376" t="n">
        <f aca="false">+[2]data1cf!J839</f>
        <v>16476.6958114666</v>
      </c>
      <c r="L839" s="376" t="n">
        <f aca="false">+[2]data1cf!K839</f>
        <v>15609.1421902543</v>
      </c>
      <c r="M839" s="376" t="n">
        <f aca="false">+[2]data1cf!L839</f>
        <v>14851.620405796</v>
      </c>
      <c r="N839" s="376" t="n">
        <f aca="false">+[2]data1cf!M839</f>
        <v>14059.2534119329</v>
      </c>
      <c r="O839" s="376" t="n">
        <f aca="false">+[2]data1cf!N839</f>
        <v>13366.0806442255</v>
      </c>
      <c r="P839" s="376" t="n">
        <f aca="false">+[2]data1cf!O839</f>
        <v>14464.6929720148</v>
      </c>
      <c r="Q839" s="376" t="n">
        <f aca="false">+[2]data1cf!P839</f>
        <v>15835.6877412748</v>
      </c>
      <c r="R839" s="376" t="n">
        <f aca="false">+[2]data1cf!Q839</f>
        <v>14203.8094920901</v>
      </c>
      <c r="S839" s="376" t="n">
        <f aca="false">+[2]data1cf!R839</f>
        <v>10319.1984241974</v>
      </c>
      <c r="T839" s="376" t="n">
        <f aca="false">+[2]data1cf!S839</f>
        <v>9722.06357705242</v>
      </c>
      <c r="U839" s="376" t="n">
        <f aca="false">+[2]data1cf!T839</f>
        <v>9124.95807868542</v>
      </c>
      <c r="V839" s="376" t="n">
        <f aca="false">+[2]data1cf!U839</f>
        <v>8527.88280955977</v>
      </c>
      <c r="W839" s="376" t="n">
        <f aca="false">+[2]data1cf!V839</f>
        <v>12167.5807877245</v>
      </c>
      <c r="X839" s="376" t="n">
        <f aca="false">+[2]data1cf!W839</f>
        <v>11570.5687249196</v>
      </c>
      <c r="Y839" s="376" t="n">
        <f aca="false">+[2]data1cf!X839</f>
        <v>10973.5896944229</v>
      </c>
      <c r="Z839" s="376" t="n">
        <f aca="false">+[2]data1cf!Y839</f>
        <v>10376.6446872036</v>
      </c>
      <c r="AA839" s="376" t="n">
        <f aca="false">+[2]data1cf!Z839</f>
        <v>9779.73472396006</v>
      </c>
      <c r="AB839" s="376"/>
      <c r="AC839" s="377" t="n">
        <f aca="false">XNPV(0.1,B839:AA839,$B$1:$AA$1)</f>
        <v>43240.6470693282</v>
      </c>
      <c r="AD839" s="377" t="n">
        <f aca="false">SUMPRODUCT(B839:AA839,$B$1010:$AA$1010)</f>
        <v>80891.6156682519</v>
      </c>
      <c r="AE839" s="378" t="n">
        <f aca="false">SUMPRODUCT(B839:AA839,$B$1012:$AA$1012)</f>
        <v>59244.0533619736</v>
      </c>
      <c r="AF839" s="379" t="n">
        <f aca="false">XIRR(B839:AA839,$B$1:$AA$1)</f>
        <v>0.155969208129352</v>
      </c>
      <c r="AG839" s="380" t="n">
        <f aca="false">1-EXP(-(1/0.25)*(AD839/ABS($AD$1010)))</f>
        <v>0.986602999688331</v>
      </c>
    </row>
    <row r="840" customFormat="false" ht="12.75" hidden="false" customHeight="false" outlineLevel="0" collapsed="false">
      <c r="A840" s="371"/>
      <c r="B840" s="376" t="n">
        <f aca="false">+[2]data1cf!A840</f>
        <v>-100604.950900175</v>
      </c>
      <c r="C840" s="376" t="n">
        <f aca="false">+[2]data1cf!B840</f>
        <v>14109.1841442525</v>
      </c>
      <c r="D840" s="376" t="n">
        <f aca="false">+[2]data1cf!C840</f>
        <v>21983.2611407423</v>
      </c>
      <c r="E840" s="376" t="n">
        <f aca="false">+[2]data1cf!D840</f>
        <v>20718.8470121342</v>
      </c>
      <c r="F840" s="376" t="n">
        <f aca="false">+[2]data1cf!E840</f>
        <v>19233.7987885136</v>
      </c>
      <c r="G840" s="376" t="n">
        <f aca="false">+[2]data1cf!F840</f>
        <v>18226.2560091525</v>
      </c>
      <c r="H840" s="376" t="n">
        <f aca="false">+[2]data1cf!G840</f>
        <v>16958.4779046954</v>
      </c>
      <c r="I840" s="376" t="n">
        <f aca="false">+[2]data1cf!H840</f>
        <v>15955.9491592187</v>
      </c>
      <c r="J840" s="376" t="n">
        <f aca="false">+[2]data1cf!I840</f>
        <v>15270.3431049886</v>
      </c>
      <c r="K840" s="376" t="n">
        <f aca="false">+[2]data1cf!J840</f>
        <v>14672.30437365</v>
      </c>
      <c r="L840" s="376" t="n">
        <f aca="false">+[2]data1cf!K840</f>
        <v>13910.2291861011</v>
      </c>
      <c r="M840" s="376" t="n">
        <f aca="false">+[2]data1cf!L840</f>
        <v>13245.5012897062</v>
      </c>
      <c r="N840" s="376" t="n">
        <f aca="false">+[2]data1cf!M840</f>
        <v>12550.1966056567</v>
      </c>
      <c r="O840" s="376" t="n">
        <f aca="false">+[2]data1cf!N840</f>
        <v>11942.7555302536</v>
      </c>
      <c r="P840" s="376" t="n">
        <f aca="false">+[2]data1cf!O840</f>
        <v>12905.9711740161</v>
      </c>
      <c r="Q840" s="376" t="n">
        <f aca="false">+[2]data1cf!P840</f>
        <v>14109.0236639064</v>
      </c>
      <c r="R840" s="376" t="n">
        <f aca="false">+[2]data1cf!Q840</f>
        <v>12677.0450488902</v>
      </c>
      <c r="S840" s="376" t="n">
        <f aca="false">+[2]data1cf!R840</f>
        <v>9268.28586011087</v>
      </c>
      <c r="T840" s="376" t="n">
        <f aca="false">+[2]data1cf!S840</f>
        <v>8744.29803698755</v>
      </c>
      <c r="U840" s="376" t="n">
        <f aca="false">+[2]data1cf!T840</f>
        <v>8220.33596751496</v>
      </c>
      <c r="V840" s="376" t="n">
        <f aca="false">+[2]data1cf!U840</f>
        <v>7696.40042430264</v>
      </c>
      <c r="W840" s="376" t="n">
        <f aca="false">+[2]data1cf!V840</f>
        <v>10890.2475587034</v>
      </c>
      <c r="X840" s="376" t="n">
        <f aca="false">+[2]data1cf!W840</f>
        <v>10366.3674792487</v>
      </c>
      <c r="Y840" s="376" t="n">
        <f aca="false">+[2]data1cf!X840</f>
        <v>9842.51638575472</v>
      </c>
      <c r="Z840" s="376" t="n">
        <f aca="false">+[2]data1cf!Y840</f>
        <v>9318.69514780038</v>
      </c>
      <c r="AA840" s="376" t="n">
        <f aca="false">+[2]data1cf!Z840</f>
        <v>8794.90466105184</v>
      </c>
      <c r="AB840" s="376"/>
      <c r="AC840" s="377" t="n">
        <f aca="false">XNPV(0.1,B840:AA840,$B$1:$AA$1)</f>
        <v>39941.4329912022</v>
      </c>
      <c r="AD840" s="377" t="n">
        <f aca="false">SUMPRODUCT(B840:AA840,$B$1010:$AA$1010)</f>
        <v>73470.4098480735</v>
      </c>
      <c r="AE840" s="378" t="n">
        <f aca="false">SUMPRODUCT(B840:AA840,$B$1012:$AA$1012)</f>
        <v>54165.1133590454</v>
      </c>
      <c r="AF840" s="379" t="n">
        <f aca="false">XIRR(B840:AA840,$B$1:$AA$1)</f>
        <v>0.158698289859903</v>
      </c>
      <c r="AG840" s="380" t="n">
        <f aca="false">1-EXP(-(1/0.25)*(AD840/ABS($AD$1010)))</f>
        <v>0.980100565609348</v>
      </c>
    </row>
    <row r="841" customFormat="false" ht="12.75" hidden="false" customHeight="false" outlineLevel="0" collapsed="false">
      <c r="A841" s="371"/>
      <c r="B841" s="376" t="n">
        <f aca="false">+[2]data1cf!A841</f>
        <v>-109468.401343149</v>
      </c>
      <c r="C841" s="376" t="n">
        <f aca="false">+[2]data1cf!B841</f>
        <v>15232.1343500451</v>
      </c>
      <c r="D841" s="376" t="n">
        <f aca="false">+[2]data1cf!C841</f>
        <v>23774.2609178177</v>
      </c>
      <c r="E841" s="376" t="n">
        <f aca="false">+[2]data1cf!D841</f>
        <v>22452.2946888118</v>
      </c>
      <c r="F841" s="376" t="n">
        <f aca="false">+[2]data1cf!E841</f>
        <v>20775.0216749805</v>
      </c>
      <c r="G841" s="376" t="n">
        <f aca="false">+[2]data1cf!F841</f>
        <v>19678.158626388</v>
      </c>
      <c r="H841" s="376" t="n">
        <f aca="false">+[2]data1cf!G841</f>
        <v>18299.2415322975</v>
      </c>
      <c r="I841" s="376" t="n">
        <f aca="false">+[2]data1cf!H841</f>
        <v>17208.3884670564</v>
      </c>
      <c r="J841" s="376" t="n">
        <f aca="false">+[2]data1cf!I841</f>
        <v>16462.3794681332</v>
      </c>
      <c r="K841" s="376" t="n">
        <f aca="false">+[2]data1cf!J841</f>
        <v>15811.0815596441</v>
      </c>
      <c r="L841" s="376" t="n">
        <f aca="false">+[2]data1cf!K841</f>
        <v>14982.437427379</v>
      </c>
      <c r="M841" s="376" t="n">
        <f aca="false">+[2]data1cf!L841</f>
        <v>14259.1459840111</v>
      </c>
      <c r="N841" s="376" t="n">
        <f aca="false">+[2]data1cf!M841</f>
        <v>13502.5838911094</v>
      </c>
      <c r="O841" s="376" t="n">
        <f aca="false">+[2]data1cf!N841</f>
        <v>12841.0363212581</v>
      </c>
      <c r="P841" s="376" t="n">
        <f aca="false">+[2]data1cf!O841</f>
        <v>13889.7027444898</v>
      </c>
      <c r="Q841" s="376" t="n">
        <f aca="false">+[2]data1cf!P841</f>
        <v>15198.7460035124</v>
      </c>
      <c r="R841" s="376" t="n">
        <f aca="false">+[2]data1cf!Q841</f>
        <v>13640.6078767025</v>
      </c>
      <c r="S841" s="376" t="n">
        <f aca="false">+[2]data1cf!R841</f>
        <v>9931.53177636528</v>
      </c>
      <c r="T841" s="376" t="n">
        <f aca="false">+[2]data1cf!S841</f>
        <v>9361.37982253645</v>
      </c>
      <c r="U841" s="376" t="n">
        <f aca="false">+[2]data1cf!T841</f>
        <v>8791.2558912945</v>
      </c>
      <c r="V841" s="376" t="n">
        <f aca="false">+[2]data1cf!U841</f>
        <v>8221.16082331699</v>
      </c>
      <c r="W841" s="376" t="n">
        <f aca="false">+[2]data1cf!V841</f>
        <v>11696.3907877366</v>
      </c>
      <c r="X841" s="376" t="n">
        <f aca="false">+[2]data1cf!W841</f>
        <v>11126.3560699588</v>
      </c>
      <c r="Y841" s="376" t="n">
        <f aca="false">+[2]data1cf!X841</f>
        <v>10556.3528918493</v>
      </c>
      <c r="Z841" s="376" t="n">
        <f aca="false">+[2]data1cf!Y841</f>
        <v>9986.38219959835</v>
      </c>
      <c r="AA841" s="376" t="n">
        <f aca="false">+[2]data1cf!Z841</f>
        <v>9416.44496778153</v>
      </c>
      <c r="AB841" s="376"/>
      <c r="AC841" s="377" t="n">
        <f aca="false">XNPV(0.1,B841:AA841,$B$1:$AA$1)</f>
        <v>42151.3772511726</v>
      </c>
      <c r="AD841" s="377" t="n">
        <f aca="false">SUMPRODUCT(B841:AA841,$B$1010:$AA$1010)</f>
        <v>78294.8746814614</v>
      </c>
      <c r="AE841" s="378" t="n">
        <f aca="false">SUMPRODUCT(B841:AA841,$B$1012:$AA$1012)</f>
        <v>57505.9938543598</v>
      </c>
      <c r="AF841" s="379" t="n">
        <f aca="false">XIRR(B841:AA841,$B$1:$AA$1)</f>
        <v>0.157103681023161</v>
      </c>
      <c r="AG841" s="380" t="n">
        <f aca="false">1-EXP(-(1/0.25)*(AD841/ABS($AD$1010)))</f>
        <v>0.984613727990135</v>
      </c>
    </row>
    <row r="842" customFormat="false" ht="12.75" hidden="false" customHeight="false" outlineLevel="0" collapsed="false">
      <c r="A842" s="371"/>
      <c r="B842" s="376" t="n">
        <f aca="false">+[2]data1cf!A842</f>
        <v>-94509.9278818004</v>
      </c>
      <c r="C842" s="376" t="n">
        <f aca="false">+[2]data1cf!B842</f>
        <v>13439.4522584484</v>
      </c>
      <c r="D842" s="376" t="n">
        <f aca="false">+[2]data1cf!C842</f>
        <v>20776.4365532425</v>
      </c>
      <c r="E842" s="376" t="n">
        <f aca="false">+[2]data1cf!D842</f>
        <v>19628.4306592803</v>
      </c>
      <c r="F842" s="376" t="n">
        <f aca="false">+[2]data1cf!E842</f>
        <v>18173.9644689222</v>
      </c>
      <c r="G842" s="376" t="n">
        <f aca="false">+[2]data1cf!F842</f>
        <v>17227.843491429</v>
      </c>
      <c r="H842" s="376" t="n">
        <f aca="false">+[2]data1cf!G842</f>
        <v>16036.4910074921</v>
      </c>
      <c r="I842" s="376" t="n">
        <f aca="false">+[2]data1cf!H842</f>
        <v>15094.699191218</v>
      </c>
      <c r="J842" s="376" t="n">
        <f aca="false">+[2]data1cf!I842</f>
        <v>14450.6297079486</v>
      </c>
      <c r="K842" s="376" t="n">
        <f aca="false">+[2]data1cf!J842</f>
        <v>13889.2150783366</v>
      </c>
      <c r="L842" s="376" t="n">
        <f aca="false">+[2]data1cf!K842</f>
        <v>13172.9165612802</v>
      </c>
      <c r="M842" s="376" t="n">
        <f aca="false">+[2]data1cf!L842</f>
        <v>12548.4603592028</v>
      </c>
      <c r="N842" s="376" t="n">
        <f aca="false">+[2]data1cf!M842</f>
        <v>11895.2798252686</v>
      </c>
      <c r="O842" s="376" t="n">
        <f aca="false">+[2]data1cf!N842</f>
        <v>11325.04551615</v>
      </c>
      <c r="P842" s="376" t="n">
        <f aca="false">+[2]data1cf!O842</f>
        <v>12229.5002438163</v>
      </c>
      <c r="Q842" s="376" t="n">
        <f aca="false">+[2]data1cf!P842</f>
        <v>13359.6673284399</v>
      </c>
      <c r="R842" s="376" t="n">
        <f aca="false">+[2]data1cf!Q842</f>
        <v>12014.4433168727</v>
      </c>
      <c r="S842" s="376" t="n">
        <f aca="false">+[2]data1cf!R842</f>
        <v>8812.1994688773</v>
      </c>
      <c r="T842" s="376" t="n">
        <f aca="false">+[2]data1cf!S842</f>
        <v>8319.95678170115</v>
      </c>
      <c r="U842" s="376" t="n">
        <f aca="false">+[2]data1cf!T842</f>
        <v>7827.73828792355</v>
      </c>
      <c r="V842" s="376" t="n">
        <f aca="false">+[2]data1cf!U842</f>
        <v>7335.54471334647</v>
      </c>
      <c r="W842" s="376" t="n">
        <f aca="false">+[2]data1cf!V842</f>
        <v>10335.89668049</v>
      </c>
      <c r="X842" s="376" t="n">
        <f aca="false">+[2]data1cf!W842</f>
        <v>9843.75520946924</v>
      </c>
      <c r="Y842" s="376" t="n">
        <f aca="false">+[2]data1cf!X842</f>
        <v>9351.64096833173</v>
      </c>
      <c r="Z842" s="376" t="n">
        <f aca="false">+[2]data1cf!Y842</f>
        <v>8859.55477397393</v>
      </c>
      <c r="AA842" s="376" t="n">
        <f aca="false">+[2]data1cf!Z842</f>
        <v>8367.49746779923</v>
      </c>
      <c r="AB842" s="376"/>
      <c r="AC842" s="377" t="n">
        <f aca="false">XNPV(0.1,B842:AA842,$B$1:$AA$1)</f>
        <v>38611.6873246973</v>
      </c>
      <c r="AD842" s="377" t="n">
        <f aca="false">SUMPRODUCT(B842:AA842,$B$1010:$AA$1010)</f>
        <v>70358.9637237321</v>
      </c>
      <c r="AE842" s="378" t="n">
        <f aca="false">SUMPRODUCT(B842:AA842,$B$1012:$AA$1012)</f>
        <v>52067.2842737136</v>
      </c>
      <c r="AF842" s="379" t="n">
        <f aca="false">XIRR(B842:AA842,$B$1:$AA$1)</f>
        <v>0.160329653824805</v>
      </c>
      <c r="AG842" s="380" t="n">
        <f aca="false">1-EXP(-(1/0.25)*(AD842/ABS($AD$1010)))</f>
        <v>0.976509934291836</v>
      </c>
    </row>
    <row r="843" customFormat="false" ht="12.75" hidden="false" customHeight="false" outlineLevel="0" collapsed="false">
      <c r="A843" s="371"/>
      <c r="B843" s="376" t="n">
        <f aca="false">+[2]data1cf!A843</f>
        <v>-111755.096891791</v>
      </c>
      <c r="C843" s="376" t="n">
        <f aca="false">+[2]data1cf!B843</f>
        <v>15475.821916361</v>
      </c>
      <c r="D843" s="376" t="n">
        <f aca="false">+[2]data1cf!C843</f>
        <v>24160.6688079921</v>
      </c>
      <c r="E843" s="376" t="n">
        <f aca="false">+[2]data1cf!D843</f>
        <v>22835.433402766</v>
      </c>
      <c r="F843" s="376" t="n">
        <f aca="false">+[2]data1cf!E843</f>
        <v>21172.644196438</v>
      </c>
      <c r="G843" s="376" t="n">
        <f aca="false">+[2]data1cf!F843</f>
        <v>20052.737270817</v>
      </c>
      <c r="H843" s="376" t="n">
        <f aca="false">+[2]data1cf!G843</f>
        <v>18645.1472536353</v>
      </c>
      <c r="I843" s="376" t="n">
        <f aca="false">+[2]data1cf!H843</f>
        <v>17531.5072579384</v>
      </c>
      <c r="J843" s="376" t="n">
        <f aca="false">+[2]data1cf!I843</f>
        <v>16769.9148081184</v>
      </c>
      <c r="K843" s="376" t="n">
        <f aca="false">+[2]data1cf!J843</f>
        <v>16104.8764805794</v>
      </c>
      <c r="L843" s="376" t="n">
        <f aca="false">+[2]data1cf!K843</f>
        <v>15259.0581213539</v>
      </c>
      <c r="M843" s="376" t="n">
        <f aca="false">+[2]data1cf!L843</f>
        <v>14520.6577762058</v>
      </c>
      <c r="N843" s="376" t="n">
        <f aca="false">+[2]data1cf!M843</f>
        <v>13748.2917878523</v>
      </c>
      <c r="O843" s="376" t="n">
        <f aca="false">+[2]data1cf!N843</f>
        <v>13072.785198226</v>
      </c>
      <c r="P843" s="376" t="n">
        <f aca="false">+[2]data1cf!O843</f>
        <v>14143.497202724</v>
      </c>
      <c r="Q843" s="376" t="n">
        <f aca="false">+[2]data1cf!P843</f>
        <v>15479.8851873173</v>
      </c>
      <c r="R843" s="376" t="n">
        <f aca="false">+[2]data1cf!Q843</f>
        <v>13889.1989692315</v>
      </c>
      <c r="S843" s="376" t="n">
        <f aca="false">+[2]data1cf!R843</f>
        <v>10102.6436355799</v>
      </c>
      <c r="T843" s="376" t="n">
        <f aca="false">+[2]data1cf!S843</f>
        <v>9520.58172491538</v>
      </c>
      <c r="U843" s="376" t="n">
        <f aca="false">+[2]data1cf!T843</f>
        <v>8938.54842220413</v>
      </c>
      <c r="V843" s="376" t="n">
        <f aca="false">+[2]data1cf!U843</f>
        <v>8356.54458568474</v>
      </c>
      <c r="W843" s="376" t="n">
        <f aca="false">+[2]data1cf!V843</f>
        <v>11904.3689498822</v>
      </c>
      <c r="X843" s="376" t="n">
        <f aca="false">+[2]data1cf!W843</f>
        <v>11322.4267242234</v>
      </c>
      <c r="Y843" s="376" t="n">
        <f aca="false">+[2]data1cf!X843</f>
        <v>10740.516697068</v>
      </c>
      <c r="Z843" s="376" t="n">
        <f aca="false">+[2]data1cf!Y843</f>
        <v>10158.6398343711</v>
      </c>
      <c r="AA843" s="376" t="n">
        <f aca="false">+[2]data1cf!Z843</f>
        <v>9576.79713106655</v>
      </c>
      <c r="AB843" s="376"/>
      <c r="AC843" s="377" t="n">
        <f aca="false">XNPV(0.1,B843:AA843,$B$1:$AA$1)</f>
        <v>42569.0468820802</v>
      </c>
      <c r="AD843" s="377" t="n">
        <f aca="false">SUMPRODUCT(B843:AA843,$B$1010:$AA$1010)</f>
        <v>79373.1816838502</v>
      </c>
      <c r="AE843" s="378" t="n">
        <f aca="false">SUMPRODUCT(B843:AA843,$B$1012:$AA$1012)</f>
        <v>58207.1838179754</v>
      </c>
      <c r="AF843" s="379" t="n">
        <f aca="false">XIRR(B843:AA843,$B$1:$AA$1)</f>
        <v>0.156486668815371</v>
      </c>
      <c r="AG843" s="380" t="n">
        <f aca="false">1-EXP(-(1/0.25)*(AD843/ABS($AD$1010)))</f>
        <v>0.985473335284574</v>
      </c>
    </row>
    <row r="844" customFormat="false" ht="12.75" hidden="false" customHeight="false" outlineLevel="0" collapsed="false">
      <c r="A844" s="371"/>
      <c r="B844" s="376" t="n">
        <f aca="false">+[2]data1cf!A844</f>
        <v>-103565.347107296</v>
      </c>
      <c r="C844" s="376" t="n">
        <f aca="false">+[2]data1cf!B844</f>
        <v>14512.8943985677</v>
      </c>
      <c r="D844" s="376" t="n">
        <f aca="false">+[2]data1cf!C844</f>
        <v>22585.7274738183</v>
      </c>
      <c r="E844" s="376" t="n">
        <f aca="false">+[2]data1cf!D844</f>
        <v>21266.3767563245</v>
      </c>
      <c r="F844" s="376" t="n">
        <f aca="false">+[2]data1cf!E844</f>
        <v>19748.5678862573</v>
      </c>
      <c r="G844" s="376" t="n">
        <f aca="false">+[2]data1cf!F844</f>
        <v>18711.1920990904</v>
      </c>
      <c r="H844" s="376" t="n">
        <f aca="false">+[2]data1cf!G844</f>
        <v>17406.2935249595</v>
      </c>
      <c r="I844" s="376" t="n">
        <f aca="false">+[2]data1cf!H844</f>
        <v>16374.2644192213</v>
      </c>
      <c r="J844" s="376" t="n">
        <f aca="false">+[2]data1cf!I844</f>
        <v>15668.4837558456</v>
      </c>
      <c r="K844" s="376" t="n">
        <f aca="false">+[2]data1cf!J844</f>
        <v>15052.6564367504</v>
      </c>
      <c r="L844" s="376" t="n">
        <f aca="false">+[2]data1cf!K844</f>
        <v>14268.3471934331</v>
      </c>
      <c r="M844" s="376" t="n">
        <f aca="false">+[2]data1cf!L844</f>
        <v>13584.0590475112</v>
      </c>
      <c r="N844" s="376" t="n">
        <f aca="false">+[2]data1cf!M844</f>
        <v>12868.2943629246</v>
      </c>
      <c r="O844" s="376" t="n">
        <f aca="false">+[2]data1cf!N844</f>
        <v>12242.7816954281</v>
      </c>
      <c r="P844" s="376" t="n">
        <f aca="false">+[2]data1cf!O844</f>
        <v>13234.5379357747</v>
      </c>
      <c r="Q844" s="376" t="n">
        <f aca="false">+[2]data1cf!P844</f>
        <v>14472.991387508</v>
      </c>
      <c r="R844" s="376" t="n">
        <f aca="false">+[2]data1cf!Q844</f>
        <v>12998.875442046</v>
      </c>
      <c r="S844" s="376" t="n">
        <f aca="false">+[2]data1cf!R844</f>
        <v>9489.81027743583</v>
      </c>
      <c r="T844" s="376" t="n">
        <f aca="false">+[2]data1cf!S844</f>
        <v>8950.40361507773</v>
      </c>
      <c r="U844" s="376" t="n">
        <f aca="false">+[2]data1cf!T844</f>
        <v>8411.023464196</v>
      </c>
      <c r="V844" s="376" t="n">
        <f aca="false">+[2]data1cf!U844</f>
        <v>7871.67062013492</v>
      </c>
      <c r="W844" s="376" t="n">
        <f aca="false">+[2]data1cf!V844</f>
        <v>11159.4997391021</v>
      </c>
      <c r="X844" s="376" t="n">
        <f aca="false">+[2]data1cf!W844</f>
        <v>10620.2039908724</v>
      </c>
      <c r="Y844" s="376" t="n">
        <f aca="false">+[2]data1cf!X844</f>
        <v>10080.9380815428</v>
      </c>
      <c r="Z844" s="376" t="n">
        <f aca="false">+[2]data1cf!Y844</f>
        <v>9541.70290628047</v>
      </c>
      <c r="AA844" s="376" t="n">
        <f aca="false">+[2]data1cf!Z844</f>
        <v>9002.49938710736</v>
      </c>
      <c r="AB844" s="376"/>
      <c r="AC844" s="377" t="n">
        <f aca="false">XNPV(0.1,B844:AA844,$B$1:$AA$1)</f>
        <v>40685.5079901216</v>
      </c>
      <c r="AD844" s="377" t="n">
        <f aca="false">SUMPRODUCT(B844:AA844,$B$1010:$AA$1010)</f>
        <v>75086.0533698965</v>
      </c>
      <c r="AE844" s="378" t="n">
        <f aca="false">SUMPRODUCT(B844:AA844,$B$1012:$AA$1012)</f>
        <v>55285.9704544929</v>
      </c>
      <c r="AF844" s="379" t="n">
        <f aca="false">XIRR(B844:AA844,$B$1:$AA$1)</f>
        <v>0.158151064885853</v>
      </c>
      <c r="AG844" s="380" t="n">
        <f aca="false">1-EXP(-(1/0.25)*(AD844/ABS($AD$1010)))</f>
        <v>0.981742909689302</v>
      </c>
    </row>
    <row r="845" customFormat="false" ht="12.75" hidden="false" customHeight="false" outlineLevel="0" collapsed="false">
      <c r="A845" s="371"/>
      <c r="B845" s="376" t="n">
        <f aca="false">+[2]data1cf!A845</f>
        <v>-91158.2998043614</v>
      </c>
      <c r="C845" s="376" t="n">
        <f aca="false">+[2]data1cf!B845</f>
        <v>13024.0024198048</v>
      </c>
      <c r="D845" s="376" t="n">
        <f aca="false">+[2]data1cf!C845</f>
        <v>20106.8755037643</v>
      </c>
      <c r="E845" s="376" t="n">
        <f aca="false">+[2]data1cf!D845</f>
        <v>18937.7580708628</v>
      </c>
      <c r="F845" s="376" t="n">
        <f aca="false">+[2]data1cf!E845</f>
        <v>17591.1659376833</v>
      </c>
      <c r="G845" s="376" t="n">
        <f aca="false">+[2]data1cf!F845</f>
        <v>16678.8205562931</v>
      </c>
      <c r="H845" s="376" t="n">
        <f aca="false">+[2]data1cf!G845</f>
        <v>15529.494206597</v>
      </c>
      <c r="I845" s="376" t="n">
        <f aca="false">+[2]data1cf!H845</f>
        <v>14621.1013777655</v>
      </c>
      <c r="J845" s="376" t="n">
        <f aca="false">+[2]data1cf!I845</f>
        <v>13999.8726839489</v>
      </c>
      <c r="K845" s="376" t="n">
        <f aca="false">+[2]data1cf!J845</f>
        <v>13458.5974971721</v>
      </c>
      <c r="L845" s="376" t="n">
        <f aca="false">+[2]data1cf!K845</f>
        <v>12767.4713828534</v>
      </c>
      <c r="M845" s="376" t="n">
        <f aca="false">+[2]data1cf!L845</f>
        <v>12165.1604197676</v>
      </c>
      <c r="N845" s="376" t="n">
        <f aca="false">+[2]data1cf!M845</f>
        <v>11535.1437826454</v>
      </c>
      <c r="O845" s="376" t="n">
        <f aca="false">+[2]data1cf!N845</f>
        <v>10985.3693212048</v>
      </c>
      <c r="P845" s="376" t="n">
        <f aca="false">+[2]data1cf!O845</f>
        <v>11857.5116629047</v>
      </c>
      <c r="Q845" s="376" t="n">
        <f aca="false">+[2]data1cf!P845</f>
        <v>12947.5993630877</v>
      </c>
      <c r="R845" s="376" t="n">
        <f aca="false">+[2]data1cf!Q845</f>
        <v>11650.0813509712</v>
      </c>
      <c r="S845" s="376" t="n">
        <f aca="false">+[2]data1cf!R845</f>
        <v>8561.3994390845</v>
      </c>
      <c r="T845" s="376" t="n">
        <f aca="false">+[2]data1cf!S845</f>
        <v>8086.61327153788</v>
      </c>
      <c r="U845" s="376" t="n">
        <f aca="false">+[2]data1cf!T845</f>
        <v>7611.85043941355</v>
      </c>
      <c r="V845" s="376" t="n">
        <f aca="false">+[2]data1cf!U845</f>
        <v>7137.1116427742</v>
      </c>
      <c r="W845" s="376" t="n">
        <f aca="false">+[2]data1cf!V845</f>
        <v>10031.0614136547</v>
      </c>
      <c r="X845" s="376" t="n">
        <f aca="false">+[2]data1cf!W845</f>
        <v>9556.3728728109</v>
      </c>
      <c r="Y845" s="376" t="n">
        <f aca="false">+[2]data1cf!X845</f>
        <v>9081.71059619046</v>
      </c>
      <c r="Z845" s="376" t="n">
        <f aca="false">+[2]data1cf!Y845</f>
        <v>8607.0753717201</v>
      </c>
      <c r="AA845" s="376" t="n">
        <f aca="false">+[2]data1cf!Z845</f>
        <v>8132.46801096434</v>
      </c>
      <c r="AB845" s="376"/>
      <c r="AC845" s="377" t="n">
        <f aca="false">XNPV(0.1,B845:AA845,$B$1:$AA$1)</f>
        <v>37764.2896634488</v>
      </c>
      <c r="AD845" s="377" t="n">
        <f aca="false">SUMPRODUCT(B845:AA845,$B$1010:$AA$1010)</f>
        <v>68520.3140298338</v>
      </c>
      <c r="AE845" s="378" t="n">
        <f aca="false">SUMPRODUCT(B845:AA845,$B$1012:$AA$1012)</f>
        <v>50790.7307068131</v>
      </c>
      <c r="AF845" s="379" t="n">
        <f aca="false">XIRR(B845:AA845,$B$1:$AA$1)</f>
        <v>0.161089147941469</v>
      </c>
      <c r="AG845" s="380" t="n">
        <f aca="false">1-EXP(-(1/0.25)*(AD845/ABS($AD$1010)))</f>
        <v>0.974090623484156</v>
      </c>
    </row>
    <row r="846" customFormat="false" ht="12.75" hidden="false" customHeight="false" outlineLevel="0" collapsed="false">
      <c r="A846" s="371"/>
      <c r="B846" s="376" t="n">
        <f aca="false">+[2]data1cf!A846</f>
        <v>-116738.344794464</v>
      </c>
      <c r="C846" s="376" t="n">
        <f aca="false">+[2]data1cf!B846</f>
        <v>16108.6262222407</v>
      </c>
      <c r="D846" s="376" t="n">
        <f aca="false">+[2]data1cf!C846</f>
        <v>25129.9482075675</v>
      </c>
      <c r="E846" s="376" t="n">
        <f aca="false">+[2]data1cf!D846</f>
        <v>23752.279806957</v>
      </c>
      <c r="F846" s="376" t="n">
        <f aca="false">+[2]data1cf!E846</f>
        <v>22039.1572734786</v>
      </c>
      <c r="G846" s="376" t="n">
        <f aca="false">+[2]data1cf!F846</f>
        <v>20869.0323151424</v>
      </c>
      <c r="H846" s="376" t="n">
        <f aca="false">+[2]data1cf!G846</f>
        <v>19398.9572487625</v>
      </c>
      <c r="I846" s="376" t="n">
        <f aca="false">+[2]data1cf!H846</f>
        <v>18235.6591674191</v>
      </c>
      <c r="J846" s="376" t="n">
        <f aca="false">+[2]data1cf!I846</f>
        <v>17440.1067096548</v>
      </c>
      <c r="K846" s="376" t="n">
        <f aca="false">+[2]data1cf!J846</f>
        <v>16745.124774427</v>
      </c>
      <c r="L846" s="376" t="n">
        <f aca="false">+[2]data1cf!K846</f>
        <v>15861.8797317361</v>
      </c>
      <c r="M846" s="376" t="n">
        <f aca="false">+[2]data1cf!L846</f>
        <v>15090.5535328809</v>
      </c>
      <c r="N846" s="376" t="n">
        <f aca="false">+[2]data1cf!M846</f>
        <v>14283.7471360037</v>
      </c>
      <c r="O846" s="376" t="n">
        <f aca="false">+[2]data1cf!N846</f>
        <v>13577.8205562488</v>
      </c>
      <c r="P846" s="376" t="n">
        <f aca="false">+[2]data1cf!O846</f>
        <v>14696.5750719912</v>
      </c>
      <c r="Q846" s="376" t="n">
        <f aca="false">+[2]data1cf!P846</f>
        <v>16092.5536507194</v>
      </c>
      <c r="R846" s="376" t="n">
        <f aca="false">+[2]data1cf!Q846</f>
        <v>14430.9374797228</v>
      </c>
      <c r="S846" s="376" t="n">
        <f aca="false">+[2]data1cf!R846</f>
        <v>10475.5366575916</v>
      </c>
      <c r="T846" s="376" t="n">
        <f aca="false">+[2]data1cf!S846</f>
        <v>9867.52014730504</v>
      </c>
      <c r="U846" s="376" t="n">
        <f aca="false">+[2]data1cf!T846</f>
        <v>9259.53352062297</v>
      </c>
      <c r="V846" s="376" t="n">
        <f aca="false">+[2]data1cf!U846</f>
        <v>8651.5776740535</v>
      </c>
      <c r="W846" s="376" t="n">
        <f aca="false">+[2]data1cf!V846</f>
        <v>12357.6023245346</v>
      </c>
      <c r="X846" s="376" t="n">
        <f aca="false">+[2]data1cf!W846</f>
        <v>11749.7108361026</v>
      </c>
      <c r="Y846" s="376" t="n">
        <f aca="false">+[2]data1cf!X846</f>
        <v>11141.8529819306</v>
      </c>
      <c r="Z846" s="376" t="n">
        <f aca="false">+[2]data1cf!Y846</f>
        <v>10534.0297710466</v>
      </c>
      <c r="AA846" s="376" t="n">
        <f aca="false">+[2]data1cf!Z846</f>
        <v>9926.24224274906</v>
      </c>
      <c r="AB846" s="376"/>
      <c r="AC846" s="377" t="n">
        <f aca="false">XNPV(0.1,B846:AA846,$B$1:$AA$1)</f>
        <v>43738.3644172524</v>
      </c>
      <c r="AD846" s="377" t="n">
        <f aca="false">SUMPRODUCT(B846:AA846,$B$1010:$AA$1010)</f>
        <v>82003.9248348095</v>
      </c>
      <c r="AE846" s="378" t="n">
        <f aca="false">SUMPRODUCT(B846:AA846,$B$1012:$AA$1012)</f>
        <v>60007.3171348847</v>
      </c>
      <c r="AF846" s="379" t="n">
        <f aca="false">XIRR(B846:AA846,$B$1:$AA$1)</f>
        <v>0.155627618271791</v>
      </c>
      <c r="AG846" s="380" t="n">
        <f aca="false">1-EXP(-(1/0.25)*(AD846/ABS($AD$1010)))</f>
        <v>0.987374378182352</v>
      </c>
    </row>
    <row r="847" customFormat="false" ht="12.75" hidden="false" customHeight="false" outlineLevel="0" collapsed="false">
      <c r="A847" s="371"/>
      <c r="B847" s="376" t="n">
        <f aca="false">+[2]data1cf!A847</f>
        <v>-96181.9782264193</v>
      </c>
      <c r="C847" s="376" t="n">
        <f aca="false">+[2]data1cf!B847</f>
        <v>13612.6430450688</v>
      </c>
      <c r="D847" s="376" t="n">
        <f aca="false">+[2]data1cf!C847</f>
        <v>21103.9544950535</v>
      </c>
      <c r="E847" s="376" t="n">
        <f aca="false">+[2]data1cf!D847</f>
        <v>19925.1068875016</v>
      </c>
      <c r="F847" s="376" t="n">
        <f aca="false">+[2]data1cf!E847</f>
        <v>18464.709283826</v>
      </c>
      <c r="G847" s="376" t="n">
        <f aca="false">+[2]data1cf!F847</f>
        <v>17501.7384364192</v>
      </c>
      <c r="H847" s="376" t="n">
        <f aca="false">+[2]data1cf!G847</f>
        <v>16289.4200784005</v>
      </c>
      <c r="I847" s="376" t="n">
        <f aca="false">+[2]data1cf!H847</f>
        <v>15330.9662736322</v>
      </c>
      <c r="J847" s="376" t="n">
        <f aca="false">+[2]data1cf!I847</f>
        <v>14675.5020445875</v>
      </c>
      <c r="K847" s="376" t="n">
        <f aca="false">+[2]data1cf!J847</f>
        <v>14104.0403090452</v>
      </c>
      <c r="L847" s="376" t="n">
        <f aca="false">+[2]data1cf!K847</f>
        <v>13375.1838578444</v>
      </c>
      <c r="M847" s="376" t="n">
        <f aca="false">+[2]data1cf!L847</f>
        <v>12739.6799041574</v>
      </c>
      <c r="N847" s="376" t="n">
        <f aca="false">+[2]data1cf!M847</f>
        <v>12074.9434336001</v>
      </c>
      <c r="O847" s="376" t="n">
        <f aca="false">+[2]data1cf!N847</f>
        <v>11494.5021759268</v>
      </c>
      <c r="P847" s="376" t="n">
        <f aca="false">+[2]data1cf!O847</f>
        <v>12415.0768115431</v>
      </c>
      <c r="Q847" s="376" t="n">
        <f aca="false">+[2]data1cf!P847</f>
        <v>13565.2385814412</v>
      </c>
      <c r="R847" s="376" t="n">
        <f aca="false">+[2]data1cf!Q847</f>
        <v>12196.2151413637</v>
      </c>
      <c r="S847" s="376" t="n">
        <f aca="false">+[2]data1cf!R847</f>
        <v>8937.31784912609</v>
      </c>
      <c r="T847" s="376" t="n">
        <f aca="false">+[2]data1cf!S847</f>
        <v>8436.36650484718</v>
      </c>
      <c r="U847" s="376" t="n">
        <f aca="false">+[2]data1cf!T847</f>
        <v>7935.43978199149</v>
      </c>
      <c r="V847" s="376" t="n">
        <f aca="false">+[2]data1cf!U847</f>
        <v>7434.53841920172</v>
      </c>
      <c r="W847" s="376" t="n">
        <f aca="false">+[2]data1cf!V847</f>
        <v>10487.972000659</v>
      </c>
      <c r="X847" s="376" t="n">
        <f aca="false">+[2]data1cf!W847</f>
        <v>9987.12366323101</v>
      </c>
      <c r="Y847" s="376" t="n">
        <f aca="false">+[2]data1cf!X847</f>
        <v>9486.30303743183</v>
      </c>
      <c r="Z847" s="376" t="n">
        <f aca="false">+[2]data1cf!Y847</f>
        <v>8985.51095461026</v>
      </c>
      <c r="AA847" s="376" t="n">
        <f aca="false">+[2]data1cf!Z847</f>
        <v>8484.74827105563</v>
      </c>
      <c r="AB847" s="376"/>
      <c r="AC847" s="377" t="n">
        <f aca="false">XNPV(0.1,B847:AA847,$B$1:$AA$1)</f>
        <v>38962.1177583517</v>
      </c>
      <c r="AD847" s="377" t="n">
        <f aca="false">SUMPRODUCT(B847:AA847,$B$1010:$AA$1010)</f>
        <v>71197.2323406314</v>
      </c>
      <c r="AE847" s="378" t="n">
        <f aca="false">SUMPRODUCT(B847:AA847,$B$1012:$AA$1012)</f>
        <v>52627.8606078556</v>
      </c>
      <c r="AF847" s="379" t="n">
        <f aca="false">XIRR(B847:AA847,$B$1:$AA$1)</f>
        <v>0.159833925367041</v>
      </c>
      <c r="AG847" s="380" t="n">
        <f aca="false">1-EXP(-(1/0.25)*(AD847/ABS($AD$1010)))</f>
        <v>0.977536642427242</v>
      </c>
    </row>
    <row r="848" customFormat="false" ht="12.75" hidden="false" customHeight="false" outlineLevel="0" collapsed="false">
      <c r="A848" s="371"/>
      <c r="B848" s="376" t="n">
        <f aca="false">+[2]data1cf!A848</f>
        <v>-96776.0077979866</v>
      </c>
      <c r="C848" s="376" t="n">
        <f aca="false">+[2]data1cf!B848</f>
        <v>13779.7613925335</v>
      </c>
      <c r="D848" s="376" t="n">
        <f aca="false">+[2]data1cf!C848</f>
        <v>21268.4604331467</v>
      </c>
      <c r="E848" s="376" t="n">
        <f aca="false">+[2]data1cf!D848</f>
        <v>19957.7340640838</v>
      </c>
      <c r="F848" s="376" t="n">
        <f aca="false">+[2]data1cf!E848</f>
        <v>18568.0022369291</v>
      </c>
      <c r="G848" s="376" t="n">
        <f aca="false">+[2]data1cf!F848</f>
        <v>17599.0451337627</v>
      </c>
      <c r="H848" s="376" t="n">
        <f aca="false">+[2]data1cf!G848</f>
        <v>16379.278226579</v>
      </c>
      <c r="I848" s="376" t="n">
        <f aca="false">+[2]data1cf!H848</f>
        <v>15414.9049147106</v>
      </c>
      <c r="J848" s="376" t="n">
        <f aca="false">+[2]data1cf!I848</f>
        <v>14755.3924726602</v>
      </c>
      <c r="K848" s="376" t="n">
        <f aca="false">+[2]data1cf!J848</f>
        <v>14180.3613003181</v>
      </c>
      <c r="L848" s="376" t="n">
        <f aca="false">+[2]data1cf!K848</f>
        <v>13447.0433900091</v>
      </c>
      <c r="M848" s="376" t="n">
        <f aca="false">+[2]data1cf!L848</f>
        <v>12807.6144999848</v>
      </c>
      <c r="N848" s="376" t="n">
        <f aca="false">+[2]data1cf!M848</f>
        <v>12138.7725501257</v>
      </c>
      <c r="O848" s="376" t="n">
        <f aca="false">+[2]data1cf!N848</f>
        <v>11554.7050683399</v>
      </c>
      <c r="P848" s="376" t="n">
        <f aca="false">+[2]data1cf!O848</f>
        <v>12481.0066260217</v>
      </c>
      <c r="Q848" s="376" t="n">
        <f aca="false">+[2]data1cf!P848</f>
        <v>13638.2719106947</v>
      </c>
      <c r="R848" s="376" t="n">
        <f aca="false">+[2]data1cf!Q848</f>
        <v>12260.7932441541</v>
      </c>
      <c r="S848" s="376" t="n">
        <f aca="false">+[2]data1cf!R848</f>
        <v>8981.76867445774</v>
      </c>
      <c r="T848" s="376" t="n">
        <f aca="false">+[2]data1cf!S848</f>
        <v>8477.72340429059</v>
      </c>
      <c r="U848" s="376" t="n">
        <f aca="false">+[2]data1cf!T848</f>
        <v>7973.70290761103</v>
      </c>
      <c r="V848" s="376" t="n">
        <f aca="false">+[2]data1cf!U848</f>
        <v>7469.70792762371</v>
      </c>
      <c r="W848" s="376" t="n">
        <f aca="false">+[2]data1cf!V848</f>
        <v>10541.9998219962</v>
      </c>
      <c r="X848" s="376" t="n">
        <f aca="false">+[2]data1cf!W848</f>
        <v>10038.0581948607</v>
      </c>
      <c r="Y848" s="376" t="n">
        <f aca="false">+[2]data1cf!X848</f>
        <v>9534.14445050372</v>
      </c>
      <c r="Z848" s="376" t="n">
        <f aca="false">+[2]data1cf!Y848</f>
        <v>9030.25942540867</v>
      </c>
      <c r="AA848" s="376" t="n">
        <f aca="false">+[2]data1cf!Z848</f>
        <v>8526.4039811534</v>
      </c>
      <c r="AB848" s="376"/>
      <c r="AC848" s="377" t="n">
        <f aca="false">XNPV(0.1,B848:AA848,$B$1:$AA$1)</f>
        <v>39167.7257312512</v>
      </c>
      <c r="AD848" s="377" t="n">
        <f aca="false">SUMPRODUCT(B848:AA848,$B$1010:$AA$1010)</f>
        <v>71576.677061212</v>
      </c>
      <c r="AE848" s="378" t="n">
        <f aca="false">SUMPRODUCT(B848:AA848,$B$1012:$AA$1012)</f>
        <v>52908.589503208</v>
      </c>
      <c r="AF848" s="379" t="n">
        <f aca="false">XIRR(B848:AA848,$B$1:$AA$1)</f>
        <v>0.159828949238129</v>
      </c>
      <c r="AG848" s="380" t="n">
        <f aca="false">1-EXP(-(1/0.25)*(AD848/ABS($AD$1010)))</f>
        <v>0.977986511248742</v>
      </c>
    </row>
    <row r="849" customFormat="false" ht="12.75" hidden="false" customHeight="false" outlineLevel="0" collapsed="false">
      <c r="A849" s="371"/>
      <c r="B849" s="376" t="n">
        <f aca="false">+[2]data1cf!A849</f>
        <v>-90050.0414881753</v>
      </c>
      <c r="C849" s="376" t="n">
        <f aca="false">+[2]data1cf!B849</f>
        <v>12914.4372176465</v>
      </c>
      <c r="D849" s="376" t="n">
        <f aca="false">+[2]data1cf!C849</f>
        <v>19869.2675668237</v>
      </c>
      <c r="E849" s="376" t="n">
        <f aca="false">+[2]data1cf!D849</f>
        <v>18783.1567907408</v>
      </c>
      <c r="F849" s="376" t="n">
        <f aca="false">+[2]data1cf!E849</f>
        <v>17398.4562145328</v>
      </c>
      <c r="G849" s="376" t="n">
        <f aca="false">+[2]data1cf!F849</f>
        <v>16497.2791622055</v>
      </c>
      <c r="H849" s="376" t="n">
        <f aca="false">+[2]data1cf!G849</f>
        <v>15361.849286609</v>
      </c>
      <c r="I849" s="376" t="n">
        <f aca="false">+[2]data1cf!H849</f>
        <v>14464.5002564122</v>
      </c>
      <c r="J849" s="376" t="n">
        <f aca="false">+[2]data1cf!I849</f>
        <v>13850.8241592067</v>
      </c>
      <c r="K849" s="376" t="n">
        <f aca="false">+[2]data1cf!J849</f>
        <v>13316.2083345339</v>
      </c>
      <c r="L849" s="376" t="n">
        <f aca="false">+[2]data1cf!K849</f>
        <v>12633.4057943194</v>
      </c>
      <c r="M849" s="376" t="n">
        <f aca="false">+[2]data1cf!L849</f>
        <v>12038.4174352663</v>
      </c>
      <c r="N849" s="376" t="n">
        <f aca="false">+[2]data1cf!M849</f>
        <v>11416.0602343</v>
      </c>
      <c r="O849" s="376" t="n">
        <f aca="false">+[2]data1cf!N849</f>
        <v>10873.0510808868</v>
      </c>
      <c r="P849" s="376" t="n">
        <f aca="false">+[2]data1cf!O849</f>
        <v>11734.5089225062</v>
      </c>
      <c r="Q849" s="376" t="n">
        <f aca="false">+[2]data1cf!P849</f>
        <v>12811.3438660923</v>
      </c>
      <c r="R849" s="376" t="n">
        <f aca="false">+[2]data1cf!Q849</f>
        <v>11529.600447517</v>
      </c>
      <c r="S849" s="376" t="n">
        <f aca="false">+[2]data1cf!R849</f>
        <v>8478.4692295578</v>
      </c>
      <c r="T849" s="376" t="n">
        <f aca="false">+[2]data1cf!S849</f>
        <v>8009.45528154272</v>
      </c>
      <c r="U849" s="376" t="n">
        <f aca="false">+[2]data1cf!T849</f>
        <v>7540.46438524922</v>
      </c>
      <c r="V849" s="376" t="n">
        <f aca="false">+[2]data1cf!U849</f>
        <v>7071.49723222895</v>
      </c>
      <c r="W849" s="376" t="n">
        <f aca="false">+[2]data1cf!V849</f>
        <v>9930.26376793411</v>
      </c>
      <c r="X849" s="376" t="n">
        <f aca="false">+[2]data1cf!W849</f>
        <v>9461.34625972382</v>
      </c>
      <c r="Y849" s="376" t="n">
        <f aca="false">+[2]data1cf!X849</f>
        <v>8992.45469642924</v>
      </c>
      <c r="Z849" s="376" t="n">
        <f aca="false">+[2]data1cf!Y849</f>
        <v>8523.58985639786</v>
      </c>
      <c r="AA849" s="376" t="n">
        <f aca="false">+[2]data1cf!Z849</f>
        <v>8054.75254132756</v>
      </c>
      <c r="AB849" s="376"/>
      <c r="AC849" s="377" t="n">
        <f aca="false">XNPV(0.1,B849:AA849,$B$1:$AA$1)</f>
        <v>37551.3912520473</v>
      </c>
      <c r="AD849" s="377" t="n">
        <f aca="false">SUMPRODUCT(B849:AA849,$B$1010:$AA$1010)</f>
        <v>67986.9927749205</v>
      </c>
      <c r="AE849" s="378" t="n">
        <f aca="false">SUMPRODUCT(B849:AA849,$B$1012:$AA$1012)</f>
        <v>50440.2421038491</v>
      </c>
      <c r="AF849" s="379" t="n">
        <f aca="false">XIRR(B849:AA849,$B$1:$AA$1)</f>
        <v>0.161485206860612</v>
      </c>
      <c r="AG849" s="380" t="n">
        <f aca="false">1-EXP(-(1/0.25)*(AD849/ABS($AD$1010)))</f>
        <v>0.97334334403568</v>
      </c>
    </row>
    <row r="850" customFormat="false" ht="12.75" hidden="false" customHeight="false" outlineLevel="0" collapsed="false">
      <c r="A850" s="371"/>
      <c r="B850" s="376" t="n">
        <f aca="false">+[2]data1cf!A850</f>
        <v>-115825.836197085</v>
      </c>
      <c r="C850" s="376" t="n">
        <f aca="false">+[2]data1cf!B850</f>
        <v>15979.2415875006</v>
      </c>
      <c r="D850" s="376" t="n">
        <f aca="false">+[2]data1cf!C850</f>
        <v>24951.8923913184</v>
      </c>
      <c r="E850" s="376" t="n">
        <f aca="false">+[2]data1cf!D850</f>
        <v>23534.7785430675</v>
      </c>
      <c r="F850" s="376" t="n">
        <f aca="false">+[2]data1cf!E850</f>
        <v>21880.4855300727</v>
      </c>
      <c r="G850" s="376" t="n">
        <f aca="false">+[2]data1cf!F850</f>
        <v>20719.5562584636</v>
      </c>
      <c r="H850" s="376" t="n">
        <f aca="false">+[2]data1cf!G850</f>
        <v>19260.9231563838</v>
      </c>
      <c r="I850" s="376" t="n">
        <f aca="false">+[2]data1cf!H850</f>
        <v>18106.7182269298</v>
      </c>
      <c r="J850" s="376" t="n">
        <f aca="false">+[2]data1cf!I850</f>
        <v>17317.3843639096</v>
      </c>
      <c r="K850" s="376" t="n">
        <f aca="false">+[2]data1cf!J850</f>
        <v>16627.8855593601</v>
      </c>
      <c r="L850" s="376" t="n">
        <f aca="false">+[2]data1cf!K850</f>
        <v>15751.4939125067</v>
      </c>
      <c r="M850" s="376" t="n">
        <f aca="false">+[2]data1cf!L850</f>
        <v>14986.1969390023</v>
      </c>
      <c r="N850" s="376" t="n">
        <f aca="false">+[2]data1cf!M850</f>
        <v>14185.6971055329</v>
      </c>
      <c r="O850" s="376" t="n">
        <f aca="false">+[2]data1cf!N850</f>
        <v>13485.3408893374</v>
      </c>
      <c r="P850" s="376" t="n">
        <f aca="false">+[2]data1cf!O850</f>
        <v>14595.2980894723</v>
      </c>
      <c r="Q850" s="376" t="n">
        <f aca="false">+[2]data1cf!P850</f>
        <v>15980.3647227118</v>
      </c>
      <c r="R850" s="376" t="n">
        <f aca="false">+[2]data1cf!Q850</f>
        <v>14331.7369065204</v>
      </c>
      <c r="S850" s="376" t="n">
        <f aca="false">+[2]data1cf!R850</f>
        <v>10407.2542652374</v>
      </c>
      <c r="T850" s="376" t="n">
        <f aca="false">+[2]data1cf!S850</f>
        <v>9803.99043749033</v>
      </c>
      <c r="U850" s="376" t="n">
        <f aca="false">+[2]data1cf!T850</f>
        <v>9200.75625975651</v>
      </c>
      <c r="V850" s="376" t="n">
        <f aca="false">+[2]data1cf!U850</f>
        <v>8597.5526215364</v>
      </c>
      <c r="W850" s="376" t="n">
        <f aca="false">+[2]data1cf!V850</f>
        <v>12274.6083898425</v>
      </c>
      <c r="X850" s="376" t="n">
        <f aca="false">+[2]data1cf!W850</f>
        <v>11671.4686066915</v>
      </c>
      <c r="Y850" s="376" t="n">
        <f aca="false">+[2]data1cf!X850</f>
        <v>11068.3621948918</v>
      </c>
      <c r="Z850" s="376" t="n">
        <f aca="false">+[2]data1cf!Y850</f>
        <v>10465.2901555837</v>
      </c>
      <c r="AA850" s="376" t="n">
        <f aca="false">+[2]data1cf!Z850</f>
        <v>9862.25351994214</v>
      </c>
      <c r="AB850" s="376"/>
      <c r="AC850" s="377" t="n">
        <f aca="false">XNPV(0.1,B850:AA850,$B$1:$AA$1)</f>
        <v>43474.2314044811</v>
      </c>
      <c r="AD850" s="377" t="n">
        <f aca="false">SUMPRODUCT(B850:AA850,$B$1010:$AA$1010)</f>
        <v>81466.6068218173</v>
      </c>
      <c r="AE850" s="378" t="n">
        <f aca="false">SUMPRODUCT(B850:AA850,$B$1012:$AA$1012)</f>
        <v>59624.3927024768</v>
      </c>
      <c r="AF850" s="379" t="n">
        <f aca="false">XIRR(B850:AA850,$B$1:$AA$1)</f>
        <v>0.155703687329939</v>
      </c>
      <c r="AG850" s="380" t="n">
        <f aca="false">1-EXP(-(1/0.25)*(AD850/ABS($AD$1010)))</f>
        <v>0.987007461167276</v>
      </c>
    </row>
    <row r="851" customFormat="false" ht="12.75" hidden="false" customHeight="false" outlineLevel="0" collapsed="false">
      <c r="A851" s="371"/>
      <c r="B851" s="376" t="n">
        <f aca="false">+[2]data1cf!A851</f>
        <v>-112714.13799229</v>
      </c>
      <c r="C851" s="376" t="n">
        <f aca="false">+[2]data1cf!B851</f>
        <v>15608.1660280686</v>
      </c>
      <c r="D851" s="376" t="n">
        <f aca="false">+[2]data1cf!C851</f>
        <v>24426.6114262231</v>
      </c>
      <c r="E851" s="376" t="n">
        <f aca="false">+[2]data1cf!D851</f>
        <v>22988.496921506</v>
      </c>
      <c r="F851" s="376" t="n">
        <f aca="false">+[2]data1cf!E851</f>
        <v>21339.4072536314</v>
      </c>
      <c r="G851" s="376" t="n">
        <f aca="false">+[2]data1cf!F851</f>
        <v>20209.8357160343</v>
      </c>
      <c r="H851" s="376" t="n">
        <f aca="false">+[2]data1cf!G851</f>
        <v>18790.2202625271</v>
      </c>
      <c r="I851" s="376" t="n">
        <f aca="false">+[2]data1cf!H851</f>
        <v>17667.0234183576</v>
      </c>
      <c r="J851" s="376" t="n">
        <f aca="false">+[2]data1cf!I851</f>
        <v>16898.8952625024</v>
      </c>
      <c r="K851" s="376" t="n">
        <f aca="false">+[2]data1cf!J851</f>
        <v>16228.0941972808</v>
      </c>
      <c r="L851" s="376" t="n">
        <f aca="false">+[2]data1cf!K851</f>
        <v>15375.0729598522</v>
      </c>
      <c r="M851" s="376" t="n">
        <f aca="false">+[2]data1cf!L851</f>
        <v>14630.3359347736</v>
      </c>
      <c r="N851" s="376" t="n">
        <f aca="false">+[2]data1cf!M851</f>
        <v>13851.3417858434</v>
      </c>
      <c r="O851" s="376" t="n">
        <f aca="false">+[2]data1cf!N851</f>
        <v>13169.980777296</v>
      </c>
      <c r="P851" s="376" t="n">
        <f aca="false">+[2]data1cf!O851</f>
        <v>14249.9387080963</v>
      </c>
      <c r="Q851" s="376" t="n">
        <f aca="false">+[2]data1cf!P851</f>
        <v>15597.7950824015</v>
      </c>
      <c r="R851" s="376" t="n">
        <f aca="false">+[2]data1cf!Q851</f>
        <v>13993.4581807803</v>
      </c>
      <c r="S851" s="376" t="n">
        <f aca="false">+[2]data1cf!R851</f>
        <v>10174.4080232209</v>
      </c>
      <c r="T851" s="376" t="n">
        <f aca="false">+[2]data1cf!S851</f>
        <v>9587.35107151677</v>
      </c>
      <c r="U851" s="376" t="n">
        <f aca="false">+[2]data1cf!T851</f>
        <v>9000.3229732688</v>
      </c>
      <c r="V851" s="376" t="n">
        <f aca="false">+[2]data1cf!U851</f>
        <v>8413.32459408072</v>
      </c>
      <c r="W851" s="376" t="n">
        <f aca="false">+[2]data1cf!V851</f>
        <v>11991.5950808914</v>
      </c>
      <c r="X851" s="376" t="n">
        <f aca="false">+[2]data1cf!W851</f>
        <v>11404.6588412856</v>
      </c>
      <c r="Y851" s="376" t="n">
        <f aca="false">+[2]data1cf!X851</f>
        <v>10817.7550764989</v>
      </c>
      <c r="Z851" s="376" t="n">
        <f aca="false">+[2]data1cf!Y851</f>
        <v>10230.884760776</v>
      </c>
      <c r="AA851" s="376" t="n">
        <f aca="false">+[2]data1cf!Z851</f>
        <v>9644.04889758863</v>
      </c>
      <c r="AB851" s="376"/>
      <c r="AC851" s="377" t="n">
        <f aca="false">XNPV(0.1,B851:AA851,$B$1:$AA$1)</f>
        <v>42851.7230074435</v>
      </c>
      <c r="AD851" s="377" t="n">
        <f aca="false">SUMPRODUCT(B851:AA851,$B$1010:$AA$1010)</f>
        <v>79941.0482458447</v>
      </c>
      <c r="AE851" s="378" t="n">
        <f aca="false">SUMPRODUCT(B851:AA851,$B$1012:$AA$1012)</f>
        <v>58613.6531294203</v>
      </c>
      <c r="AF851" s="379" t="n">
        <f aca="false">XIRR(B851:AA851,$B$1:$AA$1)</f>
        <v>0.156409809674429</v>
      </c>
      <c r="AG851" s="380" t="n">
        <f aca="false">1-EXP(-(1/0.25)*(AD851/ABS($AD$1010)))</f>
        <v>0.985906549509332</v>
      </c>
    </row>
    <row r="852" customFormat="false" ht="12.75" hidden="false" customHeight="false" outlineLevel="0" collapsed="false">
      <c r="A852" s="371"/>
      <c r="B852" s="376" t="n">
        <f aca="false">+[2]data1cf!A852</f>
        <v>-89141.1568632687</v>
      </c>
      <c r="C852" s="376" t="n">
        <f aca="false">+[2]data1cf!B852</f>
        <v>12736.3708222099</v>
      </c>
      <c r="D852" s="376" t="n">
        <f aca="false">+[2]data1cf!C852</f>
        <v>19675.4118275524</v>
      </c>
      <c r="E852" s="376" t="n">
        <f aca="false">+[2]data1cf!D852</f>
        <v>18564.9896700739</v>
      </c>
      <c r="F852" s="376" t="n">
        <f aca="false">+[2]data1cf!E852</f>
        <v>17240.4146263188</v>
      </c>
      <c r="G852" s="376" t="n">
        <f aca="false">+[2]data1cf!F852</f>
        <v>16348.3967406072</v>
      </c>
      <c r="H852" s="376" t="n">
        <f aca="false">+[2]data1cf!G852</f>
        <v>15224.3633882445</v>
      </c>
      <c r="I852" s="376" t="n">
        <f aca="false">+[2]data1cf!H852</f>
        <v>14336.0713970367</v>
      </c>
      <c r="J852" s="376" t="n">
        <f aca="false">+[2]data1cf!I852</f>
        <v>13728.589197804</v>
      </c>
      <c r="K852" s="376" t="n">
        <f aca="false">+[2]data1cf!J852</f>
        <v>13199.434727889</v>
      </c>
      <c r="L852" s="376" t="n">
        <f aca="false">+[2]data1cf!K852</f>
        <v>12523.4583656667</v>
      </c>
      <c r="M852" s="376" t="n">
        <f aca="false">+[2]data1cf!L852</f>
        <v>11934.4752872621</v>
      </c>
      <c r="N852" s="376" t="n">
        <f aca="false">+[2]data1cf!M852</f>
        <v>11318.3996035701</v>
      </c>
      <c r="O852" s="376" t="n">
        <f aca="false">+[2]data1cf!N852</f>
        <v>10780.9386913557</v>
      </c>
      <c r="P852" s="376" t="n">
        <f aca="false">+[2]data1cf!O852</f>
        <v>11633.6341553722</v>
      </c>
      <c r="Q852" s="376" t="n">
        <f aca="false">+[2]data1cf!P852</f>
        <v>12699.6004895983</v>
      </c>
      <c r="R852" s="376" t="n">
        <f aca="false">+[2]data1cf!Q852</f>
        <v>11430.7938433661</v>
      </c>
      <c r="S852" s="376" t="n">
        <f aca="false">+[2]data1cf!R852</f>
        <v>8410.45801657768</v>
      </c>
      <c r="T852" s="376" t="n">
        <f aca="false">+[2]data1cf!S852</f>
        <v>7946.17787611198</v>
      </c>
      <c r="U852" s="376" t="n">
        <f aca="false">+[2]data1cf!T852</f>
        <v>7481.92055470437</v>
      </c>
      <c r="V852" s="376" t="n">
        <f aca="false">+[2]data1cf!U852</f>
        <v>7017.68673692661</v>
      </c>
      <c r="W852" s="376" t="n">
        <f aca="false">+[2]data1cf!V852</f>
        <v>9847.59943861282</v>
      </c>
      <c r="X852" s="376" t="n">
        <f aca="false">+[2]data1cf!W852</f>
        <v>9383.41476457472</v>
      </c>
      <c r="Y852" s="376" t="n">
        <f aca="false">+[2]data1cf!X852</f>
        <v>8919.25577358754</v>
      </c>
      <c r="Z852" s="376" t="n">
        <f aca="false">+[2]data1cf!Y852</f>
        <v>8455.12323614282</v>
      </c>
      <c r="AA852" s="376" t="n">
        <f aca="false">+[2]data1cf!Z852</f>
        <v>7991.01794584683</v>
      </c>
      <c r="AB852" s="376"/>
      <c r="AC852" s="377" t="n">
        <f aca="false">XNPV(0.1,B852:AA852,$B$1:$AA$1)</f>
        <v>37228.7963654632</v>
      </c>
      <c r="AD852" s="377" t="n">
        <f aca="false">SUMPRODUCT(B852:AA852,$B$1010:$AA$1010)</f>
        <v>67388.9304002843</v>
      </c>
      <c r="AE852" s="378" t="n">
        <f aca="false">SUMPRODUCT(B852:AA852,$B$1012:$AA$1012)</f>
        <v>49997.2885872495</v>
      </c>
      <c r="AF852" s="379" t="n">
        <f aca="false">XIRR(B852:AA852,$B$1:$AA$1)</f>
        <v>0.161513527278736</v>
      </c>
      <c r="AG852" s="380" t="n">
        <f aca="false">1-EXP(-(1/0.25)*(AD852/ABS($AD$1010)))</f>
        <v>0.972479684408549</v>
      </c>
    </row>
    <row r="853" customFormat="false" ht="12.75" hidden="false" customHeight="false" outlineLevel="0" collapsed="false">
      <c r="A853" s="371"/>
      <c r="B853" s="376" t="n">
        <f aca="false">+[2]data1cf!A853</f>
        <v>-89292.2513760802</v>
      </c>
      <c r="C853" s="376" t="n">
        <f aca="false">+[2]data1cf!B853</f>
        <v>12795.0832373772</v>
      </c>
      <c r="D853" s="376" t="n">
        <f aca="false">+[2]data1cf!C853</f>
        <v>19786.0839277626</v>
      </c>
      <c r="E853" s="376" t="n">
        <f aca="false">+[2]data1cf!D853</f>
        <v>18604.1720072228</v>
      </c>
      <c r="F853" s="376" t="n">
        <f aca="false">+[2]data1cf!E853</f>
        <v>17266.687726469</v>
      </c>
      <c r="G853" s="376" t="n">
        <f aca="false">+[2]data1cf!F853</f>
        <v>16373.147205453</v>
      </c>
      <c r="H853" s="376" t="n">
        <f aca="false">+[2]data1cf!G853</f>
        <v>15247.2192758484</v>
      </c>
      <c r="I853" s="376" t="n">
        <f aca="false">+[2]data1cf!H853</f>
        <v>14357.4216272051</v>
      </c>
      <c r="J853" s="376" t="n">
        <f aca="false">+[2]data1cf!I853</f>
        <v>13748.9097439278</v>
      </c>
      <c r="K853" s="376" t="n">
        <f aca="false">+[2]data1cf!J853</f>
        <v>13218.8473691877</v>
      </c>
      <c r="L853" s="376" t="n">
        <f aca="false">+[2]data1cf!K853</f>
        <v>12541.7362116241</v>
      </c>
      <c r="M853" s="376" t="n">
        <f aca="false">+[2]data1cf!L853</f>
        <v>11951.7548052371</v>
      </c>
      <c r="N853" s="376" t="n">
        <f aca="false">+[2]data1cf!M853</f>
        <v>11334.6348715201</v>
      </c>
      <c r="O853" s="376" t="n">
        <f aca="false">+[2]data1cf!N853</f>
        <v>10796.2516103321</v>
      </c>
      <c r="P853" s="376" t="n">
        <f aca="false">+[2]data1cf!O853</f>
        <v>11650.4037467784</v>
      </c>
      <c r="Q853" s="376" t="n">
        <f aca="false">+[2]data1cf!P853</f>
        <v>12718.1768969536</v>
      </c>
      <c r="R853" s="376" t="n">
        <f aca="false">+[2]data1cf!Q853</f>
        <v>11447.2196198702</v>
      </c>
      <c r="S853" s="376" t="n">
        <f aca="false">+[2]data1cf!R853</f>
        <v>8421.7643153194</v>
      </c>
      <c r="T853" s="376" t="n">
        <f aca="false">+[2]data1cf!S853</f>
        <v>7956.69721870347</v>
      </c>
      <c r="U853" s="376" t="n">
        <f aca="false">+[2]data1cf!T853</f>
        <v>7491.652979824</v>
      </c>
      <c r="V853" s="376" t="n">
        <f aca="false">+[2]data1cf!U853</f>
        <v>7026.63228441311</v>
      </c>
      <c r="W853" s="376" t="n">
        <f aca="false">+[2]data1cf!V853</f>
        <v>9861.34169612651</v>
      </c>
      <c r="X853" s="376" t="n">
        <f aca="false">+[2]data1cf!W853</f>
        <v>9396.37022775403</v>
      </c>
      <c r="Y853" s="376" t="n">
        <f aca="false">+[2]data1cf!X853</f>
        <v>8931.42448596534</v>
      </c>
      <c r="Z853" s="376" t="n">
        <f aca="false">+[2]data1cf!Y853</f>
        <v>8466.50524255793</v>
      </c>
      <c r="AA853" s="376" t="n">
        <f aca="false">+[2]data1cf!Z853</f>
        <v>8001.61329248325</v>
      </c>
      <c r="AB853" s="376"/>
      <c r="AC853" s="377" t="n">
        <f aca="false">XNPV(0.1,B853:AA853,$B$1:$AA$1)</f>
        <v>37375.8915176908</v>
      </c>
      <c r="AD853" s="377" t="n">
        <f aca="false">SUMPRODUCT(B853:AA853,$B$1010:$AA$1010)</f>
        <v>67589.0796288488</v>
      </c>
      <c r="AE853" s="378" t="n">
        <f aca="false">SUMPRODUCT(B853:AA853,$B$1012:$AA$1012)</f>
        <v>50168.7486770814</v>
      </c>
      <c r="AF853" s="379" t="n">
        <f aca="false">XIRR(B853:AA853,$B$1:$AA$1)</f>
        <v>0.161701977900917</v>
      </c>
      <c r="AG853" s="380" t="n">
        <f aca="false">1-EXP(-(1/0.25)*(AD853/ABS($AD$1010)))</f>
        <v>0.972771790376722</v>
      </c>
    </row>
    <row r="854" customFormat="false" ht="12.75" hidden="false" customHeight="false" outlineLevel="0" collapsed="false">
      <c r="A854" s="371"/>
      <c r="B854" s="376" t="n">
        <f aca="false">+[2]data1cf!A854</f>
        <v>-112657.086695556</v>
      </c>
      <c r="C854" s="376" t="n">
        <f aca="false">+[2]data1cf!B854</f>
        <v>15549.2983253827</v>
      </c>
      <c r="D854" s="376" t="n">
        <f aca="false">+[2]data1cf!C854</f>
        <v>24311.4229668862</v>
      </c>
      <c r="E854" s="376" t="n">
        <f aca="false">+[2]data1cf!D854</f>
        <v>22972.3962602195</v>
      </c>
      <c r="F854" s="376" t="n">
        <f aca="false">+[2]data1cf!E854</f>
        <v>21329.4868772729</v>
      </c>
      <c r="G854" s="376" t="n">
        <f aca="false">+[2]data1cf!F854</f>
        <v>20200.4902666997</v>
      </c>
      <c r="H854" s="376" t="n">
        <f aca="false">+[2]data1cf!G854</f>
        <v>18781.59018059</v>
      </c>
      <c r="I854" s="376" t="n">
        <f aca="false">+[2]data1cf!H854</f>
        <v>17658.9618528248</v>
      </c>
      <c r="J854" s="376" t="n">
        <f aca="false">+[2]data1cf!I854</f>
        <v>16891.2224920945</v>
      </c>
      <c r="K854" s="376" t="n">
        <f aca="false">+[2]data1cf!J854</f>
        <v>16220.7642397693</v>
      </c>
      <c r="L854" s="376" t="n">
        <f aca="false">+[2]data1cf!K854</f>
        <v>15368.1714861059</v>
      </c>
      <c r="M854" s="376" t="n">
        <f aca="false">+[2]data1cf!L854</f>
        <v>14623.8114165163</v>
      </c>
      <c r="N854" s="376" t="n">
        <f aca="false">+[2]data1cf!M854</f>
        <v>13845.2115626332</v>
      </c>
      <c r="O854" s="376" t="n">
        <f aca="false">+[2]data1cf!N854</f>
        <v>13164.1988209024</v>
      </c>
      <c r="P854" s="376" t="n">
        <f aca="false">+[2]data1cf!O854</f>
        <v>14243.606731391</v>
      </c>
      <c r="Q854" s="376" t="n">
        <f aca="false">+[2]data1cf!P854</f>
        <v>15590.7808758061</v>
      </c>
      <c r="R854" s="376" t="n">
        <f aca="false">+[2]data1cf!Q854</f>
        <v>13987.2560240507</v>
      </c>
      <c r="S854" s="376" t="n">
        <f aca="false">+[2]data1cf!R854</f>
        <v>10170.1389138239</v>
      </c>
      <c r="T854" s="376" t="n">
        <f aca="false">+[2]data1cf!S854</f>
        <v>9583.37910639063</v>
      </c>
      <c r="U854" s="376" t="n">
        <f aca="false">+[2]data1cf!T854</f>
        <v>8996.6481378091</v>
      </c>
      <c r="V854" s="376" t="n">
        <f aca="false">+[2]data1cf!U854</f>
        <v>8409.94687324486</v>
      </c>
      <c r="W854" s="376" t="n">
        <f aca="false">+[2]data1cf!V854</f>
        <v>11986.4061855661</v>
      </c>
      <c r="X854" s="376" t="n">
        <f aca="false">+[2]data1cf!W854</f>
        <v>11399.7670291316</v>
      </c>
      <c r="Y854" s="376" t="n">
        <f aca="false">+[2]data1cf!X854</f>
        <v>10813.1603310788</v>
      </c>
      <c r="Z854" s="376" t="n">
        <f aca="false">+[2]data1cf!Y854</f>
        <v>10226.5870651592</v>
      </c>
      <c r="AA854" s="376" t="n">
        <f aca="false">+[2]data1cf!Z854</f>
        <v>9640.04823433681</v>
      </c>
      <c r="AB854" s="376"/>
      <c r="AC854" s="377" t="n">
        <f aca="false">XNPV(0.1,B854:AA854,$B$1:$AA$1)</f>
        <v>42701.1930556065</v>
      </c>
      <c r="AD854" s="377" t="n">
        <f aca="false">SUMPRODUCT(B854:AA854,$B$1010:$AA$1010)</f>
        <v>79763.4516662535</v>
      </c>
      <c r="AE854" s="378" t="n">
        <f aca="false">SUMPRODUCT(B854:AA854,$B$1012:$AA$1012)</f>
        <v>58449.696069825</v>
      </c>
      <c r="AF854" s="379" t="n">
        <f aca="false">XIRR(B854:AA854,$B$1:$AA$1)</f>
        <v>0.15619729227712</v>
      </c>
      <c r="AG854" s="380" t="n">
        <f aca="false">1-EXP(-(1/0.25)*(AD854/ABS($AD$1010)))</f>
        <v>0.985772471417153</v>
      </c>
    </row>
    <row r="855" customFormat="false" ht="12.75" hidden="false" customHeight="false" outlineLevel="0" collapsed="false">
      <c r="A855" s="371"/>
      <c r="B855" s="376" t="n">
        <f aca="false">+[2]data1cf!A855</f>
        <v>-114942.527029673</v>
      </c>
      <c r="C855" s="376" t="n">
        <f aca="false">+[2]data1cf!B855</f>
        <v>15896.3460728278</v>
      </c>
      <c r="D855" s="376" t="n">
        <f aca="false">+[2]data1cf!C855</f>
        <v>24840.0098418172</v>
      </c>
      <c r="E855" s="376" t="n">
        <f aca="false">+[2]data1cf!D855</f>
        <v>23534.089804238</v>
      </c>
      <c r="F855" s="376" t="n">
        <f aca="false">+[2]data1cf!E855</f>
        <v>21726.8911354969</v>
      </c>
      <c r="G855" s="376" t="n">
        <f aca="false">+[2]data1cf!F855</f>
        <v>20574.8632971564</v>
      </c>
      <c r="H855" s="376" t="n">
        <f aca="false">+[2]data1cf!G855</f>
        <v>19127.3060271164</v>
      </c>
      <c r="I855" s="376" t="n">
        <f aca="false">+[2]data1cf!H855</f>
        <v>17981.9032771134</v>
      </c>
      <c r="J855" s="376" t="n">
        <f aca="false">+[2]data1cf!I855</f>
        <v>17198.589019565</v>
      </c>
      <c r="K855" s="376" t="n">
        <f aca="false">+[2]data1cf!J855</f>
        <v>16514.3978905904</v>
      </c>
      <c r="L855" s="376" t="n">
        <f aca="false">+[2]data1cf!K855</f>
        <v>15644.6403372553</v>
      </c>
      <c r="M855" s="376" t="n">
        <f aca="false">+[2]data1cf!L855</f>
        <v>14885.1796594745</v>
      </c>
      <c r="N855" s="376" t="n">
        <f aca="false">+[2]data1cf!M855</f>
        <v>14090.7845852249</v>
      </c>
      <c r="O855" s="376" t="n">
        <f aca="false">+[2]data1cf!N855</f>
        <v>13395.8204861142</v>
      </c>
      <c r="P855" s="376" t="n">
        <f aca="false">+[2]data1cf!O855</f>
        <v>14497.2618765931</v>
      </c>
      <c r="Q855" s="376" t="n">
        <f aca="false">+[2]data1cf!P855</f>
        <v>15871.7657364929</v>
      </c>
      <c r="R855" s="376" t="n">
        <f aca="false">+[2]data1cf!Q855</f>
        <v>14235.7106597827</v>
      </c>
      <c r="S855" s="376" t="n">
        <f aca="false">+[2]data1cf!R855</f>
        <v>10341.1568461967</v>
      </c>
      <c r="T855" s="376" t="n">
        <f aca="false">+[2]data1cf!S855</f>
        <v>9742.49361954957</v>
      </c>
      <c r="U855" s="376" t="n">
        <f aca="false">+[2]data1cf!T855</f>
        <v>9143.8598167993</v>
      </c>
      <c r="V855" s="376" t="n">
        <f aca="false">+[2]data1cf!U855</f>
        <v>8545.25632066276</v>
      </c>
      <c r="W855" s="376" t="n">
        <f aca="false">+[2]data1cf!V855</f>
        <v>12194.2701841929</v>
      </c>
      <c r="X855" s="376" t="n">
        <f aca="false">+[2]data1cf!W855</f>
        <v>11595.730056155</v>
      </c>
      <c r="Y855" s="376" t="n">
        <f aca="false">+[2]data1cf!X855</f>
        <v>10997.2230449722</v>
      </c>
      <c r="Z855" s="376" t="n">
        <f aca="false">+[2]data1cf!Y855</f>
        <v>10398.7501441502</v>
      </c>
      <c r="AA855" s="376" t="n">
        <f aca="false">+[2]data1cf!Z855</f>
        <v>9800.31237699981</v>
      </c>
      <c r="AB855" s="376"/>
      <c r="AC855" s="377" t="n">
        <f aca="false">XNPV(0.1,B855:AA855,$B$1:$AA$1)</f>
        <v>43464.6405195473</v>
      </c>
      <c r="AD855" s="377" t="n">
        <f aca="false">SUMPRODUCT(B855:AA855,$B$1010:$AA$1010)</f>
        <v>81219.8406234012</v>
      </c>
      <c r="AE855" s="378" t="n">
        <f aca="false">SUMPRODUCT(B855:AA855,$B$1012:$AA$1012)</f>
        <v>59515.8800489153</v>
      </c>
      <c r="AF855" s="379" t="n">
        <f aca="false">XIRR(B855:AA855,$B$1:$AA$1)</f>
        <v>0.15615480014179</v>
      </c>
      <c r="AG855" s="380" t="n">
        <f aca="false">1-EXP(-(1/0.25)*(AD855/ABS($AD$1010)))</f>
        <v>0.986835398011959</v>
      </c>
    </row>
    <row r="856" customFormat="false" ht="12.75" hidden="false" customHeight="false" outlineLevel="0" collapsed="false">
      <c r="A856" s="371"/>
      <c r="B856" s="376" t="n">
        <f aca="false">+[2]data1cf!A856</f>
        <v>-114558.266705808</v>
      </c>
      <c r="C856" s="376" t="n">
        <f aca="false">+[2]data1cf!B856</f>
        <v>15866.0918360241</v>
      </c>
      <c r="D856" s="376" t="n">
        <f aca="false">+[2]data1cf!C856</f>
        <v>24796.5060592212</v>
      </c>
      <c r="E856" s="376" t="n">
        <f aca="false">+[2]data1cf!D856</f>
        <v>23310.4240862014</v>
      </c>
      <c r="F856" s="376" t="n">
        <f aca="false">+[2]data1cf!E856</f>
        <v>21660.0739507772</v>
      </c>
      <c r="G856" s="376" t="n">
        <f aca="false">+[2]data1cf!F856</f>
        <v>20511.9184458811</v>
      </c>
      <c r="H856" s="376" t="n">
        <f aca="false">+[2]data1cf!G856</f>
        <v>19069.1794240419</v>
      </c>
      <c r="I856" s="376" t="n">
        <f aca="false">+[2]data1cf!H856</f>
        <v>17927.6058297313</v>
      </c>
      <c r="J856" s="376" t="n">
        <f aca="false">+[2]data1cf!I856</f>
        <v>17146.9102425574</v>
      </c>
      <c r="K856" s="376" t="n">
        <f aca="false">+[2]data1cf!J856</f>
        <v>16465.0280776587</v>
      </c>
      <c r="L856" s="376" t="n">
        <f aca="false">+[2]data1cf!K856</f>
        <v>15598.156511493</v>
      </c>
      <c r="M856" s="376" t="n">
        <f aca="false">+[2]data1cf!L856</f>
        <v>14841.2347600222</v>
      </c>
      <c r="N856" s="376" t="n">
        <f aca="false">+[2]data1cf!M856</f>
        <v>14049.495400036</v>
      </c>
      <c r="O856" s="376" t="n">
        <f aca="false">+[2]data1cf!N856</f>
        <v>13356.8769990497</v>
      </c>
      <c r="P856" s="376" t="n">
        <f aca="false">+[2]data1cf!O856</f>
        <v>14454.6138114521</v>
      </c>
      <c r="Q856" s="376" t="n">
        <f aca="false">+[2]data1cf!P856</f>
        <v>15824.522615788</v>
      </c>
      <c r="R856" s="376" t="n">
        <f aca="false">+[2]data1cf!Q856</f>
        <v>14193.9369773256</v>
      </c>
      <c r="S856" s="376" t="n">
        <f aca="false">+[2]data1cf!R856</f>
        <v>10312.4029097673</v>
      </c>
      <c r="T856" s="376" t="n">
        <f aca="false">+[2]data1cf!S856</f>
        <v>9715.74105312055</v>
      </c>
      <c r="U856" s="376" t="n">
        <f aca="false">+[2]data1cf!T856</f>
        <v>9119.1085220046</v>
      </c>
      <c r="V856" s="376" t="n">
        <f aca="false">+[2]data1cf!U856</f>
        <v>8522.5061961854</v>
      </c>
      <c r="W856" s="376" t="n">
        <f aca="false">+[2]data1cf!V856</f>
        <v>12159.3211696683</v>
      </c>
      <c r="X856" s="376" t="n">
        <f aca="false">+[2]data1cf!W856</f>
        <v>11562.7820001041</v>
      </c>
      <c r="Y856" s="376" t="n">
        <f aca="false">+[2]data1cf!X856</f>
        <v>10966.2758366832</v>
      </c>
      <c r="Z856" s="376" t="n">
        <f aca="false">+[2]data1cf!Y856</f>
        <v>10369.8036695899</v>
      </c>
      <c r="AA856" s="376" t="n">
        <f aca="false">+[2]data1cf!Z856</f>
        <v>9773.3665187141</v>
      </c>
      <c r="AB856" s="376"/>
      <c r="AC856" s="377" t="n">
        <f aca="false">XNPV(0.1,B856:AA856,$B$1:$AA$1)</f>
        <v>43302.2429163668</v>
      </c>
      <c r="AD856" s="377" t="n">
        <f aca="false">SUMPRODUCT(B856:AA856,$B$1010:$AA$1010)</f>
        <v>80932.4357801761</v>
      </c>
      <c r="AE856" s="378" t="n">
        <f aca="false">SUMPRODUCT(B856:AA856,$B$1012:$AA$1012)</f>
        <v>59297.6777242383</v>
      </c>
      <c r="AF856" s="379" t="n">
        <f aca="false">XIRR(B856:AA856,$B$1:$AA$1)</f>
        <v>0.156117795355523</v>
      </c>
      <c r="AG856" s="380" t="n">
        <f aca="false">1-EXP(-(1/0.25)*(AD856/ABS($AD$1010)))</f>
        <v>0.986632124120344</v>
      </c>
    </row>
    <row r="857" customFormat="false" ht="12.75" hidden="false" customHeight="false" outlineLevel="0" collapsed="false">
      <c r="A857" s="371"/>
      <c r="B857" s="376" t="n">
        <f aca="false">+[2]data1cf!A857</f>
        <v>-107283.369284771</v>
      </c>
      <c r="C857" s="376" t="n">
        <f aca="false">+[2]data1cf!B857</f>
        <v>15005.6296939337</v>
      </c>
      <c r="D857" s="376" t="n">
        <f aca="false">+[2]data1cf!C857</f>
        <v>23300.0272598613</v>
      </c>
      <c r="E857" s="376" t="n">
        <f aca="false">+[2]data1cf!D857</f>
        <v>21908.8542633828</v>
      </c>
      <c r="F857" s="376" t="n">
        <f aca="false">+[2]data1cf!E857</f>
        <v>20395.0769302445</v>
      </c>
      <c r="G857" s="376" t="n">
        <f aca="false">+[2]data1cf!F857</f>
        <v>19320.2332580775</v>
      </c>
      <c r="H857" s="376" t="n">
        <f aca="false">+[2]data1cf!G857</f>
        <v>17968.7143264575</v>
      </c>
      <c r="I857" s="376" t="n">
        <f aca="false">+[2]data1cf!H857</f>
        <v>16899.6351145776</v>
      </c>
      <c r="J857" s="376" t="n">
        <f aca="false">+[2]data1cf!I857</f>
        <v>16168.5167467267</v>
      </c>
      <c r="K857" s="376" t="n">
        <f aca="false">+[2]data1cf!J857</f>
        <v>15530.3483762461</v>
      </c>
      <c r="L857" s="376" t="n">
        <f aca="false">+[2]data1cf!K857</f>
        <v>14718.1149272959</v>
      </c>
      <c r="M857" s="376" t="n">
        <f aca="false">+[2]data1cf!L857</f>
        <v>14009.2606637162</v>
      </c>
      <c r="N857" s="376" t="n">
        <f aca="false">+[2]data1cf!M857</f>
        <v>13267.7998457656</v>
      </c>
      <c r="O857" s="376" t="n">
        <f aca="false">+[2]data1cf!N857</f>
        <v>12619.5906959457</v>
      </c>
      <c r="P857" s="376" t="n">
        <f aca="false">+[2]data1cf!O857</f>
        <v>13647.1916555913</v>
      </c>
      <c r="Q857" s="376" t="n">
        <f aca="false">+[2]data1cf!P857</f>
        <v>14930.1058997414</v>
      </c>
      <c r="R857" s="376" t="n">
        <f aca="false">+[2]data1cf!Q857</f>
        <v>13403.0688186825</v>
      </c>
      <c r="S857" s="376" t="n">
        <f aca="false">+[2]data1cf!R857</f>
        <v>9768.0273263852</v>
      </c>
      <c r="T857" s="376" t="n">
        <f aca="false">+[2]data1cf!S857</f>
        <v>9209.25582830412</v>
      </c>
      <c r="U857" s="376" t="n">
        <f aca="false">+[2]data1cf!T857</f>
        <v>8650.51179346813</v>
      </c>
      <c r="V857" s="376" t="n">
        <f aca="false">+[2]data1cf!U857</f>
        <v>8091.79604577457</v>
      </c>
      <c r="W857" s="376" t="n">
        <f aca="false">+[2]data1cf!V857</f>
        <v>11497.6590623871</v>
      </c>
      <c r="X857" s="376" t="n">
        <f aca="false">+[2]data1cf!W857</f>
        <v>10939.0024602797</v>
      </c>
      <c r="Y857" s="376" t="n">
        <f aca="false">+[2]data1cf!X857</f>
        <v>10380.3767682965</v>
      </c>
      <c r="Z857" s="376" t="n">
        <f aca="false">+[2]data1cf!Y857</f>
        <v>9821.78291374135</v>
      </c>
      <c r="AA857" s="376" t="n">
        <f aca="false">+[2]data1cf!Z857</f>
        <v>9263.22185173704</v>
      </c>
      <c r="AB857" s="376"/>
      <c r="AC857" s="377" t="n">
        <f aca="false">XNPV(0.1,B857:AA857,$B$1:$AA$1)</f>
        <v>41538.090033525</v>
      </c>
      <c r="AD857" s="377" t="n">
        <f aca="false">SUMPRODUCT(B857:AA857,$B$1010:$AA$1010)</f>
        <v>77025.0126130933</v>
      </c>
      <c r="AE857" s="378" t="n">
        <f aca="false">SUMPRODUCT(B857:AA857,$B$1012:$AA$1012)</f>
        <v>56606.8785552904</v>
      </c>
      <c r="AF857" s="379" t="n">
        <f aca="false">XIRR(B857:AA857,$B$1:$AA$1)</f>
        <v>0.157369080883295</v>
      </c>
      <c r="AG857" s="380" t="n">
        <f aca="false">1-EXP(-(1/0.25)*(AD857/ABS($AD$1010)))</f>
        <v>0.983535966872986</v>
      </c>
    </row>
    <row r="858" customFormat="false" ht="12.75" hidden="false" customHeight="false" outlineLevel="0" collapsed="false">
      <c r="A858" s="371"/>
      <c r="B858" s="376" t="n">
        <f aca="false">+[2]data1cf!A858</f>
        <v>-100658.414527399</v>
      </c>
      <c r="C858" s="376" t="n">
        <f aca="false">+[2]data1cf!B858</f>
        <v>14127.5348201914</v>
      </c>
      <c r="D858" s="376" t="n">
        <f aca="false">+[2]data1cf!C858</f>
        <v>21976.7791835753</v>
      </c>
      <c r="E858" s="376" t="n">
        <f aca="false">+[2]data1cf!D858</f>
        <v>20773.8070050649</v>
      </c>
      <c r="F858" s="376" t="n">
        <f aca="false">+[2]data1cf!E858</f>
        <v>19243.0953222282</v>
      </c>
      <c r="G858" s="376" t="n">
        <f aca="false">+[2]data1cf!F858</f>
        <v>18235.0137701162</v>
      </c>
      <c r="H858" s="376" t="n">
        <f aca="false">+[2]data1cf!G858</f>
        <v>16966.5652841243</v>
      </c>
      <c r="I858" s="376" t="n">
        <f aca="false">+[2]data1cf!H858</f>
        <v>15963.5037733846</v>
      </c>
      <c r="J858" s="376" t="n">
        <f aca="false">+[2]data1cf!I858</f>
        <v>15277.5333734023</v>
      </c>
      <c r="K858" s="376" t="n">
        <f aca="false">+[2]data1cf!J858</f>
        <v>14679.1733869484</v>
      </c>
      <c r="L858" s="376" t="n">
        <f aca="false">+[2]data1cf!K858</f>
        <v>13916.6966608263</v>
      </c>
      <c r="M858" s="376" t="n">
        <f aca="false">+[2]data1cf!L858</f>
        <v>13251.6155137798</v>
      </c>
      <c r="N858" s="376" t="n">
        <f aca="false">+[2]data1cf!M858</f>
        <v>12555.9413299184</v>
      </c>
      <c r="O858" s="376" t="n">
        <f aca="false">+[2]data1cf!N858</f>
        <v>11948.1738884496</v>
      </c>
      <c r="P858" s="376" t="n">
        <f aca="false">+[2]data1cf!O858</f>
        <v>12911.904964509</v>
      </c>
      <c r="Q858" s="376" t="n">
        <f aca="false">+[2]data1cf!P858</f>
        <v>14115.5967822779</v>
      </c>
      <c r="R858" s="376" t="n">
        <f aca="false">+[2]data1cf!Q858</f>
        <v>12682.8571831334</v>
      </c>
      <c r="S858" s="376" t="n">
        <f aca="false">+[2]data1cf!R858</f>
        <v>9272.28650665957</v>
      </c>
      <c r="T858" s="376" t="n">
        <f aca="false">+[2]data1cf!S858</f>
        <v>8748.02022517616</v>
      </c>
      <c r="U858" s="376" t="n">
        <f aca="false">+[2]data1cf!T858</f>
        <v>8223.77971102951</v>
      </c>
      <c r="V858" s="376" t="n">
        <f aca="false">+[2]data1cf!U858</f>
        <v>7699.56573723975</v>
      </c>
      <c r="W858" s="376" t="n">
        <f aca="false">+[2]data1cf!V858</f>
        <v>10895.1101504631</v>
      </c>
      <c r="X858" s="376" t="n">
        <f aca="false">+[2]data1cf!W858</f>
        <v>10370.9516699055</v>
      </c>
      <c r="Y858" s="376" t="n">
        <f aca="false">+[2]data1cf!X858</f>
        <v>9846.82219071252</v>
      </c>
      <c r="Z858" s="376" t="n">
        <f aca="false">+[2]data1cf!Y858</f>
        <v>9322.72258292501</v>
      </c>
      <c r="AA858" s="376" t="n">
        <f aca="false">+[2]data1cf!Z858</f>
        <v>8798.65374268516</v>
      </c>
      <c r="AB858" s="376"/>
      <c r="AC858" s="377" t="n">
        <f aca="false">XNPV(0.1,B858:AA858,$B$1:$AA$1)</f>
        <v>39984.4341295497</v>
      </c>
      <c r="AD858" s="377" t="n">
        <f aca="false">SUMPRODUCT(B858:AA858,$B$1010:$AA$1010)</f>
        <v>73532.8488609299</v>
      </c>
      <c r="AE858" s="378" t="n">
        <f aca="false">SUMPRODUCT(B858:AA858,$B$1012:$AA$1012)</f>
        <v>54217.0791395216</v>
      </c>
      <c r="AF858" s="379" t="n">
        <f aca="false">XIRR(B858:AA858,$B$1:$AA$1)</f>
        <v>0.158739132150609</v>
      </c>
      <c r="AG858" s="380" t="n">
        <f aca="false">1-EXP(-(1/0.25)*(AD858/ABS($AD$1010)))</f>
        <v>0.980166699229366</v>
      </c>
    </row>
    <row r="859" customFormat="false" ht="12.75" hidden="false" customHeight="false" outlineLevel="0" collapsed="false">
      <c r="A859" s="371"/>
      <c r="B859" s="376" t="n">
        <f aca="false">+[2]data1cf!A859</f>
        <v>-110837.994034002</v>
      </c>
      <c r="C859" s="376" t="n">
        <f aca="false">+[2]data1cf!B859</f>
        <v>15444.2759365706</v>
      </c>
      <c r="D859" s="376" t="n">
        <f aca="false">+[2]data1cf!C859</f>
        <v>24054.9513781562</v>
      </c>
      <c r="E859" s="376" t="n">
        <f aca="false">+[2]data1cf!D859</f>
        <v>22592.5694876594</v>
      </c>
      <c r="F859" s="376" t="n">
        <f aca="false">+[2]data1cf!E859</f>
        <v>21013.1735791246</v>
      </c>
      <c r="G859" s="376" t="n">
        <f aca="false">+[2]data1cf!F859</f>
        <v>19902.5086382924</v>
      </c>
      <c r="H859" s="376" t="n">
        <f aca="false">+[2]data1cf!G859</f>
        <v>18506.4181929378</v>
      </c>
      <c r="I859" s="376" t="n">
        <f aca="false">+[2]data1cf!H859</f>
        <v>17401.9171309541</v>
      </c>
      <c r="J859" s="376" t="n">
        <f aca="false">+[2]data1cf!I859</f>
        <v>16646.5745850008</v>
      </c>
      <c r="K859" s="376" t="n">
        <f aca="false">+[2]data1cf!J859</f>
        <v>15987.0469943788</v>
      </c>
      <c r="L859" s="376" t="n">
        <f aca="false">+[2]data1cf!K859</f>
        <v>15148.1165361837</v>
      </c>
      <c r="M859" s="376" t="n">
        <f aca="false">+[2]data1cf!L859</f>
        <v>14415.77577208</v>
      </c>
      <c r="N859" s="376" t="n">
        <f aca="false">+[2]data1cf!M859</f>
        <v>13649.748099158</v>
      </c>
      <c r="O859" s="376" t="n">
        <f aca="false">+[2]data1cf!N859</f>
        <v>12979.8399185263</v>
      </c>
      <c r="P859" s="376" t="n">
        <f aca="false">+[2]data1cf!O859</f>
        <v>14041.7103150573</v>
      </c>
      <c r="Q859" s="376" t="n">
        <f aca="false">+[2]data1cf!P859</f>
        <v>15367.1314151516</v>
      </c>
      <c r="R859" s="376" t="n">
        <f aca="false">+[2]data1cf!Q859</f>
        <v>13789.4989451009</v>
      </c>
      <c r="S859" s="376" t="n">
        <f aca="false">+[2]data1cf!R859</f>
        <v>10034.017457871</v>
      </c>
      <c r="T859" s="376" t="n">
        <f aca="false">+[2]data1cf!S859</f>
        <v>9456.73215835468</v>
      </c>
      <c r="U859" s="376" t="n">
        <f aca="false">+[2]data1cf!T859</f>
        <v>8879.47523202438</v>
      </c>
      <c r="V859" s="376" t="n">
        <f aca="false">+[2]data1cf!U859</f>
        <v>8302.24753007566</v>
      </c>
      <c r="W859" s="376" t="n">
        <f aca="false">+[2]data1cf!V859</f>
        <v>11820.9571607725</v>
      </c>
      <c r="X859" s="376" t="n">
        <f aca="false">+[2]data1cf!W859</f>
        <v>11243.7905640833</v>
      </c>
      <c r="Y859" s="376" t="n">
        <f aca="false">+[2]data1cf!X859</f>
        <v>10666.655901665</v>
      </c>
      <c r="Z859" s="376" t="n">
        <f aca="false">+[2]data1cf!Y859</f>
        <v>10089.5541315456</v>
      </c>
      <c r="AA859" s="376" t="n">
        <f aca="false">+[2]data1cf!Z859</f>
        <v>9512.48624049408</v>
      </c>
      <c r="AB859" s="376"/>
      <c r="AC859" s="377" t="n">
        <f aca="false">XNPV(0.1,B859:AA859,$B$1:$AA$1)</f>
        <v>42435.4014908722</v>
      </c>
      <c r="AD859" s="377" t="n">
        <f aca="false">SUMPRODUCT(B859:AA859,$B$1010:$AA$1010)</f>
        <v>78971.9350703791</v>
      </c>
      <c r="AE859" s="378" t="n">
        <f aca="false">SUMPRODUCT(B859:AA859,$B$1012:$AA$1012)</f>
        <v>57958.3967791994</v>
      </c>
      <c r="AF859" s="379" t="n">
        <f aca="false">XIRR(B859:AA859,$B$1:$AA$1)</f>
        <v>0.156796541694532</v>
      </c>
      <c r="AG859" s="380" t="n">
        <f aca="false">1-EXP(-(1/0.25)*(AD859/ABS($AD$1010)))</f>
        <v>0.985159227227123</v>
      </c>
    </row>
    <row r="860" customFormat="false" ht="12.75" hidden="false" customHeight="false" outlineLevel="0" collapsed="false">
      <c r="A860" s="371"/>
      <c r="B860" s="376" t="n">
        <f aca="false">+[2]data1cf!A860</f>
        <v>-111769.007498023</v>
      </c>
      <c r="C860" s="376" t="n">
        <f aca="false">+[2]data1cf!B860</f>
        <v>15508.7338093151</v>
      </c>
      <c r="D860" s="376" t="n">
        <f aca="false">+[2]data1cf!C860</f>
        <v>24200.5702544001</v>
      </c>
      <c r="E860" s="376" t="n">
        <f aca="false">+[2]data1cf!D860</f>
        <v>22797.9444314951</v>
      </c>
      <c r="F860" s="376" t="n">
        <f aca="false">+[2]data1cf!E860</f>
        <v>21175.0630450373</v>
      </c>
      <c r="G860" s="376" t="n">
        <f aca="false">+[2]data1cf!F860</f>
        <v>20055.015937091</v>
      </c>
      <c r="H860" s="376" t="n">
        <f aca="false">+[2]data1cf!G860</f>
        <v>18647.2514945281</v>
      </c>
      <c r="I860" s="376" t="n">
        <f aca="false">+[2]data1cf!H860</f>
        <v>17533.4728795835</v>
      </c>
      <c r="J860" s="376" t="n">
        <f aca="false">+[2]data1cf!I860</f>
        <v>16771.7856312891</v>
      </c>
      <c r="K860" s="376" t="n">
        <f aca="false">+[2]data1cf!J860</f>
        <v>16106.6637169522</v>
      </c>
      <c r="L860" s="376" t="n">
        <f aca="false">+[2]data1cf!K860</f>
        <v>15260.7408821183</v>
      </c>
      <c r="M860" s="376" t="n">
        <f aca="false">+[2]data1cf!L860</f>
        <v>14522.2486253105</v>
      </c>
      <c r="N860" s="376" t="n">
        <f aca="false">+[2]data1cf!M860</f>
        <v>13749.7864974571</v>
      </c>
      <c r="O860" s="376" t="n">
        <f aca="false">+[2]data1cf!N860</f>
        <v>13074.1949912236</v>
      </c>
      <c r="P860" s="376" t="n">
        <f aca="false">+[2]data1cf!O860</f>
        <v>14145.0411051356</v>
      </c>
      <c r="Q860" s="376" t="n">
        <f aca="false">+[2]data1cf!P860</f>
        <v>15481.5954353145</v>
      </c>
      <c r="R860" s="376" t="n">
        <f aca="false">+[2]data1cf!Q860</f>
        <v>13890.7112181196</v>
      </c>
      <c r="S860" s="376" t="n">
        <f aca="false">+[2]data1cf!R860</f>
        <v>10103.6845567014</v>
      </c>
      <c r="T860" s="376" t="n">
        <f aca="false">+[2]data1cf!S860</f>
        <v>9521.55019445066</v>
      </c>
      <c r="U860" s="376" t="n">
        <f aca="false">+[2]data1cf!T860</f>
        <v>8939.44444371411</v>
      </c>
      <c r="V860" s="376" t="n">
        <f aca="false">+[2]data1cf!U860</f>
        <v>8357.36816283719</v>
      </c>
      <c r="W860" s="376" t="n">
        <f aca="false">+[2]data1cf!V860</f>
        <v>11905.6341389976</v>
      </c>
      <c r="X860" s="376" t="n">
        <f aca="false">+[2]data1cf!W860</f>
        <v>11323.6194766502</v>
      </c>
      <c r="Y860" s="376" t="n">
        <f aca="false">+[2]data1cf!X860</f>
        <v>10741.6370168141</v>
      </c>
      <c r="Z860" s="376" t="n">
        <f aca="false">+[2]data1cf!Y860</f>
        <v>10159.6877255647</v>
      </c>
      <c r="AA860" s="376" t="n">
        <f aca="false">+[2]data1cf!Z860</f>
        <v>9577.77259795946</v>
      </c>
      <c r="AB860" s="376"/>
      <c r="AC860" s="377" t="n">
        <f aca="false">XNPV(0.1,B860:AA860,$B$1:$AA$1)</f>
        <v>42601.2762370489</v>
      </c>
      <c r="AD860" s="377" t="n">
        <f aca="false">SUMPRODUCT(B860:AA860,$B$1010:$AA$1010)</f>
        <v>79409.4731293256</v>
      </c>
      <c r="AE860" s="378" t="n">
        <f aca="false">SUMPRODUCT(B860:AA860,$B$1012:$AA$1012)</f>
        <v>58241.2319876578</v>
      </c>
      <c r="AF860" s="379" t="n">
        <f aca="false">XIRR(B860:AA860,$B$1:$AA$1)</f>
        <v>0.156535564491974</v>
      </c>
      <c r="AG860" s="380" t="n">
        <f aca="false">1-EXP(-(1/0.25)*(AD860/ABS($AD$1010)))</f>
        <v>0.985501415361694</v>
      </c>
    </row>
    <row r="861" customFormat="false" ht="12.75" hidden="false" customHeight="false" outlineLevel="0" collapsed="false">
      <c r="A861" s="371"/>
      <c r="B861" s="376" t="n">
        <f aca="false">+[2]data1cf!A861</f>
        <v>-111119.554586805</v>
      </c>
      <c r="C861" s="376" t="n">
        <f aca="false">+[2]data1cf!B861</f>
        <v>15435.4220654648</v>
      </c>
      <c r="D861" s="376" t="n">
        <f aca="false">+[2]data1cf!C861</f>
        <v>24060.4521135742</v>
      </c>
      <c r="E861" s="376" t="n">
        <f aca="false">+[2]data1cf!D861</f>
        <v>22651.2073826194</v>
      </c>
      <c r="F861" s="376" t="n">
        <f aca="false">+[2]data1cf!E861</f>
        <v>21062.132793225</v>
      </c>
      <c r="G861" s="376" t="n">
        <f aca="false">+[2]data1cf!F861</f>
        <v>19948.6304625362</v>
      </c>
      <c r="H861" s="376" t="n">
        <f aca="false">+[2]data1cf!G861</f>
        <v>18549.0095235482</v>
      </c>
      <c r="I861" s="376" t="n">
        <f aca="false">+[2]data1cf!H861</f>
        <v>17441.702709509</v>
      </c>
      <c r="J861" s="376" t="n">
        <f aca="false">+[2]data1cf!I861</f>
        <v>16684.4413750875</v>
      </c>
      <c r="K861" s="376" t="n">
        <f aca="false">+[2]data1cf!J861</f>
        <v>16023.2219282909</v>
      </c>
      <c r="L861" s="376" t="n">
        <f aca="false">+[2]data1cf!K861</f>
        <v>15182.1768095588</v>
      </c>
      <c r="M861" s="376" t="n">
        <f aca="false">+[2]data1cf!L861</f>
        <v>14447.9756881635</v>
      </c>
      <c r="N861" s="376" t="n">
        <f aca="false">+[2]data1cf!M861</f>
        <v>13680.0020834613</v>
      </c>
      <c r="O861" s="376" t="n">
        <f aca="false">+[2]data1cf!N861</f>
        <v>13008.3751303735</v>
      </c>
      <c r="P861" s="376" t="n">
        <f aca="false">+[2]data1cf!O861</f>
        <v>14072.9599967218</v>
      </c>
      <c r="Q861" s="376" t="n">
        <f aca="false">+[2]data1cf!P861</f>
        <v>15401.7480496457</v>
      </c>
      <c r="R861" s="376" t="n">
        <f aca="false">+[2]data1cf!Q861</f>
        <v>13820.1079369607</v>
      </c>
      <c r="S861" s="376" t="n">
        <f aca="false">+[2]data1cf!R861</f>
        <v>10055.0864408846</v>
      </c>
      <c r="T861" s="376" t="n">
        <f aca="false">+[2]data1cf!S861</f>
        <v>9476.33466978987</v>
      </c>
      <c r="U861" s="376" t="n">
        <f aca="false">+[2]data1cf!T861</f>
        <v>8897.61134395728</v>
      </c>
      <c r="V861" s="376" t="n">
        <f aca="false">+[2]data1cf!U861</f>
        <v>8318.91731674467</v>
      </c>
      <c r="W861" s="376" t="n">
        <f aca="false">+[2]data1cf!V861</f>
        <v>11846.5654873114</v>
      </c>
      <c r="X861" s="376" t="n">
        <f aca="false">+[2]data1cf!W861</f>
        <v>11267.9327205833</v>
      </c>
      <c r="Y861" s="376" t="n">
        <f aca="false">+[2]data1cf!X861</f>
        <v>10689.3319692484</v>
      </c>
      <c r="Z861" s="376" t="n">
        <f aca="false">+[2]data1cf!Y861</f>
        <v>10110.7641937683</v>
      </c>
      <c r="AA861" s="376" t="n">
        <f aca="false">+[2]data1cf!Z861</f>
        <v>9532.23038341878</v>
      </c>
      <c r="AB861" s="376"/>
      <c r="AC861" s="377" t="n">
        <f aca="false">XNPV(0.1,B861:AA861,$B$1:$AA$1)</f>
        <v>42425.3462150725</v>
      </c>
      <c r="AD861" s="377" t="n">
        <f aca="false">SUMPRODUCT(B861:AA861,$B$1010:$AA$1010)</f>
        <v>79039.6955931869</v>
      </c>
      <c r="AE861" s="378" t="n">
        <f aca="false">SUMPRODUCT(B861:AA861,$B$1012:$AA$1012)</f>
        <v>57981.1044731007</v>
      </c>
      <c r="AF861" s="379" t="n">
        <f aca="false">XIRR(B861:AA861,$B$1:$AA$1)</f>
        <v>0.156617525516556</v>
      </c>
      <c r="AG861" s="380" t="n">
        <f aca="false">1-EXP(-(1/0.25)*(AD861/ABS($AD$1010)))</f>
        <v>0.985212744900699</v>
      </c>
    </row>
    <row r="862" customFormat="false" ht="12.75" hidden="false" customHeight="false" outlineLevel="0" collapsed="false">
      <c r="A862" s="371"/>
      <c r="B862" s="376" t="n">
        <f aca="false">+[2]data1cf!A862</f>
        <v>-110757.795637954</v>
      </c>
      <c r="C862" s="376" t="n">
        <f aca="false">+[2]data1cf!B862</f>
        <v>15407.5800231701</v>
      </c>
      <c r="D862" s="376" t="n">
        <f aca="false">+[2]data1cf!C862</f>
        <v>23970.9269964596</v>
      </c>
      <c r="E862" s="376" t="n">
        <f aca="false">+[2]data1cf!D862</f>
        <v>22672.7717551055</v>
      </c>
      <c r="F862" s="376" t="n">
        <f aca="false">+[2]data1cf!E862</f>
        <v>20999.2282646849</v>
      </c>
      <c r="G862" s="376" t="n">
        <f aca="false">+[2]data1cf!F862</f>
        <v>19889.3715127599</v>
      </c>
      <c r="H862" s="376" t="n">
        <f aca="false">+[2]data1cf!G862</f>
        <v>18494.286676763</v>
      </c>
      <c r="I862" s="376" t="n">
        <f aca="false">+[2]data1cf!H862</f>
        <v>17390.5847921225</v>
      </c>
      <c r="J862" s="376" t="n">
        <f aca="false">+[2]data1cf!I862</f>
        <v>16635.7887849367</v>
      </c>
      <c r="K862" s="376" t="n">
        <f aca="false">+[2]data1cf!J862</f>
        <v>15976.7430947451</v>
      </c>
      <c r="L862" s="376" t="n">
        <f aca="false">+[2]data1cf!K862</f>
        <v>15138.414966605</v>
      </c>
      <c r="M862" s="376" t="n">
        <f aca="false">+[2]data1cf!L862</f>
        <v>14406.6040980046</v>
      </c>
      <c r="N862" s="376" t="n">
        <f aca="false">+[2]data1cf!M862</f>
        <v>13641.1306952247</v>
      </c>
      <c r="O862" s="376" t="n">
        <f aca="false">+[2]data1cf!N862</f>
        <v>12971.7120817315</v>
      </c>
      <c r="P862" s="376" t="n">
        <f aca="false">+[2]data1cf!O862</f>
        <v>14032.8093013266</v>
      </c>
      <c r="Q862" s="376" t="n">
        <f aca="false">+[2]data1cf!P862</f>
        <v>15357.2713742639</v>
      </c>
      <c r="R862" s="376" t="n">
        <f aca="false">+[2]data1cf!Q862</f>
        <v>13780.7804224691</v>
      </c>
      <c r="S862" s="376" t="n">
        <f aca="false">+[2]data1cf!R862</f>
        <v>10028.0162669114</v>
      </c>
      <c r="T862" s="376" t="n">
        <f aca="false">+[2]data1cf!S862</f>
        <v>9451.14867032707</v>
      </c>
      <c r="U862" s="376" t="n">
        <f aca="false">+[2]data1cf!T862</f>
        <v>8874.30942639894</v>
      </c>
      <c r="V862" s="376" t="n">
        <f aca="false">+[2]data1cf!U862</f>
        <v>8297.49938570669</v>
      </c>
      <c r="W862" s="376" t="n">
        <f aca="false">+[2]data1cf!V862</f>
        <v>11813.6630043523</v>
      </c>
      <c r="X862" s="376" t="n">
        <f aca="false">+[2]data1cf!W862</f>
        <v>11236.914024706</v>
      </c>
      <c r="Y862" s="376" t="n">
        <f aca="false">+[2]data1cf!X862</f>
        <v>10660.196956224</v>
      </c>
      <c r="Z862" s="376" t="n">
        <f aca="false">+[2]data1cf!Y862</f>
        <v>10083.5127562413</v>
      </c>
      <c r="AA862" s="376" t="n">
        <f aca="false">+[2]data1cf!Z862</f>
        <v>9506.86241081288</v>
      </c>
      <c r="AB862" s="376"/>
      <c r="AC862" s="377" t="n">
        <f aca="false">XNPV(0.1,B862:AA862,$B$1:$AA$1)</f>
        <v>42407.2707795679</v>
      </c>
      <c r="AD862" s="377" t="n">
        <f aca="false">SUMPRODUCT(B862:AA862,$B$1010:$AA$1010)</f>
        <v>78923.7049458179</v>
      </c>
      <c r="AE862" s="378" t="n">
        <f aca="false">SUMPRODUCT(B862:AA862,$B$1012:$AA$1012)</f>
        <v>57922.0234976172</v>
      </c>
      <c r="AF862" s="379" t="n">
        <f aca="false">XIRR(B862:AA862,$B$1:$AA$1)</f>
        <v>0.156788433099437</v>
      </c>
      <c r="AG862" s="380" t="n">
        <f aca="false">1-EXP(-(1/0.25)*(AD862/ABS($AD$1010)))</f>
        <v>0.985121016826692</v>
      </c>
    </row>
    <row r="863" customFormat="false" ht="12.75" hidden="false" customHeight="false" outlineLevel="0" collapsed="false">
      <c r="A863" s="371"/>
      <c r="B863" s="376" t="n">
        <f aca="false">+[2]data1cf!A863</f>
        <v>-110806.412192868</v>
      </c>
      <c r="C863" s="376" t="n">
        <f aca="false">+[2]data1cf!B863</f>
        <v>15378.3833394863</v>
      </c>
      <c r="D863" s="376" t="n">
        <f aca="false">+[2]data1cf!C863</f>
        <v>23995.2481292231</v>
      </c>
      <c r="E863" s="376" t="n">
        <f aca="false">+[2]data1cf!D863</f>
        <v>22643.1592243772</v>
      </c>
      <c r="F863" s="376" t="n">
        <f aca="false">+[2]data1cf!E863</f>
        <v>21007.6819642433</v>
      </c>
      <c r="G863" s="376" t="n">
        <f aca="false">+[2]data1cf!F863</f>
        <v>19897.3352853083</v>
      </c>
      <c r="H863" s="376" t="n">
        <f aca="false">+[2]data1cf!G863</f>
        <v>18501.6408453171</v>
      </c>
      <c r="I863" s="376" t="n">
        <f aca="false">+[2]data1cf!H863</f>
        <v>17397.4544965089</v>
      </c>
      <c r="J863" s="376" t="n">
        <f aca="false">+[2]data1cf!I863</f>
        <v>16642.3271755649</v>
      </c>
      <c r="K863" s="376" t="n">
        <f aca="false">+[2]data1cf!J863</f>
        <v>15982.9893556064</v>
      </c>
      <c r="L863" s="376" t="n">
        <f aca="false">+[2]data1cf!K863</f>
        <v>15144.2960928297</v>
      </c>
      <c r="M863" s="376" t="n">
        <f aca="false">+[2]data1cf!L863</f>
        <v>14412.1639996774</v>
      </c>
      <c r="N863" s="376" t="n">
        <f aca="false">+[2]data1cf!M863</f>
        <v>13646.3545963522</v>
      </c>
      <c r="O863" s="376" t="n">
        <f aca="false">+[2]data1cf!N863</f>
        <v>12976.6392055063</v>
      </c>
      <c r="P863" s="376" t="n">
        <f aca="false">+[2]data1cf!O863</f>
        <v>14038.2051277291</v>
      </c>
      <c r="Q863" s="376" t="n">
        <f aca="false">+[2]data1cf!P863</f>
        <v>15363.2485663637</v>
      </c>
      <c r="R863" s="376" t="n">
        <f aca="false">+[2]data1cf!Q863</f>
        <v>13786.0656221138</v>
      </c>
      <c r="S863" s="376" t="n">
        <f aca="false">+[2]data1cf!R863</f>
        <v>10031.6542103643</v>
      </c>
      <c r="T863" s="376" t="n">
        <f aca="false">+[2]data1cf!S863</f>
        <v>9454.53340076664</v>
      </c>
      <c r="U863" s="376" t="n">
        <f aca="false">+[2]data1cf!T863</f>
        <v>8877.44095627038</v>
      </c>
      <c r="V863" s="376" t="n">
        <f aca="false">+[2]data1cf!U863</f>
        <v>8300.37772782862</v>
      </c>
      <c r="W863" s="376" t="n">
        <f aca="false">+[2]data1cf!V863</f>
        <v>11818.0847480982</v>
      </c>
      <c r="X863" s="376" t="n">
        <f aca="false">+[2]data1cf!W863</f>
        <v>11241.0826075048</v>
      </c>
      <c r="Y863" s="376" t="n">
        <f aca="false">+[2]data1cf!X863</f>
        <v>10664.112392083</v>
      </c>
      <c r="Z863" s="376" t="n">
        <f aca="false">+[2]data1cf!Y863</f>
        <v>10087.1750595879</v>
      </c>
      <c r="AA863" s="376" t="n">
        <f aca="false">+[2]data1cf!Z863</f>
        <v>9510.27159650734</v>
      </c>
      <c r="AB863" s="376"/>
      <c r="AC863" s="377" t="n">
        <f aca="false">XNPV(0.1,B863:AA863,$B$1:$AA$1)</f>
        <v>42369.844496662</v>
      </c>
      <c r="AD863" s="377" t="n">
        <f aca="false">SUMPRODUCT(B863:AA863,$B$1010:$AA$1010)</f>
        <v>78896.322684778</v>
      </c>
      <c r="AE863" s="378" t="n">
        <f aca="false">SUMPRODUCT(B863:AA863,$B$1012:$AA$1012)</f>
        <v>57888.2614156511</v>
      </c>
      <c r="AF863" s="379" t="n">
        <f aca="false">XIRR(B863:AA863,$B$1:$AA$1)</f>
        <v>0.156699652212739</v>
      </c>
      <c r="AG863" s="380" t="n">
        <f aca="false">1-EXP(-(1/0.25)*(AD863/ABS($AD$1010)))</f>
        <v>0.98509927941612</v>
      </c>
    </row>
    <row r="864" customFormat="false" ht="12.75" hidden="false" customHeight="false" outlineLevel="0" collapsed="false">
      <c r="A864" s="371"/>
      <c r="B864" s="376" t="n">
        <f aca="false">+[2]data1cf!A864</f>
        <v>-93385.489755593</v>
      </c>
      <c r="C864" s="376" t="n">
        <f aca="false">+[2]data1cf!B864</f>
        <v>13265.9121869677</v>
      </c>
      <c r="D864" s="376" t="n">
        <f aca="false">+[2]data1cf!C864</f>
        <v>20501.1375173245</v>
      </c>
      <c r="E864" s="376" t="n">
        <f aca="false">+[2]data1cf!D864</f>
        <v>19344.2561880907</v>
      </c>
      <c r="F864" s="376" t="n">
        <f aca="false">+[2]data1cf!E864</f>
        <v>17978.4413162091</v>
      </c>
      <c r="G864" s="376" t="n">
        <f aca="false">+[2]data1cf!F864</f>
        <v>17043.6517177103</v>
      </c>
      <c r="H864" s="376" t="n">
        <f aca="false">+[2]data1cf!G864</f>
        <v>15866.3985868476</v>
      </c>
      <c r="I864" s="376" t="n">
        <f aca="false">+[2]data1cf!H864</f>
        <v>14935.8118010809</v>
      </c>
      <c r="J864" s="376" t="n">
        <f aca="false">+[2]data1cf!I864</f>
        <v>14299.4051771444</v>
      </c>
      <c r="K864" s="376" t="n">
        <f aca="false">+[2]data1cf!J864</f>
        <v>13744.747131748</v>
      </c>
      <c r="L864" s="376" t="n">
        <f aca="false">+[2]data1cf!K864</f>
        <v>13036.8937072592</v>
      </c>
      <c r="M864" s="376" t="n">
        <f aca="false">+[2]data1cf!L864</f>
        <v>12419.8670142027</v>
      </c>
      <c r="N864" s="376" t="n">
        <f aca="false">+[2]data1cf!M864</f>
        <v>11774.4577389301</v>
      </c>
      <c r="O864" s="376" t="n">
        <f aca="false">+[2]data1cf!N864</f>
        <v>11211.0875066881</v>
      </c>
      <c r="P864" s="376" t="n">
        <f aca="false">+[2]data1cf!O864</f>
        <v>12104.7017479133</v>
      </c>
      <c r="Q864" s="376" t="n">
        <f aca="false">+[2]data1cf!P864</f>
        <v>13221.4225947985</v>
      </c>
      <c r="R864" s="376" t="n">
        <f aca="false">+[2]data1cf!Q864</f>
        <v>11892.2034750008</v>
      </c>
      <c r="S864" s="376" t="n">
        <f aca="false">+[2]data1cf!R864</f>
        <v>8728.05853526618</v>
      </c>
      <c r="T864" s="376" t="n">
        <f aca="false">+[2]data1cf!S864</f>
        <v>8241.67233806112</v>
      </c>
      <c r="U864" s="376" t="n">
        <f aca="false">+[2]data1cf!T864</f>
        <v>7755.31004641204</v>
      </c>
      <c r="V864" s="376" t="n">
        <f aca="false">+[2]data1cf!U864</f>
        <v>7268.97237748564</v>
      </c>
      <c r="W864" s="376" t="n">
        <f aca="false">+[2]data1cf!V864</f>
        <v>10233.6274583918</v>
      </c>
      <c r="X864" s="376" t="n">
        <f aca="false">+[2]data1cf!W864</f>
        <v>9747.34127311622</v>
      </c>
      <c r="Y864" s="376" t="n">
        <f aca="false">+[2]data1cf!X864</f>
        <v>9261.08199375454</v>
      </c>
      <c r="Z864" s="376" t="n">
        <f aca="false">+[2]data1cf!Y864</f>
        <v>8774.85042748415</v>
      </c>
      <c r="AA864" s="376" t="n">
        <f aca="false">+[2]data1cf!Z864</f>
        <v>8288.64740569781</v>
      </c>
      <c r="AB864" s="376"/>
      <c r="AC864" s="377" t="n">
        <f aca="false">XNPV(0.1,B864:AA864,$B$1:$AA$1)</f>
        <v>38215.0710070877</v>
      </c>
      <c r="AD864" s="377" t="n">
        <f aca="false">SUMPRODUCT(B864:AA864,$B$1010:$AA$1010)</f>
        <v>69619.396870613</v>
      </c>
      <c r="AE864" s="378" t="n">
        <f aca="false">SUMPRODUCT(B864:AA864,$B$1012:$AA$1012)</f>
        <v>51520.5194589837</v>
      </c>
      <c r="AF864" s="379" t="n">
        <f aca="false">XIRR(B864:AA864,$B$1:$AA$1)</f>
        <v>0.160360935844223</v>
      </c>
      <c r="AG864" s="380" t="n">
        <f aca="false">1-EXP(-(1/0.25)*(AD864/ABS($AD$1010)))</f>
        <v>0.975565220843274</v>
      </c>
    </row>
    <row r="865" customFormat="false" ht="12.75" hidden="false" customHeight="false" outlineLevel="0" collapsed="false">
      <c r="A865" s="371"/>
      <c r="B865" s="376" t="n">
        <f aca="false">+[2]data1cf!A865</f>
        <v>-98944.785773376</v>
      </c>
      <c r="C865" s="376" t="n">
        <f aca="false">+[2]data1cf!B865</f>
        <v>14044.662882177</v>
      </c>
      <c r="D865" s="376" t="n">
        <f aca="false">+[2]data1cf!C865</f>
        <v>21668.2990391828</v>
      </c>
      <c r="E865" s="376" t="n">
        <f aca="false">+[2]data1cf!D865</f>
        <v>20422.837393083</v>
      </c>
      <c r="F865" s="376" t="n">
        <f aca="false">+[2]data1cf!E865</f>
        <v>18945.1206371324</v>
      </c>
      <c r="G865" s="376" t="n">
        <f aca="false">+[2]data1cf!F865</f>
        <v>17954.307955948</v>
      </c>
      <c r="H865" s="376" t="n">
        <f aca="false">+[2]data1cf!G865</f>
        <v>16707.3466965789</v>
      </c>
      <c r="I865" s="376" t="n">
        <f aca="false">+[2]data1cf!H865</f>
        <v>15721.3615033525</v>
      </c>
      <c r="J865" s="376" t="n">
        <f aca="false">+[2]data1cf!I865</f>
        <v>15047.0691991095</v>
      </c>
      <c r="K865" s="376" t="n">
        <f aca="false">+[2]data1cf!J865</f>
        <v>14459.0061571659</v>
      </c>
      <c r="L865" s="376" t="n">
        <f aca="false">+[2]data1cf!K865</f>
        <v>13709.3996398326</v>
      </c>
      <c r="M865" s="376" t="n">
        <f aca="false">+[2]data1cf!L865</f>
        <v>13055.6409657526</v>
      </c>
      <c r="N865" s="376" t="n">
        <f aca="false">+[2]data1cf!M865</f>
        <v>12371.8100767662</v>
      </c>
      <c r="O865" s="376" t="n">
        <f aca="false">+[2]data1cf!N865</f>
        <v>11774.5033971939</v>
      </c>
      <c r="P865" s="376" t="n">
        <f aca="false">+[2]data1cf!O865</f>
        <v>12721.71371605</v>
      </c>
      <c r="Q865" s="376" t="n">
        <f aca="false">+[2]data1cf!P865</f>
        <v>13904.9136462843</v>
      </c>
      <c r="R865" s="376" t="n">
        <f aca="false">+[2]data1cf!Q865</f>
        <v>12496.5652893986</v>
      </c>
      <c r="S865" s="376" t="n">
        <f aca="false">+[2]data1cf!R865</f>
        <v>9144.05684255822</v>
      </c>
      <c r="T865" s="376" t="n">
        <f aca="false">+[2]data1cf!S865</f>
        <v>8628.71577392396</v>
      </c>
      <c r="U865" s="376" t="n">
        <f aca="false">+[2]data1cf!T865</f>
        <v>8113.40003395822</v>
      </c>
      <c r="V865" s="376" t="n">
        <f aca="false">+[2]data1cf!U865</f>
        <v>7598.11038252108</v>
      </c>
      <c r="W865" s="376" t="n">
        <f aca="false">+[2]data1cf!V865</f>
        <v>10739.2532157377</v>
      </c>
      <c r="X865" s="376" t="n">
        <f aca="false">+[2]data1cf!W865</f>
        <v>10224.018112805</v>
      </c>
      <c r="Y865" s="376" t="n">
        <f aca="false">+[2]data1cf!X865</f>
        <v>9708.81151751195</v>
      </c>
      <c r="Z865" s="376" t="n">
        <f aca="false">+[2]data1cf!Y865</f>
        <v>9193.63428508762</v>
      </c>
      <c r="AA865" s="376" t="n">
        <f aca="false">+[2]data1cf!Z865</f>
        <v>8678.48729641815</v>
      </c>
      <c r="AB865" s="376"/>
      <c r="AC865" s="377" t="n">
        <f aca="false">XNPV(0.1,B865:AA865,$B$1:$AA$1)</f>
        <v>39698.532033818</v>
      </c>
      <c r="AD865" s="377" t="n">
        <f aca="false">SUMPRODUCT(B865:AA865,$B$1010:$AA$1010)</f>
        <v>72748.1072759621</v>
      </c>
      <c r="AE865" s="378" t="n">
        <f aca="false">SUMPRODUCT(B865:AA865,$B$1012:$AA$1012)</f>
        <v>53716.5919115721</v>
      </c>
      <c r="AF865" s="379" t="n">
        <f aca="false">XIRR(B865:AA865,$B$1:$AA$1)</f>
        <v>0.159351902005161</v>
      </c>
      <c r="AG865" s="380" t="n">
        <f aca="false">1-EXP(-(1/0.25)*(AD865/ABS($AD$1010)))</f>
        <v>0.979319302797719</v>
      </c>
    </row>
    <row r="866" customFormat="false" ht="12.75" hidden="false" customHeight="false" outlineLevel="0" collapsed="false">
      <c r="A866" s="371"/>
      <c r="B866" s="376" t="n">
        <f aca="false">+[2]data1cf!A866</f>
        <v>-118064.435308242</v>
      </c>
      <c r="C866" s="376" t="n">
        <f aca="false">+[2]data1cf!B866</f>
        <v>16315.4181032182</v>
      </c>
      <c r="D866" s="376" t="n">
        <f aca="false">+[2]data1cf!C866</f>
        <v>25497.7906606381</v>
      </c>
      <c r="E866" s="376" t="n">
        <f aca="false">+[2]data1cf!D866</f>
        <v>24078.2922292297</v>
      </c>
      <c r="F866" s="376" t="n">
        <f aca="false">+[2]data1cf!E866</f>
        <v>22269.744792697</v>
      </c>
      <c r="G866" s="376" t="n">
        <f aca="false">+[2]data1cf!F866</f>
        <v>21086.2563296537</v>
      </c>
      <c r="H866" s="376" t="n">
        <f aca="false">+[2]data1cf!G866</f>
        <v>19599.5533867136</v>
      </c>
      <c r="I866" s="376" t="n">
        <f aca="false">+[2]data1cf!H866</f>
        <v>18423.0408079993</v>
      </c>
      <c r="J866" s="376" t="n">
        <f aca="false">+[2]data1cf!I866</f>
        <v>17618.4512633265</v>
      </c>
      <c r="K866" s="376" t="n">
        <f aca="false">+[2]data1cf!J866</f>
        <v>16915.5010441843</v>
      </c>
      <c r="L866" s="376" t="n">
        <f aca="false">+[2]data1cf!K866</f>
        <v>16022.2963986652</v>
      </c>
      <c r="M866" s="376" t="n">
        <f aca="false">+[2]data1cf!L866</f>
        <v>15242.2083113565</v>
      </c>
      <c r="N866" s="376" t="n">
        <f aca="false">+[2]data1cf!M866</f>
        <v>14426.2369883256</v>
      </c>
      <c r="O866" s="376" t="n">
        <f aca="false">+[2]data1cf!N866</f>
        <v>13712.2153546768</v>
      </c>
      <c r="P866" s="376" t="n">
        <f aca="false">+[2]data1cf!O866</f>
        <v>14843.7544478</v>
      </c>
      <c r="Q866" s="376" t="n">
        <f aca="false">+[2]data1cf!P866</f>
        <v>16255.5906605725</v>
      </c>
      <c r="R866" s="376" t="n">
        <f aca="false">+[2]data1cf!Q866</f>
        <v>14575.0993423757</v>
      </c>
      <c r="S866" s="376" t="n">
        <f aca="false">+[2]data1cf!R866</f>
        <v>10574.7671010295</v>
      </c>
      <c r="T866" s="376" t="n">
        <f aca="false">+[2]data1cf!S866</f>
        <v>9959.84382049602</v>
      </c>
      <c r="U866" s="376" t="n">
        <f aca="false">+[2]data1cf!T866</f>
        <v>9344.95076303008</v>
      </c>
      <c r="V866" s="376" t="n">
        <f aca="false">+[2]data1cf!U866</f>
        <v>8730.08883532377</v>
      </c>
      <c r="W866" s="376" t="n">
        <f aca="false">+[2]data1cf!V866</f>
        <v>12478.2121136506</v>
      </c>
      <c r="X866" s="376" t="n">
        <f aca="false">+[2]data1cf!W866</f>
        <v>11863.4152751587</v>
      </c>
      <c r="Y866" s="376" t="n">
        <f aca="false">+[2]data1cf!X866</f>
        <v>11248.6524529956</v>
      </c>
      <c r="Z866" s="376" t="n">
        <f aca="false">+[2]data1cf!Y866</f>
        <v>10633.9246676513</v>
      </c>
      <c r="AA866" s="376" t="n">
        <f aca="false">+[2]data1cf!Z866</f>
        <v>10019.2329702302</v>
      </c>
      <c r="AB866" s="376"/>
      <c r="AC866" s="377" t="n">
        <f aca="false">XNPV(0.1,B866:AA866,$B$1:$AA$1)</f>
        <v>44236.8610643094</v>
      </c>
      <c r="AD866" s="377" t="n">
        <f aca="false">SUMPRODUCT(B866:AA866,$B$1010:$AA$1010)</f>
        <v>82909.2291179716</v>
      </c>
      <c r="AE866" s="378" t="n">
        <f aca="false">SUMPRODUCT(B866:AA866,$B$1012:$AA$1012)</f>
        <v>60684.310961336</v>
      </c>
      <c r="AF866" s="379" t="n">
        <f aca="false">XIRR(B866:AA866,$B$1:$AA$1)</f>
        <v>0.155694573923831</v>
      </c>
      <c r="AG866" s="380" t="n">
        <f aca="false">1-EXP(-(1/0.25)*(AD866/ABS($AD$1010)))</f>
        <v>0.987969295819245</v>
      </c>
    </row>
    <row r="867" customFormat="false" ht="12.75" hidden="false" customHeight="false" outlineLevel="0" collapsed="false">
      <c r="A867" s="371"/>
      <c r="B867" s="376" t="n">
        <f aca="false">+[2]data1cf!A867</f>
        <v>-94966.5050564175</v>
      </c>
      <c r="C867" s="376" t="n">
        <f aca="false">+[2]data1cf!B867</f>
        <v>13550.2526399046</v>
      </c>
      <c r="D867" s="376" t="n">
        <f aca="false">+[2]data1cf!C867</f>
        <v>20909.5393780732</v>
      </c>
      <c r="E867" s="376" t="n">
        <f aca="false">+[2]data1cf!D867</f>
        <v>19685.0350883691</v>
      </c>
      <c r="F867" s="376" t="n">
        <f aca="false">+[2]data1cf!E867</f>
        <v>18253.3564839716</v>
      </c>
      <c r="G867" s="376" t="n">
        <f aca="false">+[2]data1cf!F867</f>
        <v>17302.6344093747</v>
      </c>
      <c r="H867" s="376" t="n">
        <f aca="false">+[2]data1cf!G867</f>
        <v>16105.5568947397</v>
      </c>
      <c r="I867" s="376" t="n">
        <f aca="false">+[2]data1cf!H867</f>
        <v>15159.215285061</v>
      </c>
      <c r="J867" s="376" t="n">
        <f aca="false">+[2]data1cf!I867</f>
        <v>14512.0343040737</v>
      </c>
      <c r="K867" s="376" t="n">
        <f aca="false">+[2]data1cf!J867</f>
        <v>13947.8761690083</v>
      </c>
      <c r="L867" s="376" t="n">
        <f aca="false">+[2]data1cf!K867</f>
        <v>13228.1485290735</v>
      </c>
      <c r="M867" s="376" t="n">
        <f aca="false">+[2]data1cf!L867</f>
        <v>12600.67558098</v>
      </c>
      <c r="N867" s="376" t="n">
        <f aca="false">+[2]data1cf!M867</f>
        <v>11944.3395338698</v>
      </c>
      <c r="O867" s="376" t="n">
        <f aca="false">+[2]data1cf!N867</f>
        <v>11371.3180719914</v>
      </c>
      <c r="P867" s="376" t="n">
        <f aca="false">+[2]data1cf!O867</f>
        <v>12280.1745702447</v>
      </c>
      <c r="Q867" s="376" t="n">
        <f aca="false">+[2]data1cf!P867</f>
        <v>13415.8014886223</v>
      </c>
      <c r="R867" s="376" t="n">
        <f aca="false">+[2]data1cf!Q867</f>
        <v>12064.0787039399</v>
      </c>
      <c r="S867" s="376" t="n">
        <f aca="false">+[2]data1cf!R867</f>
        <v>8846.36482563855</v>
      </c>
      <c r="T867" s="376" t="n">
        <f aca="false">+[2]data1cf!S867</f>
        <v>8351.74411553534</v>
      </c>
      <c r="U867" s="376" t="n">
        <f aca="false">+[2]data1cf!T867</f>
        <v>7857.14771570893</v>
      </c>
      <c r="V867" s="376" t="n">
        <f aca="false">+[2]data1cf!U867</f>
        <v>7362.57635546762</v>
      </c>
      <c r="W867" s="376" t="n">
        <f aca="false">+[2]data1cf!V867</f>
        <v>10377.4230138538</v>
      </c>
      <c r="X867" s="376" t="n">
        <f aca="false">+[2]data1cf!W867</f>
        <v>9882.90400888096</v>
      </c>
      <c r="Y867" s="376" t="n">
        <f aca="false">+[2]data1cf!X867</f>
        <v>9388.41236533881</v>
      </c>
      <c r="Z867" s="376" t="n">
        <f aca="false">+[2]data1cf!Y867</f>
        <v>8893.94890407029</v>
      </c>
      <c r="AA867" s="376" t="n">
        <f aca="false">+[2]data1cf!Z867</f>
        <v>8399.51447054361</v>
      </c>
      <c r="AB867" s="376"/>
      <c r="AC867" s="377" t="n">
        <f aca="false">XNPV(0.1,B867:AA867,$B$1:$AA$1)</f>
        <v>38782.8602892672</v>
      </c>
      <c r="AD867" s="377" t="n">
        <f aca="false">SUMPRODUCT(B867:AA867,$B$1010:$AA$1010)</f>
        <v>70666.6929153315</v>
      </c>
      <c r="AE867" s="378" t="n">
        <f aca="false">SUMPRODUCT(B867:AA867,$B$1012:$AA$1012)</f>
        <v>52297.9073823734</v>
      </c>
      <c r="AF867" s="379" t="n">
        <f aca="false">XIRR(B867:AA867,$B$1:$AA$1)</f>
        <v>0.160344762149962</v>
      </c>
      <c r="AG867" s="380" t="n">
        <f aca="false">1-EXP(-(1/0.25)*(AD867/ABS($AD$1010)))</f>
        <v>0.976892180658477</v>
      </c>
    </row>
    <row r="868" customFormat="false" ht="12.75" hidden="false" customHeight="false" outlineLevel="0" collapsed="false">
      <c r="A868" s="371"/>
      <c r="B868" s="376" t="n">
        <f aca="false">+[2]data1cf!A868</f>
        <v>-107100.676163955</v>
      </c>
      <c r="C868" s="376" t="n">
        <f aca="false">+[2]data1cf!B868</f>
        <v>14938.8709285178</v>
      </c>
      <c r="D868" s="376" t="n">
        <f aca="false">+[2]data1cf!C868</f>
        <v>23339.5057159508</v>
      </c>
      <c r="E868" s="376" t="n">
        <f aca="false">+[2]data1cf!D868</f>
        <v>21915.9619519442</v>
      </c>
      <c r="F868" s="376" t="n">
        <f aca="false">+[2]data1cf!E868</f>
        <v>20363.3092997023</v>
      </c>
      <c r="G868" s="376" t="n">
        <f aca="false">+[2]data1cf!F868</f>
        <v>19290.3066937028</v>
      </c>
      <c r="H868" s="376" t="n">
        <f aca="false">+[2]data1cf!G868</f>
        <v>17941.0785549282</v>
      </c>
      <c r="I868" s="376" t="n">
        <f aca="false">+[2]data1cf!H868</f>
        <v>16873.8198807413</v>
      </c>
      <c r="J868" s="376" t="n">
        <f aca="false">+[2]data1cf!I868</f>
        <v>16143.9465362077</v>
      </c>
      <c r="K868" s="376" t="n">
        <f aca="false">+[2]data1cf!J868</f>
        <v>15506.8759419653</v>
      </c>
      <c r="L868" s="376" t="n">
        <f aca="false">+[2]data1cf!K868</f>
        <v>14696.0146097024</v>
      </c>
      <c r="M868" s="376" t="n">
        <f aca="false">+[2]data1cf!L868</f>
        <v>13988.3674558404</v>
      </c>
      <c r="N868" s="376" t="n">
        <f aca="false">+[2]data1cf!M868</f>
        <v>13248.1692733915</v>
      </c>
      <c r="O868" s="376" t="n">
        <f aca="false">+[2]data1cf!N868</f>
        <v>12601.0753646835</v>
      </c>
      <c r="P868" s="376" t="n">
        <f aca="false">+[2]data1cf!O868</f>
        <v>13626.9150159449</v>
      </c>
      <c r="Q868" s="376" t="n">
        <f aca="false">+[2]data1cf!P868</f>
        <v>14907.6445821849</v>
      </c>
      <c r="R868" s="376" t="n">
        <f aca="false">+[2]data1cf!Q868</f>
        <v>13383.2078964324</v>
      </c>
      <c r="S868" s="376" t="n">
        <f aca="false">+[2]data1cf!R868</f>
        <v>9754.35652548337</v>
      </c>
      <c r="T868" s="376" t="n">
        <f aca="false">+[2]data1cf!S868</f>
        <v>9196.53656079921</v>
      </c>
      <c r="U868" s="376" t="n">
        <f aca="false">+[2]data1cf!T868</f>
        <v>8638.74401259291</v>
      </c>
      <c r="V868" s="376" t="n">
        <f aca="false">+[2]data1cf!U868</f>
        <v>8080.97970335878</v>
      </c>
      <c r="W868" s="376" t="n">
        <f aca="false">+[2]data1cf!V868</f>
        <v>11481.0428672288</v>
      </c>
      <c r="X868" s="376" t="n">
        <f aca="false">+[2]data1cf!W868</f>
        <v>10923.3376028616</v>
      </c>
      <c r="Y868" s="376" t="n">
        <f aca="false">+[2]data1cf!X868</f>
        <v>10365.6631959818</v>
      </c>
      <c r="Z868" s="376" t="n">
        <f aca="false">+[2]data1cf!Y868</f>
        <v>9808.02057231389</v>
      </c>
      <c r="AA868" s="376" t="n">
        <f aca="false">+[2]data1cf!Z868</f>
        <v>9250.41068535437</v>
      </c>
      <c r="AB868" s="376"/>
      <c r="AC868" s="377" t="n">
        <f aca="false">XNPV(0.1,B868:AA868,$B$1:$AA$1)</f>
        <v>41548.1864194028</v>
      </c>
      <c r="AD868" s="377" t="n">
        <f aca="false">SUMPRODUCT(B868:AA868,$B$1010:$AA$1010)</f>
        <v>76989.3885025544</v>
      </c>
      <c r="AE868" s="378" t="n">
        <f aca="false">SUMPRODUCT(B868:AA868,$B$1012:$AA$1012)</f>
        <v>56598.4752365956</v>
      </c>
      <c r="AF868" s="379" t="n">
        <f aca="false">XIRR(B868:AA868,$B$1:$AA$1)</f>
        <v>0.157488039382875</v>
      </c>
      <c r="AG868" s="380" t="n">
        <f aca="false">1-EXP(-(1/0.25)*(AD868/ABS($AD$1010)))</f>
        <v>0.983504667116815</v>
      </c>
    </row>
    <row r="869" customFormat="false" ht="12.75" hidden="false" customHeight="false" outlineLevel="0" collapsed="false">
      <c r="A869" s="371"/>
      <c r="B869" s="376" t="n">
        <f aca="false">+[2]data1cf!A869</f>
        <v>-111242.673017476</v>
      </c>
      <c r="C869" s="376" t="n">
        <f aca="false">+[2]data1cf!B869</f>
        <v>15448.5164331235</v>
      </c>
      <c r="D869" s="376" t="n">
        <f aca="false">+[2]data1cf!C869</f>
        <v>24122.1336559517</v>
      </c>
      <c r="E869" s="376" t="n">
        <f aca="false">+[2]data1cf!D869</f>
        <v>22722.3321517973</v>
      </c>
      <c r="F869" s="376" t="n">
        <f aca="false">+[2]data1cf!E869</f>
        <v>21083.5412666314</v>
      </c>
      <c r="G869" s="376" t="n">
        <f aca="false">+[2]data1cf!F869</f>
        <v>19968.7982259679</v>
      </c>
      <c r="H869" s="376" t="n">
        <f aca="false">+[2]data1cf!G869</f>
        <v>18567.6335024144</v>
      </c>
      <c r="I869" s="376" t="n">
        <f aca="false">+[2]data1cf!H869</f>
        <v>17459.0998127121</v>
      </c>
      <c r="J869" s="376" t="n">
        <f aca="false">+[2]data1cf!I869</f>
        <v>16700.9994466058</v>
      </c>
      <c r="K869" s="376" t="n">
        <f aca="false">+[2]data1cf!J869</f>
        <v>16039.0401991693</v>
      </c>
      <c r="L869" s="376" t="n">
        <f aca="false">+[2]data1cf!K869</f>
        <v>15197.0703994613</v>
      </c>
      <c r="M869" s="376" t="n">
        <f aca="false">+[2]data1cf!L869</f>
        <v>14462.0557966748</v>
      </c>
      <c r="N869" s="376" t="n">
        <f aca="false">+[2]data1cf!M869</f>
        <v>13693.2312912885</v>
      </c>
      <c r="O869" s="376" t="n">
        <f aca="false">+[2]data1cf!N869</f>
        <v>13020.8527678356</v>
      </c>
      <c r="P869" s="376" t="n">
        <f aca="false">+[2]data1cf!O869</f>
        <v>14086.6245947176</v>
      </c>
      <c r="Q869" s="376" t="n">
        <f aca="false">+[2]data1cf!P869</f>
        <v>15416.8849204596</v>
      </c>
      <c r="R869" s="376" t="n">
        <f aca="false">+[2]data1cf!Q869</f>
        <v>13833.4923795067</v>
      </c>
      <c r="S869" s="376" t="n">
        <f aca="false">+[2]data1cf!R869</f>
        <v>10064.2993085916</v>
      </c>
      <c r="T869" s="376" t="n">
        <f aca="false">+[2]data1cf!S869</f>
        <v>9484.90629113774</v>
      </c>
      <c r="U869" s="376" t="n">
        <f aca="false">+[2]data1cf!T869</f>
        <v>8905.54175046285</v>
      </c>
      <c r="V869" s="376" t="n">
        <f aca="false">+[2]data1cf!U869</f>
        <v>8326.20654087028</v>
      </c>
      <c r="W869" s="376" t="n">
        <f aca="false">+[2]data1cf!V869</f>
        <v>11857.7632809803</v>
      </c>
      <c r="X869" s="376" t="n">
        <f aca="false">+[2]data1cf!W869</f>
        <v>11278.4893997478</v>
      </c>
      <c r="Y869" s="376" t="n">
        <f aca="false">+[2]data1cf!X869</f>
        <v>10699.2475693808</v>
      </c>
      <c r="Z869" s="376" t="n">
        <f aca="false">+[2]data1cf!Y869</f>
        <v>10120.0387514054</v>
      </c>
      <c r="AA869" s="376" t="n">
        <f aca="false">+[2]data1cf!Z869</f>
        <v>9540.86393619328</v>
      </c>
      <c r="AB869" s="376"/>
      <c r="AC869" s="377" t="n">
        <f aca="false">XNPV(0.1,B869:AA869,$B$1:$AA$1)</f>
        <v>42519.5126567845</v>
      </c>
      <c r="AD869" s="377" t="n">
        <f aca="false">SUMPRODUCT(B869:AA869,$B$1010:$AA$1010)</f>
        <v>79177.5200415102</v>
      </c>
      <c r="AE869" s="378" t="n">
        <f aca="false">SUMPRODUCT(B869:AA869,$B$1012:$AA$1012)</f>
        <v>58095.311104762</v>
      </c>
      <c r="AF869" s="379" t="n">
        <f aca="false">XIRR(B869:AA869,$B$1:$AA$1)</f>
        <v>0.156697791785702</v>
      </c>
      <c r="AG869" s="380" t="n">
        <f aca="false">1-EXP(-(1/0.25)*(AD869/ABS($AD$1010)))</f>
        <v>0.985321004742739</v>
      </c>
    </row>
    <row r="870" customFormat="false" ht="12.75" hidden="false" customHeight="false" outlineLevel="0" collapsed="false">
      <c r="A870" s="371"/>
      <c r="B870" s="376" t="n">
        <f aca="false">+[2]data1cf!A870</f>
        <v>-100712.723056124</v>
      </c>
      <c r="C870" s="376" t="n">
        <f aca="false">+[2]data1cf!B870</f>
        <v>14192.6401399739</v>
      </c>
      <c r="D870" s="376" t="n">
        <f aca="false">+[2]data1cf!C870</f>
        <v>21978.1054000393</v>
      </c>
      <c r="E870" s="376" t="n">
        <f aca="false">+[2]data1cf!D870</f>
        <v>20718.7188173907</v>
      </c>
      <c r="F870" s="376" t="n">
        <f aca="false">+[2]data1cf!E870</f>
        <v>19252.5387718125</v>
      </c>
      <c r="G870" s="376" t="n">
        <f aca="false">+[2]data1cf!F870</f>
        <v>18243.9099325647</v>
      </c>
      <c r="H870" s="376" t="n">
        <f aca="false">+[2]data1cf!G870</f>
        <v>16974.7804708004</v>
      </c>
      <c r="I870" s="376" t="n">
        <f aca="false">+[2]data1cf!H870</f>
        <v>15971.1777753508</v>
      </c>
      <c r="J870" s="376" t="n">
        <f aca="false">+[2]data1cf!I870</f>
        <v>15284.8372717527</v>
      </c>
      <c r="K870" s="376" t="n">
        <f aca="false">+[2]data1cf!J870</f>
        <v>14686.1509532941</v>
      </c>
      <c r="L870" s="376" t="n">
        <f aca="false">+[2]data1cf!K870</f>
        <v>13923.2663429659</v>
      </c>
      <c r="M870" s="376" t="n">
        <f aca="false">+[2]data1cf!L870</f>
        <v>13257.8263627434</v>
      </c>
      <c r="N870" s="376" t="n">
        <f aca="false">+[2]data1cf!M870</f>
        <v>12561.7768397554</v>
      </c>
      <c r="O870" s="376" t="n">
        <f aca="false">+[2]data1cf!N870</f>
        <v>11953.6778745615</v>
      </c>
      <c r="P870" s="376" t="n">
        <f aca="false">+[2]data1cf!O870</f>
        <v>12917.9325284466</v>
      </c>
      <c r="Q870" s="376" t="n">
        <f aca="false">+[2]data1cf!P870</f>
        <v>14122.2737775817</v>
      </c>
      <c r="R870" s="376" t="n">
        <f aca="false">+[2]data1cf!Q870</f>
        <v>12688.7611682518</v>
      </c>
      <c r="S870" s="376" t="n">
        <f aca="false">+[2]data1cf!R870</f>
        <v>9276.35037660801</v>
      </c>
      <c r="T870" s="376" t="n">
        <f aca="false">+[2]data1cf!S870</f>
        <v>8751.80123620473</v>
      </c>
      <c r="U870" s="376" t="n">
        <f aca="false">+[2]data1cf!T870</f>
        <v>8227.27787704056</v>
      </c>
      <c r="V870" s="376" t="n">
        <f aca="false">+[2]data1cf!U870</f>
        <v>7702.78107255267</v>
      </c>
      <c r="W870" s="376" t="n">
        <f aca="false">+[2]data1cf!V870</f>
        <v>10900.0495871973</v>
      </c>
      <c r="X870" s="376" t="n">
        <f aca="false">+[2]data1cf!W870</f>
        <v>10375.6083058821</v>
      </c>
      <c r="Y870" s="376" t="n">
        <f aca="false">+[2]data1cf!X870</f>
        <v>9851.19604157857</v>
      </c>
      <c r="Z870" s="376" t="n">
        <f aca="false">+[2]data1cf!Y870</f>
        <v>9326.81366479715</v>
      </c>
      <c r="AA870" s="376" t="n">
        <f aca="false">+[2]data1cf!Z870</f>
        <v>8802.4620721635</v>
      </c>
      <c r="AB870" s="376"/>
      <c r="AC870" s="377" t="n">
        <f aca="false">XNPV(0.1,B870:AA870,$B$1:$AA$1)</f>
        <v>39993.5797759364</v>
      </c>
      <c r="AD870" s="377" t="n">
        <f aca="false">SUMPRODUCT(B870:AA870,$B$1010:$AA$1010)</f>
        <v>73553.0618282313</v>
      </c>
      <c r="AE870" s="378" t="n">
        <f aca="false">SUMPRODUCT(B870:AA870,$B$1012:$AA$1012)</f>
        <v>54230.3061608994</v>
      </c>
      <c r="AF870" s="379" t="n">
        <f aca="false">XIRR(B870:AA870,$B$1:$AA$1)</f>
        <v>0.158730203352422</v>
      </c>
      <c r="AG870" s="380" t="n">
        <f aca="false">1-EXP(-(1/0.25)*(AD870/ABS($AD$1010)))</f>
        <v>0.980188061100214</v>
      </c>
    </row>
    <row r="871" customFormat="false" ht="12.75" hidden="false" customHeight="false" outlineLevel="0" collapsed="false">
      <c r="A871" s="371"/>
      <c r="B871" s="376" t="n">
        <f aca="false">+[2]data1cf!A871</f>
        <v>-90959.3723570833</v>
      </c>
      <c r="C871" s="376" t="n">
        <f aca="false">+[2]data1cf!B871</f>
        <v>12967.9289984191</v>
      </c>
      <c r="D871" s="376" t="n">
        <f aca="false">+[2]data1cf!C871</f>
        <v>20069.8781738619</v>
      </c>
      <c r="E871" s="376" t="n">
        <f aca="false">+[2]data1cf!D871</f>
        <v>18960.4444480222</v>
      </c>
      <c r="F871" s="376" t="n">
        <f aca="false">+[2]data1cf!E871</f>
        <v>17556.575397976</v>
      </c>
      <c r="G871" s="376" t="n">
        <f aca="false">+[2]data1cf!F871</f>
        <v>16646.2346820671</v>
      </c>
      <c r="H871" s="376" t="n">
        <f aca="false">+[2]data1cf!G871</f>
        <v>15499.4026877739</v>
      </c>
      <c r="I871" s="376" t="n">
        <f aca="false">+[2]data1cf!H871</f>
        <v>14592.9921717648</v>
      </c>
      <c r="J871" s="376" t="n">
        <f aca="false">+[2]data1cf!I871</f>
        <v>13973.1191355077</v>
      </c>
      <c r="K871" s="376" t="n">
        <f aca="false">+[2]data1cf!J871</f>
        <v>13433.0392746621</v>
      </c>
      <c r="L871" s="376" t="n">
        <f aca="false">+[2]data1cf!K871</f>
        <v>12743.4072049398</v>
      </c>
      <c r="M871" s="376" t="n">
        <f aca="false">+[2]data1cf!L871</f>
        <v>12142.4106167668</v>
      </c>
      <c r="N871" s="376" t="n">
        <f aca="false">+[2]data1cf!M871</f>
        <v>11513.768814428</v>
      </c>
      <c r="O871" s="376" t="n">
        <f aca="false">+[2]data1cf!N871</f>
        <v>10965.2086957415</v>
      </c>
      <c r="P871" s="376" t="n">
        <f aca="false">+[2]data1cf!O871</f>
        <v>11835.4332171143</v>
      </c>
      <c r="Q871" s="376" t="n">
        <f aca="false">+[2]data1cf!P871</f>
        <v>12923.1421063281</v>
      </c>
      <c r="R871" s="376" t="n">
        <f aca="false">+[2]data1cf!Q871</f>
        <v>11628.4555637158</v>
      </c>
      <c r="S871" s="376" t="n">
        <f aca="false">+[2]data1cf!R871</f>
        <v>8546.51383467039</v>
      </c>
      <c r="T871" s="376" t="n">
        <f aca="false">+[2]data1cf!S871</f>
        <v>8072.76375490201</v>
      </c>
      <c r="U871" s="376" t="n">
        <f aca="false">+[2]data1cf!T871</f>
        <v>7599.0369596329</v>
      </c>
      <c r="V871" s="376" t="n">
        <f aca="false">+[2]data1cf!U871</f>
        <v>7125.33414739807</v>
      </c>
      <c r="W871" s="376" t="n">
        <f aca="false">+[2]data1cf!V871</f>
        <v>10012.9686837722</v>
      </c>
      <c r="X871" s="376" t="n">
        <f aca="false">+[2]data1cf!W871</f>
        <v>9539.31601766367</v>
      </c>
      <c r="Y871" s="376" t="n">
        <f aca="false">+[2]data1cf!X871</f>
        <v>9065.68955846424</v>
      </c>
      <c r="Z871" s="376" t="n">
        <f aca="false">+[2]data1cf!Y871</f>
        <v>8592.09009238116</v>
      </c>
      <c r="AA871" s="376" t="n">
        <f aca="false">+[2]data1cf!Z871</f>
        <v>8118.51842920792</v>
      </c>
      <c r="AB871" s="376"/>
      <c r="AC871" s="377" t="n">
        <f aca="false">XNPV(0.1,B871:AA871,$B$1:$AA$1)</f>
        <v>37735.5320516974</v>
      </c>
      <c r="AD871" s="377" t="n">
        <f aca="false">SUMPRODUCT(B871:AA871,$B$1010:$AA$1010)</f>
        <v>68438.0501863702</v>
      </c>
      <c r="AE871" s="378" t="n">
        <f aca="false">SUMPRODUCT(B871:AA871,$B$1012:$AA$1012)</f>
        <v>50739.5905397603</v>
      </c>
      <c r="AF871" s="379" t="n">
        <f aca="false">XIRR(B871:AA871,$B$1:$AA$1)</f>
        <v>0.161170751591294</v>
      </c>
      <c r="AG871" s="380" t="n">
        <f aca="false">1-EXP(-(1/0.25)*(AD871/ABS($AD$1010)))</f>
        <v>0.973976738388458</v>
      </c>
    </row>
    <row r="872" customFormat="false" ht="12.75" hidden="false" customHeight="false" outlineLevel="0" collapsed="false">
      <c r="A872" s="371"/>
      <c r="B872" s="376" t="n">
        <f aca="false">+[2]data1cf!A872</f>
        <v>-100186.248089314</v>
      </c>
      <c r="C872" s="376" t="n">
        <f aca="false">+[2]data1cf!B872</f>
        <v>14135.9175490269</v>
      </c>
      <c r="D872" s="376" t="n">
        <f aca="false">+[2]data1cf!C872</f>
        <v>21912.079575559</v>
      </c>
      <c r="E872" s="376" t="n">
        <f aca="false">+[2]data1cf!D872</f>
        <v>20606.0478003697</v>
      </c>
      <c r="F872" s="376" t="n">
        <f aca="false">+[2]data1cf!E872</f>
        <v>19160.992564924</v>
      </c>
      <c r="G872" s="376" t="n">
        <f aca="false">+[2]data1cf!F872</f>
        <v>18157.6692086911</v>
      </c>
      <c r="H872" s="376" t="n">
        <f aca="false">+[2]data1cf!G872</f>
        <v>16895.1412274963</v>
      </c>
      <c r="I872" s="376" t="n">
        <f aca="false">+[2]data1cf!H872</f>
        <v>15896.7848572352</v>
      </c>
      <c r="J872" s="376" t="n">
        <f aca="false">+[2]data1cf!I872</f>
        <v>15214.0321932158</v>
      </c>
      <c r="K872" s="376" t="n">
        <f aca="false">+[2]data1cf!J872</f>
        <v>14618.5093858191</v>
      </c>
      <c r="L872" s="376" t="n">
        <f aca="false">+[2]data1cf!K872</f>
        <v>13859.5788657389</v>
      </c>
      <c r="M872" s="376" t="n">
        <f aca="false">+[2]data1cf!L872</f>
        <v>13197.6174677736</v>
      </c>
      <c r="N872" s="376" t="n">
        <f aca="false">+[2]data1cf!M872</f>
        <v>12505.2065381866</v>
      </c>
      <c r="O872" s="376" t="n">
        <f aca="false">+[2]data1cf!N872</f>
        <v>11900.3214133647</v>
      </c>
      <c r="P872" s="376" t="n">
        <f aca="false">+[2]data1cf!O872</f>
        <v>12859.5004258194</v>
      </c>
      <c r="Q872" s="376" t="n">
        <f aca="false">+[2]data1cf!P872</f>
        <v>14057.5459905571</v>
      </c>
      <c r="R872" s="376" t="n">
        <f aca="false">+[2]data1cf!Q872</f>
        <v>12631.5270571057</v>
      </c>
      <c r="S872" s="376" t="n">
        <f aca="false">+[2]data1cf!R872</f>
        <v>9236.95461600742</v>
      </c>
      <c r="T872" s="376" t="n">
        <f aca="false">+[2]data1cf!S872</f>
        <v>8715.14755210554</v>
      </c>
      <c r="U872" s="376" t="n">
        <f aca="false">+[2]data1cf!T872</f>
        <v>8193.36613467154</v>
      </c>
      <c r="V872" s="376" t="n">
        <f aca="false">+[2]data1cf!U872</f>
        <v>7671.61113309947</v>
      </c>
      <c r="W872" s="376" t="n">
        <f aca="false">+[2]data1cf!V872</f>
        <v>10852.1659517577</v>
      </c>
      <c r="X872" s="376" t="n">
        <f aca="false">+[2]data1cf!W872</f>
        <v>10330.4661831113</v>
      </c>
      <c r="Y872" s="376" t="n">
        <f aca="false">+[2]data1cf!X872</f>
        <v>9808.79527979042</v>
      </c>
      <c r="Z872" s="376" t="n">
        <f aca="false">+[2]data1cf!Y872</f>
        <v>9287.15410775488</v>
      </c>
      <c r="AA872" s="376" t="n">
        <f aca="false">+[2]data1cf!Z872</f>
        <v>8765.54355894321</v>
      </c>
      <c r="AB872" s="376"/>
      <c r="AC872" s="377" t="n">
        <f aca="false">XNPV(0.1,B872:AA872,$B$1:$AA$1)</f>
        <v>39897.4371695751</v>
      </c>
      <c r="AD872" s="377" t="n">
        <f aca="false">SUMPRODUCT(B872:AA872,$B$1010:$AA$1010)</f>
        <v>73304.0268180199</v>
      </c>
      <c r="AE872" s="378" t="n">
        <f aca="false">SUMPRODUCT(B872:AA872,$B$1012:$AA$1012)</f>
        <v>54068.4455124529</v>
      </c>
      <c r="AF872" s="379" t="n">
        <f aca="false">XIRR(B872:AA872,$B$1:$AA$1)</f>
        <v>0.158898622313647</v>
      </c>
      <c r="AG872" s="380" t="n">
        <f aca="false">1-EXP(-(1/0.25)*(AD872/ABS($AD$1010)))</f>
        <v>0.9799232587112</v>
      </c>
    </row>
    <row r="873" customFormat="false" ht="12.75" hidden="false" customHeight="false" outlineLevel="0" collapsed="false">
      <c r="A873" s="371"/>
      <c r="B873" s="376" t="n">
        <f aca="false">+[2]data1cf!A873</f>
        <v>-105144.263352939</v>
      </c>
      <c r="C873" s="376" t="n">
        <f aca="false">+[2]data1cf!B873</f>
        <v>14698.7660860828</v>
      </c>
      <c r="D873" s="376" t="n">
        <f aca="false">+[2]data1cf!C873</f>
        <v>22872.9925866948</v>
      </c>
      <c r="E873" s="376" t="n">
        <f aca="false">+[2]data1cf!D873</f>
        <v>21579.733846422</v>
      </c>
      <c r="F873" s="376" t="n">
        <f aca="false">+[2]data1cf!E873</f>
        <v>20023.1180593819</v>
      </c>
      <c r="G873" s="376" t="n">
        <f aca="false">+[2]data1cf!F873</f>
        <v>18969.8309490725</v>
      </c>
      <c r="H873" s="376" t="n">
        <f aca="false">+[2]data1cf!G873</f>
        <v>17645.1343112659</v>
      </c>
      <c r="I873" s="376" t="n">
        <f aca="false">+[2]data1cf!H873</f>
        <v>16597.3712987091</v>
      </c>
      <c r="J873" s="376" t="n">
        <f aca="false">+[2]data1cf!I873</f>
        <v>15880.8305829955</v>
      </c>
      <c r="K873" s="376" t="n">
        <f aca="false">+[2]data1cf!J873</f>
        <v>15255.5157871469</v>
      </c>
      <c r="L873" s="376" t="n">
        <f aca="false">+[2]data1cf!K873</f>
        <v>14459.3480933375</v>
      </c>
      <c r="M873" s="376" t="n">
        <f aca="false">+[2]data1cf!L873</f>
        <v>13764.6275614827</v>
      </c>
      <c r="N873" s="376" t="n">
        <f aca="false">+[2]data1cf!M873</f>
        <v>13037.9506121269</v>
      </c>
      <c r="O873" s="376" t="n">
        <f aca="false">+[2]data1cf!N873</f>
        <v>12402.7995285723</v>
      </c>
      <c r="P873" s="376" t="n">
        <f aca="false">+[2]data1cf!O873</f>
        <v>13409.7777893697</v>
      </c>
      <c r="Q873" s="376" t="n">
        <f aca="false">+[2]data1cf!P873</f>
        <v>14667.1122117078</v>
      </c>
      <c r="R873" s="376" t="n">
        <f aca="false">+[2]data1cf!Q873</f>
        <v>13170.5224786396</v>
      </c>
      <c r="S873" s="376" t="n">
        <f aca="false">+[2]data1cf!R873</f>
        <v>9607.95949694894</v>
      </c>
      <c r="T873" s="376" t="n">
        <f aca="false">+[2]data1cf!S873</f>
        <v>9060.32925434906</v>
      </c>
      <c r="U873" s="376" t="n">
        <f aca="false">+[2]data1cf!T873</f>
        <v>8512.725927409</v>
      </c>
      <c r="V873" s="376" t="n">
        <f aca="false">+[2]data1cf!U873</f>
        <v>7965.15032359857</v>
      </c>
      <c r="W873" s="376" t="n">
        <f aca="false">+[2]data1cf!V873</f>
        <v>11303.1043825562</v>
      </c>
      <c r="X873" s="376" t="n">
        <f aca="false">+[2]data1cf!W873</f>
        <v>10755.5867450375</v>
      </c>
      <c r="Y873" s="376" t="n">
        <f aca="false">+[2]data1cf!X873</f>
        <v>10208.099401331</v>
      </c>
      <c r="Z873" s="376" t="n">
        <f aca="false">+[2]data1cf!Y873</f>
        <v>9660.6432602512</v>
      </c>
      <c r="AA873" s="376" t="n">
        <f aca="false">+[2]data1cf!Z873</f>
        <v>9113.21925787681</v>
      </c>
      <c r="AB873" s="376"/>
      <c r="AC873" s="377" t="n">
        <f aca="false">XNPV(0.1,B873:AA873,$B$1:$AA$1)</f>
        <v>41043.4734947405</v>
      </c>
      <c r="AD873" s="377" t="n">
        <f aca="false">SUMPRODUCT(B873:AA873,$B$1010:$AA$1010)</f>
        <v>75907.303841963</v>
      </c>
      <c r="AE873" s="378" t="n">
        <f aca="false">SUMPRODUCT(B873:AA873,$B$1012:$AA$1012)</f>
        <v>55843.9128373045</v>
      </c>
      <c r="AF873" s="379" t="n">
        <f aca="false">XIRR(B873:AA873,$B$1:$AA$1)</f>
        <v>0.157800804869306</v>
      </c>
      <c r="AG873" s="380" t="n">
        <f aca="false">1-EXP(-(1/0.25)*(AD873/ABS($AD$1010)))</f>
        <v>0.982525045786197</v>
      </c>
    </row>
    <row r="874" customFormat="false" ht="12.75" hidden="false" customHeight="false" outlineLevel="0" collapsed="false">
      <c r="A874" s="371"/>
      <c r="B874" s="376" t="n">
        <f aca="false">+[2]data1cf!A874</f>
        <v>-99351.4358217021</v>
      </c>
      <c r="C874" s="376" t="n">
        <f aca="false">+[2]data1cf!B874</f>
        <v>13995.652940414</v>
      </c>
      <c r="D874" s="376" t="n">
        <f aca="false">+[2]data1cf!C874</f>
        <v>21713.5719593389</v>
      </c>
      <c r="E874" s="376" t="n">
        <f aca="false">+[2]data1cf!D874</f>
        <v>20504.9178662076</v>
      </c>
      <c r="F874" s="376" t="n">
        <f aca="false">+[2]data1cf!E874</f>
        <v>19015.8310636526</v>
      </c>
      <c r="G874" s="376" t="n">
        <f aca="false">+[2]data1cf!F874</f>
        <v>18020.9204194871</v>
      </c>
      <c r="H874" s="376" t="n">
        <f aca="false">+[2]data1cf!G874</f>
        <v>16768.860166696</v>
      </c>
      <c r="I874" s="376" t="n">
        <f aca="false">+[2]data1cf!H874</f>
        <v>15778.8227040817</v>
      </c>
      <c r="J874" s="376" t="n">
        <f aca="false">+[2]data1cf!I874</f>
        <v>15101.7591472056</v>
      </c>
      <c r="K874" s="376" t="n">
        <f aca="false">+[2]data1cf!J874</f>
        <v>14511.2526046072</v>
      </c>
      <c r="L874" s="376" t="n">
        <f aca="false">+[2]data1cf!K874</f>
        <v>13758.5919420784</v>
      </c>
      <c r="M874" s="376" t="n">
        <f aca="false">+[2]data1cf!L874</f>
        <v>13102.146405883</v>
      </c>
      <c r="N874" s="376" t="n">
        <f aca="false">+[2]data1cf!M874</f>
        <v>12415.5050619355</v>
      </c>
      <c r="O874" s="376" t="n">
        <f aca="false">+[2]data1cf!N874</f>
        <v>11815.7160072742</v>
      </c>
      <c r="P874" s="376" t="n">
        <f aca="false">+[2]data1cf!O874</f>
        <v>12766.8467591292</v>
      </c>
      <c r="Q874" s="376" t="n">
        <f aca="false">+[2]data1cf!P874</f>
        <v>13954.9094853668</v>
      </c>
      <c r="R874" s="376" t="n">
        <f aca="false">+[2]data1cf!Q874</f>
        <v>12540.7730020739</v>
      </c>
      <c r="S874" s="376" t="n">
        <f aca="false">+[2]data1cf!R874</f>
        <v>9174.48618670949</v>
      </c>
      <c r="T874" s="376" t="n">
        <f aca="false">+[2]data1cf!S874</f>
        <v>8657.02713410237</v>
      </c>
      <c r="U874" s="376" t="n">
        <f aca="false">+[2]data1cf!T874</f>
        <v>8139.59351426128</v>
      </c>
      <c r="V874" s="376" t="n">
        <f aca="false">+[2]data1cf!U874</f>
        <v>7622.18609016922</v>
      </c>
      <c r="W874" s="376" t="n">
        <f aca="false">+[2]data1cf!V874</f>
        <v>10776.2386070538</v>
      </c>
      <c r="X874" s="376" t="n">
        <f aca="false">+[2]data1cf!W874</f>
        <v>10258.8859556534</v>
      </c>
      <c r="Y874" s="376" t="n">
        <f aca="false">+[2]data1cf!X874</f>
        <v>9741.56192905516</v>
      </c>
      <c r="Z874" s="376" t="n">
        <f aca="false">+[2]data1cf!Y874</f>
        <v>9224.26738600326</v>
      </c>
      <c r="AA874" s="376" t="n">
        <f aca="false">+[2]data1cf!Z874</f>
        <v>8707.00321100405</v>
      </c>
      <c r="AB874" s="376"/>
      <c r="AC874" s="377" t="n">
        <f aca="false">XNPV(0.1,B874:AA874,$B$1:$AA$1)</f>
        <v>39679.9623565683</v>
      </c>
      <c r="AD874" s="377" t="n">
        <f aca="false">SUMPRODUCT(B874:AA874,$B$1010:$AA$1010)</f>
        <v>72842.9460615727</v>
      </c>
      <c r="AE874" s="378" t="n">
        <f aca="false">SUMPRODUCT(B874:AA874,$B$1012:$AA$1012)</f>
        <v>53745.9366330893</v>
      </c>
      <c r="AF874" s="379" t="n">
        <f aca="false">XIRR(B874:AA874,$B$1:$AA$1)</f>
        <v>0.15904096128495</v>
      </c>
      <c r="AG874" s="380" t="n">
        <f aca="false">1-EXP(-(1/0.25)*(AD874/ABS($AD$1010)))</f>
        <v>0.979423607012852</v>
      </c>
    </row>
    <row r="875" customFormat="false" ht="12.75" hidden="false" customHeight="false" outlineLevel="0" collapsed="false">
      <c r="A875" s="371"/>
      <c r="B875" s="376" t="n">
        <f aca="false">+[2]data1cf!A875</f>
        <v>-108945.961750236</v>
      </c>
      <c r="C875" s="376" t="n">
        <f aca="false">+[2]data1cf!B875</f>
        <v>15181.0903389299</v>
      </c>
      <c r="D875" s="376" t="n">
        <f aca="false">+[2]data1cf!C875</f>
        <v>23650.922532402</v>
      </c>
      <c r="E875" s="376" t="n">
        <f aca="false">+[2]data1cf!D875</f>
        <v>22348.9291729501</v>
      </c>
      <c r="F875" s="376" t="n">
        <f aca="false">+[2]data1cf!E875</f>
        <v>20684.1771599043</v>
      </c>
      <c r="G875" s="376" t="n">
        <f aca="false">+[2]data1cf!F875</f>
        <v>19592.5789283709</v>
      </c>
      <c r="H875" s="376" t="n">
        <f aca="false">+[2]data1cf!G875</f>
        <v>18220.2127152128</v>
      </c>
      <c r="I875" s="376" t="n">
        <f aca="false">+[2]data1cf!H875</f>
        <v>17134.5657626429</v>
      </c>
      <c r="J875" s="376" t="n">
        <f aca="false">+[2]data1cf!I875</f>
        <v>16392.1171028945</v>
      </c>
      <c r="K875" s="376" t="n">
        <f aca="false">+[2]data1cf!J875</f>
        <v>15743.9584574958</v>
      </c>
      <c r="L875" s="376" t="n">
        <f aca="false">+[2]data1cf!K875</f>
        <v>14919.238107803</v>
      </c>
      <c r="M875" s="376" t="n">
        <f aca="false">+[2]data1cf!L875</f>
        <v>14199.3985837341</v>
      </c>
      <c r="N875" s="376" t="n">
        <f aca="false">+[2]data1cf!M875</f>
        <v>13446.4471948072</v>
      </c>
      <c r="O875" s="376" t="n">
        <f aca="false">+[2]data1cf!N875</f>
        <v>12788.0888315876</v>
      </c>
      <c r="P875" s="376" t="n">
        <f aca="false">+[2]data1cf!O875</f>
        <v>13831.7185176335</v>
      </c>
      <c r="Q875" s="376" t="n">
        <f aca="false">+[2]data1cf!P875</f>
        <v>15134.5143480014</v>
      </c>
      <c r="R875" s="376" t="n">
        <f aca="false">+[2]data1cf!Q875</f>
        <v>13583.8124588517</v>
      </c>
      <c r="S875" s="376" t="n">
        <f aca="false">+[2]data1cf!R875</f>
        <v>9892.43798002505</v>
      </c>
      <c r="T875" s="376" t="n">
        <f aca="false">+[2]data1cf!S875</f>
        <v>9325.0070849767</v>
      </c>
      <c r="U875" s="376" t="n">
        <f aca="false">+[2]data1cf!T875</f>
        <v>8757.60407877697</v>
      </c>
      <c r="V875" s="376" t="n">
        <f aca="false">+[2]data1cf!U875</f>
        <v>8190.22979809135</v>
      </c>
      <c r="W875" s="376" t="n">
        <f aca="false">+[2]data1cf!V875</f>
        <v>11648.8741752034</v>
      </c>
      <c r="X875" s="376" t="n">
        <f aca="false">+[2]data1cf!W875</f>
        <v>11081.5599566953</v>
      </c>
      <c r="Y875" s="376" t="n">
        <f aca="false">+[2]data1cf!X875</f>
        <v>10514.2771273319</v>
      </c>
      <c r="Z875" s="376" t="n">
        <f aca="false">+[2]data1cf!Y875</f>
        <v>9947.02662878775</v>
      </c>
      <c r="AA875" s="376" t="n">
        <f aca="false">+[2]data1cf!Z875</f>
        <v>9379.80943098736</v>
      </c>
      <c r="AB875" s="376"/>
      <c r="AC875" s="377" t="n">
        <f aca="false">XNPV(0.1,B875:AA875,$B$1:$AA$1)</f>
        <v>42019.3080004152</v>
      </c>
      <c r="AD875" s="377" t="n">
        <f aca="false">SUMPRODUCT(B875:AA875,$B$1010:$AA$1010)</f>
        <v>78007.8815581985</v>
      </c>
      <c r="AE875" s="378" t="n">
        <f aca="false">SUMPRODUCT(B875:AA875,$B$1012:$AA$1012)</f>
        <v>57306.7848488565</v>
      </c>
      <c r="AF875" s="379" t="n">
        <f aca="false">XIRR(B875:AA875,$B$1:$AA$1)</f>
        <v>0.15718894020399</v>
      </c>
      <c r="AG875" s="380" t="n">
        <f aca="false">1-EXP(-(1/0.25)*(AD875/ABS($AD$1010)))</f>
        <v>0.984376492366594</v>
      </c>
    </row>
    <row r="876" customFormat="false" ht="12.75" hidden="false" customHeight="false" outlineLevel="0" collapsed="false">
      <c r="A876" s="371"/>
      <c r="B876" s="376" t="n">
        <f aca="false">+[2]data1cf!A876</f>
        <v>-101914.890246762</v>
      </c>
      <c r="C876" s="376" t="n">
        <f aca="false">+[2]data1cf!B876</f>
        <v>14315.188568451</v>
      </c>
      <c r="D876" s="376" t="n">
        <f aca="false">+[2]data1cf!C876</f>
        <v>22289.5019651025</v>
      </c>
      <c r="E876" s="376" t="n">
        <f aca="false">+[2]data1cf!D876</f>
        <v>20948.0699222962</v>
      </c>
      <c r="F876" s="376" t="n">
        <f aca="false">+[2]data1cf!E876</f>
        <v>19461.5778587338</v>
      </c>
      <c r="G876" s="376" t="n">
        <f aca="false">+[2]data1cf!F876</f>
        <v>18440.8343359526</v>
      </c>
      <c r="H876" s="376" t="n">
        <f aca="false">+[2]data1cf!G876</f>
        <v>17156.630874757</v>
      </c>
      <c r="I876" s="376" t="n">
        <f aca="false">+[2]data1cf!H876</f>
        <v>16141.0485783562</v>
      </c>
      <c r="J876" s="376" t="n">
        <f aca="false">+[2]data1cf!I876</f>
        <v>15446.5155047433</v>
      </c>
      <c r="K876" s="376" t="n">
        <f aca="false">+[2]data1cf!J876</f>
        <v>14840.6055394913</v>
      </c>
      <c r="L876" s="376" t="n">
        <f aca="false">+[2]data1cf!K876</f>
        <v>14068.6920524556</v>
      </c>
      <c r="M876" s="376" t="n">
        <f aca="false">+[2]data1cf!L876</f>
        <v>13395.3089833433</v>
      </c>
      <c r="N876" s="376" t="n">
        <f aca="false">+[2]data1cf!M876</f>
        <v>12690.9509976884</v>
      </c>
      <c r="O876" s="376" t="n">
        <f aca="false">+[2]data1cf!N876</f>
        <v>12075.5134623919</v>
      </c>
      <c r="P876" s="376" t="n">
        <f aca="false">+[2]data1cf!O876</f>
        <v>13051.3579733144</v>
      </c>
      <c r="Q876" s="376" t="n">
        <f aca="false">+[2]data1cf!P876</f>
        <v>14270.0749586238</v>
      </c>
      <c r="R876" s="376" t="n">
        <f aca="false">+[2]data1cf!Q876</f>
        <v>12819.4510869429</v>
      </c>
      <c r="S876" s="376" t="n">
        <f aca="false">+[2]data1cf!R876</f>
        <v>9366.30772278776</v>
      </c>
      <c r="T876" s="376" t="n">
        <f aca="false">+[2]data1cf!S876</f>
        <v>8835.49725067451</v>
      </c>
      <c r="U876" s="376" t="n">
        <f aca="false">+[2]data1cf!T876</f>
        <v>8304.71286754061</v>
      </c>
      <c r="V876" s="376" t="n">
        <f aca="false">+[2]data1cf!U876</f>
        <v>7773.95535605547</v>
      </c>
      <c r="W876" s="376" t="n">
        <f aca="false">+[2]data1cf!V876</f>
        <v>11009.3883765474</v>
      </c>
      <c r="X876" s="376" t="n">
        <f aca="false">+[2]data1cf!W876</f>
        <v>10478.6870509926</v>
      </c>
      <c r="Y876" s="376" t="n">
        <f aca="false">+[2]data1cf!X876</f>
        <v>9948.01508881394</v>
      </c>
      <c r="Z876" s="376" t="n">
        <f aca="false">+[2]data1cf!Y876</f>
        <v>9417.37337091269</v>
      </c>
      <c r="AA876" s="376" t="n">
        <f aca="false">+[2]data1cf!Z876</f>
        <v>8886.76280461717</v>
      </c>
      <c r="AB876" s="376"/>
      <c r="AC876" s="377" t="n">
        <f aca="false">XNPV(0.1,B876:AA876,$B$1:$AA$1)</f>
        <v>40318.518510695</v>
      </c>
      <c r="AD876" s="377" t="n">
        <f aca="false">SUMPRODUCT(B876:AA876,$B$1010:$AA$1010)</f>
        <v>74235.8775936541</v>
      </c>
      <c r="AE876" s="378" t="n">
        <f aca="false">SUMPRODUCT(B876:AA876,$B$1012:$AA$1012)</f>
        <v>54710.581743183</v>
      </c>
      <c r="AF876" s="379" t="n">
        <f aca="false">XIRR(B876:AA876,$B$1:$AA$1)</f>
        <v>0.158540476231719</v>
      </c>
      <c r="AG876" s="380" t="n">
        <f aca="false">1-EXP(-(1/0.25)*(AD876/ABS($AD$1010)))</f>
        <v>0.980896329110073</v>
      </c>
    </row>
    <row r="877" customFormat="false" ht="12.75" hidden="false" customHeight="false" outlineLevel="0" collapsed="false">
      <c r="A877" s="371"/>
      <c r="B877" s="376" t="n">
        <f aca="false">+[2]data1cf!A877</f>
        <v>-103980.106052524</v>
      </c>
      <c r="C877" s="376" t="n">
        <f aca="false">+[2]data1cf!B877</f>
        <v>14582.4954060686</v>
      </c>
      <c r="D877" s="376" t="n">
        <f aca="false">+[2]data1cf!C877</f>
        <v>22656.4637326241</v>
      </c>
      <c r="E877" s="376" t="n">
        <f aca="false">+[2]data1cf!D877</f>
        <v>21371.8733835204</v>
      </c>
      <c r="F877" s="376" t="n">
        <f aca="false">+[2]data1cf!E877</f>
        <v>19820.6883299676</v>
      </c>
      <c r="G877" s="376" t="n">
        <f aca="false">+[2]data1cf!F877</f>
        <v>18779.1328634657</v>
      </c>
      <c r="H877" s="376" t="n">
        <f aca="false">+[2]data1cf!G877</f>
        <v>17469.0336182856</v>
      </c>
      <c r="I877" s="376" t="n">
        <f aca="false">+[2]data1cf!H877</f>
        <v>16432.871437969</v>
      </c>
      <c r="J877" s="376" t="n">
        <f aca="false">+[2]data1cf!I877</f>
        <v>15724.2642611727</v>
      </c>
      <c r="K877" s="376" t="n">
        <f aca="false">+[2]data1cf!J877</f>
        <v>15105.9447162473</v>
      </c>
      <c r="L877" s="376" t="n">
        <f aca="false">+[2]data1cf!K877</f>
        <v>14318.5204258642</v>
      </c>
      <c r="M877" s="376" t="n">
        <f aca="false">+[2]data1cf!L877</f>
        <v>13631.4918398476</v>
      </c>
      <c r="N877" s="376" t="n">
        <f aca="false">+[2]data1cf!M877</f>
        <v>12912.8606577896</v>
      </c>
      <c r="O877" s="376" t="n">
        <f aca="false">+[2]data1cf!N877</f>
        <v>12284.8161148444</v>
      </c>
      <c r="P877" s="376" t="n">
        <f aca="false">+[2]data1cf!O877</f>
        <v>13280.5709644674</v>
      </c>
      <c r="Q877" s="376" t="n">
        <f aca="false">+[2]data1cf!P877</f>
        <v>14523.9841798832</v>
      </c>
      <c r="R877" s="376" t="n">
        <f aca="false">+[2]data1cf!Q877</f>
        <v>13043.9646885754</v>
      </c>
      <c r="S877" s="376" t="n">
        <f aca="false">+[2]data1cf!R877</f>
        <v>9520.84640477949</v>
      </c>
      <c r="T877" s="376" t="n">
        <f aca="false">+[2]data1cf!S877</f>
        <v>8979.27952431198</v>
      </c>
      <c r="U877" s="376" t="n">
        <f aca="false">+[2]data1cf!T877</f>
        <v>8437.73926149411</v>
      </c>
      <c r="V877" s="376" t="n">
        <f aca="false">+[2]data1cf!U877</f>
        <v>7896.22641485537</v>
      </c>
      <c r="W877" s="376" t="n">
        <f aca="false">+[2]data1cf!V877</f>
        <v>11197.2226459461</v>
      </c>
      <c r="X877" s="376" t="n">
        <f aca="false">+[2]data1cf!W877</f>
        <v>10655.7671237963</v>
      </c>
      <c r="Y877" s="376" t="n">
        <f aca="false">+[2]data1cf!X877</f>
        <v>10114.3415600457</v>
      </c>
      <c r="Z877" s="376" t="n">
        <f aca="false">+[2]data1cf!Y877</f>
        <v>9572.94685344615</v>
      </c>
      <c r="AA877" s="376" t="n">
        <f aca="false">+[2]data1cf!Z877</f>
        <v>9031.58392971234</v>
      </c>
      <c r="AB877" s="376"/>
      <c r="AC877" s="377" t="n">
        <f aca="false">XNPV(0.1,B877:AA877,$B$1:$AA$1)</f>
        <v>40811.9362123899</v>
      </c>
      <c r="AD877" s="377" t="n">
        <f aca="false">SUMPRODUCT(B877:AA877,$B$1010:$AA$1010)</f>
        <v>75337.0042295659</v>
      </c>
      <c r="AE877" s="378" t="n">
        <f aca="false">SUMPRODUCT(B877:AA877,$B$1012:$AA$1012)</f>
        <v>55466.6006800423</v>
      </c>
      <c r="AF877" s="379" t="n">
        <f aca="false">XIRR(B877:AA877,$B$1:$AA$1)</f>
        <v>0.158114563730409</v>
      </c>
      <c r="AG877" s="380" t="n">
        <f aca="false">1-EXP(-(1/0.25)*(AD877/ABS($AD$1010)))</f>
        <v>0.981985551920596</v>
      </c>
    </row>
    <row r="878" customFormat="false" ht="12.75" hidden="false" customHeight="false" outlineLevel="0" collapsed="false">
      <c r="A878" s="371"/>
      <c r="B878" s="376" t="n">
        <f aca="false">+[2]data1cf!A878</f>
        <v>-92041.2518939093</v>
      </c>
      <c r="C878" s="376" t="n">
        <f aca="false">+[2]data1cf!B878</f>
        <v>13098.2979843518</v>
      </c>
      <c r="D878" s="376" t="n">
        <f aca="false">+[2]data1cf!C878</f>
        <v>20319.3851750707</v>
      </c>
      <c r="E878" s="376" t="n">
        <f aca="false">+[2]data1cf!D878</f>
        <v>19191.2086731823</v>
      </c>
      <c r="F878" s="376" t="n">
        <f aca="false">+[2]data1cf!E878</f>
        <v>17744.6982417019</v>
      </c>
      <c r="G878" s="376" t="n">
        <f aca="false">+[2]data1cf!F878</f>
        <v>16823.4550254489</v>
      </c>
      <c r="H878" s="376" t="n">
        <f aca="false">+[2]data1cf!G878</f>
        <v>15663.0573211196</v>
      </c>
      <c r="I878" s="376" t="n">
        <f aca="false">+[2]data1cf!H878</f>
        <v>14745.8658711197</v>
      </c>
      <c r="J878" s="376" t="n">
        <f aca="false">+[2]data1cf!I878</f>
        <v>14118.6200052576</v>
      </c>
      <c r="K878" s="376" t="n">
        <f aca="false">+[2]data1cf!J878</f>
        <v>13572.0392885346</v>
      </c>
      <c r="L878" s="376" t="n">
        <f aca="false">+[2]data1cf!K878</f>
        <v>12874.2817625309</v>
      </c>
      <c r="M878" s="376" t="n">
        <f aca="false">+[2]data1cf!L878</f>
        <v>12266.1368630448</v>
      </c>
      <c r="N878" s="376" t="n">
        <f aca="false">+[2]data1cf!M878</f>
        <v>11630.0179345527</v>
      </c>
      <c r="O878" s="376" t="n">
        <f aca="false">+[2]data1cf!N878</f>
        <v>11074.8535357915</v>
      </c>
      <c r="P878" s="376" t="n">
        <f aca="false">+[2]data1cf!O878</f>
        <v>11955.5082446301</v>
      </c>
      <c r="Q878" s="376" t="n">
        <f aca="false">+[2]data1cf!P878</f>
        <v>13056.15444815</v>
      </c>
      <c r="R878" s="376" t="n">
        <f aca="false">+[2]data1cf!Q878</f>
        <v>11746.0687790841</v>
      </c>
      <c r="S878" s="376" t="n">
        <f aca="false">+[2]data1cf!R878</f>
        <v>8627.47013823363</v>
      </c>
      <c r="T878" s="376" t="n">
        <f aca="false">+[2]data1cf!S878</f>
        <v>8148.08522938069</v>
      </c>
      <c r="U878" s="376" t="n">
        <f aca="false">+[2]data1cf!T878</f>
        <v>7668.7238819751</v>
      </c>
      <c r="V878" s="376" t="n">
        <f aca="false">+[2]data1cf!U878</f>
        <v>7189.3868028603</v>
      </c>
      <c r="W878" s="376" t="n">
        <f aca="false">+[2]data1cf!V878</f>
        <v>10111.3671425725</v>
      </c>
      <c r="X878" s="376" t="n">
        <f aca="false">+[2]data1cf!W878</f>
        <v>9632.08080602691</v>
      </c>
      <c r="Y878" s="376" t="n">
        <f aca="false">+[2]data1cf!X878</f>
        <v>9152.82098809788</v>
      </c>
      <c r="Z878" s="376" t="n">
        <f aca="false">+[2]data1cf!Y878</f>
        <v>8673.58848434391</v>
      </c>
      <c r="AA878" s="376" t="n">
        <f aca="false">+[2]data1cf!Z878</f>
        <v>8194.38411419028</v>
      </c>
      <c r="AB878" s="376"/>
      <c r="AC878" s="377" t="n">
        <f aca="false">XNPV(0.1,B878:AA878,$B$1:$AA$1)</f>
        <v>38039.1219220688</v>
      </c>
      <c r="AD878" s="377" t="n">
        <f aca="false">SUMPRODUCT(B878:AA878,$B$1010:$AA$1010)</f>
        <v>69064.7047317084</v>
      </c>
      <c r="AE878" s="378" t="n">
        <f aca="false">SUMPRODUCT(B878:AA878,$B$1012:$AA$1012)</f>
        <v>51183.5495228106</v>
      </c>
      <c r="AF878" s="379" t="n">
        <f aca="false">XIRR(B878:AA878,$B$1:$AA$1)</f>
        <v>0.160976650519772</v>
      </c>
      <c r="AG878" s="380" t="n">
        <f aca="false">1-EXP(-(1/0.25)*(AD878/ABS($AD$1010)))</f>
        <v>0.974831811862574</v>
      </c>
    </row>
    <row r="879" customFormat="false" ht="12.75" hidden="false" customHeight="false" outlineLevel="0" collapsed="false">
      <c r="A879" s="371"/>
      <c r="B879" s="376" t="n">
        <f aca="false">+[2]data1cf!A879</f>
        <v>-90607.8518492928</v>
      </c>
      <c r="C879" s="376" t="n">
        <f aca="false">+[2]data1cf!B879</f>
        <v>12962.9872319768</v>
      </c>
      <c r="D879" s="376" t="n">
        <f aca="false">+[2]data1cf!C879</f>
        <v>20058.4636930982</v>
      </c>
      <c r="E879" s="376" t="n">
        <f aca="false">+[2]data1cf!D879</f>
        <v>18898.726115445</v>
      </c>
      <c r="F879" s="376" t="n">
        <f aca="false">+[2]data1cf!E879</f>
        <v>17495.4511828461</v>
      </c>
      <c r="G879" s="376" t="n">
        <f aca="false">+[2]data1cf!F879</f>
        <v>16588.6528691426</v>
      </c>
      <c r="H879" s="376" t="n">
        <f aca="false">+[2]data1cf!G879</f>
        <v>15446.2285978149</v>
      </c>
      <c r="I879" s="376" t="n">
        <f aca="false">+[2]data1cf!H879</f>
        <v>14543.3209850977</v>
      </c>
      <c r="J879" s="376" t="n">
        <f aca="false">+[2]data1cf!I879</f>
        <v>13925.8435027986</v>
      </c>
      <c r="K879" s="376" t="n">
        <f aca="false">+[2]data1cf!J879</f>
        <v>13387.8758772633</v>
      </c>
      <c r="L879" s="376" t="n">
        <f aca="false">+[2]data1cf!K879</f>
        <v>12700.8839023212</v>
      </c>
      <c r="M879" s="376" t="n">
        <f aca="false">+[2]data1cf!L879</f>
        <v>12102.2099184096</v>
      </c>
      <c r="N879" s="376" t="n">
        <f aca="false">+[2]data1cf!M879</f>
        <v>11475.997557698</v>
      </c>
      <c r="O879" s="376" t="n">
        <f aca="false">+[2]data1cf!N879</f>
        <v>10929.5832785494</v>
      </c>
      <c r="P879" s="376" t="n">
        <f aca="false">+[2]data1cf!O879</f>
        <v>11796.4188599622</v>
      </c>
      <c r="Q879" s="376" t="n">
        <f aca="false">+[2]data1cf!P879</f>
        <v>12879.9242023489</v>
      </c>
      <c r="R879" s="376" t="n">
        <f aca="false">+[2]data1cf!Q879</f>
        <v>11590.2410899395</v>
      </c>
      <c r="S879" s="376" t="n">
        <f aca="false">+[2]data1cf!R879</f>
        <v>8520.20979621814</v>
      </c>
      <c r="T879" s="376" t="n">
        <f aca="false">+[2]data1cf!S879</f>
        <v>8048.29056536934</v>
      </c>
      <c r="U879" s="376" t="n">
        <f aca="false">+[2]data1cf!T879</f>
        <v>7576.39452903482</v>
      </c>
      <c r="V879" s="376" t="n">
        <f aca="false">+[2]data1cf!U879</f>
        <v>7104.52238305002</v>
      </c>
      <c r="W879" s="376" t="n">
        <f aca="false">+[2]data1cf!V879</f>
        <v>9980.99740136418</v>
      </c>
      <c r="X879" s="376" t="n">
        <f aca="false">+[2]data1cf!W879</f>
        <v>9509.17520771159</v>
      </c>
      <c r="Y879" s="376" t="n">
        <f aca="false">+[2]data1cf!X879</f>
        <v>9037.37911968917</v>
      </c>
      <c r="Z879" s="376" t="n">
        <f aca="false">+[2]data1cf!Y879</f>
        <v>8565.60992046581</v>
      </c>
      <c r="AA879" s="376" t="n">
        <f aca="false">+[2]data1cf!Z879</f>
        <v>8093.86841670551</v>
      </c>
      <c r="AB879" s="376"/>
      <c r="AC879" s="377" t="n">
        <f aca="false">XNPV(0.1,B879:AA879,$B$1:$AA$1)</f>
        <v>37738.4174442211</v>
      </c>
      <c r="AD879" s="377" t="n">
        <f aca="false">SUMPRODUCT(B879:AA879,$B$1010:$AA$1010)</f>
        <v>68343.9549364718</v>
      </c>
      <c r="AE879" s="378" t="n">
        <f aca="false">SUMPRODUCT(B879:AA879,$B$1012:$AA$1012)</f>
        <v>50701.6508642467</v>
      </c>
      <c r="AF879" s="379" t="n">
        <f aca="false">XIRR(B879:AA879,$B$1:$AA$1)</f>
        <v>0.161441316454371</v>
      </c>
      <c r="AG879" s="380" t="n">
        <f aca="false">1-EXP(-(1/0.25)*(AD879/ABS($AD$1010)))</f>
        <v>0.973845860149796</v>
      </c>
    </row>
    <row r="880" customFormat="false" ht="12.75" hidden="false" customHeight="false" outlineLevel="0" collapsed="false">
      <c r="A880" s="371"/>
      <c r="B880" s="376" t="n">
        <f aca="false">+[2]data1cf!A880</f>
        <v>-98107.4008725863</v>
      </c>
      <c r="C880" s="376" t="n">
        <f aca="false">+[2]data1cf!B880</f>
        <v>13877.989242995</v>
      </c>
      <c r="D880" s="376" t="n">
        <f aca="false">+[2]data1cf!C880</f>
        <v>21531.3430951995</v>
      </c>
      <c r="E880" s="376" t="n">
        <f aca="false">+[2]data1cf!D880</f>
        <v>20310.6588239663</v>
      </c>
      <c r="F880" s="376" t="n">
        <f aca="false">+[2]data1cf!E880</f>
        <v>18799.5117930166</v>
      </c>
      <c r="G880" s="376" t="n">
        <f aca="false">+[2]data1cf!F880</f>
        <v>17817.1377492759</v>
      </c>
      <c r="H880" s="376" t="n">
        <f aca="false">+[2]data1cf!G880</f>
        <v>16580.6764766115</v>
      </c>
      <c r="I880" s="376" t="n">
        <f aca="false">+[2]data1cf!H880</f>
        <v>15603.035827332</v>
      </c>
      <c r="J880" s="376" t="n">
        <f aca="false">+[2]data1cf!I880</f>
        <v>14934.4501623007</v>
      </c>
      <c r="K880" s="376" t="n">
        <f aca="false">+[2]data1cf!J880</f>
        <v>14351.4188437319</v>
      </c>
      <c r="L880" s="376" t="n">
        <f aca="false">+[2]data1cf!K880</f>
        <v>13608.1015057115</v>
      </c>
      <c r="M880" s="376" t="n">
        <f aca="false">+[2]data1cf!L880</f>
        <v>12959.8756915812</v>
      </c>
      <c r="N880" s="376" t="n">
        <f aca="false">+[2]data1cf!M880</f>
        <v>12281.8321683124</v>
      </c>
      <c r="O880" s="376" t="n">
        <f aca="false">+[2]data1cf!N880</f>
        <v>11689.6372634127</v>
      </c>
      <c r="P880" s="376" t="n">
        <f aca="false">+[2]data1cf!O880</f>
        <v>12628.7745194194</v>
      </c>
      <c r="Q880" s="376" t="n">
        <f aca="false">+[2]data1cf!P880</f>
        <v>13801.9608471334</v>
      </c>
      <c r="R880" s="376" t="n">
        <f aca="false">+[2]data1cf!Q880</f>
        <v>12405.5315584421</v>
      </c>
      <c r="S880" s="376" t="n">
        <f aca="false">+[2]data1cf!R880</f>
        <v>9081.39590488442</v>
      </c>
      <c r="T880" s="376" t="n">
        <f aca="false">+[2]data1cf!S880</f>
        <v>8570.41624677076</v>
      </c>
      <c r="U880" s="376" t="n">
        <f aca="false">+[2]data1cf!T880</f>
        <v>8059.46170296522</v>
      </c>
      <c r="V880" s="376" t="n">
        <f aca="false">+[2]data1cf!U880</f>
        <v>7548.53302689706</v>
      </c>
      <c r="W880" s="376" t="n">
        <f aca="false">+[2]data1cf!V880</f>
        <v>10663.091886444</v>
      </c>
      <c r="X880" s="376" t="n">
        <f aca="false">+[2]data1cf!W880</f>
        <v>10152.2172972279</v>
      </c>
      <c r="Y880" s="376" t="n">
        <f aca="false">+[2]data1cf!X880</f>
        <v>9641.37097438689</v>
      </c>
      <c r="Z880" s="376" t="n">
        <f aca="false">+[2]data1cf!Y880</f>
        <v>9130.55376591219</v>
      </c>
      <c r="AA880" s="376" t="n">
        <f aca="false">+[2]data1cf!Z880</f>
        <v>8619.7665452348</v>
      </c>
      <c r="AB880" s="376"/>
      <c r="AC880" s="377" t="n">
        <f aca="false">XNPV(0.1,B880:AA880,$B$1:$AA$1)</f>
        <v>39500.0683356069</v>
      </c>
      <c r="AD880" s="377" t="n">
        <f aca="false">SUMPRODUCT(B880:AA880,$B$1010:$AA$1010)</f>
        <v>72307.7388236053</v>
      </c>
      <c r="AE880" s="378" t="n">
        <f aca="false">SUMPRODUCT(B880:AA880,$B$1012:$AA$1012)</f>
        <v>53414.2383494006</v>
      </c>
      <c r="AF880" s="379" t="n">
        <f aca="false">XIRR(B880:AA880,$B$1:$AA$1)</f>
        <v>0.159534962087673</v>
      </c>
      <c r="AG880" s="380" t="n">
        <f aca="false">1-EXP(-(1/0.25)*(AD880/ABS($AD$1010)))</f>
        <v>0.978828012969125</v>
      </c>
    </row>
    <row r="881" customFormat="false" ht="12.75" hidden="false" customHeight="false" outlineLevel="0" collapsed="false">
      <c r="A881" s="371"/>
      <c r="B881" s="376" t="n">
        <f aca="false">+[2]data1cf!A881</f>
        <v>-93898.7728321582</v>
      </c>
      <c r="C881" s="376" t="n">
        <f aca="false">+[2]data1cf!B881</f>
        <v>13382.6975328795</v>
      </c>
      <c r="D881" s="376" t="n">
        <f aca="false">+[2]data1cf!C881</f>
        <v>20623.5116287141</v>
      </c>
      <c r="E881" s="376" t="n">
        <f aca="false">+[2]data1cf!D881</f>
        <v>19458.8757949225</v>
      </c>
      <c r="F881" s="376" t="n">
        <f aca="false">+[2]data1cf!E881</f>
        <v>18067.6936485742</v>
      </c>
      <c r="G881" s="376" t="n">
        <f aca="false">+[2]data1cf!F881</f>
        <v>17127.7315066189</v>
      </c>
      <c r="H881" s="376" t="n">
        <f aca="false">+[2]data1cf!G881</f>
        <v>15944.0423085731</v>
      </c>
      <c r="I881" s="376" t="n">
        <f aca="false">+[2]data1cf!H881</f>
        <v>15008.3406548579</v>
      </c>
      <c r="J881" s="376" t="n">
        <f aca="false">+[2]data1cf!I881</f>
        <v>14368.4360918868</v>
      </c>
      <c r="K881" s="376" t="n">
        <f aca="false">+[2]data1cf!J881</f>
        <v>13810.6938035673</v>
      </c>
      <c r="L881" s="376" t="n">
        <f aca="false">+[2]data1cf!K881</f>
        <v>13098.9853665224</v>
      </c>
      <c r="M881" s="376" t="n">
        <f aca="false">+[2]data1cf!L881</f>
        <v>12478.5672540906</v>
      </c>
      <c r="N881" s="376" t="n">
        <f aca="false">+[2]data1cf!M881</f>
        <v>11829.6105577002</v>
      </c>
      <c r="O881" s="376" t="n">
        <f aca="false">+[2]data1cf!N881</f>
        <v>11263.1070143271</v>
      </c>
      <c r="P881" s="376" t="n">
        <f aca="false">+[2]data1cf!O881</f>
        <v>12161.6697165679</v>
      </c>
      <c r="Q881" s="376" t="n">
        <f aca="false">+[2]data1cf!P881</f>
        <v>13284.5284968028</v>
      </c>
      <c r="R881" s="376" t="n">
        <f aca="false">+[2]data1cf!Q881</f>
        <v>11948.0034702629</v>
      </c>
      <c r="S881" s="376" t="n">
        <f aca="false">+[2]data1cf!R881</f>
        <v>8766.46715576954</v>
      </c>
      <c r="T881" s="376" t="n">
        <f aca="false">+[2]data1cf!S881</f>
        <v>8277.40759031043</v>
      </c>
      <c r="U881" s="376" t="n">
        <f aca="false">+[2]data1cf!T881</f>
        <v>7788.37206180158</v>
      </c>
      <c r="V881" s="376" t="n">
        <f aca="false">+[2]data1cf!U881</f>
        <v>7299.36129135148</v>
      </c>
      <c r="W881" s="376" t="n">
        <f aca="false">+[2]data1cf!V881</f>
        <v>10280.3112729415</v>
      </c>
      <c r="X881" s="376" t="n">
        <f aca="false">+[2]data1cf!W881</f>
        <v>9791.35226911648</v>
      </c>
      <c r="Y881" s="376" t="n">
        <f aca="false">+[2]data1cf!X881</f>
        <v>9302.42031909073</v>
      </c>
      <c r="Z881" s="376" t="n">
        <f aca="false">+[2]data1cf!Y881</f>
        <v>8813.51623447824</v>
      </c>
      <c r="AA881" s="376" t="n">
        <f aca="false">+[2]data1cf!Z881</f>
        <v>8324.64085124141</v>
      </c>
      <c r="AB881" s="376"/>
      <c r="AC881" s="377" t="n">
        <f aca="false">XNPV(0.1,B881:AA881,$B$1:$AA$1)</f>
        <v>38416.2069382823</v>
      </c>
      <c r="AD881" s="377" t="n">
        <f aca="false">SUMPRODUCT(B881:AA881,$B$1010:$AA$1010)</f>
        <v>69976.8466322897</v>
      </c>
      <c r="AE881" s="378" t="n">
        <f aca="false">SUMPRODUCT(B881:AA881,$B$1012:$AA$1012)</f>
        <v>51790.0930336001</v>
      </c>
      <c r="AF881" s="379" t="n">
        <f aca="false">XIRR(B881:AA881,$B$1:$AA$1)</f>
        <v>0.160390168615725</v>
      </c>
      <c r="AG881" s="380" t="n">
        <f aca="false">1-EXP(-(1/0.25)*(AD881/ABS($AD$1010)))</f>
        <v>0.976026474631501</v>
      </c>
    </row>
    <row r="882" customFormat="false" ht="12.75" hidden="false" customHeight="false" outlineLevel="0" collapsed="false">
      <c r="A882" s="371"/>
      <c r="B882" s="376" t="n">
        <f aca="false">+[2]data1cf!A882</f>
        <v>-100921.121650014</v>
      </c>
      <c r="C882" s="376" t="n">
        <f aca="false">+[2]data1cf!B882</f>
        <v>14189.4155229681</v>
      </c>
      <c r="D882" s="376" t="n">
        <f aca="false">+[2]data1cf!C882</f>
        <v>22051.2254292666</v>
      </c>
      <c r="E882" s="376" t="n">
        <f aca="false">+[2]data1cf!D882</f>
        <v>20800.7287723128</v>
      </c>
      <c r="F882" s="376" t="n">
        <f aca="false">+[2]data1cf!E882</f>
        <v>19288.7762037786</v>
      </c>
      <c r="G882" s="376" t="n">
        <f aca="false">+[2]data1cf!F882</f>
        <v>18278.0472548011</v>
      </c>
      <c r="H882" s="376" t="n">
        <f aca="false">+[2]data1cf!G882</f>
        <v>17006.3046787293</v>
      </c>
      <c r="I882" s="376" t="n">
        <f aca="false">+[2]data1cf!H882</f>
        <v>16000.6252904427</v>
      </c>
      <c r="J882" s="376" t="n">
        <f aca="false">+[2]data1cf!I882</f>
        <v>15312.8645849919</v>
      </c>
      <c r="K882" s="376" t="n">
        <f aca="false">+[2]data1cf!J882</f>
        <v>14712.9260298676</v>
      </c>
      <c r="L882" s="376" t="n">
        <f aca="false">+[2]data1cf!K882</f>
        <v>13948.4762418961</v>
      </c>
      <c r="M882" s="376" t="n">
        <f aca="false">+[2]data1cf!L882</f>
        <v>13281.6593079781</v>
      </c>
      <c r="N882" s="376" t="n">
        <f aca="false">+[2]data1cf!M882</f>
        <v>12584.1694928654</v>
      </c>
      <c r="O882" s="376" t="n">
        <f aca="false">+[2]data1cf!N882</f>
        <v>11974.7983687718</v>
      </c>
      <c r="P882" s="376" t="n">
        <f aca="false">+[2]data1cf!O882</f>
        <v>12941.0621524425</v>
      </c>
      <c r="Q882" s="376" t="n">
        <f aca="false">+[2]data1cf!P882</f>
        <v>14147.8954702584</v>
      </c>
      <c r="R882" s="376" t="n">
        <f aca="false">+[2]data1cf!Q882</f>
        <v>12711.4165821601</v>
      </c>
      <c r="S882" s="376" t="n">
        <f aca="false">+[2]data1cf!R882</f>
        <v>9291.94470042586</v>
      </c>
      <c r="T882" s="376" t="n">
        <f aca="false">+[2]data1cf!S882</f>
        <v>8766.31014300704</v>
      </c>
      <c r="U882" s="376" t="n">
        <f aca="false">+[2]data1cf!T882</f>
        <v>8240.70142017484</v>
      </c>
      <c r="V882" s="376" t="n">
        <f aca="false">+[2]data1cf!U882</f>
        <v>7715.11930696687</v>
      </c>
      <c r="W882" s="376" t="n">
        <f aca="false">+[2]data1cf!V882</f>
        <v>10919.0037311265</v>
      </c>
      <c r="X882" s="376" t="n">
        <f aca="false">+[2]data1cf!W882</f>
        <v>10393.4772559818</v>
      </c>
      <c r="Y882" s="376" t="n">
        <f aca="false">+[2]data1cf!X882</f>
        <v>9867.97985789198</v>
      </c>
      <c r="Z882" s="376" t="n">
        <f aca="false">+[2]data1cf!Y882</f>
        <v>9342.51240916865</v>
      </c>
      <c r="AA882" s="376" t="n">
        <f aca="false">+[2]data1cf!Z882</f>
        <v>8817.0758082928</v>
      </c>
      <c r="AB882" s="376"/>
      <c r="AC882" s="377" t="n">
        <f aca="false">XNPV(0.1,B882:AA882,$B$1:$AA$1)</f>
        <v>40075.2131993407</v>
      </c>
      <c r="AD882" s="377" t="n">
        <f aca="false">SUMPRODUCT(B882:AA882,$B$1010:$AA$1010)</f>
        <v>73701.3989044128</v>
      </c>
      <c r="AE882" s="378" t="n">
        <f aca="false">SUMPRODUCT(B882:AA882,$B$1012:$AA$1012)</f>
        <v>54341.5916873101</v>
      </c>
      <c r="AF882" s="379" t="n">
        <f aca="false">XIRR(B882:AA882,$B$1:$AA$1)</f>
        <v>0.158737345184055</v>
      </c>
      <c r="AG882" s="380" t="n">
        <f aca="false">1-EXP(-(1/0.25)*(AD882/ABS($AD$1010)))</f>
        <v>0.980344127245558</v>
      </c>
    </row>
    <row r="883" customFormat="false" ht="12.75" hidden="false" customHeight="false" outlineLevel="0" collapsed="false">
      <c r="A883" s="371"/>
      <c r="B883" s="376" t="n">
        <f aca="false">+[2]data1cf!A883</f>
        <v>-111201.986448547</v>
      </c>
      <c r="C883" s="376" t="n">
        <f aca="false">+[2]data1cf!B883</f>
        <v>15409.3560026364</v>
      </c>
      <c r="D883" s="376" t="n">
        <f aca="false">+[2]data1cf!C883</f>
        <v>24076.0248180732</v>
      </c>
      <c r="E883" s="376" t="n">
        <f aca="false">+[2]data1cf!D883</f>
        <v>22702.8491626916</v>
      </c>
      <c r="F883" s="376" t="n">
        <f aca="false">+[2]data1cf!E883</f>
        <v>21076.4664743019</v>
      </c>
      <c r="G883" s="376" t="n">
        <f aca="false">+[2]data1cf!F883</f>
        <v>19962.1334472459</v>
      </c>
      <c r="H883" s="376" t="n">
        <f aca="false">+[2]data1cf!G883</f>
        <v>18561.4788934273</v>
      </c>
      <c r="I883" s="376" t="n">
        <f aca="false">+[2]data1cf!H883</f>
        <v>17453.3506455501</v>
      </c>
      <c r="J883" s="376" t="n">
        <f aca="false">+[2]data1cf!I883</f>
        <v>16695.5275516628</v>
      </c>
      <c r="K883" s="376" t="n">
        <f aca="false">+[2]data1cf!J883</f>
        <v>16033.8127838673</v>
      </c>
      <c r="L883" s="376" t="n">
        <f aca="false">+[2]data1cf!K883</f>
        <v>15192.1485606361</v>
      </c>
      <c r="M883" s="376" t="n">
        <f aca="false">+[2]data1cf!L883</f>
        <v>14457.4027865417</v>
      </c>
      <c r="N883" s="376" t="n">
        <f aca="false">+[2]data1cf!M883</f>
        <v>13688.8594756861</v>
      </c>
      <c r="O883" s="376" t="n">
        <f aca="false">+[2]data1cf!N883</f>
        <v>13016.7293213791</v>
      </c>
      <c r="P883" s="376" t="n">
        <f aca="false">+[2]data1cf!O883</f>
        <v>14082.108897066</v>
      </c>
      <c r="Q883" s="376" t="n">
        <f aca="false">+[2]data1cf!P883</f>
        <v>15411.8826853401</v>
      </c>
      <c r="R883" s="376" t="n">
        <f aca="false">+[2]data1cf!Q883</f>
        <v>13829.0692639645</v>
      </c>
      <c r="S883" s="376" t="n">
        <f aca="false">+[2]data1cf!R883</f>
        <v>10061.2547605498</v>
      </c>
      <c r="T883" s="376" t="n">
        <f aca="false">+[2]data1cf!S883</f>
        <v>9482.07365380707</v>
      </c>
      <c r="U883" s="376" t="n">
        <f aca="false">+[2]data1cf!T883</f>
        <v>8902.92101342801</v>
      </c>
      <c r="V883" s="376" t="n">
        <f aca="false">+[2]data1cf!U883</f>
        <v>8323.79769340352</v>
      </c>
      <c r="W883" s="376" t="n">
        <f aca="false">+[2]data1cf!V883</f>
        <v>11854.0627805639</v>
      </c>
      <c r="X883" s="376" t="n">
        <f aca="false">+[2]data1cf!W883</f>
        <v>11275.0007664688</v>
      </c>
      <c r="Y883" s="376" t="n">
        <f aca="false">+[2]data1cf!X883</f>
        <v>10695.9707915168</v>
      </c>
      <c r="Z883" s="376" t="n">
        <f aca="false">+[2]data1cf!Y883</f>
        <v>10116.9738168823</v>
      </c>
      <c r="AA883" s="376" t="n">
        <f aca="false">+[2]data1cf!Z883</f>
        <v>9538.01083257464</v>
      </c>
      <c r="AB883" s="376"/>
      <c r="AC883" s="377" t="n">
        <f aca="false">XNPV(0.1,B883:AA883,$B$1:$AA$1)</f>
        <v>42438.4928983186</v>
      </c>
      <c r="AD883" s="377" t="n">
        <f aca="false">SUMPRODUCT(B883:AA883,$B$1010:$AA$1010)</f>
        <v>79079.1660679039</v>
      </c>
      <c r="AE883" s="378" t="n">
        <f aca="false">SUMPRODUCT(B883:AA883,$B$1012:$AA$1012)</f>
        <v>58005.9057407652</v>
      </c>
      <c r="AF883" s="379" t="n">
        <f aca="false">XIRR(B883:AA883,$B$1:$AA$1)</f>
        <v>0.15658754097763</v>
      </c>
      <c r="AG883" s="380" t="n">
        <f aca="false">1-EXP(-(1/0.25)*(AD883/ABS($AD$1010)))</f>
        <v>0.985243829927065</v>
      </c>
    </row>
    <row r="884" customFormat="false" ht="12.75" hidden="false" customHeight="false" outlineLevel="0" collapsed="false">
      <c r="A884" s="371"/>
      <c r="B884" s="376" t="n">
        <f aca="false">+[2]data1cf!A884</f>
        <v>-103405.120532694</v>
      </c>
      <c r="C884" s="376" t="n">
        <f aca="false">+[2]data1cf!B884</f>
        <v>14479.2084743553</v>
      </c>
      <c r="D884" s="376" t="n">
        <f aca="false">+[2]data1cf!C884</f>
        <v>22597.8704625367</v>
      </c>
      <c r="E884" s="376" t="n">
        <f aca="false">+[2]data1cf!D884</f>
        <v>21294.5902930271</v>
      </c>
      <c r="F884" s="376" t="n">
        <f aca="false">+[2]data1cf!E884</f>
        <v>19720.7068556816</v>
      </c>
      <c r="G884" s="376" t="n">
        <f aca="false">+[2]data1cf!F884</f>
        <v>18684.9457309843</v>
      </c>
      <c r="H884" s="376" t="n">
        <f aca="false">+[2]data1cf!G884</f>
        <v>17382.0562412081</v>
      </c>
      <c r="I884" s="376" t="n">
        <f aca="false">+[2]data1cf!H884</f>
        <v>16351.6237939384</v>
      </c>
      <c r="J884" s="376" t="n">
        <f aca="false">+[2]data1cf!I884</f>
        <v>15646.9350480937</v>
      </c>
      <c r="K884" s="376" t="n">
        <f aca="false">+[2]data1cf!J884</f>
        <v>15032.0705070471</v>
      </c>
      <c r="L884" s="376" t="n">
        <f aca="false">+[2]data1cf!K884</f>
        <v>14248.9646454213</v>
      </c>
      <c r="M884" s="376" t="n">
        <f aca="false">+[2]data1cf!L884</f>
        <v>13565.7351658268</v>
      </c>
      <c r="N884" s="376" t="n">
        <f aca="false">+[2]data1cf!M884</f>
        <v>12851.0778451108</v>
      </c>
      <c r="O884" s="376" t="n">
        <f aca="false">+[2]data1cf!N884</f>
        <v>12226.543272807</v>
      </c>
      <c r="P884" s="376" t="n">
        <f aca="false">+[2]data1cf!O884</f>
        <v>13216.7548003153</v>
      </c>
      <c r="Q884" s="376" t="n">
        <f aca="false">+[2]data1cf!P884</f>
        <v>14453.2922332265</v>
      </c>
      <c r="R884" s="376" t="n">
        <f aca="false">+[2]data1cf!Q884</f>
        <v>12981.4569014553</v>
      </c>
      <c r="S884" s="376" t="n">
        <f aca="false">+[2]data1cf!R884</f>
        <v>9477.82063277493</v>
      </c>
      <c r="T884" s="376" t="n">
        <f aca="false">+[2]data1cf!S884</f>
        <v>8939.24848972509</v>
      </c>
      <c r="U884" s="376" t="n">
        <f aca="false">+[2]data1cf!T884</f>
        <v>8400.70281713555</v>
      </c>
      <c r="V884" s="376" t="n">
        <f aca="false">+[2]data1cf!U884</f>
        <v>7862.18440912012</v>
      </c>
      <c r="W884" s="376" t="n">
        <f aca="false">+[2]data1cf!V884</f>
        <v>11144.9269077812</v>
      </c>
      <c r="X884" s="376" t="n">
        <f aca="false">+[2]data1cf!W884</f>
        <v>10606.4655072637</v>
      </c>
      <c r="Y884" s="376" t="n">
        <f aca="false">+[2]data1cf!X884</f>
        <v>10068.0338994826</v>
      </c>
      <c r="Z884" s="376" t="n">
        <f aca="false">+[2]data1cf!Y884</f>
        <v>9529.63297821977</v>
      </c>
      <c r="AA884" s="376" t="n">
        <f aca="false">+[2]data1cf!Z884</f>
        <v>8991.26366407087</v>
      </c>
      <c r="AB884" s="376"/>
      <c r="AC884" s="377" t="n">
        <f aca="false">XNPV(0.1,B884:AA884,$B$1:$AA$1)</f>
        <v>40714.901054665</v>
      </c>
      <c r="AD884" s="377" t="n">
        <f aca="false">SUMPRODUCT(B884:AA884,$B$1010:$AA$1010)</f>
        <v>75076.9080215305</v>
      </c>
      <c r="AE884" s="378" t="n">
        <f aca="false">SUMPRODUCT(B884:AA884,$B$1012:$AA$1012)</f>
        <v>55300.056560285</v>
      </c>
      <c r="AF884" s="379" t="n">
        <f aca="false">XIRR(B884:AA884,$B$1:$AA$1)</f>
        <v>0.158296880107251</v>
      </c>
      <c r="AG884" s="380" t="n">
        <f aca="false">1-EXP(-(1/0.25)*(AD884/ABS($AD$1010)))</f>
        <v>0.981734005673945</v>
      </c>
    </row>
    <row r="885" customFormat="false" ht="12.75" hidden="false" customHeight="false" outlineLevel="0" collapsed="false">
      <c r="A885" s="371"/>
      <c r="B885" s="376" t="n">
        <f aca="false">+[2]data1cf!A885</f>
        <v>-107450.633522682</v>
      </c>
      <c r="C885" s="376" t="n">
        <f aca="false">+[2]data1cf!B885</f>
        <v>15036.6893922832</v>
      </c>
      <c r="D885" s="376" t="n">
        <f aca="false">+[2]data1cf!C885</f>
        <v>23401.1810783911</v>
      </c>
      <c r="E885" s="376" t="n">
        <f aca="false">+[2]data1cf!D885</f>
        <v>21993.3542234217</v>
      </c>
      <c r="F885" s="376" t="n">
        <f aca="false">+[2]data1cf!E885</f>
        <v>20424.1617063387</v>
      </c>
      <c r="G885" s="376" t="n">
        <f aca="false">+[2]data1cf!F885</f>
        <v>19347.6324505654</v>
      </c>
      <c r="H885" s="376" t="n">
        <f aca="false">+[2]data1cf!G885</f>
        <v>17994.0161891839</v>
      </c>
      <c r="I885" s="376" t="n">
        <f aca="false">+[2]data1cf!H885</f>
        <v>16923.2701884919</v>
      </c>
      <c r="J885" s="376" t="n">
        <f aca="false">+[2]data1cf!I885</f>
        <v>16191.0119426018</v>
      </c>
      <c r="K885" s="376" t="n">
        <f aca="false">+[2]data1cf!J885</f>
        <v>15551.8385057833</v>
      </c>
      <c r="L885" s="376" t="n">
        <f aca="false">+[2]data1cf!K885</f>
        <v>14738.3488187711</v>
      </c>
      <c r="M885" s="376" t="n">
        <f aca="false">+[2]data1cf!L885</f>
        <v>14028.389388855</v>
      </c>
      <c r="N885" s="376" t="n">
        <f aca="false">+[2]data1cf!M885</f>
        <v>13285.7725680731</v>
      </c>
      <c r="O885" s="376" t="n">
        <f aca="false">+[2]data1cf!N885</f>
        <v>12636.5423619931</v>
      </c>
      <c r="P885" s="376" t="n">
        <f aca="false">+[2]data1cf!O885</f>
        <v>13665.7558832025</v>
      </c>
      <c r="Q885" s="376" t="n">
        <f aca="false">+[2]data1cf!P885</f>
        <v>14950.6703038458</v>
      </c>
      <c r="R885" s="376" t="n">
        <f aca="false">+[2]data1cf!Q885</f>
        <v>13421.252437253</v>
      </c>
      <c r="S885" s="376" t="n">
        <f aca="false">+[2]data1cf!R885</f>
        <v>9780.54359456358</v>
      </c>
      <c r="T885" s="376" t="n">
        <f aca="false">+[2]data1cf!S885</f>
        <v>9220.90092241876</v>
      </c>
      <c r="U885" s="376" t="n">
        <f aca="false">+[2]data1cf!T885</f>
        <v>8661.28575633663</v>
      </c>
      <c r="V885" s="376" t="n">
        <f aca="false">+[2]data1cf!U885</f>
        <v>8101.6989214991</v>
      </c>
      <c r="W885" s="376" t="n">
        <f aca="false">+[2]data1cf!V885</f>
        <v>11512.8719790407</v>
      </c>
      <c r="X885" s="376" t="n">
        <f aca="false">+[2]data1cf!W885</f>
        <v>10953.3443820024</v>
      </c>
      <c r="Y885" s="376" t="n">
        <f aca="false">+[2]data1cf!X885</f>
        <v>10393.84774328</v>
      </c>
      <c r="Z885" s="376" t="n">
        <f aca="false">+[2]data1cf!Y885</f>
        <v>9834.38299162306</v>
      </c>
      <c r="AA885" s="376" t="n">
        <f aca="false">+[2]data1cf!Z885</f>
        <v>9274.95108364341</v>
      </c>
      <c r="AB885" s="376"/>
      <c r="AC885" s="377" t="n">
        <f aca="false">XNPV(0.1,B885:AA885,$B$1:$AA$1)</f>
        <v>41683.3153403903</v>
      </c>
      <c r="AD885" s="377" t="n">
        <f aca="false">SUMPRODUCT(B885:AA885,$B$1010:$AA$1010)</f>
        <v>77230.1498908649</v>
      </c>
      <c r="AE885" s="378" t="n">
        <f aca="false">SUMPRODUCT(B885:AA885,$B$1012:$AA$1012)</f>
        <v>56779.7113972871</v>
      </c>
      <c r="AF885" s="379" t="n">
        <f aca="false">XIRR(B885:AA885,$B$1:$AA$1)</f>
        <v>0.157511928506679</v>
      </c>
      <c r="AG885" s="380" t="n">
        <f aca="false">1-EXP(-(1/0.25)*(AD885/ABS($AD$1010)))</f>
        <v>0.983715050662476</v>
      </c>
    </row>
    <row r="886" customFormat="false" ht="12.75" hidden="false" customHeight="false" outlineLevel="0" collapsed="false">
      <c r="A886" s="371"/>
      <c r="B886" s="376" t="n">
        <f aca="false">+[2]data1cf!A886</f>
        <v>-110267.447009386</v>
      </c>
      <c r="C886" s="376" t="n">
        <f aca="false">+[2]data1cf!B886</f>
        <v>15391.1081558424</v>
      </c>
      <c r="D886" s="376" t="n">
        <f aca="false">+[2]data1cf!C886</f>
        <v>23829.4199272394</v>
      </c>
      <c r="E886" s="376" t="n">
        <f aca="false">+[2]data1cf!D886</f>
        <v>22540.0296067537</v>
      </c>
      <c r="F886" s="376" t="n">
        <f aca="false">+[2]data1cf!E886</f>
        <v>20913.9638934834</v>
      </c>
      <c r="G886" s="376" t="n">
        <f aca="false">+[2]data1cf!F886</f>
        <v>19809.0485660975</v>
      </c>
      <c r="H886" s="376" t="n">
        <f aca="false">+[2]data1cf!G886</f>
        <v>18420.1122217628</v>
      </c>
      <c r="I886" s="376" t="n">
        <f aca="false">+[2]data1cf!H886</f>
        <v>17321.2966632032</v>
      </c>
      <c r="J886" s="376" t="n">
        <f aca="false">+[2]data1cf!I886</f>
        <v>16569.8423005928</v>
      </c>
      <c r="K886" s="376" t="n">
        <f aca="false">+[2]data1cf!J886</f>
        <v>15913.7430435811</v>
      </c>
      <c r="L886" s="376" t="n">
        <f aca="false">+[2]data1cf!K886</f>
        <v>15079.097678825</v>
      </c>
      <c r="M886" s="376" t="n">
        <f aca="false">+[2]data1cf!L886</f>
        <v>14350.5266946384</v>
      </c>
      <c r="N886" s="376" t="n">
        <f aca="false">+[2]data1cf!M886</f>
        <v>13588.4422075649</v>
      </c>
      <c r="O886" s="376" t="n">
        <f aca="false">+[2]data1cf!N886</f>
        <v>12922.0169030004</v>
      </c>
      <c r="P886" s="376" t="n">
        <f aca="false">+[2]data1cf!O886</f>
        <v>13978.3867680746</v>
      </c>
      <c r="Q886" s="376" t="n">
        <f aca="false">+[2]data1cf!P886</f>
        <v>15296.9851620056</v>
      </c>
      <c r="R886" s="376" t="n">
        <f aca="false">+[2]data1cf!Q886</f>
        <v>13727.4736753737</v>
      </c>
      <c r="S886" s="376" t="n">
        <f aca="false">+[2]data1cf!R886</f>
        <v>9991.32381541849</v>
      </c>
      <c r="T886" s="376" t="n">
        <f aca="false">+[2]data1cf!S886</f>
        <v>9417.01013599386</v>
      </c>
      <c r="U886" s="376" t="n">
        <f aca="false">+[2]data1cf!T886</f>
        <v>8842.7246837021</v>
      </c>
      <c r="V886" s="376" t="n">
        <f aca="false">+[2]data1cf!U886</f>
        <v>8268.46830535722</v>
      </c>
      <c r="W886" s="376" t="n">
        <f aca="false">+[2]data1cf!V886</f>
        <v>11769.0651099625</v>
      </c>
      <c r="X886" s="376" t="n">
        <f aca="false">+[2]data1cf!W886</f>
        <v>11194.8695223331</v>
      </c>
      <c r="Y886" s="376" t="n">
        <f aca="false">+[2]data1cf!X886</f>
        <v>10620.7057045905</v>
      </c>
      <c r="Z886" s="376" t="n">
        <f aca="false">+[2]data1cf!Y886</f>
        <v>10046.5746098312</v>
      </c>
      <c r="AA886" s="376" t="n">
        <f aca="false">+[2]data1cf!Z886</f>
        <v>9472.47721974474</v>
      </c>
      <c r="AB886" s="376"/>
      <c r="AC886" s="377" t="n">
        <f aca="false">XNPV(0.1,B886:AA886,$B$1:$AA$1)</f>
        <v>42263.787288199</v>
      </c>
      <c r="AD886" s="377" t="n">
        <f aca="false">SUMPRODUCT(B886:AA886,$B$1010:$AA$1010)</f>
        <v>78630.6002894166</v>
      </c>
      <c r="AE886" s="378" t="n">
        <f aca="false">SUMPRODUCT(B886:AA886,$B$1012:$AA$1012)</f>
        <v>57713.0654589619</v>
      </c>
      <c r="AF886" s="379" t="n">
        <f aca="false">XIRR(B886:AA886,$B$1:$AA$1)</f>
        <v>0.156838784434536</v>
      </c>
      <c r="AG886" s="380" t="n">
        <f aca="false">1-EXP(-(1/0.25)*(AD886/ABS($AD$1010)))</f>
        <v>0.984886679260906</v>
      </c>
    </row>
    <row r="887" customFormat="false" ht="12.75" hidden="false" customHeight="false" outlineLevel="0" collapsed="false">
      <c r="A887" s="371"/>
      <c r="B887" s="376" t="n">
        <f aca="false">+[2]data1cf!A887</f>
        <v>-114846.574470668</v>
      </c>
      <c r="C887" s="376" t="n">
        <f aca="false">+[2]data1cf!B887</f>
        <v>15860.6591910003</v>
      </c>
      <c r="D887" s="376" t="n">
        <f aca="false">+[2]data1cf!C887</f>
        <v>24756.1950771354</v>
      </c>
      <c r="E887" s="376" t="n">
        <f aca="false">+[2]data1cf!D887</f>
        <v>23411.3555662367</v>
      </c>
      <c r="F887" s="376" t="n">
        <f aca="false">+[2]data1cf!E887</f>
        <v>21710.2064052211</v>
      </c>
      <c r="G887" s="376" t="n">
        <f aca="false">+[2]data1cf!F887</f>
        <v>20559.1455163163</v>
      </c>
      <c r="H887" s="376" t="n">
        <f aca="false">+[2]data1cf!G887</f>
        <v>19112.7913974112</v>
      </c>
      <c r="I887" s="376" t="n">
        <f aca="false">+[2]data1cf!H887</f>
        <v>17968.3448150495</v>
      </c>
      <c r="J887" s="376" t="n">
        <f aca="false">+[2]data1cf!I887</f>
        <v>17185.6844582762</v>
      </c>
      <c r="K887" s="376" t="n">
        <f aca="false">+[2]data1cf!J887</f>
        <v>16502.0698941927</v>
      </c>
      <c r="L887" s="376" t="n">
        <f aca="false">+[2]data1cf!K887</f>
        <v>15633.0329925537</v>
      </c>
      <c r="M887" s="376" t="n">
        <f aca="false">+[2]data1cf!L887</f>
        <v>14874.2063028832</v>
      </c>
      <c r="N887" s="376" t="n">
        <f aca="false">+[2]data1cf!M887</f>
        <v>14080.4743795335</v>
      </c>
      <c r="O887" s="376" t="n">
        <f aca="false">+[2]data1cf!N887</f>
        <v>13386.0960180691</v>
      </c>
      <c r="P887" s="376" t="n">
        <f aca="false">+[2]data1cf!O887</f>
        <v>14486.6123488309</v>
      </c>
      <c r="Q887" s="376" t="n">
        <f aca="false">+[2]data1cf!P887</f>
        <v>15859.9687903981</v>
      </c>
      <c r="R887" s="376" t="n">
        <f aca="false">+[2]data1cf!Q887</f>
        <v>14225.2794716483</v>
      </c>
      <c r="S887" s="376" t="n">
        <f aca="false">+[2]data1cf!R887</f>
        <v>10333.9767820305</v>
      </c>
      <c r="T887" s="376" t="n">
        <f aca="false">+[2]data1cf!S887</f>
        <v>9735.81331182745</v>
      </c>
      <c r="U887" s="376" t="n">
        <f aca="false">+[2]data1cf!T887</f>
        <v>9137.67924095854</v>
      </c>
      <c r="V887" s="376" t="n">
        <f aca="false">+[2]data1cf!U887</f>
        <v>8539.57545140379</v>
      </c>
      <c r="W887" s="376" t="n">
        <f aca="false">+[2]data1cf!V887</f>
        <v>12185.5431645917</v>
      </c>
      <c r="X887" s="376" t="n">
        <f aca="false">+[2]data1cf!W887</f>
        <v>11587.5026902367</v>
      </c>
      <c r="Y887" s="376" t="n">
        <f aca="false">+[2]data1cf!X887</f>
        <v>10989.4953050913</v>
      </c>
      <c r="Z887" s="376" t="n">
        <f aca="false">+[2]data1cf!Y887</f>
        <v>10391.5220018318</v>
      </c>
      <c r="AA887" s="376" t="n">
        <f aca="false">+[2]data1cf!Z887</f>
        <v>9793.58380291468</v>
      </c>
      <c r="AB887" s="376"/>
      <c r="AC887" s="377" t="n">
        <f aca="false">XNPV(0.1,B887:AA887,$B$1:$AA$1)</f>
        <v>43288.0018634122</v>
      </c>
      <c r="AD887" s="377" t="n">
        <f aca="false">SUMPRODUCT(B887:AA887,$B$1010:$AA$1010)</f>
        <v>80998.7431402686</v>
      </c>
      <c r="AE887" s="378" t="n">
        <f aca="false">SUMPRODUCT(B887:AA887,$B$1012:$AA$1012)</f>
        <v>59317.452834498</v>
      </c>
      <c r="AF887" s="379" t="n">
        <f aca="false">XIRR(B887:AA887,$B$1:$AA$1)</f>
        <v>0.155934057069738</v>
      </c>
      <c r="AG887" s="380" t="n">
        <f aca="false">1-EXP(-(1/0.25)*(AD887/ABS($AD$1010)))</f>
        <v>0.986679298360985</v>
      </c>
    </row>
    <row r="888" customFormat="false" ht="12.75" hidden="false" customHeight="false" outlineLevel="0" collapsed="false">
      <c r="A888" s="371"/>
      <c r="B888" s="376" t="n">
        <f aca="false">+[2]data1cf!A888</f>
        <v>-94030.8441519368</v>
      </c>
      <c r="C888" s="376" t="n">
        <f aca="false">+[2]data1cf!B888</f>
        <v>13368.1930578809</v>
      </c>
      <c r="D888" s="376" t="n">
        <f aca="false">+[2]data1cf!C888</f>
        <v>20758.1743782784</v>
      </c>
      <c r="E888" s="376" t="n">
        <f aca="false">+[2]data1cf!D888</f>
        <v>19564.8305595366</v>
      </c>
      <c r="F888" s="376" t="n">
        <f aca="false">+[2]data1cf!E888</f>
        <v>18090.6588969274</v>
      </c>
      <c r="G888" s="376" t="n">
        <f aca="false">+[2]data1cf!F888</f>
        <v>17149.3658234216</v>
      </c>
      <c r="H888" s="376" t="n">
        <f aca="false">+[2]data1cf!G888</f>
        <v>15964.0205803475</v>
      </c>
      <c r="I888" s="376" t="n">
        <f aca="false">+[2]data1cf!H888</f>
        <v>15027.0028353928</v>
      </c>
      <c r="J888" s="376" t="n">
        <f aca="false">+[2]data1cf!I888</f>
        <v>14386.1982282825</v>
      </c>
      <c r="K888" s="376" t="n">
        <f aca="false">+[2]data1cf!J888</f>
        <v>13827.662342722</v>
      </c>
      <c r="L888" s="376" t="n">
        <f aca="false">+[2]data1cf!K888</f>
        <v>13114.9619840276</v>
      </c>
      <c r="M888" s="376" t="n">
        <f aca="false">+[2]data1cf!L888</f>
        <v>12493.6712357087</v>
      </c>
      <c r="N888" s="376" t="n">
        <f aca="false">+[2]data1cf!M888</f>
        <v>11843.8017630935</v>
      </c>
      <c r="O888" s="376" t="n">
        <f aca="false">+[2]data1cf!N888</f>
        <v>11276.491996887</v>
      </c>
      <c r="P888" s="376" t="n">
        <f aca="false">+[2]data1cf!O888</f>
        <v>12176.3279727015</v>
      </c>
      <c r="Q888" s="376" t="n">
        <f aca="false">+[2]data1cf!P888</f>
        <v>13300.7660860476</v>
      </c>
      <c r="R888" s="376" t="n">
        <f aca="false">+[2]data1cf!Q888</f>
        <v>11962.3611986867</v>
      </c>
      <c r="S888" s="376" t="n">
        <f aca="false">+[2]data1cf!R888</f>
        <v>8776.34996202664</v>
      </c>
      <c r="T888" s="376" t="n">
        <f aca="false">+[2]data1cf!S888</f>
        <v>8286.60252024803</v>
      </c>
      <c r="U888" s="376" t="n">
        <f aca="false">+[2]data1cf!T888</f>
        <v>7796.87914922835</v>
      </c>
      <c r="V888" s="376" t="n">
        <f aca="false">+[2]data1cf!U888</f>
        <v>7307.18057109035</v>
      </c>
      <c r="W888" s="376" t="n">
        <f aca="false">+[2]data1cf!V888</f>
        <v>10292.3233444112</v>
      </c>
      <c r="X888" s="376" t="n">
        <f aca="false">+[2]data1cf!W888</f>
        <v>9802.67660570948</v>
      </c>
      <c r="Y888" s="376" t="n">
        <f aca="false">+[2]data1cf!X888</f>
        <v>9313.05695885901</v>
      </c>
      <c r="Z888" s="376" t="n">
        <f aca="false">+[2]data1cf!Y888</f>
        <v>8823.4652166153</v>
      </c>
      <c r="AA888" s="376" t="n">
        <f aca="false">+[2]data1cf!Z888</f>
        <v>8333.90221611655</v>
      </c>
      <c r="AB888" s="376"/>
      <c r="AC888" s="377" t="n">
        <f aca="false">XNPV(0.1,B888:AA888,$B$1:$AA$1)</f>
        <v>38570.1354866642</v>
      </c>
      <c r="AD888" s="377" t="n">
        <f aca="false">SUMPRODUCT(B888:AA888,$B$1010:$AA$1010)</f>
        <v>70184.4819026981</v>
      </c>
      <c r="AE888" s="378" t="n">
        <f aca="false">SUMPRODUCT(B888:AA888,$B$1012:$AA$1012)</f>
        <v>51969.5795784798</v>
      </c>
      <c r="AF888" s="379" t="n">
        <f aca="false">XIRR(B888:AA888,$B$1:$AA$1)</f>
        <v>0.160584899112534</v>
      </c>
      <c r="AG888" s="380" t="n">
        <f aca="false">1-EXP(-(1/0.25)*(AD888/ABS($AD$1010)))</f>
        <v>0.976290399078588</v>
      </c>
    </row>
    <row r="889" customFormat="false" ht="12.75" hidden="false" customHeight="false" outlineLevel="0" collapsed="false">
      <c r="A889" s="371"/>
      <c r="B889" s="376" t="n">
        <f aca="false">+[2]data1cf!A889</f>
        <v>-98172.1780596387</v>
      </c>
      <c r="C889" s="376" t="n">
        <f aca="false">+[2]data1cf!B889</f>
        <v>13893.3128638401</v>
      </c>
      <c r="D889" s="376" t="n">
        <f aca="false">+[2]data1cf!C889</f>
        <v>21508.2370589052</v>
      </c>
      <c r="E889" s="376" t="n">
        <f aca="false">+[2]data1cf!D889</f>
        <v>20330.9102794445</v>
      </c>
      <c r="F889" s="376" t="n">
        <f aca="false">+[2]data1cf!E889</f>
        <v>18810.7755873875</v>
      </c>
      <c r="G889" s="376" t="n">
        <f aca="false">+[2]data1cf!F889</f>
        <v>17827.748759968</v>
      </c>
      <c r="H889" s="376" t="n">
        <f aca="false">+[2]data1cf!G889</f>
        <v>16590.4752448064</v>
      </c>
      <c r="I889" s="376" t="n">
        <f aca="false">+[2]data1cf!H889</f>
        <v>15612.1890905942</v>
      </c>
      <c r="J889" s="376" t="n">
        <f aca="false">+[2]data1cf!I889</f>
        <v>14943.1619797769</v>
      </c>
      <c r="K889" s="376" t="n">
        <f aca="false">+[2]data1cf!J889</f>
        <v>14359.7414245668</v>
      </c>
      <c r="L889" s="376" t="n">
        <f aca="false">+[2]data1cf!K889</f>
        <v>13615.9375774818</v>
      </c>
      <c r="M889" s="376" t="n">
        <f aca="false">+[2]data1cf!L889</f>
        <v>12967.2837605257</v>
      </c>
      <c r="N889" s="376" t="n">
        <f aca="false">+[2]data1cf!M889</f>
        <v>12288.7925467489</v>
      </c>
      <c r="O889" s="376" t="n">
        <f aca="false">+[2]data1cf!N889</f>
        <v>11696.2022127176</v>
      </c>
      <c r="P889" s="376" t="n">
        <f aca="false">+[2]data1cf!O889</f>
        <v>12635.9639728225</v>
      </c>
      <c r="Q889" s="376" t="n">
        <f aca="false">+[2]data1cf!P889</f>
        <v>13809.9249180426</v>
      </c>
      <c r="R889" s="376" t="n">
        <f aca="false">+[2]data1cf!Q889</f>
        <v>12412.5736116397</v>
      </c>
      <c r="S889" s="376" t="n">
        <f aca="false">+[2]data1cf!R889</f>
        <v>9086.24313735392</v>
      </c>
      <c r="T889" s="376" t="n">
        <f aca="false">+[2]data1cf!S889</f>
        <v>8574.92609567286</v>
      </c>
      <c r="U889" s="376" t="n">
        <f aca="false">+[2]data1cf!T889</f>
        <v>8063.63418488211</v>
      </c>
      <c r="V889" s="376" t="n">
        <f aca="false">+[2]data1cf!U889</f>
        <v>7552.36815890838</v>
      </c>
      <c r="W889" s="376" t="n">
        <f aca="false">+[2]data1cf!V889</f>
        <v>10668.9834623121</v>
      </c>
      <c r="X889" s="376" t="n">
        <f aca="false">+[2]data1cf!W889</f>
        <v>10157.7715589023</v>
      </c>
      <c r="Y889" s="376" t="n">
        <f aca="false">+[2]data1cf!X889</f>
        <v>9646.5879405309</v>
      </c>
      <c r="Z889" s="376" t="n">
        <f aca="false">+[2]data1cf!Y889</f>
        <v>9135.43345574912</v>
      </c>
      <c r="AA889" s="376" t="n">
        <f aca="false">+[2]data1cf!Z889</f>
        <v>8624.30897856465</v>
      </c>
      <c r="AB889" s="376"/>
      <c r="AC889" s="377" t="n">
        <f aca="false">XNPV(0.1,B889:AA889,$B$1:$AA$1)</f>
        <v>39498.4790579862</v>
      </c>
      <c r="AD889" s="377" t="n">
        <f aca="false">SUMPRODUCT(B889:AA889,$B$1010:$AA$1010)</f>
        <v>72323.6385341699</v>
      </c>
      <c r="AE889" s="378" t="n">
        <f aca="false">SUMPRODUCT(B889:AA889,$B$1012:$AA$1012)</f>
        <v>53419.9393289391</v>
      </c>
      <c r="AF889" s="379" t="n">
        <f aca="false">XIRR(B889:AA889,$B$1:$AA$1)</f>
        <v>0.159488806482356</v>
      </c>
      <c r="AG889" s="380" t="n">
        <f aca="false">1-EXP(-(1/0.25)*(AD889/ABS($AD$1010)))</f>
        <v>0.97884595266097</v>
      </c>
    </row>
    <row r="890" customFormat="false" ht="12.75" hidden="false" customHeight="false" outlineLevel="0" collapsed="false">
      <c r="A890" s="371"/>
      <c r="B890" s="376" t="n">
        <f aca="false">+[2]data1cf!A890</f>
        <v>-100219.502594595</v>
      </c>
      <c r="C890" s="376" t="n">
        <f aca="false">+[2]data1cf!B890</f>
        <v>14126.3243122847</v>
      </c>
      <c r="D890" s="376" t="n">
        <f aca="false">+[2]data1cf!C890</f>
        <v>21922.6654536835</v>
      </c>
      <c r="E890" s="376" t="n">
        <f aca="false">+[2]data1cf!D890</f>
        <v>20675.8554592593</v>
      </c>
      <c r="F890" s="376" t="n">
        <f aca="false">+[2]data1cf!E890</f>
        <v>19166.7750313513</v>
      </c>
      <c r="G890" s="376" t="n">
        <f aca="false">+[2]data1cf!F890</f>
        <v>18163.1165571659</v>
      </c>
      <c r="H890" s="376" t="n">
        <f aca="false">+[2]data1cf!G890</f>
        <v>16900.1715970371</v>
      </c>
      <c r="I890" s="376" t="n">
        <f aca="false">+[2]data1cf!H890</f>
        <v>15901.4838454954</v>
      </c>
      <c r="J890" s="376" t="n">
        <f aca="false">+[2]data1cf!I890</f>
        <v>15218.504557538</v>
      </c>
      <c r="K890" s="376" t="n">
        <f aca="false">+[2]data1cf!J890</f>
        <v>14622.7819286836</v>
      </c>
      <c r="L890" s="376" t="n">
        <f aca="false">+[2]data1cf!K890</f>
        <v>13863.6016506409</v>
      </c>
      <c r="M890" s="376" t="n">
        <f aca="false">+[2]data1cf!L890</f>
        <v>13201.4205299171</v>
      </c>
      <c r="N890" s="376" t="n">
        <f aca="false">+[2]data1cf!M890</f>
        <v>12508.7797705544</v>
      </c>
      <c r="O890" s="376" t="n">
        <f aca="false">+[2]data1cf!N890</f>
        <v>11903.6916452513</v>
      </c>
      <c r="P890" s="376" t="n">
        <f aca="false">+[2]data1cf!O890</f>
        <v>12863.1912578397</v>
      </c>
      <c r="Q890" s="376" t="n">
        <f aca="false">+[2]data1cf!P890</f>
        <v>14061.6344860623</v>
      </c>
      <c r="R890" s="376" t="n">
        <f aca="false">+[2]data1cf!Q890</f>
        <v>12635.1422186448</v>
      </c>
      <c r="S890" s="376" t="n">
        <f aca="false">+[2]data1cf!R890</f>
        <v>9239.44302782473</v>
      </c>
      <c r="T890" s="376" t="n">
        <f aca="false">+[2]data1cf!S890</f>
        <v>8717.46276215022</v>
      </c>
      <c r="U890" s="376" t="n">
        <f aca="false">+[2]data1cf!T890</f>
        <v>8195.50815145635</v>
      </c>
      <c r="V890" s="376" t="n">
        <f aca="false">+[2]data1cf!U890</f>
        <v>7673.57996539252</v>
      </c>
      <c r="W890" s="376" t="n">
        <f aca="false">+[2]data1cf!V890</f>
        <v>10855.1904955783</v>
      </c>
      <c r="X890" s="376" t="n">
        <f aca="false">+[2]data1cf!W890</f>
        <v>10333.3175607735</v>
      </c>
      <c r="Y890" s="376" t="n">
        <f aca="false">+[2]data1cf!X890</f>
        <v>9811.47350087533</v>
      </c>
      <c r="Z890" s="376" t="n">
        <f aca="false">+[2]data1cf!Y890</f>
        <v>9289.65918213113</v>
      </c>
      <c r="AA890" s="376" t="n">
        <f aca="false">+[2]data1cf!Z890</f>
        <v>8767.87549677546</v>
      </c>
      <c r="AB890" s="376"/>
      <c r="AC890" s="377" t="n">
        <f aca="false">XNPV(0.1,B890:AA890,$B$1:$AA$1)</f>
        <v>39943.9205661287</v>
      </c>
      <c r="AD890" s="377" t="n">
        <f aca="false">SUMPRODUCT(B890:AA890,$B$1010:$AA$1010)</f>
        <v>73366.4062356362</v>
      </c>
      <c r="AE890" s="378" t="n">
        <f aca="false">SUMPRODUCT(B890:AA890,$B$1012:$AA$1012)</f>
        <v>54122.7252416019</v>
      </c>
      <c r="AF890" s="379" t="n">
        <f aca="false">XIRR(B890:AA890,$B$1:$AA$1)</f>
        <v>0.158955436287485</v>
      </c>
      <c r="AG890" s="380" t="n">
        <f aca="false">1-EXP(-(1/0.25)*(AD890/ABS($AD$1010)))</f>
        <v>0.979989918013375</v>
      </c>
    </row>
    <row r="891" customFormat="false" ht="12.75" hidden="false" customHeight="false" outlineLevel="0" collapsed="false">
      <c r="A891" s="371"/>
      <c r="B891" s="376" t="n">
        <f aca="false">+[2]data1cf!A891</f>
        <v>-105984.023211423</v>
      </c>
      <c r="C891" s="376" t="n">
        <f aca="false">+[2]data1cf!B891</f>
        <v>14858.4100541999</v>
      </c>
      <c r="D891" s="376" t="n">
        <f aca="false">+[2]data1cf!C891</f>
        <v>23065.0350741684</v>
      </c>
      <c r="E891" s="376" t="n">
        <f aca="false">+[2]data1cf!D891</f>
        <v>21724.7277862828</v>
      </c>
      <c r="F891" s="376" t="n">
        <f aca="false">+[2]data1cf!E891</f>
        <v>20169.1398735001</v>
      </c>
      <c r="G891" s="376" t="n">
        <f aca="false">+[2]data1cf!F891</f>
        <v>19107.3901924198</v>
      </c>
      <c r="H891" s="376" t="n">
        <f aca="false">+[2]data1cf!G891</f>
        <v>17772.1637882646</v>
      </c>
      <c r="I891" s="376" t="n">
        <f aca="false">+[2]data1cf!H891</f>
        <v>16716.0325652978</v>
      </c>
      <c r="J891" s="376" t="n">
        <f aca="false">+[2]data1cf!I891</f>
        <v>15993.7690254296</v>
      </c>
      <c r="K891" s="376" t="n">
        <f aca="false">+[2]data1cf!J891</f>
        <v>15363.408235433</v>
      </c>
      <c r="L891" s="376" t="n">
        <f aca="false">+[2]data1cf!K891</f>
        <v>14560.9335251908</v>
      </c>
      <c r="M891" s="376" t="n">
        <f aca="false">+[2]data1cf!L891</f>
        <v>13860.6644413094</v>
      </c>
      <c r="N891" s="376" t="n">
        <f aca="false">+[2]data1cf!M891</f>
        <v>13128.1837123398</v>
      </c>
      <c r="O891" s="376" t="n">
        <f aca="false">+[2]data1cf!N891</f>
        <v>12487.9063563011</v>
      </c>
      <c r="P891" s="376" t="n">
        <f aca="false">+[2]data1cf!O891</f>
        <v>13502.980576447</v>
      </c>
      <c r="Q891" s="376" t="n">
        <f aca="false">+[2]data1cf!P891</f>
        <v>14770.357001486</v>
      </c>
      <c r="R891" s="376" t="n">
        <f aca="false">+[2]data1cf!Q891</f>
        <v>13261.814395837</v>
      </c>
      <c r="S891" s="376" t="n">
        <f aca="false">+[2]data1cf!R891</f>
        <v>9670.79815107771</v>
      </c>
      <c r="T891" s="376" t="n">
        <f aca="false">+[2]data1cf!S891</f>
        <v>9118.79412829845</v>
      </c>
      <c r="U891" s="376" t="n">
        <f aca="false">+[2]data1cf!T891</f>
        <v>8566.81723614741</v>
      </c>
      <c r="V891" s="376" t="n">
        <f aca="false">+[2]data1cf!U891</f>
        <v>8014.8682885434</v>
      </c>
      <c r="W891" s="376" t="n">
        <f aca="false">+[2]data1cf!V891</f>
        <v>11379.4817175777</v>
      </c>
      <c r="X891" s="376" t="n">
        <f aca="false">+[2]data1cf!W891</f>
        <v>10827.5911992271</v>
      </c>
      <c r="Y891" s="376" t="n">
        <f aca="false">+[2]data1cf!X891</f>
        <v>10275.7312166376</v>
      </c>
      <c r="Z891" s="376" t="n">
        <f aca="false">+[2]data1cf!Y891</f>
        <v>9723.90268588193</v>
      </c>
      <c r="AA891" s="376" t="n">
        <f aca="false">+[2]data1cf!Z891</f>
        <v>9172.10655051517</v>
      </c>
      <c r="AB891" s="376"/>
      <c r="AC891" s="377" t="n">
        <f aca="false">XNPV(0.1,B891:AA891,$B$1:$AA$1)</f>
        <v>41305.2822327057</v>
      </c>
      <c r="AD891" s="377" t="n">
        <f aca="false">SUMPRODUCT(B891:AA891,$B$1010:$AA$1010)</f>
        <v>76418.6991577644</v>
      </c>
      <c r="AE891" s="378" t="n">
        <f aca="false">SUMPRODUCT(B891:AA891,$B$1012:$AA$1012)</f>
        <v>56214.046739492</v>
      </c>
      <c r="AF891" s="379" t="n">
        <f aca="false">XIRR(B891:AA891,$B$1:$AA$1)</f>
        <v>0.157746730136707</v>
      </c>
      <c r="AG891" s="380" t="n">
        <f aca="false">1-EXP(-(1/0.25)*(AD891/ABS($AD$1010)))</f>
        <v>0.982995063183953</v>
      </c>
    </row>
    <row r="892" customFormat="false" ht="12.75" hidden="false" customHeight="false" outlineLevel="0" collapsed="false">
      <c r="A892" s="371"/>
      <c r="B892" s="376" t="n">
        <f aca="false">+[2]data1cf!A892</f>
        <v>-103273.082539999</v>
      </c>
      <c r="C892" s="376" t="n">
        <f aca="false">+[2]data1cf!B892</f>
        <v>14472.6509131345</v>
      </c>
      <c r="D892" s="376" t="n">
        <f aca="false">+[2]data1cf!C892</f>
        <v>22508.2916889012</v>
      </c>
      <c r="E892" s="376" t="n">
        <f aca="false">+[2]data1cf!D892</f>
        <v>21260.6831411361</v>
      </c>
      <c r="F892" s="376" t="n">
        <f aca="false">+[2]data1cf!E892</f>
        <v>19697.7474024152</v>
      </c>
      <c r="G892" s="376" t="n">
        <f aca="false">+[2]data1cf!F892</f>
        <v>18663.316873419</v>
      </c>
      <c r="H892" s="376" t="n">
        <f aca="false">+[2]data1cf!G892</f>
        <v>17362.0830107821</v>
      </c>
      <c r="I892" s="376" t="n">
        <f aca="false">+[2]data1cf!H892</f>
        <v>16332.9663226474</v>
      </c>
      <c r="J892" s="376" t="n">
        <f aca="false">+[2]data1cf!I892</f>
        <v>15629.1773938233</v>
      </c>
      <c r="K892" s="376" t="n">
        <f aca="false">+[2]data1cf!J892</f>
        <v>15015.1062497601</v>
      </c>
      <c r="L892" s="376" t="n">
        <f aca="false">+[2]data1cf!K892</f>
        <v>14232.9920594809</v>
      </c>
      <c r="M892" s="376" t="n">
        <f aca="false">+[2]data1cf!L892</f>
        <v>13550.6349955711</v>
      </c>
      <c r="N892" s="376" t="n">
        <f aca="false">+[2]data1cf!M892</f>
        <v>12836.8902207484</v>
      </c>
      <c r="O892" s="376" t="n">
        <f aca="false">+[2]data1cf!N892</f>
        <v>12213.1616678346</v>
      </c>
      <c r="P892" s="376" t="n">
        <f aca="false">+[2]data1cf!O892</f>
        <v>13202.100243069</v>
      </c>
      <c r="Q892" s="376" t="n">
        <f aca="false">+[2]data1cf!P892</f>
        <v>14437.0587414005</v>
      </c>
      <c r="R892" s="376" t="n">
        <f aca="false">+[2]data1cf!Q892</f>
        <v>12967.102796083</v>
      </c>
      <c r="S892" s="376" t="n">
        <f aca="false">+[2]data1cf!R892</f>
        <v>9467.94032036063</v>
      </c>
      <c r="T892" s="376" t="n">
        <f aca="false">+[2]data1cf!S892</f>
        <v>8930.0558800505</v>
      </c>
      <c r="U892" s="376" t="n">
        <f aca="false">+[2]data1cf!T892</f>
        <v>8392.19787640053</v>
      </c>
      <c r="V892" s="376" t="n">
        <f aca="false">+[2]data1cf!U892</f>
        <v>7854.36710251054</v>
      </c>
      <c r="W892" s="376" t="n">
        <f aca="false">+[2]data1cf!V892</f>
        <v>11132.9178674564</v>
      </c>
      <c r="X892" s="376" t="n">
        <f aca="false">+[2]data1cf!W892</f>
        <v>10595.1440282716</v>
      </c>
      <c r="Y892" s="376" t="n">
        <f aca="false">+[2]data1cf!X892</f>
        <v>10057.3999437806</v>
      </c>
      <c r="Z892" s="376" t="n">
        <f aca="false">+[2]data1cf!Y892</f>
        <v>9519.68650662443</v>
      </c>
      <c r="AA892" s="376" t="n">
        <f aca="false">+[2]data1cf!Z892</f>
        <v>8982.00463622303</v>
      </c>
      <c r="AB892" s="376"/>
      <c r="AC892" s="377" t="n">
        <f aca="false">XNPV(0.1,B892:AA892,$B$1:$AA$1)</f>
        <v>40633.1852729794</v>
      </c>
      <c r="AD892" s="377" t="n">
        <f aca="false">SUMPRODUCT(B892:AA892,$B$1010:$AA$1010)</f>
        <v>74951.2050728867</v>
      </c>
      <c r="AE892" s="378" t="n">
        <f aca="false">SUMPRODUCT(B892:AA892,$B$1012:$AA$1012)</f>
        <v>55198.4934320824</v>
      </c>
      <c r="AF892" s="379" t="n">
        <f aca="false">XIRR(B892:AA892,$B$1:$AA$1)</f>
        <v>0.158237501758572</v>
      </c>
      <c r="AG892" s="380" t="n">
        <f aca="false">1-EXP(-(1/0.25)*(AD892/ABS($AD$1010)))</f>
        <v>0.981611178889399</v>
      </c>
    </row>
    <row r="893" customFormat="false" ht="12.75" hidden="false" customHeight="false" outlineLevel="0" collapsed="false">
      <c r="A893" s="371"/>
      <c r="B893" s="376" t="n">
        <f aca="false">+[2]data1cf!A893</f>
        <v>-111956.025107597</v>
      </c>
      <c r="C893" s="376" t="n">
        <f aca="false">+[2]data1cf!B893</f>
        <v>15527.4697464882</v>
      </c>
      <c r="D893" s="376" t="n">
        <f aca="false">+[2]data1cf!C893</f>
        <v>24172.8879130584</v>
      </c>
      <c r="E893" s="376" t="n">
        <f aca="false">+[2]data1cf!D893</f>
        <v>22830.8539960144</v>
      </c>
      <c r="F893" s="376" t="n">
        <f aca="false">+[2]data1cf!E893</f>
        <v>21207.5826401885</v>
      </c>
      <c r="G893" s="376" t="n">
        <f aca="false">+[2]data1cf!F893</f>
        <v>20085.6508866015</v>
      </c>
      <c r="H893" s="376" t="n">
        <f aca="false">+[2]data1cf!G893</f>
        <v>18675.5414263387</v>
      </c>
      <c r="I893" s="376" t="n">
        <f aca="false">+[2]data1cf!H893</f>
        <v>17559.899180153</v>
      </c>
      <c r="J893" s="376" t="n">
        <f aca="false">+[2]data1cf!I893</f>
        <v>16796.9374378677</v>
      </c>
      <c r="K893" s="376" t="n">
        <f aca="false">+[2]data1cf!J893</f>
        <v>16130.6917620721</v>
      </c>
      <c r="L893" s="376" t="n">
        <f aca="false">+[2]data1cf!K893</f>
        <v>15283.3643314781</v>
      </c>
      <c r="M893" s="376" t="n">
        <f aca="false">+[2]data1cf!L893</f>
        <v>14543.6363917234</v>
      </c>
      <c r="N893" s="376" t="n">
        <f aca="false">+[2]data1cf!M893</f>
        <v>13769.8817408005</v>
      </c>
      <c r="O893" s="376" t="n">
        <f aca="false">+[2]data1cf!N893</f>
        <v>13093.1485948277</v>
      </c>
      <c r="P893" s="376" t="n">
        <f aca="false">+[2]data1cf!O893</f>
        <v>14165.7977086679</v>
      </c>
      <c r="Q893" s="376" t="n">
        <f aca="false">+[2]data1cf!P893</f>
        <v>15504.5884297881</v>
      </c>
      <c r="R893" s="376" t="n">
        <f aca="false">+[2]data1cf!Q893</f>
        <v>13911.0422639005</v>
      </c>
      <c r="S893" s="376" t="n">
        <f aca="false">+[2]data1cf!R893</f>
        <v>10117.6789561304</v>
      </c>
      <c r="T893" s="376" t="n">
        <f aca="false">+[2]data1cf!S893</f>
        <v>9534.57053694457</v>
      </c>
      <c r="U893" s="376" t="n">
        <f aca="false">+[2]data1cf!T893</f>
        <v>8951.49077714719</v>
      </c>
      <c r="V893" s="376" t="n">
        <f aca="false">+[2]data1cf!U893</f>
        <v>8368.44053651992</v>
      </c>
      <c r="W893" s="376" t="n">
        <f aca="false">+[2]data1cf!V893</f>
        <v>11922.643652464</v>
      </c>
      <c r="X893" s="376" t="n">
        <f aca="false">+[2]data1cf!W893</f>
        <v>11339.6551334695</v>
      </c>
      <c r="Y893" s="376" t="n">
        <f aca="false">+[2]data1cf!X893</f>
        <v>10756.6988708692</v>
      </c>
      <c r="Z893" s="376" t="n">
        <f aca="false">+[2]data1cf!Y893</f>
        <v>10173.7758323549</v>
      </c>
      <c r="AA893" s="376" t="n">
        <f aca="false">+[2]data1cf!Z893</f>
        <v>9590.88701464928</v>
      </c>
      <c r="AB893" s="376"/>
      <c r="AC893" s="377" t="n">
        <f aca="false">XNPV(0.1,B893:AA893,$B$1:$AA$1)</f>
        <v>42586.5496575329</v>
      </c>
      <c r="AD893" s="377" t="n">
        <f aca="false">SUMPRODUCT(B893:AA893,$B$1010:$AA$1010)</f>
        <v>79444.5139678489</v>
      </c>
      <c r="AE893" s="378" t="n">
        <f aca="false">SUMPRODUCT(B893:AA893,$B$1012:$AA$1012)</f>
        <v>58247.1392018682</v>
      </c>
      <c r="AF893" s="379" t="n">
        <f aca="false">XIRR(B893:AA893,$B$1:$AA$1)</f>
        <v>0.156407320212184</v>
      </c>
      <c r="AG893" s="380" t="n">
        <f aca="false">1-EXP(-(1/0.25)*(AD893/ABS($AD$1010)))</f>
        <v>0.985528476289917</v>
      </c>
    </row>
    <row r="894" customFormat="false" ht="12.75" hidden="false" customHeight="false" outlineLevel="0" collapsed="false">
      <c r="A894" s="371"/>
      <c r="B894" s="376" t="n">
        <f aca="false">+[2]data1cf!A894</f>
        <v>-117908.945905102</v>
      </c>
      <c r="C894" s="376" t="n">
        <f aca="false">+[2]data1cf!B894</f>
        <v>16226.4529419657</v>
      </c>
      <c r="D894" s="376" t="n">
        <f aca="false">+[2]data1cf!C894</f>
        <v>25439.7732491836</v>
      </c>
      <c r="E894" s="376" t="n">
        <f aca="false">+[2]data1cf!D894</f>
        <v>23996.5274546148</v>
      </c>
      <c r="F894" s="376" t="n">
        <f aca="false">+[2]data1cf!E894</f>
        <v>22242.7074861466</v>
      </c>
      <c r="G894" s="376" t="n">
        <f aca="false">+[2]data1cf!F894</f>
        <v>21060.7859473435</v>
      </c>
      <c r="H894" s="376" t="n">
        <f aca="false">+[2]data1cf!G894</f>
        <v>19576.0326892664</v>
      </c>
      <c r="I894" s="376" t="n">
        <f aca="false">+[2]data1cf!H894</f>
        <v>18401.0695630877</v>
      </c>
      <c r="J894" s="376" t="n">
        <f aca="false">+[2]data1cf!I894</f>
        <v>17597.5396529082</v>
      </c>
      <c r="K894" s="376" t="n">
        <f aca="false">+[2]data1cf!J894</f>
        <v>16895.5237468442</v>
      </c>
      <c r="L894" s="376" t="n">
        <f aca="false">+[2]data1cf!K894</f>
        <v>16003.4869044902</v>
      </c>
      <c r="M894" s="376" t="n">
        <f aca="false">+[2]data1cf!L894</f>
        <v>15224.426183558</v>
      </c>
      <c r="N894" s="376" t="n">
        <f aca="false">+[2]data1cf!M894</f>
        <v>14409.5294846817</v>
      </c>
      <c r="O894" s="376" t="n">
        <f aca="false">+[2]data1cf!N894</f>
        <v>13696.457028397</v>
      </c>
      <c r="P894" s="376" t="n">
        <f aca="false">+[2]data1cf!O894</f>
        <v>14826.4970788186</v>
      </c>
      <c r="Q894" s="376" t="n">
        <f aca="false">+[2]data1cf!P894</f>
        <v>16236.4739207359</v>
      </c>
      <c r="R894" s="376" t="n">
        <f aca="false">+[2]data1cf!Q894</f>
        <v>14558.1957888501</v>
      </c>
      <c r="S894" s="376" t="n">
        <f aca="false">+[2]data1cf!R894</f>
        <v>10563.1319356595</v>
      </c>
      <c r="T894" s="376" t="n">
        <f aca="false">+[2]data1cf!S894</f>
        <v>9949.01850149178</v>
      </c>
      <c r="U894" s="376" t="n">
        <f aca="false">+[2]data1cf!T894</f>
        <v>9334.93525058826</v>
      </c>
      <c r="V894" s="376" t="n">
        <f aca="false">+[2]data1cf!U894</f>
        <v>8720.88308844685</v>
      </c>
      <c r="W894" s="376" t="n">
        <f aca="false">+[2]data1cf!V894</f>
        <v>12464.0701347076</v>
      </c>
      <c r="X894" s="376" t="n">
        <f aca="false">+[2]data1cf!W894</f>
        <v>11850.0829760589</v>
      </c>
      <c r="Y894" s="376" t="n">
        <f aca="false">+[2]data1cf!X894</f>
        <v>11236.1297889399</v>
      </c>
      <c r="Z894" s="376" t="n">
        <f aca="false">+[2]data1cf!Y894</f>
        <v>10622.2115924966</v>
      </c>
      <c r="AA894" s="376" t="n">
        <f aca="false">+[2]data1cf!Z894</f>
        <v>10008.3294364492</v>
      </c>
      <c r="AB894" s="376"/>
      <c r="AC894" s="377" t="n">
        <f aca="false">XNPV(0.1,B894:AA894,$B$1:$AA$1)</f>
        <v>44074.5736056262</v>
      </c>
      <c r="AD894" s="377" t="n">
        <f aca="false">SUMPRODUCT(B894:AA894,$B$1010:$AA$1010)</f>
        <v>82691.1424196643</v>
      </c>
      <c r="AE894" s="378" t="n">
        <f aca="false">SUMPRODUCT(B894:AA894,$B$1012:$AA$1012)</f>
        <v>60496.2695765106</v>
      </c>
      <c r="AF894" s="379" t="n">
        <f aca="false">XIRR(B894:AA894,$B$1:$AA$1)</f>
        <v>0.155526203100969</v>
      </c>
      <c r="AG894" s="380" t="n">
        <f aca="false">1-EXP(-(1/0.25)*(AD894/ABS($AD$1010)))</f>
        <v>0.987828595299662</v>
      </c>
    </row>
    <row r="895" customFormat="false" ht="12.75" hidden="false" customHeight="false" outlineLevel="0" collapsed="false">
      <c r="A895" s="371"/>
      <c r="B895" s="376" t="n">
        <f aca="false">+[2]data1cf!A895</f>
        <v>-114582.638695997</v>
      </c>
      <c r="C895" s="376" t="n">
        <f aca="false">+[2]data1cf!B895</f>
        <v>15800.0454022578</v>
      </c>
      <c r="D895" s="376" t="n">
        <f aca="false">+[2]data1cf!C895</f>
        <v>24725.2869903652</v>
      </c>
      <c r="E895" s="376" t="n">
        <f aca="false">+[2]data1cf!D895</f>
        <v>23334.1888152162</v>
      </c>
      <c r="F895" s="376" t="n">
        <f aca="false">+[2]data1cf!E895</f>
        <v>21664.3118792578</v>
      </c>
      <c r="G895" s="376" t="n">
        <f aca="false">+[2]data1cf!F895</f>
        <v>20515.9107687998</v>
      </c>
      <c r="H895" s="376" t="n">
        <f aca="false">+[2]data1cf!G895</f>
        <v>19072.8661460684</v>
      </c>
      <c r="I895" s="376" t="n">
        <f aca="false">+[2]data1cf!H895</f>
        <v>17931.0496847762</v>
      </c>
      <c r="J895" s="376" t="n">
        <f aca="false">+[2]data1cf!I895</f>
        <v>17150.1880065314</v>
      </c>
      <c r="K895" s="376" t="n">
        <f aca="false">+[2]data1cf!J895</f>
        <v>16468.1593939088</v>
      </c>
      <c r="L895" s="376" t="n">
        <f aca="false">+[2]data1cf!K895</f>
        <v>15601.1047819104</v>
      </c>
      <c r="M895" s="376" t="n">
        <f aca="false">+[2]data1cf!L895</f>
        <v>14844.021997194</v>
      </c>
      <c r="N895" s="376" t="n">
        <f aca="false">+[2]data1cf!M895</f>
        <v>14052.1141966014</v>
      </c>
      <c r="O895" s="376" t="n">
        <f aca="false">+[2]data1cf!N895</f>
        <v>13359.3470180074</v>
      </c>
      <c r="P895" s="376" t="n">
        <f aca="false">+[2]data1cf!O895</f>
        <v>14457.3187959655</v>
      </c>
      <c r="Q895" s="376" t="n">
        <f aca="false">+[2]data1cf!P895</f>
        <v>15827.5190450387</v>
      </c>
      <c r="R895" s="376" t="n">
        <f aca="false">+[2]data1cf!Q895</f>
        <v>14196.5865034822</v>
      </c>
      <c r="S895" s="376" t="n">
        <f aca="false">+[2]data1cf!R895</f>
        <v>10314.2266490738</v>
      </c>
      <c r="T895" s="376" t="n">
        <f aca="false">+[2]data1cf!S895</f>
        <v>9717.43785408084</v>
      </c>
      <c r="U895" s="376" t="n">
        <f aca="false">+[2]data1cf!T895</f>
        <v>9120.67839085764</v>
      </c>
      <c r="V895" s="376" t="n">
        <f aca="false">+[2]data1cf!U895</f>
        <v>8523.9491393573</v>
      </c>
      <c r="W895" s="376" t="n">
        <f aca="false">+[2]data1cf!V895</f>
        <v>12161.5378363034</v>
      </c>
      <c r="X895" s="376" t="n">
        <f aca="false">+[2]data1cf!W895</f>
        <v>11564.8717544944</v>
      </c>
      <c r="Y895" s="376" t="n">
        <f aca="false">+[2]data1cf!X895</f>
        <v>10968.2386858507</v>
      </c>
      <c r="Z895" s="376" t="n">
        <f aca="false">+[2]data1cf!Y895</f>
        <v>10371.6396207672</v>
      </c>
      <c r="AA895" s="376" t="n">
        <f aca="false">+[2]data1cf!Z895</f>
        <v>9775.07557935082</v>
      </c>
      <c r="AB895" s="376"/>
      <c r="AC895" s="377" t="n">
        <f aca="false">XNPV(0.1,B895:AA895,$B$1:$AA$1)</f>
        <v>43196.8279281342</v>
      </c>
      <c r="AD895" s="377" t="n">
        <f aca="false">SUMPRODUCT(B895:AA895,$B$1010:$AA$1010)</f>
        <v>80827.6978528539</v>
      </c>
      <c r="AE895" s="378" t="n">
        <f aca="false">SUMPRODUCT(B895:AA895,$B$1012:$AA$1012)</f>
        <v>59191.4143399236</v>
      </c>
      <c r="AF895" s="379" t="n">
        <f aca="false">XIRR(B895:AA895,$B$1:$AA$1)</f>
        <v>0.155932899342879</v>
      </c>
      <c r="AG895" s="380" t="n">
        <f aca="false">1-EXP(-(1/0.25)*(AD895/ABS($AD$1010)))</f>
        <v>0.986557267931037</v>
      </c>
    </row>
    <row r="896" customFormat="false" ht="12.75" hidden="false" customHeight="false" outlineLevel="0" collapsed="false">
      <c r="A896" s="371"/>
      <c r="B896" s="376" t="n">
        <f aca="false">+[2]data1cf!A896</f>
        <v>-111862.203401586</v>
      </c>
      <c r="C896" s="376" t="n">
        <f aca="false">+[2]data1cf!B896</f>
        <v>15477.3598597142</v>
      </c>
      <c r="D896" s="376" t="n">
        <f aca="false">+[2]data1cf!C896</f>
        <v>24195.3882907615</v>
      </c>
      <c r="E896" s="376" t="n">
        <f aca="false">+[2]data1cf!D896</f>
        <v>22809.6463218495</v>
      </c>
      <c r="F896" s="376" t="n">
        <f aca="false">+[2]data1cf!E896</f>
        <v>21191.2684337199</v>
      </c>
      <c r="G896" s="376" t="n">
        <f aca="false">+[2]data1cf!F896</f>
        <v>20070.2821561746</v>
      </c>
      <c r="H896" s="376" t="n">
        <f aca="false">+[2]data1cf!G896</f>
        <v>18661.3491282367</v>
      </c>
      <c r="I896" s="376" t="n">
        <f aca="false">+[2]data1cf!H896</f>
        <v>17546.6418157335</v>
      </c>
      <c r="J896" s="376" t="n">
        <f aca="false">+[2]data1cf!I896</f>
        <v>16784.3194528136</v>
      </c>
      <c r="K896" s="376" t="n">
        <f aca="false">+[2]data1cf!J896</f>
        <v>16118.637537925</v>
      </c>
      <c r="L896" s="376" t="n">
        <f aca="false">+[2]data1cf!K896</f>
        <v>15272.0147552557</v>
      </c>
      <c r="M896" s="376" t="n">
        <f aca="false">+[2]data1cf!L896</f>
        <v>14532.9067244092</v>
      </c>
      <c r="N896" s="376" t="n">
        <f aca="false">+[2]data1cf!M896</f>
        <v>13759.8004975557</v>
      </c>
      <c r="O896" s="376" t="n">
        <f aca="false">+[2]data1cf!N896</f>
        <v>13083.6400815426</v>
      </c>
      <c r="P896" s="376" t="n">
        <f aca="false">+[2]data1cf!O896</f>
        <v>14155.3846787997</v>
      </c>
      <c r="Q896" s="376" t="n">
        <f aca="false">+[2]data1cf!P896</f>
        <v>15493.0534627188</v>
      </c>
      <c r="R896" s="376" t="n">
        <f aca="false">+[2]data1cf!Q896</f>
        <v>13900.8427249133</v>
      </c>
      <c r="S896" s="376" t="n">
        <f aca="false">+[2]data1cf!R896</f>
        <v>10110.658342232</v>
      </c>
      <c r="T896" s="376" t="n">
        <f aca="false">+[2]data1cf!S896</f>
        <v>9528.0385812191</v>
      </c>
      <c r="U896" s="376" t="n">
        <f aca="false">+[2]data1cf!T896</f>
        <v>8945.44745557743</v>
      </c>
      <c r="V896" s="376" t="n">
        <f aca="false">+[2]data1cf!U896</f>
        <v>8362.88582436812</v>
      </c>
      <c r="W896" s="376" t="n">
        <f aca="false">+[2]data1cf!V896</f>
        <v>11914.1104369264</v>
      </c>
      <c r="X896" s="376" t="n">
        <f aca="false">+[2]data1cf!W896</f>
        <v>11331.6104756257</v>
      </c>
      <c r="Y896" s="376" t="n">
        <f aca="false">+[2]data1cf!X896</f>
        <v>10749.1427436876</v>
      </c>
      <c r="Z896" s="376" t="n">
        <f aca="false">+[2]data1cf!Y896</f>
        <v>10166.7082079931</v>
      </c>
      <c r="AA896" s="376" t="n">
        <f aca="false">+[2]data1cf!Z896</f>
        <v>9584.30786442928</v>
      </c>
      <c r="AB896" s="376"/>
      <c r="AC896" s="377" t="n">
        <f aca="false">XNPV(0.1,B896:AA896,$B$1:$AA$1)</f>
        <v>42560.5155821102</v>
      </c>
      <c r="AD896" s="377" t="n">
        <f aca="false">SUMPRODUCT(B896:AA896,$B$1010:$AA$1010)</f>
        <v>79392.024166615</v>
      </c>
      <c r="AE896" s="378" t="n">
        <f aca="false">SUMPRODUCT(B896:AA896,$B$1012:$AA$1012)</f>
        <v>58209.8476277437</v>
      </c>
      <c r="AF896" s="379" t="n">
        <f aca="false">XIRR(B896:AA896,$B$1:$AA$1)</f>
        <v>0.156415007678307</v>
      </c>
      <c r="AG896" s="380" t="n">
        <f aca="false">1-EXP(-(1/0.25)*(AD896/ABS($AD$1010)))</f>
        <v>0.985487921214297</v>
      </c>
    </row>
    <row r="897" customFormat="false" ht="12.75" hidden="false" customHeight="false" outlineLevel="0" collapsed="false">
      <c r="A897" s="371"/>
      <c r="B897" s="376" t="n">
        <f aca="false">+[2]data1cf!A897</f>
        <v>-111458.868151245</v>
      </c>
      <c r="C897" s="376" t="n">
        <f aca="false">+[2]data1cf!B897</f>
        <v>15479.437047713</v>
      </c>
      <c r="D897" s="376" t="n">
        <f aca="false">+[2]data1cf!C897</f>
        <v>24106.9175864053</v>
      </c>
      <c r="E897" s="376" t="n">
        <f aca="false">+[2]data1cf!D897</f>
        <v>22727.195118612</v>
      </c>
      <c r="F897" s="376" t="n">
        <f aca="false">+[2]data1cf!E897</f>
        <v>21121.1344015229</v>
      </c>
      <c r="G897" s="376" t="n">
        <f aca="false">+[2]data1cf!F897</f>
        <v>20004.212682513</v>
      </c>
      <c r="H897" s="376" t="n">
        <f aca="false">+[2]data1cf!G897</f>
        <v>18600.3370836762</v>
      </c>
      <c r="I897" s="376" t="n">
        <f aca="false">+[2]data1cf!H897</f>
        <v>17489.6490085853</v>
      </c>
      <c r="J897" s="376" t="n">
        <f aca="false">+[2]data1cf!I897</f>
        <v>16730.0753085001</v>
      </c>
      <c r="K897" s="376" t="n">
        <f aca="false">+[2]data1cf!J897</f>
        <v>16066.8169761302</v>
      </c>
      <c r="L897" s="376" t="n">
        <f aca="false">+[2]data1cf!K897</f>
        <v>15223.2234428661</v>
      </c>
      <c r="M897" s="376" t="n">
        <f aca="false">+[2]data1cf!L897</f>
        <v>14486.7803722437</v>
      </c>
      <c r="N897" s="376" t="n">
        <f aca="false">+[2]data1cf!M897</f>
        <v>13716.461690996</v>
      </c>
      <c r="O897" s="376" t="n">
        <f aca="false">+[2]data1cf!N897</f>
        <v>13042.7634150517</v>
      </c>
      <c r="P897" s="376" t="n">
        <f aca="false">+[2]data1cf!O897</f>
        <v>14110.6195366242</v>
      </c>
      <c r="Q897" s="376" t="n">
        <f aca="false">+[2]data1cf!P897</f>
        <v>15443.4651635034</v>
      </c>
      <c r="R897" s="376" t="n">
        <f aca="false">+[2]data1cf!Q897</f>
        <v>13856.9953703334</v>
      </c>
      <c r="S897" s="376" t="n">
        <f aca="false">+[2]data1cf!R897</f>
        <v>10080.47704214</v>
      </c>
      <c r="T897" s="376" t="n">
        <f aca="false">+[2]data1cf!S897</f>
        <v>9499.95800040506</v>
      </c>
      <c r="U897" s="376" t="n">
        <f aca="false">+[2]data1cf!T897</f>
        <v>8919.46749079242</v>
      </c>
      <c r="V897" s="376" t="n">
        <f aca="false">+[2]data1cf!U897</f>
        <v>8339.00636926571</v>
      </c>
      <c r="W897" s="376" t="n">
        <f aca="false">+[2]data1cf!V897</f>
        <v>11877.4265311287</v>
      </c>
      <c r="X897" s="376" t="n">
        <f aca="false">+[2]data1cf!W897</f>
        <v>11297.0268571509</v>
      </c>
      <c r="Y897" s="376" t="n">
        <f aca="false">+[2]data1cf!X897</f>
        <v>10716.6592963281</v>
      </c>
      <c r="Z897" s="376" t="n">
        <f aca="false">+[2]data1cf!Y897</f>
        <v>10136.324812055</v>
      </c>
      <c r="AA897" s="376" t="n">
        <f aca="false">+[2]data1cf!Z897</f>
        <v>9556.02439662804</v>
      </c>
      <c r="AB897" s="376"/>
      <c r="AC897" s="377" t="n">
        <f aca="false">XNPV(0.1,B897:AA897,$B$1:$AA$1)</f>
        <v>42499.8536756239</v>
      </c>
      <c r="AD897" s="377" t="n">
        <f aca="false">SUMPRODUCT(B897:AA897,$B$1010:$AA$1010)</f>
        <v>79213.6722333429</v>
      </c>
      <c r="AE897" s="378" t="n">
        <f aca="false">SUMPRODUCT(B897:AA897,$B$1012:$AA$1012)</f>
        <v>58098.5232922219</v>
      </c>
      <c r="AF897" s="379" t="n">
        <f aca="false">XIRR(B897:AA897,$B$1:$AA$1)</f>
        <v>0.156546924505123</v>
      </c>
      <c r="AG897" s="380" t="n">
        <f aca="false">1-EXP(-(1/0.25)*(AD897/ABS($AD$1010)))</f>
        <v>0.985349270504335</v>
      </c>
    </row>
    <row r="898" customFormat="false" ht="12.75" hidden="false" customHeight="false" outlineLevel="0" collapsed="false">
      <c r="A898" s="371"/>
      <c r="B898" s="376" t="n">
        <f aca="false">+[2]data1cf!A898</f>
        <v>-101113.997303952</v>
      </c>
      <c r="C898" s="376" t="n">
        <f aca="false">+[2]data1cf!B898</f>
        <v>14239.36619362</v>
      </c>
      <c r="D898" s="376" t="n">
        <f aca="false">+[2]data1cf!C898</f>
        <v>22152.7529583774</v>
      </c>
      <c r="E898" s="376" t="n">
        <f aca="false">+[2]data1cf!D898</f>
        <v>20833.8135811262</v>
      </c>
      <c r="F898" s="376" t="n">
        <f aca="false">+[2]data1cf!E898</f>
        <v>19322.3144261676</v>
      </c>
      <c r="G898" s="376" t="n">
        <f aca="false">+[2]data1cf!F898</f>
        <v>18309.6417978691</v>
      </c>
      <c r="H898" s="376" t="n">
        <f aca="false">+[2]data1cf!G898</f>
        <v>17035.4807499572</v>
      </c>
      <c r="I898" s="376" t="n">
        <f aca="false">+[2]data1cf!H898</f>
        <v>16027.8793549936</v>
      </c>
      <c r="J898" s="376" t="n">
        <f aca="false">+[2]data1cf!I898</f>
        <v>15338.8042339512</v>
      </c>
      <c r="K898" s="376" t="n">
        <f aca="false">+[2]data1cf!J898</f>
        <v>14737.7067172365</v>
      </c>
      <c r="L898" s="376" t="n">
        <f aca="false">+[2]data1cf!K898</f>
        <v>13971.8083366626</v>
      </c>
      <c r="M898" s="376" t="n">
        <f aca="false">+[2]data1cf!L898</f>
        <v>13303.7170138943</v>
      </c>
      <c r="N898" s="376" t="n">
        <f aca="false">+[2]data1cf!M898</f>
        <v>12604.8941893778</v>
      </c>
      <c r="O898" s="376" t="n">
        <f aca="false">+[2]data1cf!N898</f>
        <v>11994.3456654029</v>
      </c>
      <c r="P898" s="376" t="n">
        <f aca="false">+[2]data1cf!O898</f>
        <v>12962.4689252534</v>
      </c>
      <c r="Q898" s="376" t="n">
        <f aca="false">+[2]data1cf!P898</f>
        <v>14171.6086855817</v>
      </c>
      <c r="R898" s="376" t="n">
        <f aca="false">+[2]data1cf!Q898</f>
        <v>12732.3844672653</v>
      </c>
      <c r="S898" s="376" t="n">
        <f aca="false">+[2]data1cf!R898</f>
        <v>9306.37745329583</v>
      </c>
      <c r="T898" s="376" t="n">
        <f aca="false">+[2]data1cf!S898</f>
        <v>8779.73832807856</v>
      </c>
      <c r="U898" s="376" t="n">
        <f aca="false">+[2]data1cf!T898</f>
        <v>8253.12508682174</v>
      </c>
      <c r="V898" s="376" t="n">
        <f aca="false">+[2]data1cf!U898</f>
        <v>7726.5385060442</v>
      </c>
      <c r="W898" s="376" t="n">
        <f aca="false">+[2]data1cf!V898</f>
        <v>10936.5460419305</v>
      </c>
      <c r="X898" s="376" t="n">
        <f aca="false">+[2]data1cf!W898</f>
        <v>10410.0152055491</v>
      </c>
      <c r="Y898" s="376" t="n">
        <f aca="false">+[2]data1cf!X898</f>
        <v>9883.51350179321</v>
      </c>
      <c r="Z898" s="376" t="n">
        <f aca="false">+[2]data1cf!Y898</f>
        <v>9357.04180464161</v>
      </c>
      <c r="AA898" s="376" t="n">
        <f aca="false">+[2]data1cf!Z898</f>
        <v>8830.60101429245</v>
      </c>
      <c r="AB898" s="376"/>
      <c r="AC898" s="377" t="n">
        <f aca="false">XNPV(0.1,B898:AA898,$B$1:$AA$1)</f>
        <v>40194.6997511358</v>
      </c>
      <c r="AD898" s="377" t="n">
        <f aca="false">SUMPRODUCT(B898:AA898,$B$1010:$AA$1010)</f>
        <v>73882.9626168088</v>
      </c>
      <c r="AE898" s="378" t="n">
        <f aca="false">SUMPRODUCT(B898:AA898,$B$1012:$AA$1012)</f>
        <v>54488.8096594019</v>
      </c>
      <c r="AF898" s="379" t="n">
        <f aca="false">XIRR(B898:AA898,$B$1:$AA$1)</f>
        <v>0.158830112551376</v>
      </c>
      <c r="AG898" s="380" t="n">
        <f aca="false">1-EXP(-(1/0.25)*(AD898/ABS($AD$1010)))</f>
        <v>0.980533478980559</v>
      </c>
    </row>
    <row r="899" customFormat="false" ht="12.75" hidden="false" customHeight="false" outlineLevel="0" collapsed="false">
      <c r="A899" s="371"/>
      <c r="B899" s="376" t="n">
        <f aca="false">+[2]data1cf!A899</f>
        <v>-93696.8768496453</v>
      </c>
      <c r="C899" s="376" t="n">
        <f aca="false">+[2]data1cf!B899</f>
        <v>13337.2417251414</v>
      </c>
      <c r="D899" s="376" t="n">
        <f aca="false">+[2]data1cf!C899</f>
        <v>20633.8108842435</v>
      </c>
      <c r="E899" s="376" t="n">
        <f aca="false">+[2]data1cf!D899</f>
        <v>19418.2851188734</v>
      </c>
      <c r="F899" s="376" t="n">
        <f aca="false">+[2]data1cf!E899</f>
        <v>18032.5869245127</v>
      </c>
      <c r="G899" s="376" t="n">
        <f aca="false">+[2]data1cf!F899</f>
        <v>17094.6593630665</v>
      </c>
      <c r="H899" s="376" t="n">
        <f aca="false">+[2]data1cf!G899</f>
        <v>15913.5017429487</v>
      </c>
      <c r="I899" s="376" t="n">
        <f aca="false">+[2]data1cf!H899</f>
        <v>14979.8119835216</v>
      </c>
      <c r="J899" s="376" t="n">
        <f aca="false">+[2]data1cf!I899</f>
        <v>14341.2833081851</v>
      </c>
      <c r="K899" s="376" t="n">
        <f aca="false">+[2]data1cf!J899</f>
        <v>13784.7541832908</v>
      </c>
      <c r="L899" s="376" t="n">
        <f aca="false">+[2]data1cf!K899</f>
        <v>13074.5620860264</v>
      </c>
      <c r="M899" s="376" t="n">
        <f aca="false">+[2]data1cf!L899</f>
        <v>12455.477962534</v>
      </c>
      <c r="N899" s="376" t="n">
        <f aca="false">+[2]data1cf!M899</f>
        <v>11807.9166171782</v>
      </c>
      <c r="O899" s="376" t="n">
        <f aca="false">+[2]data1cf!N899</f>
        <v>11242.6455378357</v>
      </c>
      <c r="P899" s="376" t="n">
        <f aca="false">+[2]data1cf!O899</f>
        <v>12139.261800686</v>
      </c>
      <c r="Q899" s="376" t="n">
        <f aca="false">+[2]data1cf!P899</f>
        <v>13259.7062716619</v>
      </c>
      <c r="R899" s="376" t="n">
        <f aca="false">+[2]data1cf!Q899</f>
        <v>11926.0549678049</v>
      </c>
      <c r="S899" s="376" t="n">
        <f aca="false">+[2]data1cf!R899</f>
        <v>8751.35941790026</v>
      </c>
      <c r="T899" s="376" t="n">
        <f aca="false">+[2]data1cf!S899</f>
        <v>8263.35140144971</v>
      </c>
      <c r="U899" s="376" t="n">
        <f aca="false">+[2]data1cf!T899</f>
        <v>7775.36737026648</v>
      </c>
      <c r="V899" s="376" t="n">
        <f aca="false">+[2]data1cf!U899</f>
        <v>7287.40804390859</v>
      </c>
      <c r="W899" s="376" t="n">
        <f aca="false">+[2]data1cf!V899</f>
        <v>10261.9485506226</v>
      </c>
      <c r="X899" s="376" t="n">
        <f aca="false">+[2]data1cf!W899</f>
        <v>9774.04087958402</v>
      </c>
      <c r="Y899" s="376" t="n">
        <f aca="false">+[2]data1cf!X899</f>
        <v>9286.16020417514</v>
      </c>
      <c r="Z899" s="376" t="n">
        <f aca="false">+[2]data1cf!Y899</f>
        <v>8798.30733426482</v>
      </c>
      <c r="AA899" s="376" t="n">
        <f aca="false">+[2]data1cf!Z899</f>
        <v>8310.48310401804</v>
      </c>
      <c r="AB899" s="376"/>
      <c r="AC899" s="377" t="n">
        <f aca="false">XNPV(0.1,B899:AA899,$B$1:$AA$1)</f>
        <v>38389.1844427699</v>
      </c>
      <c r="AD899" s="377" t="n">
        <f aca="false">SUMPRODUCT(B899:AA899,$B$1010:$AA$1010)</f>
        <v>69893.1203427048</v>
      </c>
      <c r="AE899" s="378" t="n">
        <f aca="false">SUMPRODUCT(B899:AA899,$B$1012:$AA$1012)</f>
        <v>51739.0069138763</v>
      </c>
      <c r="AF899" s="379" t="n">
        <f aca="false">XIRR(B899:AA899,$B$1:$AA$1)</f>
        <v>0.160479321425409</v>
      </c>
      <c r="AG899" s="380" t="n">
        <f aca="false">1-EXP(-(1/0.25)*(AD899/ABS($AD$1010)))</f>
        <v>0.97591922109426</v>
      </c>
    </row>
    <row r="900" customFormat="false" ht="12.75" hidden="false" customHeight="false" outlineLevel="0" collapsed="false">
      <c r="A900" s="371"/>
      <c r="B900" s="376" t="n">
        <f aca="false">+[2]data1cf!A900</f>
        <v>-115562.541269581</v>
      </c>
      <c r="C900" s="376" t="n">
        <f aca="false">+[2]data1cf!B900</f>
        <v>15985.7650441698</v>
      </c>
      <c r="D900" s="376" t="n">
        <f aca="false">+[2]data1cf!C900</f>
        <v>24966.0276867107</v>
      </c>
      <c r="E900" s="376" t="n">
        <f aca="false">+[2]data1cf!D900</f>
        <v>23502.5599255998</v>
      </c>
      <c r="F900" s="376" t="n">
        <f aca="false">+[2]data1cf!E900</f>
        <v>21834.7024379496</v>
      </c>
      <c r="G900" s="376" t="n">
        <f aca="false">+[2]data1cf!F900</f>
        <v>20676.4264867334</v>
      </c>
      <c r="H900" s="376" t="n">
        <f aca="false">+[2]data1cf!G900</f>
        <v>19221.0948452311</v>
      </c>
      <c r="I900" s="376" t="n">
        <f aca="false">+[2]data1cf!H900</f>
        <v>18069.513650802</v>
      </c>
      <c r="J900" s="376" t="n">
        <f aca="false">+[2]data1cf!I900</f>
        <v>17281.9740990432</v>
      </c>
      <c r="K900" s="376" t="n">
        <f aca="false">+[2]data1cf!J900</f>
        <v>16594.0573951978</v>
      </c>
      <c r="L900" s="376" t="n">
        <f aca="false">+[2]data1cf!K900</f>
        <v>15719.6432249023</v>
      </c>
      <c r="M900" s="376" t="n">
        <f aca="false">+[2]data1cf!L900</f>
        <v>14956.0859220774</v>
      </c>
      <c r="N900" s="376" t="n">
        <f aca="false">+[2]data1cf!M900</f>
        <v>14157.4057823183</v>
      </c>
      <c r="O900" s="376" t="n">
        <f aca="false">+[2]data1cf!N900</f>
        <v>13458.6568369735</v>
      </c>
      <c r="P900" s="376" t="n">
        <f aca="false">+[2]data1cf!O900</f>
        <v>14566.0756625859</v>
      </c>
      <c r="Q900" s="376" t="n">
        <f aca="false">+[2]data1cf!P900</f>
        <v>15947.9937666996</v>
      </c>
      <c r="R900" s="376" t="n">
        <f aca="false">+[2]data1cf!Q900</f>
        <v>14303.1136060883</v>
      </c>
      <c r="S900" s="376" t="n">
        <f aca="false">+[2]data1cf!R900</f>
        <v>10387.5520864346</v>
      </c>
      <c r="T900" s="376" t="n">
        <f aca="false">+[2]data1cf!S900</f>
        <v>9785.65959612834</v>
      </c>
      <c r="U900" s="376" t="n">
        <f aca="false">+[2]data1cf!T900</f>
        <v>9183.79668843505</v>
      </c>
      <c r="V900" s="376" t="n">
        <f aca="false">+[2]data1cf!U900</f>
        <v>8581.96425083312</v>
      </c>
      <c r="W900" s="376" t="n">
        <f aca="false">+[2]data1cf!V900</f>
        <v>12250.6613475014</v>
      </c>
      <c r="X900" s="376" t="n">
        <f aca="false">+[2]data1cf!W900</f>
        <v>11648.8926198135</v>
      </c>
      <c r="Y900" s="376" t="n">
        <f aca="false">+[2]data1cf!X900</f>
        <v>11047.1571876171</v>
      </c>
      <c r="Z900" s="376" t="n">
        <f aca="false">+[2]data1cf!Y900</f>
        <v>10445.456049777</v>
      </c>
      <c r="AA900" s="376" t="n">
        <f aca="false">+[2]data1cf!Z900</f>
        <v>9843.79023512391</v>
      </c>
      <c r="AB900" s="376"/>
      <c r="AC900" s="377" t="n">
        <f aca="false">XNPV(0.1,B900:AA900,$B$1:$AA$1)</f>
        <v>43514.953768574</v>
      </c>
      <c r="AD900" s="377" t="n">
        <f aca="false">SUMPRODUCT(B900:AA900,$B$1010:$AA$1010)</f>
        <v>81438.1849555851</v>
      </c>
      <c r="AE900" s="378" t="n">
        <f aca="false">SUMPRODUCT(B900:AA900,$B$1012:$AA$1012)</f>
        <v>59636.6157504417</v>
      </c>
      <c r="AF900" s="379" t="n">
        <f aca="false">XIRR(B900:AA900,$B$1:$AA$1)</f>
        <v>0.155909292957642</v>
      </c>
      <c r="AG900" s="380" t="n">
        <f aca="false">1-EXP(-(1/0.25)*(AD900/ABS($AD$1010)))</f>
        <v>0.986987758550843</v>
      </c>
    </row>
    <row r="901" customFormat="false" ht="12.75" hidden="false" customHeight="false" outlineLevel="0" collapsed="false">
      <c r="A901" s="371"/>
      <c r="B901" s="376" t="n">
        <f aca="false">+[2]data1cf!A901</f>
        <v>-93442.6913617453</v>
      </c>
      <c r="C901" s="376" t="n">
        <f aca="false">+[2]data1cf!B901</f>
        <v>13313.5756701947</v>
      </c>
      <c r="D901" s="376" t="n">
        <f aca="false">+[2]data1cf!C901</f>
        <v>20545.2228634338</v>
      </c>
      <c r="E901" s="376" t="n">
        <f aca="false">+[2]data1cf!D901</f>
        <v>19381.6298858135</v>
      </c>
      <c r="F901" s="376" t="n">
        <f aca="false">+[2]data1cf!E901</f>
        <v>17988.3878291514</v>
      </c>
      <c r="G901" s="376" t="n">
        <f aca="false">+[2]data1cf!F901</f>
        <v>17053.0217889051</v>
      </c>
      <c r="H901" s="376" t="n">
        <f aca="false">+[2]data1cf!G901</f>
        <v>15875.051405912</v>
      </c>
      <c r="I901" s="376" t="n">
        <f aca="false">+[2]data1cf!H901</f>
        <v>14943.8946059071</v>
      </c>
      <c r="J901" s="376" t="n">
        <f aca="false">+[2]data1cf!I901</f>
        <v>14307.0981625119</v>
      </c>
      <c r="K901" s="376" t="n">
        <f aca="false">+[2]data1cf!J901</f>
        <v>13752.0964010317</v>
      </c>
      <c r="L901" s="376" t="n">
        <f aca="false">+[2]data1cf!K901</f>
        <v>13043.8133638789</v>
      </c>
      <c r="M901" s="376" t="n">
        <f aca="false">+[2]data1cf!L901</f>
        <v>12426.4087221928</v>
      </c>
      <c r="N901" s="376" t="n">
        <f aca="false">+[2]data1cf!M901</f>
        <v>11780.604113049</v>
      </c>
      <c r="O901" s="376" t="n">
        <f aca="false">+[2]data1cf!N901</f>
        <v>11216.884696434</v>
      </c>
      <c r="P901" s="376" t="n">
        <f aca="false">+[2]data1cf!O901</f>
        <v>12111.0504070744</v>
      </c>
      <c r="Q901" s="376" t="n">
        <f aca="false">+[2]data1cf!P901</f>
        <v>13228.4552812772</v>
      </c>
      <c r="R901" s="376" t="n">
        <f aca="false">+[2]data1cf!Q901</f>
        <v>11898.4219721576</v>
      </c>
      <c r="S901" s="376" t="n">
        <f aca="false">+[2]data1cf!R901</f>
        <v>8732.33889221383</v>
      </c>
      <c r="T901" s="376" t="n">
        <f aca="false">+[2]data1cf!S901</f>
        <v>8245.65476787079</v>
      </c>
      <c r="U901" s="376" t="n">
        <f aca="false">+[2]data1cf!T901</f>
        <v>7758.99456372668</v>
      </c>
      <c r="V901" s="376" t="n">
        <f aca="false">+[2]data1cf!U901</f>
        <v>7272.35899738743</v>
      </c>
      <c r="W901" s="376" t="n">
        <f aca="false">+[2]data1cf!V901</f>
        <v>10238.8300245692</v>
      </c>
      <c r="X901" s="376" t="n">
        <f aca="false">+[2]data1cf!W901</f>
        <v>9752.24597341615</v>
      </c>
      <c r="Y901" s="376" t="n">
        <f aca="false">+[2]data1cf!X901</f>
        <v>9265.68884465774</v>
      </c>
      <c r="Z901" s="376" t="n">
        <f aca="false">+[2]data1cf!Y901</f>
        <v>8779.1594459658</v>
      </c>
      <c r="AA901" s="376" t="n">
        <f aca="false">+[2]data1cf!Z901</f>
        <v>8292.6586092423</v>
      </c>
      <c r="AB901" s="376"/>
      <c r="AC901" s="377" t="n">
        <f aca="false">XNPV(0.1,B901:AA901,$B$1:$AA$1)</f>
        <v>38312.6193080281</v>
      </c>
      <c r="AD901" s="377" t="n">
        <f aca="false">SUMPRODUCT(B901:AA901,$B$1010:$AA$1010)</f>
        <v>69740.4890374747</v>
      </c>
      <c r="AE901" s="378" t="n">
        <f aca="false">SUMPRODUCT(B901:AA901,$B$1012:$AA$1012)</f>
        <v>51629.3456882593</v>
      </c>
      <c r="AF901" s="379" t="n">
        <f aca="false">XIRR(B901:AA901,$B$1:$AA$1)</f>
        <v>0.160511618162837</v>
      </c>
      <c r="AG901" s="380" t="n">
        <f aca="false">1-EXP(-(1/0.25)*(AD901/ABS($AD$1010)))</f>
        <v>0.975722463915231</v>
      </c>
    </row>
    <row r="902" customFormat="false" ht="12.75" hidden="false" customHeight="false" outlineLevel="0" collapsed="false">
      <c r="A902" s="371"/>
      <c r="B902" s="376" t="n">
        <f aca="false">+[2]data1cf!A902</f>
        <v>-116302.202660565</v>
      </c>
      <c r="C902" s="376" t="n">
        <f aca="false">+[2]data1cf!B902</f>
        <v>16060.2440638604</v>
      </c>
      <c r="D902" s="376" t="n">
        <f aca="false">+[2]data1cf!C902</f>
        <v>25076.6466834856</v>
      </c>
      <c r="E902" s="376" t="n">
        <f aca="false">+[2]data1cf!D902</f>
        <v>23627.2999734856</v>
      </c>
      <c r="F902" s="376" t="n">
        <f aca="false">+[2]data1cf!E902</f>
        <v>21963.3186096488</v>
      </c>
      <c r="G902" s="376" t="n">
        <f aca="false">+[2]data1cf!F902</f>
        <v>20797.5888169508</v>
      </c>
      <c r="H902" s="376" t="n">
        <f aca="false">+[2]data1cf!G902</f>
        <v>19332.9825458679</v>
      </c>
      <c r="I902" s="376" t="n">
        <f aca="false">+[2]data1cf!H902</f>
        <v>18174.0306226652</v>
      </c>
      <c r="J902" s="376" t="n">
        <f aca="false">+[2]data1cf!I902</f>
        <v>17381.4504012056</v>
      </c>
      <c r="K902" s="376" t="n">
        <f aca="false">+[2]data1cf!J902</f>
        <v>16689.0891802608</v>
      </c>
      <c r="L902" s="376" t="n">
        <f aca="false">+[2]data1cf!K902</f>
        <v>15809.1197830746</v>
      </c>
      <c r="M902" s="376" t="n">
        <f aca="false">+[2]data1cf!L902</f>
        <v>15040.6753096276</v>
      </c>
      <c r="N902" s="376" t="n">
        <f aca="false">+[2]data1cf!M902</f>
        <v>14236.8831945119</v>
      </c>
      <c r="O902" s="376" t="n">
        <f aca="false">+[2]data1cf!N902</f>
        <v>13533.6190228224</v>
      </c>
      <c r="P902" s="376" t="n">
        <f aca="false">+[2]data1cf!O902</f>
        <v>14648.1687781793</v>
      </c>
      <c r="Q902" s="376" t="n">
        <f aca="false">+[2]data1cf!P902</f>
        <v>16038.9318891255</v>
      </c>
      <c r="R902" s="376" t="n">
        <f aca="false">+[2]data1cf!Q902</f>
        <v>14383.5236254263</v>
      </c>
      <c r="S902" s="376" t="n">
        <f aca="false">+[2]data1cf!R902</f>
        <v>10442.9004409087</v>
      </c>
      <c r="T902" s="376" t="n">
        <f aca="false">+[2]data1cf!S902</f>
        <v>9837.15552029315</v>
      </c>
      <c r="U902" s="376" t="n">
        <f aca="false">+[2]data1cf!T902</f>
        <v>9231.44037163495</v>
      </c>
      <c r="V902" s="376" t="n">
        <f aca="false">+[2]data1cf!U902</f>
        <v>8625.75588809282</v>
      </c>
      <c r="W902" s="376" t="n">
        <f aca="false">+[2]data1cf!V902</f>
        <v>12317.9345867388</v>
      </c>
      <c r="X902" s="376" t="n">
        <f aca="false">+[2]data1cf!W902</f>
        <v>11712.3142208878</v>
      </c>
      <c r="Y902" s="376" t="n">
        <f aca="false">+[2]data1cf!X902</f>
        <v>11106.7273636372</v>
      </c>
      <c r="Z902" s="376" t="n">
        <f aca="false">+[2]data1cf!Y902</f>
        <v>10501.1750202448</v>
      </c>
      <c r="AA902" s="376" t="n">
        <f aca="false">+[2]data1cf!Z902</f>
        <v>9895.65822612652</v>
      </c>
      <c r="AB902" s="376"/>
      <c r="AC902" s="377" t="n">
        <f aca="false">XNPV(0.1,B902:AA902,$B$1:$AA$1)</f>
        <v>43634.8394330673</v>
      </c>
      <c r="AD902" s="377" t="n">
        <f aca="false">SUMPRODUCT(B902:AA902,$B$1010:$AA$1010)</f>
        <v>81770.6074875619</v>
      </c>
      <c r="AE902" s="378" t="n">
        <f aca="false">SUMPRODUCT(B902:AA902,$B$1012:$AA$1012)</f>
        <v>59847.5152581727</v>
      </c>
      <c r="AF902" s="379" t="n">
        <f aca="false">XIRR(B902:AA902,$B$1:$AA$1)</f>
        <v>0.155701098384887</v>
      </c>
      <c r="AG902" s="380" t="n">
        <f aca="false">1-EXP(-(1/0.25)*(AD902/ABS($AD$1010)))</f>
        <v>0.987216343661726</v>
      </c>
    </row>
    <row r="903" customFormat="false" ht="12.75" hidden="false" customHeight="false" outlineLevel="0" collapsed="false">
      <c r="A903" s="371"/>
      <c r="B903" s="376" t="n">
        <f aca="false">+[2]data1cf!A903</f>
        <v>-112453.436887321</v>
      </c>
      <c r="C903" s="376" t="n">
        <f aca="false">+[2]data1cf!B903</f>
        <v>15596.9881462618</v>
      </c>
      <c r="D903" s="376" t="n">
        <f aca="false">+[2]data1cf!C903</f>
        <v>24308.4561132091</v>
      </c>
      <c r="E903" s="376" t="n">
        <f aca="false">+[2]data1cf!D903</f>
        <v>22887.7691427251</v>
      </c>
      <c r="F903" s="376" t="n">
        <f aca="false">+[2]data1cf!E903</f>
        <v>21294.0751888683</v>
      </c>
      <c r="G903" s="376" t="n">
        <f aca="false">+[2]data1cf!F903</f>
        <v>20167.1308327548</v>
      </c>
      <c r="H903" s="376" t="n">
        <f aca="false">+[2]data1cf!G903</f>
        <v>18750.7843158304</v>
      </c>
      <c r="I903" s="376" t="n">
        <f aca="false">+[2]data1cf!H903</f>
        <v>17630.1853592337</v>
      </c>
      <c r="J903" s="376" t="n">
        <f aca="false">+[2]data1cf!I903</f>
        <v>16863.8338381695</v>
      </c>
      <c r="K903" s="376" t="n">
        <f aca="false">+[2]data1cf!J903</f>
        <v>16194.5992877518</v>
      </c>
      <c r="L903" s="376" t="n">
        <f aca="false">+[2]data1cf!K903</f>
        <v>15343.5360459769</v>
      </c>
      <c r="M903" s="376" t="n">
        <f aca="false">+[2]data1cf!L903</f>
        <v>14600.5215533934</v>
      </c>
      <c r="N903" s="376" t="n">
        <f aca="false">+[2]data1cf!M903</f>
        <v>13823.3291716506</v>
      </c>
      <c r="O903" s="376" t="n">
        <f aca="false">+[2]data1cf!N903</f>
        <v>13143.5596000926</v>
      </c>
      <c r="P903" s="376" t="n">
        <f aca="false">+[2]data1cf!O903</f>
        <v>14221.0041629025</v>
      </c>
      <c r="Q903" s="376" t="n">
        <f aca="false">+[2]data1cf!P903</f>
        <v>15565.7430254884</v>
      </c>
      <c r="R903" s="376" t="n">
        <f aca="false">+[2]data1cf!Q903</f>
        <v>13965.1168598089</v>
      </c>
      <c r="S903" s="376" t="n">
        <f aca="false">+[2]data1cf!R903</f>
        <v>10154.899938379</v>
      </c>
      <c r="T903" s="376" t="n">
        <f aca="false">+[2]data1cf!S903</f>
        <v>9569.20081452781</v>
      </c>
      <c r="U903" s="376" t="n">
        <f aca="false">+[2]data1cf!T903</f>
        <v>8983.53047739649</v>
      </c>
      <c r="V903" s="376" t="n">
        <f aca="false">+[2]data1cf!U903</f>
        <v>8397.88979058662</v>
      </c>
      <c r="W903" s="376" t="n">
        <f aca="false">+[2]data1cf!V903</f>
        <v>11967.8839503419</v>
      </c>
      <c r="X903" s="376" t="n">
        <f aca="false">+[2]data1cf!W903</f>
        <v>11382.3052593892</v>
      </c>
      <c r="Y903" s="376" t="n">
        <f aca="false">+[2]data1cf!X903</f>
        <v>10796.7589681432</v>
      </c>
      <c r="Z903" s="376" t="n">
        <f aca="false">+[2]data1cf!Y903</f>
        <v>10211.2460485953</v>
      </c>
      <c r="AA903" s="376" t="n">
        <f aca="false">+[2]data1cf!Z903</f>
        <v>9625.76750189632</v>
      </c>
      <c r="AB903" s="376"/>
      <c r="AC903" s="377" t="n">
        <f aca="false">XNPV(0.1,B903:AA903,$B$1:$AA$1)</f>
        <v>42715.1261029373</v>
      </c>
      <c r="AD903" s="377" t="n">
        <f aca="false">SUMPRODUCT(B903:AA903,$B$1010:$AA$1010)</f>
        <v>79718.6088386252</v>
      </c>
      <c r="AE903" s="378" t="n">
        <f aca="false">SUMPRODUCT(B903:AA903,$B$1012:$AA$1012)</f>
        <v>58438.5167101193</v>
      </c>
      <c r="AF903" s="379" t="n">
        <f aca="false">XIRR(B903:AA903,$B$1:$AA$1)</f>
        <v>0.156340210525944</v>
      </c>
      <c r="AG903" s="380" t="n">
        <f aca="false">1-EXP(-(1/0.25)*(AD903/ABS($AD$1010)))</f>
        <v>0.985738415709046</v>
      </c>
    </row>
    <row r="904" customFormat="false" ht="12.75" hidden="false" customHeight="false" outlineLevel="0" collapsed="false">
      <c r="A904" s="371"/>
      <c r="B904" s="376" t="n">
        <f aca="false">+[2]data1cf!A904</f>
        <v>-111319.175785756</v>
      </c>
      <c r="C904" s="376" t="n">
        <f aca="false">+[2]data1cf!B904</f>
        <v>15469.1326457815</v>
      </c>
      <c r="D904" s="376" t="n">
        <f aca="false">+[2]data1cf!C904</f>
        <v>24099.7779026723</v>
      </c>
      <c r="E904" s="376" t="n">
        <f aca="false">+[2]data1cf!D904</f>
        <v>22717.3897507351</v>
      </c>
      <c r="F904" s="376" t="n">
        <f aca="false">+[2]data1cf!E904</f>
        <v>21096.8439660834</v>
      </c>
      <c r="G904" s="376" t="n">
        <f aca="false">+[2]data1cf!F904</f>
        <v>19981.329978721</v>
      </c>
      <c r="H904" s="376" t="n">
        <f aca="false">+[2]data1cf!G904</f>
        <v>18579.2059853634</v>
      </c>
      <c r="I904" s="376" t="n">
        <f aca="false">+[2]data1cf!H904</f>
        <v>17469.9099452636</v>
      </c>
      <c r="J904" s="376" t="n">
        <f aca="false">+[2]data1cf!I904</f>
        <v>16711.2882254801</v>
      </c>
      <c r="K904" s="376" t="n">
        <f aca="false">+[2]data1cf!J904</f>
        <v>16048.8692840999</v>
      </c>
      <c r="L904" s="376" t="n">
        <f aca="false">+[2]data1cf!K904</f>
        <v>15206.3249103493</v>
      </c>
      <c r="M904" s="376" t="n">
        <f aca="false">+[2]data1cf!L904</f>
        <v>14470.8048302103</v>
      </c>
      <c r="N904" s="376" t="n">
        <f aca="false">+[2]data1cf!M904</f>
        <v>13701.4515960423</v>
      </c>
      <c r="O904" s="376" t="n">
        <f aca="false">+[2]data1cf!N904</f>
        <v>13028.6060652277</v>
      </c>
      <c r="P904" s="376" t="n">
        <f aca="false">+[2]data1cf!O904</f>
        <v>14095.1154402263</v>
      </c>
      <c r="Q904" s="376" t="n">
        <f aca="false">+[2]data1cf!P904</f>
        <v>15426.2906001294</v>
      </c>
      <c r="R904" s="376" t="n">
        <f aca="false">+[2]data1cf!Q904</f>
        <v>13841.8091433013</v>
      </c>
      <c r="S904" s="376" t="n">
        <f aca="false">+[2]data1cf!R904</f>
        <v>10070.0239582605</v>
      </c>
      <c r="T904" s="376" t="n">
        <f aca="false">+[2]data1cf!S904</f>
        <v>9490.23248607199</v>
      </c>
      <c r="U904" s="376" t="n">
        <f aca="false">+[2]data1cf!T904</f>
        <v>8910.46951024625</v>
      </c>
      <c r="V904" s="376" t="n">
        <f aca="false">+[2]data1cf!U904</f>
        <v>8330.73588567413</v>
      </c>
      <c r="W904" s="376" t="n">
        <f aca="false">+[2]data1cf!V904</f>
        <v>11864.7213148801</v>
      </c>
      <c r="X904" s="376" t="n">
        <f aca="false">+[2]data1cf!W904</f>
        <v>11285.0490608441</v>
      </c>
      <c r="Y904" s="376" t="n">
        <f aca="false">+[2]data1cf!X904</f>
        <v>10705.4088797155</v>
      </c>
      <c r="Z904" s="376" t="n">
        <f aca="false">+[2]data1cf!Y904</f>
        <v>10125.8017336814</v>
      </c>
      <c r="AA904" s="376" t="n">
        <f aca="false">+[2]data1cf!Z904</f>
        <v>9546.22861379465</v>
      </c>
      <c r="AB904" s="376"/>
      <c r="AC904" s="377" t="n">
        <f aca="false">XNPV(0.1,B904:AA904,$B$1:$AA$1)</f>
        <v>42502.3241223177</v>
      </c>
      <c r="AD904" s="377" t="n">
        <f aca="false">SUMPRODUCT(B904:AA904,$B$1010:$AA$1010)</f>
        <v>79178.5520283225</v>
      </c>
      <c r="AE904" s="378" t="n">
        <f aca="false">SUMPRODUCT(B904:AA904,$B$1012:$AA$1012)</f>
        <v>58085.3144960747</v>
      </c>
      <c r="AF904" s="379" t="n">
        <f aca="false">XIRR(B904:AA904,$B$1:$AA$1)</f>
        <v>0.156628898856415</v>
      </c>
      <c r="AG904" s="380" t="n">
        <f aca="false">1-EXP(-(1/0.25)*(AD904/ABS($AD$1010)))</f>
        <v>0.985321812362119</v>
      </c>
    </row>
    <row r="905" customFormat="false" ht="12.75" hidden="false" customHeight="false" outlineLevel="0" collapsed="false">
      <c r="A905" s="371"/>
      <c r="B905" s="376" t="n">
        <f aca="false">+[2]data1cf!A905</f>
        <v>-95282.4922937503</v>
      </c>
      <c r="C905" s="376" t="n">
        <f aca="false">+[2]data1cf!B905</f>
        <v>13512.5332160604</v>
      </c>
      <c r="D905" s="376" t="n">
        <f aca="false">+[2]data1cf!C905</f>
        <v>20933.9528765976</v>
      </c>
      <c r="E905" s="376" t="n">
        <f aca="false">+[2]data1cf!D905</f>
        <v>19730.8788628452</v>
      </c>
      <c r="F905" s="376" t="n">
        <f aca="false">+[2]data1cf!E905</f>
        <v>18308.301989127</v>
      </c>
      <c r="G905" s="376" t="n">
        <f aca="false">+[2]data1cf!F905</f>
        <v>17354.395594237</v>
      </c>
      <c r="H905" s="376" t="n">
        <f aca="false">+[2]data1cf!G905</f>
        <v>16153.3559090546</v>
      </c>
      <c r="I905" s="376" t="n">
        <f aca="false">+[2]data1cf!H905</f>
        <v>15203.8654852688</v>
      </c>
      <c r="J905" s="376" t="n">
        <f aca="false">+[2]data1cf!I905</f>
        <v>14554.5311036681</v>
      </c>
      <c r="K905" s="376" t="n">
        <f aca="false">+[2]data1cf!J905</f>
        <v>13988.4742475168</v>
      </c>
      <c r="L905" s="376" t="n">
        <f aca="false">+[2]data1cf!K905</f>
        <v>13266.3733854301</v>
      </c>
      <c r="M905" s="376" t="n">
        <f aca="false">+[2]data1cf!L905</f>
        <v>12636.8126123372</v>
      </c>
      <c r="N905" s="376" t="n">
        <f aca="false">+[2]data1cf!M905</f>
        <v>11978.2927024622</v>
      </c>
      <c r="O905" s="376" t="n">
        <f aca="false">+[2]data1cf!N905</f>
        <v>11403.3423121363</v>
      </c>
      <c r="P905" s="376" t="n">
        <f aca="false">+[2]data1cf!O905</f>
        <v>12315.2451810898</v>
      </c>
      <c r="Q905" s="376" t="n">
        <f aca="false">+[2]data1cf!P905</f>
        <v>13454.6507329169</v>
      </c>
      <c r="R905" s="376" t="n">
        <f aca="false">+[2]data1cf!Q905</f>
        <v>12098.4302872106</v>
      </c>
      <c r="S905" s="376" t="n">
        <f aca="false">+[2]data1cf!R905</f>
        <v>8870.00993383855</v>
      </c>
      <c r="T905" s="376" t="n">
        <f aca="false">+[2]data1cf!S905</f>
        <v>8373.74344524091</v>
      </c>
      <c r="U905" s="376" t="n">
        <f aca="false">+[2]data1cf!T905</f>
        <v>7877.50134780898</v>
      </c>
      <c r="V905" s="376" t="n">
        <f aca="false">+[2]data1cf!U905</f>
        <v>7381.28437327772</v>
      </c>
      <c r="W905" s="376" t="n">
        <f aca="false">+[2]data1cf!V905</f>
        <v>10406.1624955574</v>
      </c>
      <c r="X905" s="376" t="n">
        <f aca="false">+[2]data1cf!W905</f>
        <v>9909.99805049916</v>
      </c>
      <c r="Y905" s="376" t="n">
        <f aca="false">+[2]data1cf!X905</f>
        <v>9413.86105791281</v>
      </c>
      <c r="Z905" s="376" t="n">
        <f aca="false">+[2]data1cf!Y905</f>
        <v>8917.75234137249</v>
      </c>
      <c r="AA905" s="376" t="n">
        <f aca="false">+[2]data1cf!Z905</f>
        <v>8421.6727491596</v>
      </c>
      <c r="AB905" s="376"/>
      <c r="AC905" s="377" t="n">
        <f aca="false">XNPV(0.1,B905:AA905,$B$1:$AA$1)</f>
        <v>38746.3936774592</v>
      </c>
      <c r="AD905" s="377" t="n">
        <f aca="false">SUMPRODUCT(B905:AA905,$B$1010:$AA$1010)</f>
        <v>70715.7684453755</v>
      </c>
      <c r="AE905" s="378" t="n">
        <f aca="false">SUMPRODUCT(B905:AA905,$B$1012:$AA$1012)</f>
        <v>52297.1509651787</v>
      </c>
      <c r="AF905" s="379" t="n">
        <f aca="false">XIRR(B905:AA905,$B$1:$AA$1)</f>
        <v>0.160048564017239</v>
      </c>
      <c r="AG905" s="380" t="n">
        <f aca="false">1-EXP(-(1/0.25)*(AD905/ABS($AD$1010)))</f>
        <v>0.976952562191079</v>
      </c>
    </row>
    <row r="906" customFormat="false" ht="12.75" hidden="false" customHeight="false" outlineLevel="0" collapsed="false">
      <c r="A906" s="371"/>
      <c r="B906" s="376" t="n">
        <f aca="false">+[2]data1cf!A906</f>
        <v>-112494.132342555</v>
      </c>
      <c r="C906" s="376" t="n">
        <f aca="false">+[2]data1cf!B906</f>
        <v>15590.5365273749</v>
      </c>
      <c r="D906" s="376" t="n">
        <f aca="false">+[2]data1cf!C906</f>
        <v>24381.0478928985</v>
      </c>
      <c r="E906" s="376" t="n">
        <f aca="false">+[2]data1cf!D906</f>
        <v>22924.1337183833</v>
      </c>
      <c r="F906" s="376" t="n">
        <f aca="false">+[2]data1cf!E906</f>
        <v>21301.1515263946</v>
      </c>
      <c r="G906" s="376" t="n">
        <f aca="false">+[2]data1cf!F906</f>
        <v>20173.797067123</v>
      </c>
      <c r="H906" s="376" t="n">
        <f aca="false">+[2]data1cf!G906</f>
        <v>18756.9402690381</v>
      </c>
      <c r="I906" s="376" t="n">
        <f aca="false">+[2]data1cf!H906</f>
        <v>17635.9357820643</v>
      </c>
      <c r="J906" s="376" t="n">
        <f aca="false">+[2]data1cf!I906</f>
        <v>16869.3069282224</v>
      </c>
      <c r="K906" s="376" t="n">
        <f aca="false">+[2]data1cf!J906</f>
        <v>16199.8278447671</v>
      </c>
      <c r="L906" s="376" t="n">
        <f aca="false">+[2]data1cf!K906</f>
        <v>15348.458959775</v>
      </c>
      <c r="M906" s="376" t="n">
        <f aca="false">+[2]data1cf!L906</f>
        <v>14605.1755797847</v>
      </c>
      <c r="N906" s="376" t="n">
        <f aca="false">+[2]data1cf!M906</f>
        <v>13827.7019420959</v>
      </c>
      <c r="O906" s="376" t="n">
        <f aca="false">+[2]data1cf!N906</f>
        <v>13147.683947146</v>
      </c>
      <c r="P906" s="376" t="n">
        <f aca="false">+[2]data1cf!O906</f>
        <v>14225.5208468221</v>
      </c>
      <c r="Q906" s="376" t="n">
        <f aca="false">+[2]data1cf!P906</f>
        <v>15570.7463531398</v>
      </c>
      <c r="R906" s="376" t="n">
        <f aca="false">+[2]data1cf!Q906</f>
        <v>13969.5409413984</v>
      </c>
      <c r="S906" s="376" t="n">
        <f aca="false">+[2]data1cf!R906</f>
        <v>10157.9451513767</v>
      </c>
      <c r="T906" s="376" t="n">
        <f aca="false">+[2]data1cf!S906</f>
        <v>9572.03407053132</v>
      </c>
      <c r="U906" s="376" t="n">
        <f aca="false">+[2]data1cf!T906</f>
        <v>8986.15178682329</v>
      </c>
      <c r="V906" s="376" t="n">
        <f aca="false">+[2]data1cf!U906</f>
        <v>8400.29916416679</v>
      </c>
      <c r="W906" s="376" t="n">
        <f aca="false">+[2]data1cf!V906</f>
        <v>11971.5852589801</v>
      </c>
      <c r="X906" s="376" t="n">
        <f aca="false">+[2]data1cf!W906</f>
        <v>11385.7946546163</v>
      </c>
      <c r="Y906" s="376" t="n">
        <f aca="false">+[2]data1cf!X906</f>
        <v>10800.0364616842</v>
      </c>
      <c r="Z906" s="376" t="n">
        <f aca="false">+[2]data1cf!Y906</f>
        <v>10214.311652527</v>
      </c>
      <c r="AA906" s="376" t="n">
        <f aca="false">+[2]data1cf!Z906</f>
        <v>9628.62122865783</v>
      </c>
      <c r="AB906" s="376"/>
      <c r="AC906" s="377" t="n">
        <f aca="false">XNPV(0.1,B906:AA906,$B$1:$AA$1)</f>
        <v>42789.239853851</v>
      </c>
      <c r="AD906" s="377" t="n">
        <f aca="false">SUMPRODUCT(B906:AA906,$B$1010:$AA$1010)</f>
        <v>79811.8580983406</v>
      </c>
      <c r="AE906" s="378" t="n">
        <f aca="false">SUMPRODUCT(B906:AA906,$B$1012:$AA$1012)</f>
        <v>58522.0479600917</v>
      </c>
      <c r="AF906" s="379" t="n">
        <f aca="false">XIRR(B906:AA906,$B$1:$AA$1)</f>
        <v>0.156433786319127</v>
      </c>
      <c r="AG906" s="380" t="n">
        <f aca="false">1-EXP(-(1/0.25)*(AD906/ABS($AD$1010)))</f>
        <v>0.985809142222884</v>
      </c>
    </row>
    <row r="907" customFormat="false" ht="12.75" hidden="false" customHeight="false" outlineLevel="0" collapsed="false">
      <c r="A907" s="371"/>
      <c r="B907" s="376" t="n">
        <f aca="false">+[2]data1cf!A907</f>
        <v>-88791.9611227767</v>
      </c>
      <c r="C907" s="376" t="n">
        <f aca="false">+[2]data1cf!B907</f>
        <v>12739.8487878218</v>
      </c>
      <c r="D907" s="376" t="n">
        <f aca="false">+[2]data1cf!C907</f>
        <v>19687.4342902488</v>
      </c>
      <c r="E907" s="376" t="n">
        <f aca="false">+[2]data1cf!D907</f>
        <v>18552.3416625581</v>
      </c>
      <c r="F907" s="376" t="n">
        <f aca="false">+[2]data1cf!E907</f>
        <v>17179.6946538244</v>
      </c>
      <c r="G907" s="376" t="n">
        <f aca="false">+[2]data1cf!F907</f>
        <v>16291.195742778</v>
      </c>
      <c r="H907" s="376" t="n">
        <f aca="false">+[2]data1cf!G907</f>
        <v>15171.5409630753</v>
      </c>
      <c r="I907" s="376" t="n">
        <f aca="false">+[2]data1cf!H907</f>
        <v>14286.7287088437</v>
      </c>
      <c r="J907" s="376" t="n">
        <f aca="false">+[2]data1cf!I907</f>
        <v>13681.6262206655</v>
      </c>
      <c r="K907" s="376" t="n">
        <f aca="false">+[2]data1cf!J907</f>
        <v>13154.5700168741</v>
      </c>
      <c r="L907" s="376" t="n">
        <f aca="false">+[2]data1cf!K907</f>
        <v>12481.2162892672</v>
      </c>
      <c r="M907" s="376" t="n">
        <f aca="false">+[2]data1cf!L907</f>
        <v>11894.5404546705</v>
      </c>
      <c r="N907" s="376" t="n">
        <f aca="false">+[2]data1cf!M907</f>
        <v>11280.8781455873</v>
      </c>
      <c r="O907" s="376" t="n">
        <f aca="false">+[2]data1cf!N907</f>
        <v>10745.5488814839</v>
      </c>
      <c r="P907" s="376" t="n">
        <f aca="false">+[2]data1cf!O907</f>
        <v>11594.8778181639</v>
      </c>
      <c r="Q907" s="376" t="n">
        <f aca="false">+[2]data1cf!P907</f>
        <v>12656.6684055574</v>
      </c>
      <c r="R907" s="376" t="n">
        <f aca="false">+[2]data1cf!Q907</f>
        <v>11392.8320995358</v>
      </c>
      <c r="S907" s="376" t="n">
        <f aca="false">+[2]data1cf!R907</f>
        <v>8384.32793886755</v>
      </c>
      <c r="T907" s="376" t="n">
        <f aca="false">+[2]data1cf!S907</f>
        <v>7921.86653907281</v>
      </c>
      <c r="U907" s="376" t="n">
        <f aca="false">+[2]data1cf!T907</f>
        <v>7459.42786894631</v>
      </c>
      <c r="V907" s="376" t="n">
        <f aca="false">+[2]data1cf!U907</f>
        <v>6997.01261037806</v>
      </c>
      <c r="W907" s="376" t="n">
        <f aca="false">+[2]data1cf!V907</f>
        <v>9815.83959704592</v>
      </c>
      <c r="X907" s="376" t="n">
        <f aca="false">+[2]data1cf!W907</f>
        <v>9353.47328970485</v>
      </c>
      <c r="Y907" s="376" t="n">
        <f aca="false">+[2]data1cf!X907</f>
        <v>8891.13256480561</v>
      </c>
      <c r="Z907" s="376" t="n">
        <f aca="false">+[2]data1cf!Y907</f>
        <v>8428.81818982145</v>
      </c>
      <c r="AA907" s="376" t="n">
        <f aca="false">+[2]data1cf!Z907</f>
        <v>7966.53095524982</v>
      </c>
      <c r="AB907" s="376"/>
      <c r="AC907" s="377" t="n">
        <f aca="false">XNPV(0.1,B907:AA907,$B$1:$AA$1)</f>
        <v>37295.1402628501</v>
      </c>
      <c r="AD907" s="377" t="n">
        <f aca="false">SUMPRODUCT(B907:AA907,$B$1010:$AA$1010)</f>
        <v>67365.8887217326</v>
      </c>
      <c r="AE907" s="378" t="n">
        <f aca="false">SUMPRODUCT(B907:AA907,$B$1012:$AA$1012)</f>
        <v>50027.1801261266</v>
      </c>
      <c r="AF907" s="379" t="n">
        <f aca="false">XIRR(B907:AA907,$B$1:$AA$1)</f>
        <v>0.161916117267532</v>
      </c>
      <c r="AG907" s="380" t="n">
        <f aca="false">1-EXP(-(1/0.25)*(AD907/ABS($AD$1010)))</f>
        <v>0.97244585592655</v>
      </c>
    </row>
    <row r="908" customFormat="false" ht="12.75" hidden="false" customHeight="false" outlineLevel="0" collapsed="false">
      <c r="A908" s="371"/>
      <c r="B908" s="376" t="n">
        <f aca="false">+[2]data1cf!A908</f>
        <v>-115926.001484078</v>
      </c>
      <c r="C908" s="376" t="n">
        <f aca="false">+[2]data1cf!B908</f>
        <v>16016.2437708032</v>
      </c>
      <c r="D908" s="376" t="n">
        <f aca="false">+[2]data1cf!C908</f>
        <v>25010.7260100528</v>
      </c>
      <c r="E908" s="376" t="n">
        <f aca="false">+[2]data1cf!D908</f>
        <v>23575.9169280231</v>
      </c>
      <c r="F908" s="376" t="n">
        <f aca="false">+[2]data1cf!E908</f>
        <v>21897.9027914132</v>
      </c>
      <c r="G908" s="376" t="n">
        <f aca="false">+[2]data1cf!F908</f>
        <v>20735.9641171499</v>
      </c>
      <c r="H908" s="376" t="n">
        <f aca="false">+[2]data1cf!G908</f>
        <v>19276.0750404511</v>
      </c>
      <c r="I908" s="376" t="n">
        <f aca="false">+[2]data1cf!H908</f>
        <v>18120.8719635043</v>
      </c>
      <c r="J908" s="376" t="n">
        <f aca="false">+[2]data1cf!I908</f>
        <v>17330.8554906665</v>
      </c>
      <c r="K908" s="376" t="n">
        <f aca="false">+[2]data1cf!J908</f>
        <v>16640.7548075598</v>
      </c>
      <c r="L908" s="376" t="n">
        <f aca="false">+[2]data1cf!K908</f>
        <v>15763.6108693166</v>
      </c>
      <c r="M908" s="376" t="n">
        <f aca="false">+[2]data1cf!L908</f>
        <v>14997.6520729106</v>
      </c>
      <c r="N908" s="376" t="n">
        <f aca="false">+[2]data1cf!M908</f>
        <v>14196.4599733788</v>
      </c>
      <c r="O908" s="376" t="n">
        <f aca="false">+[2]data1cf!N908</f>
        <v>13495.4923031475</v>
      </c>
      <c r="P908" s="376" t="n">
        <f aca="false">+[2]data1cf!O908</f>
        <v>14606.41517708</v>
      </c>
      <c r="Q908" s="376" t="n">
        <f aca="false">+[2]data1cf!P908</f>
        <v>15992.6796052275</v>
      </c>
      <c r="R908" s="376" t="n">
        <f aca="false">+[2]data1cf!Q908</f>
        <v>14342.6260684563</v>
      </c>
      <c r="S908" s="376" t="n">
        <f aca="false">+[2]data1cf!R908</f>
        <v>10414.749564949</v>
      </c>
      <c r="T908" s="376" t="n">
        <f aca="false">+[2]data1cf!S908</f>
        <v>9810.96403931113</v>
      </c>
      <c r="U908" s="376" t="n">
        <f aca="false">+[2]data1cf!T908</f>
        <v>9207.20818932768</v>
      </c>
      <c r="V908" s="376" t="n">
        <f aca="false">+[2]data1cf!U908</f>
        <v>8603.48290526824</v>
      </c>
      <c r="W908" s="376" t="n">
        <f aca="false">+[2]data1cf!V908</f>
        <v>12283.7185629532</v>
      </c>
      <c r="X908" s="376" t="n">
        <f aca="false">+[2]data1cf!W908</f>
        <v>11680.0571891843</v>
      </c>
      <c r="Y908" s="376" t="n">
        <f aca="false">+[2]data1cf!X908</f>
        <v>11076.4292156259</v>
      </c>
      <c r="Z908" s="376" t="n">
        <f aca="false">+[2]data1cf!Y908</f>
        <v>10472.8356442842</v>
      </c>
      <c r="AA908" s="376" t="n">
        <f aca="false">+[2]data1cf!Z908</f>
        <v>9869.27750722588</v>
      </c>
      <c r="AB908" s="376"/>
      <c r="AC908" s="377" t="n">
        <f aca="false">XNPV(0.1,B908:AA908,$B$1:$AA$1)</f>
        <v>43569.380429518</v>
      </c>
      <c r="AD908" s="377" t="n">
        <f aca="false">SUMPRODUCT(B908:AA908,$B$1010:$AA$1010)</f>
        <v>81597.3009598172</v>
      </c>
      <c r="AE908" s="378" t="n">
        <f aca="false">SUMPRODUCT(B908:AA908,$B$1012:$AA$1012)</f>
        <v>59735.8970468005</v>
      </c>
      <c r="AF908" s="379" t="n">
        <f aca="false">XIRR(B908:AA908,$B$1:$AA$1)</f>
        <v>0.155798574378386</v>
      </c>
      <c r="AG908" s="380" t="n">
        <f aca="false">1-EXP(-(1/0.25)*(AD908/ABS($AD$1010)))</f>
        <v>0.987097677702468</v>
      </c>
    </row>
    <row r="909" customFormat="false" ht="12.75" hidden="false" customHeight="false" outlineLevel="0" collapsed="false">
      <c r="A909" s="371"/>
      <c r="B909" s="376" t="n">
        <f aca="false">+[2]data1cf!A909</f>
        <v>-116594.169309361</v>
      </c>
      <c r="C909" s="376" t="n">
        <f aca="false">+[2]data1cf!B909</f>
        <v>16093.4505236861</v>
      </c>
      <c r="D909" s="376" t="n">
        <f aca="false">+[2]data1cf!C909</f>
        <v>25144.156213745</v>
      </c>
      <c r="E909" s="376" t="n">
        <f aca="false">+[2]data1cf!D909</f>
        <v>23786.9555181988</v>
      </c>
      <c r="F909" s="376" t="n">
        <f aca="false">+[2]data1cf!E909</f>
        <v>22014.0872898714</v>
      </c>
      <c r="G909" s="376" t="n">
        <f aca="false">+[2]data1cf!F909</f>
        <v>20845.4152412377</v>
      </c>
      <c r="H909" s="376" t="n">
        <f aca="false">+[2]data1cf!G909</f>
        <v>19377.1479942671</v>
      </c>
      <c r="I909" s="376" t="n">
        <f aca="false">+[2]data1cf!H909</f>
        <v>18215.2866222199</v>
      </c>
      <c r="J909" s="376" t="n">
        <f aca="false">+[2]data1cf!I909</f>
        <v>17420.7166964739</v>
      </c>
      <c r="K909" s="376" t="n">
        <f aca="false">+[2]data1cf!J909</f>
        <v>16726.6010906459</v>
      </c>
      <c r="L909" s="376" t="n">
        <f aca="false">+[2]data1cf!K909</f>
        <v>15844.4388779385</v>
      </c>
      <c r="M909" s="376" t="n">
        <f aca="false">+[2]data1cf!L909</f>
        <v>15074.0652909187</v>
      </c>
      <c r="N909" s="376" t="n">
        <f aca="false">+[2]data1cf!M909</f>
        <v>14268.2553250245</v>
      </c>
      <c r="O909" s="376" t="n">
        <f aca="false">+[2]data1cf!N909</f>
        <v>13563.2088573811</v>
      </c>
      <c r="P909" s="376" t="n">
        <f aca="false">+[2]data1cf!O909</f>
        <v>14680.5734056766</v>
      </c>
      <c r="Q909" s="376" t="n">
        <f aca="false">+[2]data1cf!P909</f>
        <v>16074.8279074605</v>
      </c>
      <c r="R909" s="376" t="n">
        <f aca="false">+[2]data1cf!Q909</f>
        <v>14415.263884093</v>
      </c>
      <c r="S909" s="376" t="n">
        <f aca="false">+[2]data1cf!R909</f>
        <v>10464.7481049468</v>
      </c>
      <c r="T909" s="376" t="n">
        <f aca="false">+[2]data1cf!S909</f>
        <v>9857.48251395308</v>
      </c>
      <c r="U909" s="376" t="n">
        <f aca="false">+[2]data1cf!T909</f>
        <v>9250.24676965669</v>
      </c>
      <c r="V909" s="376" t="n">
        <f aca="false">+[2]data1cf!U909</f>
        <v>8643.04176745849</v>
      </c>
      <c r="W909" s="376" t="n">
        <f aca="false">+[2]data1cf!V909</f>
        <v>12344.4893622796</v>
      </c>
      <c r="X909" s="376" t="n">
        <f aca="false">+[2]data1cf!W909</f>
        <v>11737.3486387345</v>
      </c>
      <c r="Y909" s="376" t="n">
        <f aca="false">+[2]data1cf!X909</f>
        <v>11130.2415079101</v>
      </c>
      <c r="Z909" s="376" t="n">
        <f aca="false">+[2]data1cf!Y909</f>
        <v>10523.1689775882</v>
      </c>
      <c r="AA909" s="376" t="n">
        <f aca="false">+[2]data1cf!Z909</f>
        <v>9916.13208578362</v>
      </c>
      <c r="AB909" s="376"/>
      <c r="AC909" s="377" t="n">
        <f aca="false">XNPV(0.1,B909:AA909,$B$1:$AA$1)</f>
        <v>43788.2606896259</v>
      </c>
      <c r="AD909" s="377" t="n">
        <f aca="false">SUMPRODUCT(B909:AA909,$B$1010:$AA$1010)</f>
        <v>82020.9330114899</v>
      </c>
      <c r="AE909" s="378" t="n">
        <f aca="false">SUMPRODUCT(B909:AA909,$B$1012:$AA$1012)</f>
        <v>60044.506724777</v>
      </c>
      <c r="AF909" s="379" t="n">
        <f aca="false">XIRR(B909:AA909,$B$1:$AA$1)</f>
        <v>0.155777435948359</v>
      </c>
      <c r="AG909" s="380" t="n">
        <f aca="false">1-EXP(-(1/0.25)*(AD909/ABS($AD$1010)))</f>
        <v>0.987385821760639</v>
      </c>
    </row>
    <row r="910" customFormat="false" ht="12.75" hidden="false" customHeight="false" outlineLevel="0" collapsed="false">
      <c r="A910" s="371"/>
      <c r="B910" s="376" t="n">
        <f aca="false">+[2]data1cf!A910</f>
        <v>-109858.239606814</v>
      </c>
      <c r="C910" s="376" t="n">
        <f aca="false">+[2]data1cf!B910</f>
        <v>15296.5028696029</v>
      </c>
      <c r="D910" s="376" t="n">
        <f aca="false">+[2]data1cf!C910</f>
        <v>23805.4785409921</v>
      </c>
      <c r="E910" s="376" t="n">
        <f aca="false">+[2]data1cf!D910</f>
        <v>22466.1591831903</v>
      </c>
      <c r="F910" s="376" t="n">
        <f aca="false">+[2]data1cf!E910</f>
        <v>20842.808780899</v>
      </c>
      <c r="G910" s="376" t="n">
        <f aca="false">+[2]data1cf!F910</f>
        <v>19742.0171878991</v>
      </c>
      <c r="H910" s="376" t="n">
        <f aca="false">+[2]data1cf!G910</f>
        <v>18358.2119037045</v>
      </c>
      <c r="I910" s="376" t="n">
        <f aca="false">+[2]data1cf!H910</f>
        <v>17263.4740985782</v>
      </c>
      <c r="J910" s="376" t="n">
        <f aca="false">+[2]data1cf!I910</f>
        <v>16514.8084165459</v>
      </c>
      <c r="K910" s="376" t="n">
        <f aca="false">+[2]data1cf!J910</f>
        <v>15861.1680269567</v>
      </c>
      <c r="L910" s="376" t="n">
        <f aca="false">+[2]data1cf!K910</f>
        <v>15029.5960144051</v>
      </c>
      <c r="M910" s="376" t="n">
        <f aca="false">+[2]data1cf!L910</f>
        <v>14303.7287895611</v>
      </c>
      <c r="N910" s="376" t="n">
        <f aca="false">+[2]data1cf!M910</f>
        <v>13544.4724319307</v>
      </c>
      <c r="O910" s="376" t="n">
        <f aca="false">+[2]data1cf!N910</f>
        <v>12880.5451136975</v>
      </c>
      <c r="P910" s="376" t="n">
        <f aca="false">+[2]data1cf!O910</f>
        <v>13932.9698908243</v>
      </c>
      <c r="Q910" s="376" t="n">
        <f aca="false">+[2]data1cf!P910</f>
        <v>15246.6749074401</v>
      </c>
      <c r="R910" s="376" t="n">
        <f aca="false">+[2]data1cf!Q910</f>
        <v>13682.9879477757</v>
      </c>
      <c r="S910" s="376" t="n">
        <f aca="false">+[2]data1cf!R910</f>
        <v>9960.70310620335</v>
      </c>
      <c r="T910" s="376" t="n">
        <f aca="false">+[2]data1cf!S910</f>
        <v>9388.52073039907</v>
      </c>
      <c r="U910" s="376" t="n">
        <f aca="false">+[2]data1cf!T910</f>
        <v>8816.36647697553</v>
      </c>
      <c r="V910" s="376" t="n">
        <f aca="false">+[2]data1cf!U910</f>
        <v>8244.24118960414</v>
      </c>
      <c r="W910" s="376" t="n">
        <f aca="false">+[2]data1cf!V910</f>
        <v>11731.8471236967</v>
      </c>
      <c r="X910" s="376" t="n">
        <f aca="false">+[2]data1cf!W910</f>
        <v>11159.7824014438</v>
      </c>
      <c r="Y910" s="376" t="n">
        <f aca="false">+[2]data1cf!X910</f>
        <v>10587.7493311781</v>
      </c>
      <c r="Z910" s="376" t="n">
        <f aca="false">+[2]data1cf!Y910</f>
        <v>10015.7488624594</v>
      </c>
      <c r="AA910" s="376" t="n">
        <f aca="false">+[2]data1cf!Z910</f>
        <v>9443.78197333396</v>
      </c>
      <c r="AB910" s="376"/>
      <c r="AC910" s="377" t="n">
        <f aca="false">XNPV(0.1,B910:AA910,$B$1:$AA$1)</f>
        <v>42176.0486978631</v>
      </c>
      <c r="AD910" s="377" t="n">
        <f aca="false">SUMPRODUCT(B910:AA910,$B$1010:$AA$1010)</f>
        <v>78425.3713784242</v>
      </c>
      <c r="AE910" s="378" t="n">
        <f aca="false">SUMPRODUCT(B910:AA910,$B$1012:$AA$1012)</f>
        <v>57575.0087551715</v>
      </c>
      <c r="AF910" s="379" t="n">
        <f aca="false">XIRR(B910:AA910,$B$1:$AA$1)</f>
        <v>0.15692516607778</v>
      </c>
      <c r="AG910" s="380" t="n">
        <f aca="false">1-EXP(-(1/0.25)*(AD910/ABS($AD$1010)))</f>
        <v>0.984720405094801</v>
      </c>
    </row>
    <row r="911" customFormat="false" ht="12.75" hidden="false" customHeight="false" outlineLevel="0" collapsed="false">
      <c r="A911" s="371"/>
      <c r="B911" s="376" t="n">
        <f aca="false">+[2]data1cf!A911</f>
        <v>-111663.379297199</v>
      </c>
      <c r="C911" s="376" t="n">
        <f aca="false">+[2]data1cf!B911</f>
        <v>15533.6774270356</v>
      </c>
      <c r="D911" s="376" t="n">
        <f aca="false">+[2]data1cf!C911</f>
        <v>24189.8390280568</v>
      </c>
      <c r="E911" s="376" t="n">
        <f aca="false">+[2]data1cf!D911</f>
        <v>22813.3890339595</v>
      </c>
      <c r="F911" s="376" t="n">
        <f aca="false">+[2]data1cf!E911</f>
        <v>21156.6958638123</v>
      </c>
      <c r="G911" s="376" t="n">
        <f aca="false">+[2]data1cf!F911</f>
        <v>20037.7132103238</v>
      </c>
      <c r="H911" s="376" t="n">
        <f aca="false">+[2]data1cf!G911</f>
        <v>18631.2732419701</v>
      </c>
      <c r="I911" s="376" t="n">
        <f aca="false">+[2]data1cf!H911</f>
        <v>17518.5472124769</v>
      </c>
      <c r="J911" s="376" t="n">
        <f aca="false">+[2]data1cf!I911</f>
        <v>16757.5798028519</v>
      </c>
      <c r="K911" s="376" t="n">
        <f aca="false">+[2]data1cf!J911</f>
        <v>16093.0925929222</v>
      </c>
      <c r="L911" s="376" t="n">
        <f aca="false">+[2]data1cf!K911</f>
        <v>15247.9630786925</v>
      </c>
      <c r="M911" s="376" t="n">
        <f aca="false">+[2]data1cf!L911</f>
        <v>14510.1687399405</v>
      </c>
      <c r="N911" s="376" t="n">
        <f aca="false">+[2]data1cf!M911</f>
        <v>13738.4366336431</v>
      </c>
      <c r="O911" s="376" t="n">
        <f aca="false">+[2]data1cf!N911</f>
        <v>13063.4899295326</v>
      </c>
      <c r="P911" s="376" t="n">
        <f aca="false">+[2]data1cf!O911</f>
        <v>14133.317702771</v>
      </c>
      <c r="Q911" s="376" t="n">
        <f aca="false">+[2]data1cf!P911</f>
        <v>15468.6089115143</v>
      </c>
      <c r="R911" s="376" t="n">
        <f aca="false">+[2]data1cf!Q911</f>
        <v>13879.2281722633</v>
      </c>
      <c r="S911" s="376" t="n">
        <f aca="false">+[2]data1cf!R911</f>
        <v>10095.7804708956</v>
      </c>
      <c r="T911" s="376" t="n">
        <f aca="false">+[2]data1cf!S911</f>
        <v>9514.19625941285</v>
      </c>
      <c r="U911" s="376" t="n">
        <f aca="false">+[2]data1cf!T911</f>
        <v>8932.64063240483</v>
      </c>
      <c r="V911" s="376" t="n">
        <f aca="false">+[2]data1cf!U911</f>
        <v>8351.1144474057</v>
      </c>
      <c r="W911" s="376" t="n">
        <f aca="false">+[2]data1cf!V911</f>
        <v>11896.0271062245</v>
      </c>
      <c r="X911" s="376" t="n">
        <f aca="false">+[2]data1cf!W911</f>
        <v>11314.5624815218</v>
      </c>
      <c r="Y911" s="376" t="n">
        <f aca="false">+[2]data1cf!X911</f>
        <v>10733.1300288972</v>
      </c>
      <c r="Z911" s="376" t="n">
        <f aca="false">+[2]data1cf!Y911</f>
        <v>10151.7307135129</v>
      </c>
      <c r="AA911" s="376" t="n">
        <f aca="false">+[2]data1cf!Z911</f>
        <v>9570.36552948635</v>
      </c>
      <c r="AB911" s="376"/>
      <c r="AC911" s="377" t="n">
        <f aca="false">XNPV(0.1,B911:AA911,$B$1:$AA$1)</f>
        <v>42645.6674386806</v>
      </c>
      <c r="AD911" s="377" t="n">
        <f aca="false">SUMPRODUCT(B911:AA911,$B$1010:$AA$1010)</f>
        <v>79428.672393093</v>
      </c>
      <c r="AE911" s="378" t="n">
        <f aca="false">SUMPRODUCT(B911:AA911,$B$1012:$AA$1012)</f>
        <v>58275.689059063</v>
      </c>
      <c r="AF911" s="379" t="n">
        <f aca="false">XIRR(B911:AA911,$B$1:$AA$1)</f>
        <v>0.156667116560329</v>
      </c>
      <c r="AG911" s="380" t="n">
        <f aca="false">1-EXP(-(1/0.25)*(AD911/ABS($AD$1010)))</f>
        <v>0.985516248605353</v>
      </c>
    </row>
    <row r="912" customFormat="false" ht="12.75" hidden="false" customHeight="false" outlineLevel="0" collapsed="false">
      <c r="A912" s="371"/>
      <c r="B912" s="376" t="n">
        <f aca="false">+[2]data1cf!A912</f>
        <v>-89003.0876052836</v>
      </c>
      <c r="C912" s="376" t="n">
        <f aca="false">+[2]data1cf!B912</f>
        <v>12828.6632917703</v>
      </c>
      <c r="D912" s="376" t="n">
        <f aca="false">+[2]data1cf!C912</f>
        <v>19748.1257787234</v>
      </c>
      <c r="E912" s="376" t="n">
        <f aca="false">+[2]data1cf!D912</f>
        <v>18567.6714767046</v>
      </c>
      <c r="F912" s="376" t="n">
        <f aca="false">+[2]data1cf!E912</f>
        <v>17216.4064252584</v>
      </c>
      <c r="G912" s="376" t="n">
        <f aca="false">+[2]data1cf!F912</f>
        <v>16325.7799145395</v>
      </c>
      <c r="H912" s="376" t="n">
        <f aca="false">+[2]data1cf!G912</f>
        <v>15203.4778154771</v>
      </c>
      <c r="I912" s="376" t="n">
        <f aca="false">+[2]data1cf!H912</f>
        <v>14316.5616849875</v>
      </c>
      <c r="J912" s="376" t="n">
        <f aca="false">+[2]data1cf!I912</f>
        <v>13710.0204048481</v>
      </c>
      <c r="K912" s="376" t="n">
        <f aca="false">+[2]data1cf!J912</f>
        <v>13181.6955729073</v>
      </c>
      <c r="L912" s="376" t="n">
        <f aca="false">+[2]data1cf!K912</f>
        <v>12506.7561798496</v>
      </c>
      <c r="M912" s="376" t="n">
        <f aca="false">+[2]data1cf!L912</f>
        <v>11918.6853675571</v>
      </c>
      <c r="N912" s="376" t="n">
        <f aca="false">+[2]data1cf!M912</f>
        <v>11303.5639132638</v>
      </c>
      <c r="O912" s="376" t="n">
        <f aca="false">+[2]data1cf!N912</f>
        <v>10766.9458379997</v>
      </c>
      <c r="P912" s="376" t="n">
        <f aca="false">+[2]data1cf!O912</f>
        <v>11618.310203502</v>
      </c>
      <c r="Q912" s="376" t="n">
        <f aca="false">+[2]data1cf!P912</f>
        <v>12682.6254801697</v>
      </c>
      <c r="R912" s="376" t="n">
        <f aca="false">+[2]data1cf!Q912</f>
        <v>11415.7840674877</v>
      </c>
      <c r="S912" s="376" t="n">
        <f aca="false">+[2]data1cf!R912</f>
        <v>8400.12638871921</v>
      </c>
      <c r="T912" s="376" t="n">
        <f aca="false">+[2]data1cf!S912</f>
        <v>7936.56536405531</v>
      </c>
      <c r="U912" s="376" t="n">
        <f aca="false">+[2]data1cf!T912</f>
        <v>7473.02712310544</v>
      </c>
      <c r="V912" s="376" t="n">
        <f aca="false">+[2]data1cf!U912</f>
        <v>7009.51234938105</v>
      </c>
      <c r="W912" s="376" t="n">
        <f aca="false">+[2]data1cf!V912</f>
        <v>9835.04184626453</v>
      </c>
      <c r="X912" s="376" t="n">
        <f aca="false">+[2]data1cf!W912</f>
        <v>9371.57614016185</v>
      </c>
      <c r="Y912" s="376" t="n">
        <f aca="false">+[2]data1cf!X912</f>
        <v>8908.13607733006</v>
      </c>
      <c r="Z912" s="376" t="n">
        <f aca="false">+[2]data1cf!Y912</f>
        <v>8444.72242706727</v>
      </c>
      <c r="AA912" s="376" t="n">
        <f aca="false">+[2]data1cf!Z912</f>
        <v>7981.33598175057</v>
      </c>
      <c r="AB912" s="376"/>
      <c r="AC912" s="377" t="n">
        <f aca="false">XNPV(0.1,B912:AA912,$B$1:$AA$1)</f>
        <v>37399.6018886312</v>
      </c>
      <c r="AD912" s="377" t="n">
        <f aca="false">SUMPRODUCT(B912:AA912,$B$1010:$AA$1010)</f>
        <v>67533.8673062472</v>
      </c>
      <c r="AE912" s="378" t="n">
        <f aca="false">SUMPRODUCT(B912:AA912,$B$1012:$AA$1012)</f>
        <v>50159.3883785444</v>
      </c>
      <c r="AF912" s="379" t="n">
        <f aca="false">XIRR(B912:AA912,$B$1:$AA$1)</f>
        <v>0.161976919514486</v>
      </c>
      <c r="AG912" s="380" t="n">
        <f aca="false">1-EXP(-(1/0.25)*(AD912/ABS($AD$1010)))</f>
        <v>0.97269152233581</v>
      </c>
    </row>
    <row r="913" customFormat="false" ht="12.75" hidden="false" customHeight="false" outlineLevel="0" collapsed="false">
      <c r="A913" s="371"/>
      <c r="B913" s="376" t="n">
        <f aca="false">+[2]data1cf!A913</f>
        <v>-100156.638043225</v>
      </c>
      <c r="C913" s="376" t="n">
        <f aca="false">+[2]data1cf!B913</f>
        <v>14137.5438227749</v>
      </c>
      <c r="D913" s="376" t="n">
        <f aca="false">+[2]data1cf!C913</f>
        <v>21883.0684666911</v>
      </c>
      <c r="E913" s="376" t="n">
        <f aca="false">+[2]data1cf!D913</f>
        <v>20640.7036759618</v>
      </c>
      <c r="F913" s="376" t="n">
        <f aca="false">+[2]data1cf!E913</f>
        <v>19155.8438160258</v>
      </c>
      <c r="G913" s="376" t="n">
        <f aca="false">+[2]data1cf!F913</f>
        <v>18152.8188511818</v>
      </c>
      <c r="H913" s="376" t="n">
        <f aca="false">+[2]data1cf!G913</f>
        <v>16890.6621509715</v>
      </c>
      <c r="I913" s="376" t="n">
        <f aca="false">+[2]data1cf!H913</f>
        <v>15892.6008449403</v>
      </c>
      <c r="J913" s="376" t="n">
        <f aca="false">+[2]data1cf!I913</f>
        <v>15210.0499684738</v>
      </c>
      <c r="K913" s="376" t="n">
        <f aca="false">+[2]data1cf!J913</f>
        <v>14614.7050835126</v>
      </c>
      <c r="L913" s="376" t="n">
        <f aca="false">+[2]data1cf!K913</f>
        <v>13855.9969496842</v>
      </c>
      <c r="M913" s="376" t="n">
        <f aca="false">+[2]data1cf!L913</f>
        <v>13194.2311944132</v>
      </c>
      <c r="N913" s="376" t="n">
        <f aca="false">+[2]data1cf!M913</f>
        <v>12502.0249068796</v>
      </c>
      <c r="O913" s="376" t="n">
        <f aca="false">+[2]data1cf!N913</f>
        <v>11897.3205351182</v>
      </c>
      <c r="P913" s="376" t="n">
        <f aca="false">+[2]data1cf!O913</f>
        <v>12856.2140829523</v>
      </c>
      <c r="Q913" s="376" t="n">
        <f aca="false">+[2]data1cf!P913</f>
        <v>14053.9055653177</v>
      </c>
      <c r="R913" s="376" t="n">
        <f aca="false">+[2]data1cf!Q913</f>
        <v>12628.3080917687</v>
      </c>
      <c r="S913" s="376" t="n">
        <f aca="false">+[2]data1cf!R913</f>
        <v>9234.73891657126</v>
      </c>
      <c r="T913" s="376" t="n">
        <f aca="false">+[2]data1cf!S913</f>
        <v>8713.08607274955</v>
      </c>
      <c r="U913" s="376" t="n">
        <f aca="false">+[2]data1cf!T913</f>
        <v>8191.45886781591</v>
      </c>
      <c r="V913" s="376" t="n">
        <f aca="false">+[2]data1cf!U913</f>
        <v>7669.85807093697</v>
      </c>
      <c r="W913" s="376" t="n">
        <f aca="false">+[2]data1cf!V913</f>
        <v>10849.4728766037</v>
      </c>
      <c r="X913" s="376" t="n">
        <f aca="false">+[2]data1cf!W913</f>
        <v>10327.9272963264</v>
      </c>
      <c r="Y913" s="376" t="n">
        <f aca="false">+[2]data1cf!X913</f>
        <v>9806.41057284342</v>
      </c>
      <c r="Z913" s="376" t="n">
        <f aca="false">+[2]data1cf!Y913</f>
        <v>9284.9235718587</v>
      </c>
      <c r="AA913" s="376" t="n">
        <f aca="false">+[2]data1cf!Z913</f>
        <v>8763.46718504716</v>
      </c>
      <c r="AB913" s="376"/>
      <c r="AC913" s="377" t="n">
        <f aca="false">XNPV(0.1,B913:AA913,$B$1:$AA$1)</f>
        <v>39906.2972063932</v>
      </c>
      <c r="AD913" s="377" t="n">
        <f aca="false">SUMPRODUCT(B913:AA913,$B$1010:$AA$1010)</f>
        <v>73306.7369946389</v>
      </c>
      <c r="AE913" s="378" t="n">
        <f aca="false">SUMPRODUCT(B913:AA913,$B$1012:$AA$1012)</f>
        <v>54075.0243476917</v>
      </c>
      <c r="AF913" s="379" t="n">
        <f aca="false">XIRR(B913:AA913,$B$1:$AA$1)</f>
        <v>0.15893152914132</v>
      </c>
      <c r="AG913" s="380" t="n">
        <f aca="false">1-EXP(-(1/0.25)*(AD913/ABS($AD$1010)))</f>
        <v>0.979926159443445</v>
      </c>
    </row>
    <row r="914" customFormat="false" ht="12.75" hidden="false" customHeight="false" outlineLevel="0" collapsed="false">
      <c r="A914" s="371"/>
      <c r="B914" s="376" t="n">
        <f aca="false">+[2]data1cf!A914</f>
        <v>-105187.487864019</v>
      </c>
      <c r="C914" s="376" t="n">
        <f aca="false">+[2]data1cf!B914</f>
        <v>14719.3258953668</v>
      </c>
      <c r="D914" s="376" t="n">
        <f aca="false">+[2]data1cf!C914</f>
        <v>22902.1994418314</v>
      </c>
      <c r="E914" s="376" t="n">
        <f aca="false">+[2]data1cf!D914</f>
        <v>21566.4196384221</v>
      </c>
      <c r="F914" s="376" t="n">
        <f aca="false">+[2]data1cf!E914</f>
        <v>20030.6341622992</v>
      </c>
      <c r="G914" s="376" t="n">
        <f aca="false">+[2]data1cf!F914</f>
        <v>18976.9114626005</v>
      </c>
      <c r="H914" s="376" t="n">
        <f aca="false">+[2]data1cf!G914</f>
        <v>17651.6728317495</v>
      </c>
      <c r="I914" s="376" t="n">
        <f aca="false">+[2]data1cf!H914</f>
        <v>16603.4790867638</v>
      </c>
      <c r="J914" s="376" t="n">
        <f aca="false">+[2]data1cf!I914</f>
        <v>15886.6438031762</v>
      </c>
      <c r="K914" s="376" t="n">
        <f aca="false">+[2]data1cf!J914</f>
        <v>15261.0692775636</v>
      </c>
      <c r="L914" s="376" t="n">
        <f aca="false">+[2]data1cf!K914</f>
        <v>14464.5769460629</v>
      </c>
      <c r="M914" s="376" t="n">
        <f aca="false">+[2]data1cf!L914</f>
        <v>13769.5708165505</v>
      </c>
      <c r="N914" s="376" t="n">
        <f aca="false">+[2]data1cf!M914</f>
        <v>13042.5951323436</v>
      </c>
      <c r="O914" s="376" t="n">
        <f aca="false">+[2]data1cf!N914</f>
        <v>12407.180186901</v>
      </c>
      <c r="P914" s="376" t="n">
        <f aca="false">+[2]data1cf!O914</f>
        <v>13414.5751666937</v>
      </c>
      <c r="Q914" s="376" t="n">
        <f aca="false">+[2]data1cf!P914</f>
        <v>14672.4264756782</v>
      </c>
      <c r="R914" s="376" t="n">
        <f aca="false">+[2]data1cf!Q914</f>
        <v>13175.2214987779</v>
      </c>
      <c r="S914" s="376" t="n">
        <f aca="false">+[2]data1cf!R914</f>
        <v>9611.19395746068</v>
      </c>
      <c r="T914" s="376" t="n">
        <f aca="false">+[2]data1cf!S914</f>
        <v>9063.33858560758</v>
      </c>
      <c r="U914" s="376" t="n">
        <f aca="false">+[2]data1cf!T914</f>
        <v>8515.51014047926</v>
      </c>
      <c r="V914" s="376" t="n">
        <f aca="false">+[2]data1cf!U914</f>
        <v>7967.70942987745</v>
      </c>
      <c r="W914" s="376" t="n">
        <f aca="false">+[2]data1cf!V914</f>
        <v>11307.0357123649</v>
      </c>
      <c r="X914" s="376" t="n">
        <f aca="false">+[2]data1cf!W914</f>
        <v>10759.2929918847</v>
      </c>
      <c r="Y914" s="376" t="n">
        <f aca="false">+[2]data1cf!X914</f>
        <v>10211.5805776703</v>
      </c>
      <c r="Z914" s="376" t="n">
        <f aca="false">+[2]data1cf!Y914</f>
        <v>9663.89937890992</v>
      </c>
      <c r="AA914" s="376" t="n">
        <f aca="false">+[2]data1cf!Z914</f>
        <v>9116.2503320671</v>
      </c>
      <c r="AB914" s="376"/>
      <c r="AC914" s="377" t="n">
        <f aca="false">XNPV(0.1,B914:AA914,$B$1:$AA$1)</f>
        <v>41068.5280206982</v>
      </c>
      <c r="AD914" s="377" t="n">
        <f aca="false">SUMPRODUCT(B914:AA914,$B$1010:$AA$1010)</f>
        <v>75945.0431237824</v>
      </c>
      <c r="AE914" s="378" t="n">
        <f aca="false">SUMPRODUCT(B914:AA914,$B$1012:$AA$1012)</f>
        <v>55874.4795955422</v>
      </c>
      <c r="AF914" s="379" t="n">
        <f aca="false">XIRR(B914:AA914,$B$1:$AA$1)</f>
        <v>0.157820234405864</v>
      </c>
      <c r="AG914" s="380" t="n">
        <f aca="false">1-EXP(-(1/0.25)*(AD914/ABS($AD$1010)))</f>
        <v>0.982560171166776</v>
      </c>
    </row>
    <row r="915" customFormat="false" ht="12.75" hidden="false" customHeight="false" outlineLevel="0" collapsed="false">
      <c r="A915" s="371"/>
      <c r="B915" s="376" t="n">
        <f aca="false">+[2]data1cf!A915</f>
        <v>-91511.6389596717</v>
      </c>
      <c r="C915" s="376" t="n">
        <f aca="false">+[2]data1cf!B915</f>
        <v>13151.0954429453</v>
      </c>
      <c r="D915" s="376" t="n">
        <f aca="false">+[2]data1cf!C915</f>
        <v>20131.2629183294</v>
      </c>
      <c r="E915" s="376" t="n">
        <f aca="false">+[2]data1cf!D915</f>
        <v>19073.1494266025</v>
      </c>
      <c r="F915" s="376" t="n">
        <f aca="false">+[2]data1cf!E915</f>
        <v>17652.6063887077</v>
      </c>
      <c r="G915" s="376" t="n">
        <f aca="false">+[2]data1cf!F915</f>
        <v>16736.7002779283</v>
      </c>
      <c r="H915" s="376" t="n">
        <f aca="false">+[2]data1cf!G915</f>
        <v>15582.9434012075</v>
      </c>
      <c r="I915" s="376" t="n">
        <f aca="false">+[2]data1cf!H915</f>
        <v>14671.0295462543</v>
      </c>
      <c r="J915" s="376" t="n">
        <f aca="false">+[2]data1cf!I915</f>
        <v>14047.3929046985</v>
      </c>
      <c r="K915" s="376" t="n">
        <f aca="false">+[2]data1cf!J915</f>
        <v>13503.9945546245</v>
      </c>
      <c r="L915" s="376" t="n">
        <f aca="false">+[2]data1cf!K915</f>
        <v>12810.2146865732</v>
      </c>
      <c r="M915" s="376" t="n">
        <f aca="false">+[2]data1cf!L915</f>
        <v>12205.5691028617</v>
      </c>
      <c r="N915" s="376" t="n">
        <f aca="false">+[2]data1cf!M915</f>
        <v>11573.110455008</v>
      </c>
      <c r="O915" s="376" t="n">
        <f aca="false">+[2]data1cf!N915</f>
        <v>11021.1790521856</v>
      </c>
      <c r="P915" s="376" t="n">
        <f aca="false">+[2]data1cf!O915</f>
        <v>11896.727867068</v>
      </c>
      <c r="Q915" s="376" t="n">
        <f aca="false">+[2]data1cf!P915</f>
        <v>12991.0408617994</v>
      </c>
      <c r="R915" s="376" t="n">
        <f aca="false">+[2]data1cf!Q915</f>
        <v>11688.4935334342</v>
      </c>
      <c r="S915" s="376" t="n">
        <f aca="false">+[2]data1cf!R915</f>
        <v>8587.83956568305</v>
      </c>
      <c r="T915" s="376" t="n">
        <f aca="false">+[2]data1cf!S915</f>
        <v>8111.21307702739</v>
      </c>
      <c r="U915" s="376" t="n">
        <f aca="false">+[2]data1cf!T915</f>
        <v>7634.61001424457</v>
      </c>
      <c r="V915" s="376" t="n">
        <f aca="false">+[2]data1cf!U915</f>
        <v>7158.0310801108</v>
      </c>
      <c r="W915" s="376" t="n">
        <f aca="false">+[2]data1cf!V915</f>
        <v>10063.1981046012</v>
      </c>
      <c r="X915" s="376" t="n">
        <f aca="false">+[2]data1cf!W915</f>
        <v>9586.66962105974</v>
      </c>
      <c r="Y915" s="376" t="n">
        <f aca="false">+[2]data1cf!X915</f>
        <v>9110.16750354452</v>
      </c>
      <c r="Z915" s="376" t="n">
        <f aca="false">+[2]data1cf!Y915</f>
        <v>8633.69254303636</v>
      </c>
      <c r="AA915" s="376" t="n">
        <f aca="false">+[2]data1cf!Z915</f>
        <v>8157.24555424548</v>
      </c>
      <c r="AB915" s="376"/>
      <c r="AC915" s="377" t="n">
        <f aca="false">XNPV(0.1,B915:AA915,$B$1:$AA$1)</f>
        <v>37938.179879587</v>
      </c>
      <c r="AD915" s="377" t="n">
        <f aca="false">SUMPRODUCT(B915:AA915,$B$1010:$AA$1010)</f>
        <v>68804.9662609292</v>
      </c>
      <c r="AE915" s="378" t="n">
        <f aca="false">SUMPRODUCT(B915:AA915,$B$1012:$AA$1012)</f>
        <v>51013.572991216</v>
      </c>
      <c r="AF915" s="379" t="n">
        <f aca="false">XIRR(B915:AA915,$B$1:$AA$1)</f>
        <v>0.161177980437875</v>
      </c>
      <c r="AG915" s="380" t="n">
        <f aca="false">1-EXP(-(1/0.25)*(AD915/ABS($AD$1010)))</f>
        <v>0.974480860494353</v>
      </c>
    </row>
    <row r="916" customFormat="false" ht="12.75" hidden="false" customHeight="false" outlineLevel="0" collapsed="false">
      <c r="A916" s="371"/>
      <c r="B916" s="376" t="n">
        <f aca="false">+[2]data1cf!A916</f>
        <v>-109823.399840039</v>
      </c>
      <c r="C916" s="376" t="n">
        <f aca="false">+[2]data1cf!B916</f>
        <v>15309.8322900547</v>
      </c>
      <c r="D916" s="376" t="n">
        <f aca="false">+[2]data1cf!C916</f>
        <v>23795.5824446123</v>
      </c>
      <c r="E916" s="376" t="n">
        <f aca="false">+[2]data1cf!D916</f>
        <v>22398.2065764372</v>
      </c>
      <c r="F916" s="376" t="n">
        <f aca="false">+[2]data1cf!E916</f>
        <v>20836.7506609538</v>
      </c>
      <c r="G916" s="376" t="n">
        <f aca="false">+[2]data1cf!F916</f>
        <v>19736.3101611729</v>
      </c>
      <c r="H916" s="376" t="n">
        <f aca="false">+[2]data1cf!G916</f>
        <v>18352.9417335393</v>
      </c>
      <c r="I916" s="376" t="n">
        <f aca="false">+[2]data1cf!H916</f>
        <v>17258.5511068307</v>
      </c>
      <c r="J916" s="376" t="n">
        <f aca="false">+[2]data1cf!I916</f>
        <v>16510.1228520306</v>
      </c>
      <c r="K916" s="376" t="n">
        <f aca="false">+[2]data1cf!J916</f>
        <v>15856.6918095035</v>
      </c>
      <c r="L916" s="376" t="n">
        <f aca="false">+[2]data1cf!K916</f>
        <v>15025.381461021</v>
      </c>
      <c r="M916" s="376" t="n">
        <f aca="false">+[2]data1cf!L916</f>
        <v>14299.7444332464</v>
      </c>
      <c r="N916" s="376" t="n">
        <f aca="false">+[2]data1cf!M916</f>
        <v>13540.7288615099</v>
      </c>
      <c r="O916" s="376" t="n">
        <f aca="false">+[2]data1cf!N916</f>
        <v>12877.0142209083</v>
      </c>
      <c r="P916" s="376" t="n">
        <f aca="false">+[2]data1cf!O916</f>
        <v>13929.1031147077</v>
      </c>
      <c r="Q916" s="376" t="n">
        <f aca="false">+[2]data1cf!P916</f>
        <v>15242.3915109902</v>
      </c>
      <c r="R916" s="376" t="n">
        <f aca="false">+[2]data1cf!Q916</f>
        <v>13679.2004493957</v>
      </c>
      <c r="S916" s="376" t="n">
        <f aca="false">+[2]data1cf!R916</f>
        <v>9958.09607035596</v>
      </c>
      <c r="T916" s="376" t="n">
        <f aca="false">+[2]data1cf!S916</f>
        <v>9386.09515295294</v>
      </c>
      <c r="U916" s="376" t="n">
        <f aca="false">+[2]data1cf!T916</f>
        <v>8814.12234901212</v>
      </c>
      <c r="V916" s="376" t="n">
        <f aca="false">+[2]data1cf!U916</f>
        <v>8242.17850193734</v>
      </c>
      <c r="W916" s="376" t="n">
        <f aca="false">+[2]data1cf!V916</f>
        <v>11728.6783981234</v>
      </c>
      <c r="X916" s="376" t="n">
        <f aca="false">+[2]data1cf!W916</f>
        <v>11156.7950969598</v>
      </c>
      <c r="Y916" s="376" t="n">
        <f aca="false">+[2]data1cf!X916</f>
        <v>10584.9434377456</v>
      </c>
      <c r="Z916" s="376" t="n">
        <f aca="false">+[2]data1cf!Y916</f>
        <v>10013.1243697392</v>
      </c>
      <c r="AA916" s="376" t="n">
        <f aca="false">+[2]data1cf!Z916</f>
        <v>9441.33887067696</v>
      </c>
      <c r="AB916" s="376"/>
      <c r="AC916" s="377" t="n">
        <f aca="false">XNPV(0.1,B916:AA916,$B$1:$AA$1)</f>
        <v>42135.2099794325</v>
      </c>
      <c r="AD916" s="377" t="n">
        <f aca="false">SUMPRODUCT(B916:AA916,$B$1010:$AA$1010)</f>
        <v>78368.6208564146</v>
      </c>
      <c r="AE916" s="378" t="n">
        <f aca="false">SUMPRODUCT(B916:AA916,$B$1012:$AA$1012)</f>
        <v>57526.4410804445</v>
      </c>
      <c r="AF916" s="379" t="n">
        <f aca="false">XIRR(B916:AA916,$B$1:$AA$1)</f>
        <v>0.156883163514701</v>
      </c>
      <c r="AG916" s="380" t="n">
        <f aca="false">1-EXP(-(1/0.25)*(AD916/ABS($AD$1010)))</f>
        <v>0.984674104445773</v>
      </c>
    </row>
    <row r="917" customFormat="false" ht="12.75" hidden="false" customHeight="false" outlineLevel="0" collapsed="false">
      <c r="A917" s="371"/>
      <c r="B917" s="376" t="n">
        <f aca="false">+[2]data1cf!A917</f>
        <v>-104145.753630668</v>
      </c>
      <c r="C917" s="376" t="n">
        <f aca="false">+[2]data1cf!B917</f>
        <v>14565.3274023668</v>
      </c>
      <c r="D917" s="376" t="n">
        <f aca="false">+[2]data1cf!C917</f>
        <v>22701.4860158388</v>
      </c>
      <c r="E917" s="376" t="n">
        <f aca="false">+[2]data1cf!D917</f>
        <v>21399.3475173784</v>
      </c>
      <c r="F917" s="376" t="n">
        <f aca="false">+[2]data1cf!E917</f>
        <v>19849.4919928488</v>
      </c>
      <c r="G917" s="376" t="n">
        <f aca="false">+[2]data1cf!F917</f>
        <v>18806.267234419</v>
      </c>
      <c r="H917" s="376" t="n">
        <f aca="false">+[2]data1cf!G917</f>
        <v>17494.090930808</v>
      </c>
      <c r="I917" s="376" t="n">
        <f aca="false">+[2]data1cf!H917</f>
        <v>16456.2780717005</v>
      </c>
      <c r="J917" s="376" t="n">
        <f aca="false">+[2]data1cf!I917</f>
        <v>15746.5420341331</v>
      </c>
      <c r="K917" s="376" t="n">
        <f aca="false">+[2]data1cf!J917</f>
        <v>15127.2271371419</v>
      </c>
      <c r="L917" s="376" t="n">
        <f aca="false">+[2]data1cf!K917</f>
        <v>14338.55875062</v>
      </c>
      <c r="M917" s="376" t="n">
        <f aca="false">+[2]data1cf!L917</f>
        <v>13650.4356800361</v>
      </c>
      <c r="N917" s="376" t="n">
        <f aca="false">+[2]data1cf!M917</f>
        <v>12930.6596682658</v>
      </c>
      <c r="O917" s="376" t="n">
        <f aca="false">+[2]data1cf!N917</f>
        <v>12301.6039378802</v>
      </c>
      <c r="P917" s="376" t="n">
        <f aca="false">+[2]data1cf!O917</f>
        <v>13298.9557631686</v>
      </c>
      <c r="Q917" s="376" t="n">
        <f aca="false">+[2]data1cf!P917</f>
        <v>14544.3498227631</v>
      </c>
      <c r="R917" s="376" t="n">
        <f aca="false">+[2]data1cf!Q917</f>
        <v>13061.9725569381</v>
      </c>
      <c r="S917" s="376" t="n">
        <f aca="false">+[2]data1cf!R917</f>
        <v>9533.24169941652</v>
      </c>
      <c r="T917" s="376" t="n">
        <f aca="false">+[2]data1cf!S917</f>
        <v>8990.81206504774</v>
      </c>
      <c r="U917" s="376" t="n">
        <f aca="false">+[2]data1cf!T917</f>
        <v>8448.40909073237</v>
      </c>
      <c r="V917" s="376" t="n">
        <f aca="false">+[2]data1cf!U917</f>
        <v>7906.033576272</v>
      </c>
      <c r="W917" s="376" t="n">
        <f aca="false">+[2]data1cf!V917</f>
        <v>11212.28852513</v>
      </c>
      <c r="X917" s="376" t="n">
        <f aca="false">+[2]data1cf!W917</f>
        <v>10669.9704264805</v>
      </c>
      <c r="Y917" s="376" t="n">
        <f aca="false">+[2]data1cf!X917</f>
        <v>10127.682333956</v>
      </c>
      <c r="Z917" s="376" t="n">
        <f aca="false">+[2]data1cf!Y917</f>
        <v>9585.42514774024</v>
      </c>
      <c r="AA917" s="376" t="n">
        <f aca="false">+[2]data1cf!Z917</f>
        <v>9043.19979502248</v>
      </c>
      <c r="AB917" s="376"/>
      <c r="AC917" s="377" t="n">
        <f aca="false">XNPV(0.1,B917:AA917,$B$1:$AA$1)</f>
        <v>40824.3979126448</v>
      </c>
      <c r="AD917" s="377" t="n">
        <f aca="false">SUMPRODUCT(B917:AA917,$B$1010:$AA$1010)</f>
        <v>75397.1373868738</v>
      </c>
      <c r="AE917" s="378" t="n">
        <f aca="false">SUMPRODUCT(B917:AA917,$B$1012:$AA$1012)</f>
        <v>55499.4720711819</v>
      </c>
      <c r="AF917" s="379" t="n">
        <f aca="false">XIRR(B917:AA917,$B$1:$AA$1)</f>
        <v>0.158031274972597</v>
      </c>
      <c r="AG917" s="380" t="n">
        <f aca="false">1-EXP(-(1/0.25)*(AD917/ABS($AD$1010)))</f>
        <v>0.982043213586275</v>
      </c>
    </row>
    <row r="918" customFormat="false" ht="12.75" hidden="false" customHeight="false" outlineLevel="0" collapsed="false">
      <c r="A918" s="371"/>
      <c r="B918" s="376" t="n">
        <f aca="false">+[2]data1cf!A918</f>
        <v>-96020.6356560511</v>
      </c>
      <c r="C918" s="376" t="n">
        <f aca="false">+[2]data1cf!B918</f>
        <v>13616.242140526</v>
      </c>
      <c r="D918" s="376" t="n">
        <f aca="false">+[2]data1cf!C918</f>
        <v>21083.0535203911</v>
      </c>
      <c r="E918" s="376" t="n">
        <f aca="false">+[2]data1cf!D918</f>
        <v>19903.593641047</v>
      </c>
      <c r="F918" s="376" t="n">
        <f aca="false">+[2]data1cf!E918</f>
        <v>18436.6541980992</v>
      </c>
      <c r="G918" s="376" t="n">
        <f aca="false">+[2]data1cf!F918</f>
        <v>17475.3092594642</v>
      </c>
      <c r="H918" s="376" t="n">
        <f aca="false">+[2]data1cf!G918</f>
        <v>16265.0139792944</v>
      </c>
      <c r="I918" s="376" t="n">
        <f aca="false">+[2]data1cf!H918</f>
        <v>15308.1679538969</v>
      </c>
      <c r="J918" s="376" t="n">
        <f aca="false">+[2]data1cf!I918</f>
        <v>14653.8032477092</v>
      </c>
      <c r="K918" s="376" t="n">
        <f aca="false">+[2]data1cf!J918</f>
        <v>14083.3109960708</v>
      </c>
      <c r="L918" s="376" t="n">
        <f aca="false">+[2]data1cf!K918</f>
        <v>13355.6663082478</v>
      </c>
      <c r="M918" s="376" t="n">
        <f aca="false">+[2]data1cf!L918</f>
        <v>12721.2283946159</v>
      </c>
      <c r="N918" s="376" t="n">
        <f aca="false">+[2]data1cf!M918</f>
        <v>12057.6070008407</v>
      </c>
      <c r="O918" s="376" t="n">
        <f aca="false">+[2]data1cf!N918</f>
        <v>11478.150650901</v>
      </c>
      <c r="P918" s="376" t="n">
        <f aca="false">+[2]data1cf!O918</f>
        <v>12397.1698145836</v>
      </c>
      <c r="Q918" s="376" t="n">
        <f aca="false">+[2]data1cf!P918</f>
        <v>13545.4022203772</v>
      </c>
      <c r="R918" s="376" t="n">
        <f aca="false">+[2]data1cf!Q918</f>
        <v>12178.6752787165</v>
      </c>
      <c r="S918" s="376" t="n">
        <f aca="false">+[2]data1cf!R918</f>
        <v>8925.24469526766</v>
      </c>
      <c r="T918" s="376" t="n">
        <f aca="false">+[2]data1cf!S918</f>
        <v>8425.13368281603</v>
      </c>
      <c r="U918" s="376" t="n">
        <f aca="false">+[2]data1cf!T918</f>
        <v>7925.04725048589</v>
      </c>
      <c r="V918" s="376" t="n">
        <f aca="false">+[2]data1cf!U918</f>
        <v>7424.98613568087</v>
      </c>
      <c r="W918" s="376" t="n">
        <f aca="false">+[2]data1cf!V918</f>
        <v>10473.2976679604</v>
      </c>
      <c r="X918" s="376" t="n">
        <f aca="false">+[2]data1cf!W918</f>
        <v>9973.28948956867</v>
      </c>
      <c r="Y918" s="376" t="n">
        <f aca="false">+[2]data1cf!X918</f>
        <v>9473.3089763202</v>
      </c>
      <c r="Z918" s="376" t="n">
        <f aca="false">+[2]data1cf!Y918</f>
        <v>8973.35695816929</v>
      </c>
      <c r="AA918" s="376" t="n">
        <f aca="false">+[2]data1cf!Z918</f>
        <v>8473.43428996888</v>
      </c>
      <c r="AB918" s="376"/>
      <c r="AC918" s="377" t="n">
        <f aca="false">XNPV(0.1,B918:AA918,$B$1:$AA$1)</f>
        <v>38960.9541905691</v>
      </c>
      <c r="AD918" s="377" t="n">
        <f aca="false">SUMPRODUCT(B918:AA918,$B$1010:$AA$1010)</f>
        <v>71151.3238622796</v>
      </c>
      <c r="AE918" s="378" t="n">
        <f aca="false">SUMPRODUCT(B918:AA918,$B$1012:$AA$1012)</f>
        <v>52607.8141285539</v>
      </c>
      <c r="AF918" s="379" t="n">
        <f aca="false">XIRR(B918:AA918,$B$1:$AA$1)</f>
        <v>0.159944064602417</v>
      </c>
      <c r="AG918" s="380" t="n">
        <f aca="false">1-EXP(-(1/0.25)*(AD918/ABS($AD$1010)))</f>
        <v>0.977481593689021</v>
      </c>
    </row>
    <row r="919" customFormat="false" ht="12.75" hidden="false" customHeight="false" outlineLevel="0" collapsed="false">
      <c r="A919" s="371"/>
      <c r="B919" s="376" t="n">
        <f aca="false">+[2]data1cf!A919</f>
        <v>-108470.86648285</v>
      </c>
      <c r="C919" s="376" t="n">
        <f aca="false">+[2]data1cf!B919</f>
        <v>15123.359559918</v>
      </c>
      <c r="D919" s="376" t="n">
        <f aca="false">+[2]data1cf!C919</f>
        <v>23541.7944934756</v>
      </c>
      <c r="E919" s="376" t="n">
        <f aca="false">+[2]data1cf!D919</f>
        <v>22126.3907992186</v>
      </c>
      <c r="F919" s="376" t="n">
        <f aca="false">+[2]data1cf!E919</f>
        <v>20601.5651225203</v>
      </c>
      <c r="G919" s="376" t="n">
        <f aca="false">+[2]data1cf!F919</f>
        <v>19514.7546017624</v>
      </c>
      <c r="H919" s="376" t="n">
        <f aca="false">+[2]data1cf!G919</f>
        <v>18148.345618053</v>
      </c>
      <c r="I919" s="376" t="n">
        <f aca="false">+[2]data1cf!H919</f>
        <v>17067.4329917577</v>
      </c>
      <c r="J919" s="376" t="n">
        <f aca="false">+[2]data1cf!I919</f>
        <v>16328.222027458</v>
      </c>
      <c r="K919" s="376" t="n">
        <f aca="false">+[2]data1cf!J919</f>
        <v>15682.9181600233</v>
      </c>
      <c r="L919" s="376" t="n">
        <f aca="false">+[2]data1cf!K919</f>
        <v>14861.766013345</v>
      </c>
      <c r="M919" s="376" t="n">
        <f aca="false">+[2]data1cf!L919</f>
        <v>14145.0655900346</v>
      </c>
      <c r="N919" s="376" t="n">
        <f aca="false">+[2]data1cf!M919</f>
        <v>13395.3976972162</v>
      </c>
      <c r="O919" s="376" t="n">
        <f aca="false">+[2]data1cf!N919</f>
        <v>12739.939529537</v>
      </c>
      <c r="P919" s="376" t="n">
        <f aca="false">+[2]data1cf!O919</f>
        <v>13778.988915712</v>
      </c>
      <c r="Q919" s="376" t="n">
        <f aca="false">+[2]data1cf!P919</f>
        <v>15076.1034695696</v>
      </c>
      <c r="R919" s="376" t="n">
        <f aca="false">+[2]data1cf!Q919</f>
        <v>13532.1639341302</v>
      </c>
      <c r="S919" s="376" t="n">
        <f aca="false">+[2]data1cf!R919</f>
        <v>9856.88692708553</v>
      </c>
      <c r="T919" s="376" t="n">
        <f aca="false">+[2]data1cf!S919</f>
        <v>9291.93050404581</v>
      </c>
      <c r="U919" s="376" t="n">
        <f aca="false">+[2]data1cf!T919</f>
        <v>8727.00184823609</v>
      </c>
      <c r="V919" s="376" t="n">
        <f aca="false">+[2]data1cf!U919</f>
        <v>8162.10179267326</v>
      </c>
      <c r="W919" s="376" t="n">
        <f aca="false">+[2]data1cf!V919</f>
        <v>11605.663595372</v>
      </c>
      <c r="X919" s="376" t="n">
        <f aca="false">+[2]data1cf!W919</f>
        <v>11040.8233400654</v>
      </c>
      <c r="Y919" s="376" t="n">
        <f aca="false">+[2]data1cf!X919</f>
        <v>10476.0143370208</v>
      </c>
      <c r="Z919" s="376" t="n">
        <f aca="false">+[2]data1cf!Y919</f>
        <v>9911.23752380606</v>
      </c>
      <c r="AA919" s="376" t="n">
        <f aca="false">+[2]data1cf!Z919</f>
        <v>9346.49386611606</v>
      </c>
      <c r="AB919" s="376"/>
      <c r="AC919" s="377" t="n">
        <f aca="false">XNPV(0.1,B919:AA919,$B$1:$AA$1)</f>
        <v>41794.8803693905</v>
      </c>
      <c r="AD919" s="377" t="n">
        <f aca="false">SUMPRODUCT(B919:AA919,$B$1010:$AA$1010)</f>
        <v>77629.41657497</v>
      </c>
      <c r="AE919" s="378" t="n">
        <f aca="false">SUMPRODUCT(B919:AA919,$B$1012:$AA$1012)</f>
        <v>57013.591349743</v>
      </c>
      <c r="AF919" s="379" t="n">
        <f aca="false">XIRR(B919:AA919,$B$1:$AA$1)</f>
        <v>0.157100701418233</v>
      </c>
      <c r="AG919" s="380" t="n">
        <f aca="false">1-EXP(-(1/0.25)*(AD919/ABS($AD$1010)))</f>
        <v>0.984058042280254</v>
      </c>
    </row>
    <row r="920" customFormat="false" ht="12.75" hidden="false" customHeight="false" outlineLevel="0" collapsed="false">
      <c r="A920" s="371"/>
      <c r="B920" s="376" t="n">
        <f aca="false">+[2]data1cf!A920</f>
        <v>-96814.3387662102</v>
      </c>
      <c r="C920" s="376" t="n">
        <f aca="false">+[2]data1cf!B920</f>
        <v>13733.8406174437</v>
      </c>
      <c r="D920" s="376" t="n">
        <f aca="false">+[2]data1cf!C920</f>
        <v>21238.4252415067</v>
      </c>
      <c r="E920" s="376" t="n">
        <f aca="false">+[2]data1cf!D920</f>
        <v>20037.2347671921</v>
      </c>
      <c r="F920" s="376" t="n">
        <f aca="false">+[2]data1cf!E920</f>
        <v>18574.6674251497</v>
      </c>
      <c r="G920" s="376" t="n">
        <f aca="false">+[2]data1cf!F920</f>
        <v>17605.3240466356</v>
      </c>
      <c r="H920" s="376" t="n">
        <f aca="false">+[2]data1cf!G920</f>
        <v>16385.0765066434</v>
      </c>
      <c r="I920" s="376" t="n">
        <f aca="false">+[2]data1cf!H920</f>
        <v>15420.3212265205</v>
      </c>
      <c r="J920" s="376" t="n">
        <f aca="false">+[2]data1cf!I920</f>
        <v>14760.5475652792</v>
      </c>
      <c r="K920" s="376" t="n">
        <f aca="false">+[2]data1cf!J920</f>
        <v>14185.2860677562</v>
      </c>
      <c r="L920" s="376" t="n">
        <f aca="false">+[2]data1cf!K920</f>
        <v>13451.6802727097</v>
      </c>
      <c r="M920" s="376" t="n">
        <f aca="false">+[2]data1cf!L920</f>
        <v>12811.9981181725</v>
      </c>
      <c r="N920" s="376" t="n">
        <f aca="false">+[2]data1cf!M920</f>
        <v>12142.891253898</v>
      </c>
      <c r="O920" s="376" t="n">
        <f aca="false">+[2]data1cf!N920</f>
        <v>11558.5897826143</v>
      </c>
      <c r="P920" s="376" t="n">
        <f aca="false">+[2]data1cf!O920</f>
        <v>12485.2608816088</v>
      </c>
      <c r="Q920" s="376" t="n">
        <f aca="false">+[2]data1cf!P920</f>
        <v>13642.9845350435</v>
      </c>
      <c r="R920" s="376" t="n">
        <f aca="false">+[2]data1cf!Q920</f>
        <v>12264.9602777909</v>
      </c>
      <c r="S920" s="376" t="n">
        <f aca="false">+[2]data1cf!R920</f>
        <v>8984.63695451459</v>
      </c>
      <c r="T920" s="376" t="n">
        <f aca="false">+[2]data1cf!S920</f>
        <v>8480.39204247675</v>
      </c>
      <c r="U920" s="376" t="n">
        <f aca="false">+[2]data1cf!T920</f>
        <v>7976.17191373878</v>
      </c>
      <c r="V920" s="376" t="n">
        <f aca="false">+[2]data1cf!U920</f>
        <v>7471.97731179967</v>
      </c>
      <c r="W920" s="376" t="n">
        <f aca="false">+[2]data1cf!V920</f>
        <v>10545.4860772299</v>
      </c>
      <c r="X920" s="376" t="n">
        <f aca="false">+[2]data1cf!W920</f>
        <v>10041.3448492746</v>
      </c>
      <c r="Y920" s="376" t="n">
        <f aca="false">+[2]data1cf!X920</f>
        <v>9537.23151514159</v>
      </c>
      <c r="Z920" s="376" t="n">
        <f aca="false">+[2]data1cf!Y920</f>
        <v>9033.14691164561</v>
      </c>
      <c r="AA920" s="376" t="n">
        <f aca="false">+[2]data1cf!Z920</f>
        <v>8529.09190070576</v>
      </c>
      <c r="AB920" s="376"/>
      <c r="AC920" s="377" t="n">
        <f aca="false">XNPV(0.1,B920:AA920,$B$1:$AA$1)</f>
        <v>39153.9901341064</v>
      </c>
      <c r="AD920" s="377" t="n">
        <f aca="false">SUMPRODUCT(B920:AA920,$B$1010:$AA$1010)</f>
        <v>71576.6373715822</v>
      </c>
      <c r="AE920" s="378" t="n">
        <f aca="false">SUMPRODUCT(B920:AA920,$B$1012:$AA$1012)</f>
        <v>52901.0544587719</v>
      </c>
      <c r="AF920" s="379" t="n">
        <f aca="false">XIRR(B920:AA920,$B$1:$AA$1)</f>
        <v>0.159767154674415</v>
      </c>
      <c r="AG920" s="380" t="n">
        <f aca="false">1-EXP(-(1/0.25)*(AD920/ABS($AD$1010)))</f>
        <v>0.977986464667123</v>
      </c>
    </row>
    <row r="921" customFormat="false" ht="12.75" hidden="false" customHeight="false" outlineLevel="0" collapsed="false">
      <c r="A921" s="371"/>
      <c r="B921" s="376" t="n">
        <f aca="false">+[2]data1cf!A921</f>
        <v>-90312.3054253315</v>
      </c>
      <c r="C921" s="376" t="n">
        <f aca="false">+[2]data1cf!B921</f>
        <v>12921.4907337022</v>
      </c>
      <c r="D921" s="376" t="n">
        <f aca="false">+[2]data1cf!C921</f>
        <v>19947.103072626</v>
      </c>
      <c r="E921" s="376" t="n">
        <f aca="false">+[2]data1cf!D921</f>
        <v>18845.4978384129</v>
      </c>
      <c r="F921" s="376" t="n">
        <f aca="false">+[2]data1cf!E921</f>
        <v>17444.0600326893</v>
      </c>
      <c r="G921" s="376" t="n">
        <f aca="false">+[2]data1cf!F921</f>
        <v>16540.2400496402</v>
      </c>
      <c r="H921" s="376" t="n">
        <f aca="false">+[2]data1cf!G921</f>
        <v>15401.5216410756</v>
      </c>
      <c r="I921" s="376" t="n">
        <f aca="false">+[2]data1cf!H921</f>
        <v>14501.5591496769</v>
      </c>
      <c r="J921" s="376" t="n">
        <f aca="false">+[2]data1cf!I921</f>
        <v>13886.0957672383</v>
      </c>
      <c r="K921" s="376" t="n">
        <f aca="false">+[2]data1cf!J921</f>
        <v>13349.9040369315</v>
      </c>
      <c r="L921" s="376" t="n">
        <f aca="false">+[2]data1cf!K921</f>
        <v>12665.1317634121</v>
      </c>
      <c r="M921" s="376" t="n">
        <f aca="false">+[2]data1cf!L921</f>
        <v>12068.4105457503</v>
      </c>
      <c r="N921" s="376" t="n">
        <f aca="false">+[2]data1cf!M921</f>
        <v>11444.2407764927</v>
      </c>
      <c r="O921" s="376" t="n">
        <f aca="false">+[2]data1cf!N921</f>
        <v>10899.6306458582</v>
      </c>
      <c r="P921" s="376" t="n">
        <f aca="false">+[2]data1cf!O921</f>
        <v>11763.6169224253</v>
      </c>
      <c r="Q921" s="376" t="n">
        <f aca="false">+[2]data1cf!P921</f>
        <v>12843.5880663652</v>
      </c>
      <c r="R921" s="376" t="n">
        <f aca="false">+[2]data1cf!Q921</f>
        <v>11558.1116669958</v>
      </c>
      <c r="S921" s="376" t="n">
        <f aca="false">+[2]data1cf!R921</f>
        <v>8498.09426006017</v>
      </c>
      <c r="T921" s="376" t="n">
        <f aca="false">+[2]data1cf!S921</f>
        <v>8027.7143443836</v>
      </c>
      <c r="U921" s="376" t="n">
        <f aca="false">+[2]data1cf!T921</f>
        <v>7557.35754756503</v>
      </c>
      <c r="V921" s="376" t="n">
        <f aca="false">+[2]data1cf!U921</f>
        <v>7087.02456317015</v>
      </c>
      <c r="W921" s="376" t="n">
        <f aca="false">+[2]data1cf!V921</f>
        <v>9954.1170402594</v>
      </c>
      <c r="X921" s="376" t="n">
        <f aca="false">+[2]data1cf!W921</f>
        <v>9483.83384526127</v>
      </c>
      <c r="Y921" s="376" t="n">
        <f aca="false">+[2]data1cf!X921</f>
        <v>9013.57667074146</v>
      </c>
      <c r="Z921" s="376" t="n">
        <f aca="false">+[2]data1cf!Y921</f>
        <v>8543.34629731433</v>
      </c>
      <c r="AA921" s="376" t="n">
        <f aca="false">+[2]data1cf!Z921</f>
        <v>8073.14352901265</v>
      </c>
      <c r="AB921" s="376"/>
      <c r="AC921" s="377" t="n">
        <f aca="false">XNPV(0.1,B921:AA921,$B$1:$AA$1)</f>
        <v>37621.8114551432</v>
      </c>
      <c r="AD921" s="377" t="n">
        <f aca="false">SUMPRODUCT(B921:AA921,$B$1010:$AA$1010)</f>
        <v>68136.6555513572</v>
      </c>
      <c r="AE921" s="378" t="n">
        <f aca="false">SUMPRODUCT(B921:AA921,$B$1012:$AA$1012)</f>
        <v>50545.2234738654</v>
      </c>
      <c r="AF921" s="379" t="n">
        <f aca="false">XIRR(B921:AA921,$B$1:$AA$1)</f>
        <v>0.161426970121917</v>
      </c>
      <c r="AG921" s="380" t="n">
        <f aca="false">1-EXP(-(1/0.25)*(AD921/ABS($AD$1010)))</f>
        <v>0.973555197781151</v>
      </c>
    </row>
    <row r="922" customFormat="false" ht="12.75" hidden="false" customHeight="false" outlineLevel="0" collapsed="false">
      <c r="A922" s="371"/>
      <c r="B922" s="376" t="n">
        <f aca="false">+[2]data1cf!A922</f>
        <v>-104060.372260026</v>
      </c>
      <c r="C922" s="376" t="n">
        <f aca="false">+[2]data1cf!B922</f>
        <v>14562.4255373798</v>
      </c>
      <c r="D922" s="376" t="n">
        <f aca="false">+[2]data1cf!C922</f>
        <v>22642.5829757262</v>
      </c>
      <c r="E922" s="376" t="n">
        <f aca="false">+[2]data1cf!D922</f>
        <v>21347.411870215</v>
      </c>
      <c r="F922" s="376" t="n">
        <f aca="false">+[2]data1cf!E922</f>
        <v>19834.6454358157</v>
      </c>
      <c r="G922" s="376" t="n">
        <f aca="false">+[2]data1cf!F922</f>
        <v>18792.2810970455</v>
      </c>
      <c r="H922" s="376" t="n">
        <f aca="false">+[2]data1cf!G922</f>
        <v>17481.1753922185</v>
      </c>
      <c r="I922" s="376" t="n">
        <f aca="false">+[2]data1cf!H922</f>
        <v>16444.2133588172</v>
      </c>
      <c r="J922" s="376" t="n">
        <f aca="false">+[2]data1cf!I922</f>
        <v>15735.0591811296</v>
      </c>
      <c r="K922" s="376" t="n">
        <f aca="false">+[2]data1cf!J922</f>
        <v>15116.2573283048</v>
      </c>
      <c r="L922" s="376" t="n">
        <f aca="false">+[2]data1cf!K922</f>
        <v>14328.2301985688</v>
      </c>
      <c r="M922" s="376" t="n">
        <f aca="false">+[2]data1cf!L922</f>
        <v>13640.6712689977</v>
      </c>
      <c r="N922" s="376" t="n">
        <f aca="false">+[2]data1cf!M922</f>
        <v>12921.4853481365</v>
      </c>
      <c r="O922" s="376" t="n">
        <f aca="false">+[2]data1cf!N922</f>
        <v>12292.9508241012</v>
      </c>
      <c r="P922" s="376" t="n">
        <f aca="false">+[2]data1cf!O922</f>
        <v>13289.4795044169</v>
      </c>
      <c r="Q922" s="376" t="n">
        <f aca="false">+[2]data1cf!P922</f>
        <v>14533.8525578916</v>
      </c>
      <c r="R922" s="376" t="n">
        <f aca="false">+[2]data1cf!Q922</f>
        <v>13052.6905831213</v>
      </c>
      <c r="S922" s="376" t="n">
        <f aca="false">+[2]data1cf!R922</f>
        <v>9526.85267002362</v>
      </c>
      <c r="T922" s="376" t="n">
        <f aca="false">+[2]data1cf!S922</f>
        <v>8984.86773343698</v>
      </c>
      <c r="U922" s="376" t="n">
        <f aca="false">+[2]data1cf!T922</f>
        <v>8442.90943504715</v>
      </c>
      <c r="V922" s="376" t="n">
        <f aca="false">+[2]data1cf!U922</f>
        <v>7900.97857400004</v>
      </c>
      <c r="W922" s="376" t="n">
        <f aca="false">+[2]data1cf!V922</f>
        <v>11204.5229699129</v>
      </c>
      <c r="X922" s="376" t="n">
        <f aca="false">+[2]data1cf!W922</f>
        <v>10662.6494776057</v>
      </c>
      <c r="Y922" s="376" t="n">
        <f aca="false">+[2]data1cf!X922</f>
        <v>10120.8059668237</v>
      </c>
      <c r="Z922" s="376" t="n">
        <f aca="false">+[2]data1cf!Y922</f>
        <v>9578.99333701265</v>
      </c>
      <c r="AA922" s="376" t="n">
        <f aca="false">+[2]data1cf!Z922</f>
        <v>9037.21251460167</v>
      </c>
      <c r="AB922" s="376"/>
      <c r="AC922" s="377" t="n">
        <f aca="false">XNPV(0.1,B922:AA922,$B$1:$AA$1)</f>
        <v>40749.4251892485</v>
      </c>
      <c r="AD922" s="377" t="n">
        <f aca="false">SUMPRODUCT(B922:AA922,$B$1010:$AA$1010)</f>
        <v>75290.6870626851</v>
      </c>
      <c r="AE922" s="378" t="n">
        <f aca="false">SUMPRODUCT(B922:AA922,$B$1012:$AA$1012)</f>
        <v>55409.8893832207</v>
      </c>
      <c r="AF922" s="379" t="n">
        <f aca="false">XIRR(B922:AA922,$B$1:$AA$1)</f>
        <v>0.157956654872299</v>
      </c>
      <c r="AG922" s="380" t="n">
        <f aca="false">1-EXP(-(1/0.25)*(AD922/ABS($AD$1010)))</f>
        <v>0.98194101220071</v>
      </c>
    </row>
    <row r="923" customFormat="false" ht="12.75" hidden="false" customHeight="false" outlineLevel="0" collapsed="false">
      <c r="A923" s="371"/>
      <c r="B923" s="376" t="n">
        <f aca="false">+[2]data1cf!A923</f>
        <v>-115951.348887329</v>
      </c>
      <c r="C923" s="376" t="n">
        <f aca="false">+[2]data1cf!B923</f>
        <v>16025.0980948408</v>
      </c>
      <c r="D923" s="376" t="n">
        <f aca="false">+[2]data1cf!C923</f>
        <v>25029.3890403104</v>
      </c>
      <c r="E923" s="376" t="n">
        <f aca="false">+[2]data1cf!D923</f>
        <v>23524.3765193983</v>
      </c>
      <c r="F923" s="376" t="n">
        <f aca="false">+[2]data1cf!E923</f>
        <v>21902.3103297927</v>
      </c>
      <c r="G923" s="376" t="n">
        <f aca="false">+[2]data1cf!F923</f>
        <v>20740.1162203693</v>
      </c>
      <c r="H923" s="376" t="n">
        <f aca="false">+[2]data1cf!G923</f>
        <v>19279.9093120535</v>
      </c>
      <c r="I923" s="376" t="n">
        <f aca="false">+[2]data1cf!H923</f>
        <v>18124.4536481301</v>
      </c>
      <c r="J923" s="376" t="n">
        <f aca="false">+[2]data1cf!I923</f>
        <v>17334.2644369431</v>
      </c>
      <c r="K923" s="376" t="n">
        <f aca="false">+[2]data1cf!J923</f>
        <v>16644.0114449982</v>
      </c>
      <c r="L923" s="376" t="n">
        <f aca="false">+[2]data1cf!K923</f>
        <v>15766.6771350824</v>
      </c>
      <c r="M923" s="376" t="n">
        <f aca="false">+[2]data1cf!L923</f>
        <v>15000.5508605763</v>
      </c>
      <c r="N923" s="376" t="n">
        <f aca="false">+[2]data1cf!M923</f>
        <v>14199.1835791269</v>
      </c>
      <c r="O923" s="376" t="n">
        <f aca="false">+[2]data1cf!N923</f>
        <v>13498.0611769273</v>
      </c>
      <c r="P923" s="376" t="n">
        <f aca="false">+[2]data1cf!O923</f>
        <v>14609.2284201807</v>
      </c>
      <c r="Q923" s="376" t="n">
        <f aca="false">+[2]data1cf!P923</f>
        <v>15995.7959572341</v>
      </c>
      <c r="R923" s="376" t="n">
        <f aca="false">+[2]data1cf!Q923</f>
        <v>14345.3816336519</v>
      </c>
      <c r="S923" s="376" t="n">
        <f aca="false">+[2]data1cf!R923</f>
        <v>10416.6462937457</v>
      </c>
      <c r="T923" s="376" t="n">
        <f aca="false">+[2]data1cf!S923</f>
        <v>9812.72874944941</v>
      </c>
      <c r="U923" s="376" t="n">
        <f aca="false">+[2]data1cf!T923</f>
        <v>9208.84088729613</v>
      </c>
      <c r="V923" s="376" t="n">
        <f aca="false">+[2]data1cf!U923</f>
        <v>8604.98359775016</v>
      </c>
      <c r="W923" s="376" t="n">
        <f aca="false">+[2]data1cf!V923</f>
        <v>12286.0239447721</v>
      </c>
      <c r="X923" s="376" t="n">
        <f aca="false">+[2]data1cf!W923</f>
        <v>11682.2305794907</v>
      </c>
      <c r="Y923" s="376" t="n">
        <f aca="false">+[2]data1cf!X923</f>
        <v>11078.4706217229</v>
      </c>
      <c r="Z923" s="376" t="n">
        <f aca="false">+[2]data1cf!Y923</f>
        <v>10474.7450736939</v>
      </c>
      <c r="AA923" s="376" t="n">
        <f aca="false">+[2]data1cf!Z923</f>
        <v>9871.05496769598</v>
      </c>
      <c r="AB923" s="376"/>
      <c r="AC923" s="377" t="n">
        <f aca="false">XNPV(0.1,B923:AA923,$B$1:$AA$1)</f>
        <v>43549.5820013411</v>
      </c>
      <c r="AD923" s="377" t="n">
        <f aca="false">SUMPRODUCT(B923:AA923,$B$1010:$AA$1010)</f>
        <v>81580.529443828</v>
      </c>
      <c r="AE923" s="378" t="n">
        <f aca="false">SUMPRODUCT(B923:AA923,$B$1012:$AA$1012)</f>
        <v>59716.7460427585</v>
      </c>
      <c r="AF923" s="379" t="n">
        <f aca="false">XIRR(B923:AA923,$B$1:$AA$1)</f>
        <v>0.155757945937094</v>
      </c>
      <c r="AG923" s="380" t="n">
        <f aca="false">1-EXP(-(1/0.25)*(AD923/ABS($AD$1010)))</f>
        <v>0.987086135662079</v>
      </c>
    </row>
    <row r="924" customFormat="false" ht="12.75" hidden="false" customHeight="false" outlineLevel="0" collapsed="false">
      <c r="A924" s="371"/>
      <c r="B924" s="376" t="n">
        <f aca="false">+[2]data1cf!A924</f>
        <v>-89569.9616794275</v>
      </c>
      <c r="C924" s="376" t="n">
        <f aca="false">+[2]data1cf!B924</f>
        <v>12863.7643963265</v>
      </c>
      <c r="D924" s="376" t="n">
        <f aca="false">+[2]data1cf!C924</f>
        <v>19809.8162463784</v>
      </c>
      <c r="E924" s="376" t="n">
        <f aca="false">+[2]data1cf!D924</f>
        <v>18648.2360178427</v>
      </c>
      <c r="F924" s="376" t="n">
        <f aca="false">+[2]data1cf!E924</f>
        <v>17314.9774391583</v>
      </c>
      <c r="G924" s="376" t="n">
        <f aca="false">+[2]data1cf!F924</f>
        <v>16418.6383286738</v>
      </c>
      <c r="H924" s="376" t="n">
        <f aca="false">+[2]data1cf!G924</f>
        <v>15289.228183794</v>
      </c>
      <c r="I924" s="376" t="n">
        <f aca="false">+[2]data1cf!H924</f>
        <v>14396.6631508467</v>
      </c>
      <c r="J924" s="376" t="n">
        <f aca="false">+[2]data1cf!I924</f>
        <v>13786.2587179126</v>
      </c>
      <c r="K924" s="376" t="n">
        <f aca="false">+[2]data1cf!J924</f>
        <v>13254.5276225836</v>
      </c>
      <c r="L924" s="376" t="n">
        <f aca="false">+[2]data1cf!K924</f>
        <v>12575.3307217816</v>
      </c>
      <c r="M924" s="376" t="n">
        <f aca="false">+[2]data1cf!L924</f>
        <v>11983.514397887</v>
      </c>
      <c r="N924" s="376" t="n">
        <f aca="false">+[2]data1cf!M924</f>
        <v>11364.4751423772</v>
      </c>
      <c r="O924" s="376" t="n">
        <f aca="false">+[2]data1cf!N924</f>
        <v>10824.3966123903</v>
      </c>
      <c r="P924" s="376" t="n">
        <f aca="false">+[2]data1cf!O924</f>
        <v>11681.2260991576</v>
      </c>
      <c r="Q924" s="376" t="n">
        <f aca="false">+[2]data1cf!P924</f>
        <v>12752.3201601718</v>
      </c>
      <c r="R924" s="376" t="n">
        <f aca="false">+[2]data1cf!Q924</f>
        <v>11477.4100436705</v>
      </c>
      <c r="S924" s="376" t="n">
        <f aca="false">+[2]data1cf!R924</f>
        <v>8442.54518680753</v>
      </c>
      <c r="T924" s="376" t="n">
        <f aca="false">+[2]data1cf!S924</f>
        <v>7976.03167213753</v>
      </c>
      <c r="U924" s="376" t="n">
        <f aca="false">+[2]data1cf!T924</f>
        <v>7509.54108629449</v>
      </c>
      <c r="V924" s="376" t="n">
        <f aca="false">+[2]data1cf!U924</f>
        <v>7043.0741171432</v>
      </c>
      <c r="W924" s="376" t="n">
        <f aca="false">+[2]data1cf!V924</f>
        <v>9886.599837086</v>
      </c>
      <c r="X924" s="376" t="n">
        <f aca="false">+[2]data1cf!W924</f>
        <v>9420.18224807552</v>
      </c>
      <c r="Y924" s="376" t="n">
        <f aca="false">+[2]data1cf!X924</f>
        <v>8953.79046566177</v>
      </c>
      <c r="Z924" s="376" t="n">
        <f aca="false">+[2]data1cf!Y924</f>
        <v>8487.42526404266</v>
      </c>
      <c r="AA924" s="376" t="n">
        <f aca="false">+[2]data1cf!Z924</f>
        <v>8021.08744064203</v>
      </c>
      <c r="AB924" s="376"/>
      <c r="AC924" s="377" t="n">
        <f aca="false">XNPV(0.1,B924:AA924,$B$1:$AA$1)</f>
        <v>37441.1312797402</v>
      </c>
      <c r="AD924" s="377" t="n">
        <f aca="false">SUMPRODUCT(B924:AA924,$B$1010:$AA$1010)</f>
        <v>67734.1785174916</v>
      </c>
      <c r="AE924" s="378" t="n">
        <f aca="false">SUMPRODUCT(B924:AA924,$B$1012:$AA$1012)</f>
        <v>50268.221378174</v>
      </c>
      <c r="AF924" s="379" t="n">
        <f aca="false">XIRR(B924:AA924,$B$1:$AA$1)</f>
        <v>0.16162832801379</v>
      </c>
      <c r="AG924" s="380" t="n">
        <f aca="false">1-EXP(-(1/0.25)*(AD924/ABS($AD$1010)))</f>
        <v>0.972981613149155</v>
      </c>
    </row>
    <row r="925" customFormat="false" ht="12.75" hidden="false" customHeight="false" outlineLevel="0" collapsed="false">
      <c r="A925" s="371"/>
      <c r="B925" s="376" t="n">
        <f aca="false">+[2]data1cf!A925</f>
        <v>-95342.7348206262</v>
      </c>
      <c r="C925" s="376" t="n">
        <f aca="false">+[2]data1cf!B925</f>
        <v>13563.4994854573</v>
      </c>
      <c r="D925" s="376" t="n">
        <f aca="false">+[2]data1cf!C925</f>
        <v>20965.3027402057</v>
      </c>
      <c r="E925" s="376" t="n">
        <f aca="false">+[2]data1cf!D925</f>
        <v>19766.4504284666</v>
      </c>
      <c r="F925" s="376" t="n">
        <f aca="false">+[2]data1cf!E925</f>
        <v>18318.777273189</v>
      </c>
      <c r="G925" s="376" t="n">
        <f aca="false">+[2]data1cf!F925</f>
        <v>17364.2637920684</v>
      </c>
      <c r="H925" s="376" t="n">
        <f aca="false">+[2]data1cf!G925</f>
        <v>16162.4687245872</v>
      </c>
      <c r="I925" s="376" t="n">
        <f aca="false">+[2]data1cf!H925</f>
        <v>15212.3779837759</v>
      </c>
      <c r="J925" s="376" t="n">
        <f aca="false">+[2]data1cf!I925</f>
        <v>14562.6330593462</v>
      </c>
      <c r="K925" s="376" t="n">
        <f aca="false">+[2]data1cf!J925</f>
        <v>13996.2142146633</v>
      </c>
      <c r="L925" s="376" t="n">
        <f aca="false">+[2]data1cf!K925</f>
        <v>13273.6609010773</v>
      </c>
      <c r="M925" s="376" t="n">
        <f aca="false">+[2]data1cf!L925</f>
        <v>12643.702087055</v>
      </c>
      <c r="N925" s="376" t="n">
        <f aca="false">+[2]data1cf!M925</f>
        <v>11984.7658267843</v>
      </c>
      <c r="O925" s="376" t="n">
        <f aca="false">+[2]data1cf!N925</f>
        <v>11409.4476889354</v>
      </c>
      <c r="P925" s="376" t="n">
        <f aca="false">+[2]data1cf!O925</f>
        <v>12321.9313442217</v>
      </c>
      <c r="Q925" s="376" t="n">
        <f aca="false">+[2]data1cf!P925</f>
        <v>13462.0572872552</v>
      </c>
      <c r="R925" s="376" t="n">
        <f aca="false">+[2]data1cf!Q925</f>
        <v>12104.9793687364</v>
      </c>
      <c r="S925" s="376" t="n">
        <f aca="false">+[2]data1cf!R925</f>
        <v>8874.51784079785</v>
      </c>
      <c r="T925" s="376" t="n">
        <f aca="false">+[2]data1cf!S925</f>
        <v>8377.93758682153</v>
      </c>
      <c r="U925" s="376" t="n">
        <f aca="false">+[2]data1cf!T925</f>
        <v>7881.38173943226</v>
      </c>
      <c r="V925" s="376" t="n">
        <f aca="false">+[2]data1cf!U925</f>
        <v>7384.85103082767</v>
      </c>
      <c r="W925" s="376" t="n">
        <f aca="false">+[2]data1cf!V925</f>
        <v>10411.6416377327</v>
      </c>
      <c r="X925" s="376" t="n">
        <f aca="false">+[2]data1cf!W925</f>
        <v>9915.163491813</v>
      </c>
      <c r="Y925" s="376" t="n">
        <f aca="false">+[2]data1cf!X925</f>
        <v>9418.71281572204</v>
      </c>
      <c r="Z925" s="376" t="n">
        <f aca="false">+[2]data1cf!Y925</f>
        <v>8922.2904335547</v>
      </c>
      <c r="AA925" s="376" t="n">
        <f aca="false">+[2]data1cf!Z925</f>
        <v>8425.8971941287</v>
      </c>
      <c r="AB925" s="376"/>
      <c r="AC925" s="377" t="n">
        <f aca="false">XNPV(0.1,B925:AA925,$B$1:$AA$1)</f>
        <v>38834.522012053</v>
      </c>
      <c r="AD925" s="377" t="n">
        <f aca="false">SUMPRODUCT(B925:AA925,$B$1010:$AA$1010)</f>
        <v>70827.2305121179</v>
      </c>
      <c r="AE925" s="378" t="n">
        <f aca="false">SUMPRODUCT(B925:AA925,$B$1012:$AA$1012)</f>
        <v>52396.2872676479</v>
      </c>
      <c r="AF925" s="379" t="n">
        <f aca="false">XIRR(B925:AA925,$B$1:$AA$1)</f>
        <v>0.160176812744346</v>
      </c>
      <c r="AG925" s="380" t="n">
        <f aca="false">1-EXP(-(1/0.25)*(AD925/ABS($AD$1010)))</f>
        <v>0.977089117367707</v>
      </c>
    </row>
    <row r="926" customFormat="false" ht="12.75" hidden="false" customHeight="false" outlineLevel="0" collapsed="false">
      <c r="A926" s="371"/>
      <c r="B926" s="376" t="n">
        <f aca="false">+[2]data1cf!A926</f>
        <v>-105432.846097238</v>
      </c>
      <c r="C926" s="376" t="n">
        <f aca="false">+[2]data1cf!B926</f>
        <v>14745.6344529824</v>
      </c>
      <c r="D926" s="376" t="n">
        <f aca="false">+[2]data1cf!C926</f>
        <v>22949.0567453184</v>
      </c>
      <c r="E926" s="376" t="n">
        <f aca="false">+[2]data1cf!D926</f>
        <v>21621.0041175068</v>
      </c>
      <c r="F926" s="376" t="n">
        <f aca="false">+[2]data1cf!E926</f>
        <v>20073.2983286815</v>
      </c>
      <c r="G926" s="376" t="n">
        <f aca="false">+[2]data1cf!F926</f>
        <v>19017.1030632939</v>
      </c>
      <c r="H926" s="376" t="n">
        <f aca="false">+[2]data1cf!G926</f>
        <v>17688.7878804485</v>
      </c>
      <c r="I926" s="376" t="n">
        <f aca="false">+[2]data1cf!H926</f>
        <v>16638.1491396694</v>
      </c>
      <c r="J926" s="376" t="n">
        <f aca="false">+[2]data1cf!I926</f>
        <v>15919.6417804172</v>
      </c>
      <c r="K926" s="376" t="n">
        <f aca="false">+[2]data1cf!J926</f>
        <v>15292.5929330726</v>
      </c>
      <c r="L926" s="376" t="n">
        <f aca="false">+[2]data1cf!K926</f>
        <v>14494.2578385567</v>
      </c>
      <c r="M926" s="376" t="n">
        <f aca="false">+[2]data1cf!L926</f>
        <v>13797.6305516284</v>
      </c>
      <c r="N926" s="376" t="n">
        <f aca="false">+[2]data1cf!M926</f>
        <v>13068.9591384609</v>
      </c>
      <c r="O926" s="376" t="n">
        <f aca="false">+[2]data1cf!N926</f>
        <v>12432.0464158299</v>
      </c>
      <c r="P926" s="376" t="n">
        <f aca="false">+[2]data1cf!O926</f>
        <v>13441.8068460093</v>
      </c>
      <c r="Q926" s="376" t="n">
        <f aca="false">+[2]data1cf!P926</f>
        <v>14702.5921938333</v>
      </c>
      <c r="R926" s="376" t="n">
        <f aca="false">+[2]data1cf!Q926</f>
        <v>13201.8948665085</v>
      </c>
      <c r="S926" s="376" t="n">
        <f aca="false">+[2]data1cf!R926</f>
        <v>9629.55394573487</v>
      </c>
      <c r="T926" s="376" t="n">
        <f aca="false">+[2]data1cf!S926</f>
        <v>9080.42065738403</v>
      </c>
      <c r="U926" s="376" t="n">
        <f aca="false">+[2]data1cf!T926</f>
        <v>8531.31435856672</v>
      </c>
      <c r="V926" s="376" t="n">
        <f aca="false">+[2]data1cf!U926</f>
        <v>7982.23585896892</v>
      </c>
      <c r="W926" s="376" t="n">
        <f aca="false">+[2]data1cf!V926</f>
        <v>11329.3513872446</v>
      </c>
      <c r="X926" s="376" t="n">
        <f aca="false">+[2]data1cf!W926</f>
        <v>10780.3310130349</v>
      </c>
      <c r="Y926" s="376" t="n">
        <f aca="false">+[2]data1cf!X926</f>
        <v>10231.3410157829</v>
      </c>
      <c r="Z926" s="376" t="n">
        <f aca="false">+[2]data1cf!Y926</f>
        <v>9682.38230679748</v>
      </c>
      <c r="AA926" s="376" t="n">
        <f aca="false">+[2]data1cf!Z926</f>
        <v>9133.45582472651</v>
      </c>
      <c r="AB926" s="376"/>
      <c r="AC926" s="377" t="n">
        <f aca="false">XNPV(0.1,B926:AA926,$B$1:$AA$1)</f>
        <v>41128.0694487235</v>
      </c>
      <c r="AD926" s="377" t="n">
        <f aca="false">SUMPRODUCT(B926:AA926,$B$1010:$AA$1010)</f>
        <v>76077.2284093475</v>
      </c>
      <c r="AE926" s="378" t="n">
        <f aca="false">SUMPRODUCT(B926:AA926,$B$1012:$AA$1012)</f>
        <v>55965.477326269</v>
      </c>
      <c r="AF926" s="379" t="n">
        <f aca="false">XIRR(B926:AA926,$B$1:$AA$1)</f>
        <v>0.157772820042512</v>
      </c>
      <c r="AG926" s="380" t="n">
        <f aca="false">1-EXP(-(1/0.25)*(AD926/ABS($AD$1010)))</f>
        <v>0.982682645222635</v>
      </c>
    </row>
    <row r="927" customFormat="false" ht="12.75" hidden="false" customHeight="false" outlineLevel="0" collapsed="false">
      <c r="A927" s="371"/>
      <c r="B927" s="376" t="n">
        <f aca="false">+[2]data1cf!A927</f>
        <v>-105336.797070172</v>
      </c>
      <c r="C927" s="376" t="n">
        <f aca="false">+[2]data1cf!B927</f>
        <v>14714.1799428095</v>
      </c>
      <c r="D927" s="376" t="n">
        <f aca="false">+[2]data1cf!C927</f>
        <v>22933.8717556238</v>
      </c>
      <c r="E927" s="376" t="n">
        <f aca="false">+[2]data1cf!D927</f>
        <v>21628.3275207726</v>
      </c>
      <c r="F927" s="376" t="n">
        <f aca="false">+[2]data1cf!E927</f>
        <v>20056.5968240373</v>
      </c>
      <c r="G927" s="376" t="n">
        <f aca="false">+[2]data1cf!F927</f>
        <v>19001.3694802297</v>
      </c>
      <c r="H927" s="376" t="n">
        <f aca="false">+[2]data1cf!G927</f>
        <v>17674.2586581343</v>
      </c>
      <c r="I927" s="376" t="n">
        <f aca="false">+[2]data1cf!H927</f>
        <v>16624.5770463012</v>
      </c>
      <c r="J927" s="376" t="n">
        <f aca="false">+[2]data1cf!I927</f>
        <v>15906.7242452379</v>
      </c>
      <c r="K927" s="376" t="n">
        <f aca="false">+[2]data1cf!J927</f>
        <v>15280.2525424467</v>
      </c>
      <c r="L927" s="376" t="n">
        <f aca="false">+[2]data1cf!K927</f>
        <v>14482.6388241503</v>
      </c>
      <c r="M927" s="376" t="n">
        <f aca="false">+[2]data1cf!L927</f>
        <v>13786.6461627265</v>
      </c>
      <c r="N927" s="376" t="n">
        <f aca="false">+[2]data1cf!M927</f>
        <v>13058.6385671724</v>
      </c>
      <c r="O927" s="376" t="n">
        <f aca="false">+[2]data1cf!N927</f>
        <v>12422.3121710724</v>
      </c>
      <c r="P927" s="376" t="n">
        <f aca="false">+[2]data1cf!O927</f>
        <v>13431.1466115051</v>
      </c>
      <c r="Q927" s="376" t="n">
        <f aca="false">+[2]data1cf!P927</f>
        <v>14690.7833874136</v>
      </c>
      <c r="R927" s="376" t="n">
        <f aca="false">+[2]data1cf!Q927</f>
        <v>13191.4531911447</v>
      </c>
      <c r="S927" s="376" t="n">
        <f aca="false">+[2]data1cf!R927</f>
        <v>9622.36666292984</v>
      </c>
      <c r="T927" s="376" t="n">
        <f aca="false">+[2]data1cf!S927</f>
        <v>9073.73363346442</v>
      </c>
      <c r="U927" s="376" t="n">
        <f aca="false">+[2]data1cf!T927</f>
        <v>8525.12756894514</v>
      </c>
      <c r="V927" s="376" t="n">
        <f aca="false">+[2]data1cf!U927</f>
        <v>7976.54927832036</v>
      </c>
      <c r="W927" s="376" t="n">
        <f aca="false">+[2]data1cf!V927</f>
        <v>11320.6155937381</v>
      </c>
      <c r="X927" s="376" t="n">
        <f aca="false">+[2]data1cf!W927</f>
        <v>10772.0953755493</v>
      </c>
      <c r="Y927" s="376" t="n">
        <f aca="false">+[2]data1cf!X927</f>
        <v>10223.605506645</v>
      </c>
      <c r="Z927" s="376" t="n">
        <f aca="false">+[2]data1cf!Y927</f>
        <v>9675.14689750369</v>
      </c>
      <c r="AA927" s="376" t="n">
        <f aca="false">+[2]data1cf!Z927</f>
        <v>9126.7204859182</v>
      </c>
      <c r="AB927" s="376"/>
      <c r="AC927" s="377" t="n">
        <f aca="false">XNPV(0.1,B927:AA927,$B$1:$AA$1)</f>
        <v>41109.6884703498</v>
      </c>
      <c r="AD927" s="377" t="n">
        <f aca="false">SUMPRODUCT(B927:AA927,$B$1010:$AA$1010)</f>
        <v>76032.667770354</v>
      </c>
      <c r="AE927" s="378" t="n">
        <f aca="false">SUMPRODUCT(B927:AA927,$B$1012:$AA$1012)</f>
        <v>55936.0852410011</v>
      </c>
      <c r="AF927" s="379" t="n">
        <f aca="false">XIRR(B927:AA927,$B$1:$AA$1)</f>
        <v>0.157796221503503</v>
      </c>
      <c r="AG927" s="380" t="n">
        <f aca="false">1-EXP(-(1/0.25)*(AD927/ABS($AD$1010)))</f>
        <v>0.982641454714053</v>
      </c>
    </row>
    <row r="928" customFormat="false" ht="12.75" hidden="false" customHeight="false" outlineLevel="0" collapsed="false">
      <c r="A928" s="371"/>
      <c r="B928" s="376" t="n">
        <f aca="false">+[2]data1cf!A928</f>
        <v>-104724.975644183</v>
      </c>
      <c r="C928" s="376" t="n">
        <f aca="false">+[2]data1cf!B928</f>
        <v>14719.8948538333</v>
      </c>
      <c r="D928" s="376" t="n">
        <f aca="false">+[2]data1cf!C928</f>
        <v>22757.4315459525</v>
      </c>
      <c r="E928" s="376" t="n">
        <f aca="false">+[2]data1cf!D928</f>
        <v>21500.257469915</v>
      </c>
      <c r="F928" s="376" t="n">
        <f aca="false">+[2]data1cf!E928</f>
        <v>19950.2101307025</v>
      </c>
      <c r="G928" s="376" t="n">
        <f aca="false">+[2]data1cf!F928</f>
        <v>18901.1483377538</v>
      </c>
      <c r="H928" s="376" t="n">
        <f aca="false">+[2]data1cf!G928</f>
        <v>17581.7091572564</v>
      </c>
      <c r="I928" s="376" t="n">
        <f aca="false">+[2]data1cf!H928</f>
        <v>16538.1243484251</v>
      </c>
      <c r="J928" s="376" t="n">
        <f aca="false">+[2]data1cf!I928</f>
        <v>15824.4410089044</v>
      </c>
      <c r="K928" s="376" t="n">
        <f aca="false">+[2]data1cf!J928</f>
        <v>15201.6456515636</v>
      </c>
      <c r="L928" s="376" t="n">
        <f aca="false">+[2]data1cf!K928</f>
        <v>14408.6270180985</v>
      </c>
      <c r="M928" s="376" t="n">
        <f aca="false">+[2]data1cf!L928</f>
        <v>13716.6768492739</v>
      </c>
      <c r="N928" s="376" t="n">
        <f aca="false">+[2]data1cf!M928</f>
        <v>12992.8976967487</v>
      </c>
      <c r="O928" s="376" t="n">
        <f aca="false">+[2]data1cf!N928</f>
        <v>12360.3061342556</v>
      </c>
      <c r="P928" s="376" t="n">
        <f aca="false">+[2]data1cf!O928</f>
        <v>13363.2421248597</v>
      </c>
      <c r="Q928" s="376" t="n">
        <f aca="false">+[2]data1cf!P928</f>
        <v>14615.5626277288</v>
      </c>
      <c r="R928" s="376" t="n">
        <f aca="false">+[2]data1cf!Q928</f>
        <v>13124.9409014744</v>
      </c>
      <c r="S928" s="376" t="n">
        <f aca="false">+[2]data1cf!R928</f>
        <v>9576.58448533721</v>
      </c>
      <c r="T928" s="376" t="n">
        <f aca="false">+[2]data1cf!S928</f>
        <v>9031.13804832351</v>
      </c>
      <c r="U928" s="376" t="n">
        <f aca="false">+[2]data1cf!T928</f>
        <v>8485.71841963705</v>
      </c>
      <c r="V928" s="376" t="n">
        <f aca="false">+[2]data1cf!U928</f>
        <v>7940.32640352766</v>
      </c>
      <c r="W928" s="376" t="n">
        <f aca="false">+[2]data1cf!V928</f>
        <v>11264.9695783278</v>
      </c>
      <c r="X928" s="376" t="n">
        <f aca="false">+[2]data1cf!W928</f>
        <v>10719.6352973558</v>
      </c>
      <c r="Y928" s="376" t="n">
        <f aca="false">+[2]data1cf!X928</f>
        <v>10174.3311893922</v>
      </c>
      <c r="Z928" s="376" t="n">
        <f aca="false">+[2]data1cf!Y928</f>
        <v>9629.05815962748</v>
      </c>
      <c r="AA928" s="376" t="n">
        <f aca="false">+[2]data1cf!Z928</f>
        <v>9083.81714040742</v>
      </c>
      <c r="AB928" s="376"/>
      <c r="AC928" s="377" t="n">
        <f aca="false">XNPV(0.1,B928:AA928,$B$1:$AA$1)</f>
        <v>40982.8493783621</v>
      </c>
      <c r="AD928" s="377" t="n">
        <f aca="false">SUMPRODUCT(B928:AA928,$B$1010:$AA$1010)</f>
        <v>75723.9912791518</v>
      </c>
      <c r="AE928" s="378" t="n">
        <f aca="false">SUMPRODUCT(B928:AA928,$B$1012:$AA$1012)</f>
        <v>55730.4186322317</v>
      </c>
      <c r="AF928" s="379" t="n">
        <f aca="false">XIRR(B928:AA928,$B$1:$AA$1)</f>
        <v>0.157957800856631</v>
      </c>
      <c r="AG928" s="380" t="n">
        <f aca="false">1-EXP(-(1/0.25)*(AD928/ABS($AD$1010)))</f>
        <v>0.982353420827023</v>
      </c>
    </row>
    <row r="929" customFormat="false" ht="12.75" hidden="false" customHeight="false" outlineLevel="0" collapsed="false">
      <c r="A929" s="371"/>
      <c r="B929" s="376" t="n">
        <f aca="false">+[2]data1cf!A929</f>
        <v>-103804.619062805</v>
      </c>
      <c r="C929" s="376" t="n">
        <f aca="false">+[2]data1cf!B929</f>
        <v>14596.8868160464</v>
      </c>
      <c r="D929" s="376" t="n">
        <f aca="false">+[2]data1cf!C929</f>
        <v>22578.0930670712</v>
      </c>
      <c r="E929" s="376" t="n">
        <f aca="false">+[2]data1cf!D929</f>
        <v>21341.0137101286</v>
      </c>
      <c r="F929" s="376" t="n">
        <f aca="false">+[2]data1cf!E929</f>
        <v>19790.1737389996</v>
      </c>
      <c r="G929" s="376" t="n">
        <f aca="false">+[2]data1cf!F929</f>
        <v>18750.3867198161</v>
      </c>
      <c r="H929" s="376" t="n">
        <f aca="false">+[2]data1cf!G929</f>
        <v>17442.4879096536</v>
      </c>
      <c r="I929" s="376" t="n">
        <f aca="false">+[2]data1cf!H929</f>
        <v>16408.0744579043</v>
      </c>
      <c r="J929" s="376" t="n">
        <f aca="false">+[2]data1cf!I929</f>
        <v>15700.6631958369</v>
      </c>
      <c r="K929" s="376" t="n">
        <f aca="false">+[2]data1cf!J929</f>
        <v>15083.3981265623</v>
      </c>
      <c r="L929" s="376" t="n">
        <f aca="false">+[2]data1cf!K929</f>
        <v>14297.2918312187</v>
      </c>
      <c r="M929" s="376" t="n">
        <f aca="false">+[2]data1cf!L929</f>
        <v>13611.4227417923</v>
      </c>
      <c r="N929" s="376" t="n">
        <f aca="false">+[2]data1cf!M929</f>
        <v>12894.0043919542</v>
      </c>
      <c r="O929" s="376" t="n">
        <f aca="false">+[2]data1cf!N929</f>
        <v>12267.0311006504</v>
      </c>
      <c r="P929" s="376" t="n">
        <f aca="false">+[2]data1cf!O929</f>
        <v>13261.0941147794</v>
      </c>
      <c r="Q929" s="376" t="n">
        <f aca="false">+[2]data1cf!P929</f>
        <v>14502.4088245249</v>
      </c>
      <c r="R929" s="376" t="n">
        <f aca="false">+[2]data1cf!Q929</f>
        <v>13024.8871587639</v>
      </c>
      <c r="S929" s="376" t="n">
        <f aca="false">+[2]data1cf!R929</f>
        <v>9507.71483372415</v>
      </c>
      <c r="T929" s="376" t="n">
        <f aca="false">+[2]data1cf!S929</f>
        <v>8967.06195445546</v>
      </c>
      <c r="U929" s="376" t="n">
        <f aca="false">+[2]data1cf!T929</f>
        <v>8426.43564791387</v>
      </c>
      <c r="V929" s="376" t="n">
        <f aca="false">+[2]data1cf!U929</f>
        <v>7885.83671128117</v>
      </c>
      <c r="W929" s="376" t="n">
        <f aca="false">+[2]data1cf!V929</f>
        <v>11181.2618585015</v>
      </c>
      <c r="X929" s="376" t="n">
        <f aca="false">+[2]data1cf!W929</f>
        <v>10640.7201496113</v>
      </c>
      <c r="Y929" s="376" t="n">
        <f aca="false">+[2]data1cf!X929</f>
        <v>10100.2083485596</v>
      </c>
      <c r="Z929" s="376" t="n">
        <f aca="false">+[2]data1cf!Y929</f>
        <v>9559.72735258149</v>
      </c>
      <c r="AA929" s="376" t="n">
        <f aca="false">+[2]data1cf!Z929</f>
        <v>9019.27808582917</v>
      </c>
      <c r="AB929" s="376"/>
      <c r="AC929" s="377" t="n">
        <f aca="false">XNPV(0.1,B929:AA929,$B$1:$AA$1)</f>
        <v>40768.6220424101</v>
      </c>
      <c r="AD929" s="377" t="n">
        <f aca="false">SUMPRODUCT(B929:AA929,$B$1010:$AA$1010)</f>
        <v>75240.5942421409</v>
      </c>
      <c r="AE929" s="378" t="n">
        <f aca="false">SUMPRODUCT(B929:AA929,$B$1012:$AA$1012)</f>
        <v>55400.1131046745</v>
      </c>
      <c r="AF929" s="379" t="n">
        <f aca="false">XIRR(B929:AA929,$B$1:$AA$1)</f>
        <v>0.158150470436003</v>
      </c>
      <c r="AG929" s="380" t="n">
        <f aca="false">1-EXP(-(1/0.25)*(AD929/ABS($AD$1010)))</f>
        <v>0.981892717758499</v>
      </c>
    </row>
    <row r="930" customFormat="false" ht="12.75" hidden="false" customHeight="false" outlineLevel="0" collapsed="false">
      <c r="A930" s="371"/>
      <c r="B930" s="376" t="n">
        <f aca="false">+[2]data1cf!A930</f>
        <v>-108907.886748894</v>
      </c>
      <c r="C930" s="376" t="n">
        <f aca="false">+[2]data1cf!B930</f>
        <v>15163.9071701964</v>
      </c>
      <c r="D930" s="376" t="n">
        <f aca="false">+[2]data1cf!C930</f>
        <v>23654.088550589</v>
      </c>
      <c r="E930" s="376" t="n">
        <f aca="false">+[2]data1cf!D930</f>
        <v>22303.1638972655</v>
      </c>
      <c r="F930" s="376" t="n">
        <f aca="false">+[2]data1cf!E930</f>
        <v>20677.556480537</v>
      </c>
      <c r="G930" s="376" t="n">
        <f aca="false">+[2]data1cf!F930</f>
        <v>19586.3419448784</v>
      </c>
      <c r="H930" s="376" t="n">
        <f aca="false">+[2]data1cf!G930</f>
        <v>18214.4531549548</v>
      </c>
      <c r="I930" s="376" t="n">
        <f aca="false">+[2]data1cf!H930</f>
        <v>17129.1856199284</v>
      </c>
      <c r="J930" s="376" t="n">
        <f aca="false">+[2]data1cf!I930</f>
        <v>16386.996434999</v>
      </c>
      <c r="K930" s="376" t="n">
        <f aca="false">+[2]data1cf!J930</f>
        <v>15739.0665767137</v>
      </c>
      <c r="L930" s="376" t="n">
        <f aca="false">+[2]data1cf!K930</f>
        <v>14914.6321893192</v>
      </c>
      <c r="M930" s="376" t="n">
        <f aca="false">+[2]data1cf!L930</f>
        <v>14195.0442385111</v>
      </c>
      <c r="N930" s="376" t="n">
        <f aca="false">+[2]data1cf!M930</f>
        <v>13442.3559949516</v>
      </c>
      <c r="O930" s="376" t="n">
        <f aca="false">+[2]data1cf!N930</f>
        <v>12784.2300586929</v>
      </c>
      <c r="P930" s="376" t="n">
        <f aca="false">+[2]data1cf!O930</f>
        <v>13827.4926711523</v>
      </c>
      <c r="Q930" s="376" t="n">
        <f aca="false">+[2]data1cf!P930</f>
        <v>15129.8331936575</v>
      </c>
      <c r="R930" s="376" t="n">
        <f aca="false">+[2]data1cf!Q930</f>
        <v>13579.6732518693</v>
      </c>
      <c r="S930" s="376" t="n">
        <f aca="false">+[2]data1cf!R930</f>
        <v>9889.58885379437</v>
      </c>
      <c r="T930" s="376" t="n">
        <f aca="false">+[2]data1cf!S930</f>
        <v>9322.35626744643</v>
      </c>
      <c r="U930" s="376" t="n">
        <f aca="false">+[2]data1cf!T930</f>
        <v>8755.15156020038</v>
      </c>
      <c r="V930" s="376" t="n">
        <f aca="false">+[2]data1cf!U930</f>
        <v>8187.97556842929</v>
      </c>
      <c r="W930" s="376" t="n">
        <f aca="false">+[2]data1cf!V930</f>
        <v>11645.411200516</v>
      </c>
      <c r="X930" s="376" t="n">
        <f aca="false">+[2]data1cf!W930</f>
        <v>11078.2952499315</v>
      </c>
      <c r="Y930" s="376" t="n">
        <f aca="false">+[2]data1cf!X930</f>
        <v>10511.2106775218</v>
      </c>
      <c r="Z930" s="376" t="n">
        <f aca="false">+[2]data1cf!Y930</f>
        <v>9944.15842463218</v>
      </c>
      <c r="AA930" s="376" t="n">
        <f aca="false">+[2]data1cf!Z930</f>
        <v>9377.13946084818</v>
      </c>
      <c r="AB930" s="376"/>
      <c r="AC930" s="377" t="n">
        <f aca="false">XNPV(0.1,B930:AA930,$B$1:$AA$1)</f>
        <v>41978.769557423</v>
      </c>
      <c r="AD930" s="377" t="n">
        <f aca="false">SUMPRODUCT(B930:AA930,$B$1010:$AA$1010)</f>
        <v>77952.5604593097</v>
      </c>
      <c r="AE930" s="378" t="n">
        <f aca="false">SUMPRODUCT(B930:AA930,$B$1012:$AA$1012)</f>
        <v>57259.3061990402</v>
      </c>
      <c r="AF930" s="379" t="n">
        <f aca="false">XIRR(B930:AA930,$B$1:$AA$1)</f>
        <v>0.157145262502148</v>
      </c>
      <c r="AG930" s="380" t="n">
        <f aca="false">1-EXP(-(1/0.25)*(AD930/ABS($AD$1010)))</f>
        <v>0.984330343805623</v>
      </c>
    </row>
    <row r="931" customFormat="false" ht="12.75" hidden="false" customHeight="false" outlineLevel="0" collapsed="false">
      <c r="A931" s="371"/>
      <c r="B931" s="376" t="n">
        <f aca="false">+[2]data1cf!A931</f>
        <v>-89017.9076730474</v>
      </c>
      <c r="C931" s="376" t="n">
        <f aca="false">+[2]data1cf!B931</f>
        <v>12767.9105932891</v>
      </c>
      <c r="D931" s="376" t="n">
        <f aca="false">+[2]data1cf!C931</f>
        <v>19683.4418756376</v>
      </c>
      <c r="E931" s="376" t="n">
        <f aca="false">+[2]data1cf!D931</f>
        <v>18630.4227415055</v>
      </c>
      <c r="F931" s="376" t="n">
        <f aca="false">+[2]data1cf!E931</f>
        <v>17218.9834157615</v>
      </c>
      <c r="G931" s="376" t="n">
        <f aca="false">+[2]data1cf!F931</f>
        <v>16328.207557737</v>
      </c>
      <c r="H931" s="376" t="n">
        <f aca="false">+[2]data1cf!G931</f>
        <v>15205.7196295364</v>
      </c>
      <c r="I931" s="376" t="n">
        <f aca="false">+[2]data1cf!H931</f>
        <v>14318.6558170112</v>
      </c>
      <c r="J931" s="376" t="n">
        <f aca="false">+[2]data1cf!I931</f>
        <v>13712.0135405679</v>
      </c>
      <c r="K931" s="376" t="n">
        <f aca="false">+[2]data1cf!J931</f>
        <v>13183.5996570078</v>
      </c>
      <c r="L931" s="376" t="n">
        <f aca="false">+[2]data1cf!K931</f>
        <v>12508.5489578309</v>
      </c>
      <c r="M931" s="376" t="n">
        <f aca="false">+[2]data1cf!L931</f>
        <v>11920.3802247862</v>
      </c>
      <c r="N931" s="376" t="n">
        <f aca="false">+[2]data1cf!M931</f>
        <v>11305.1563454886</v>
      </c>
      <c r="O931" s="376" t="n">
        <f aca="false">+[2]data1cf!N931</f>
        <v>10768.4478018544</v>
      </c>
      <c r="P931" s="376" t="n">
        <f aca="false">+[2]data1cf!O931</f>
        <v>11619.9550447103</v>
      </c>
      <c r="Q931" s="376" t="n">
        <f aca="false">+[2]data1cf!P931</f>
        <v>12684.4475424716</v>
      </c>
      <c r="R931" s="376" t="n">
        <f aca="false">+[2]data1cf!Q931</f>
        <v>11417.3951856967</v>
      </c>
      <c r="S931" s="376" t="n">
        <f aca="false">+[2]data1cf!R931</f>
        <v>8401.2353642233</v>
      </c>
      <c r="T931" s="376" t="n">
        <f aca="false">+[2]data1cf!S931</f>
        <v>7937.59715116084</v>
      </c>
      <c r="U931" s="376" t="n">
        <f aca="false">+[2]data1cf!T931</f>
        <v>7473.98172560619</v>
      </c>
      <c r="V931" s="376" t="n">
        <f aca="false">+[2]data1cf!U931</f>
        <v>7010.38977118457</v>
      </c>
      <c r="W931" s="376" t="n">
        <f aca="false">+[2]data1cf!V931</f>
        <v>9836.38975217977</v>
      </c>
      <c r="X931" s="376" t="n">
        <f aca="false">+[2]data1cf!W931</f>
        <v>9372.84687355022</v>
      </c>
      <c r="Y931" s="376" t="n">
        <f aca="false">+[2]data1cf!X931</f>
        <v>8909.32964246145</v>
      </c>
      <c r="Z931" s="376" t="n">
        <f aca="false">+[2]data1cf!Y931</f>
        <v>8445.8388283397</v>
      </c>
      <c r="AA931" s="376" t="n">
        <f aca="false">+[2]data1cf!Z931</f>
        <v>7982.37522369398</v>
      </c>
      <c r="AB931" s="376"/>
      <c r="AC931" s="377" t="n">
        <f aca="false">XNPV(0.1,B931:AA931,$B$1:$AA$1)</f>
        <v>37335.3988925468</v>
      </c>
      <c r="AD931" s="377" t="n">
        <f aca="false">SUMPRODUCT(B931:AA931,$B$1010:$AA$1010)</f>
        <v>67472.5177328222</v>
      </c>
      <c r="AE931" s="378" t="n">
        <f aca="false">SUMPRODUCT(B931:AA931,$B$1012:$AA$1012)</f>
        <v>50096.0572332472</v>
      </c>
      <c r="AF931" s="379" t="n">
        <f aca="false">XIRR(B931:AA931,$B$1:$AA$1)</f>
        <v>0.16182271211643</v>
      </c>
      <c r="AG931" s="380" t="n">
        <f aca="false">1-EXP(-(1/0.25)*(AD931/ABS($AD$1010)))</f>
        <v>0.972602054344303</v>
      </c>
    </row>
    <row r="932" customFormat="false" ht="12.75" hidden="false" customHeight="false" outlineLevel="0" collapsed="false">
      <c r="A932" s="371"/>
      <c r="B932" s="376" t="n">
        <f aca="false">+[2]data1cf!A932</f>
        <v>-101300.972341931</v>
      </c>
      <c r="C932" s="376" t="n">
        <f aca="false">+[2]data1cf!B932</f>
        <v>14242.6917154549</v>
      </c>
      <c r="D932" s="376" t="n">
        <f aca="false">+[2]data1cf!C932</f>
        <v>22080.9417743763</v>
      </c>
      <c r="E932" s="376" t="n">
        <f aca="false">+[2]data1cf!D932</f>
        <v>20834.2350349153</v>
      </c>
      <c r="F932" s="376" t="n">
        <f aca="false">+[2]data1cf!E932</f>
        <v>19354.8266187483</v>
      </c>
      <c r="G932" s="376" t="n">
        <f aca="false">+[2]data1cf!F932</f>
        <v>18340.2697738189</v>
      </c>
      <c r="H932" s="376" t="n">
        <f aca="false">+[2]data1cf!G932</f>
        <v>17063.7642420132</v>
      </c>
      <c r="I932" s="376" t="n">
        <f aca="false">+[2]data1cf!H932</f>
        <v>16054.2996400345</v>
      </c>
      <c r="J932" s="376" t="n">
        <f aca="false">+[2]data1cf!I932</f>
        <v>15363.9503151196</v>
      </c>
      <c r="K932" s="376" t="n">
        <f aca="false">+[2]data1cf!J932</f>
        <v>14761.7292927527</v>
      </c>
      <c r="L932" s="376" t="n">
        <f aca="false">+[2]data1cf!K932</f>
        <v>13994.4266361527</v>
      </c>
      <c r="M932" s="376" t="n">
        <f aca="false">+[2]data1cf!L932</f>
        <v>13325.0999117211</v>
      </c>
      <c r="N932" s="376" t="n">
        <f aca="false">+[2]data1cf!M932</f>
        <v>12624.9848583576</v>
      </c>
      <c r="O932" s="376" t="n">
        <f aca="false">+[2]data1cf!N932</f>
        <v>12013.2949545195</v>
      </c>
      <c r="P932" s="376" t="n">
        <f aca="false">+[2]data1cf!O932</f>
        <v>12983.2208038739</v>
      </c>
      <c r="Q932" s="376" t="n">
        <f aca="false">+[2]data1cf!P932</f>
        <v>14194.5964460645</v>
      </c>
      <c r="R932" s="376" t="n">
        <f aca="false">+[2]data1cf!Q932</f>
        <v>12752.7108850058</v>
      </c>
      <c r="S932" s="376" t="n">
        <f aca="false">+[2]data1cf!R932</f>
        <v>9320.36866712156</v>
      </c>
      <c r="T932" s="376" t="n">
        <f aca="false">+[2]data1cf!S932</f>
        <v>8792.75570669784</v>
      </c>
      <c r="U932" s="376" t="n">
        <f aca="false">+[2]data1cf!T932</f>
        <v>8265.16867809793</v>
      </c>
      <c r="V932" s="376" t="n">
        <f aca="false">+[2]data1cf!U932</f>
        <v>7737.60835927654</v>
      </c>
      <c r="W932" s="376" t="n">
        <f aca="false">+[2]data1cf!V932</f>
        <v>10953.5516834507</v>
      </c>
      <c r="X932" s="376" t="n">
        <f aca="false">+[2]data1cf!W932</f>
        <v>10426.0472121053</v>
      </c>
      <c r="Y932" s="376" t="n">
        <f aca="false">+[2]data1cf!X932</f>
        <v>9898.57192725594</v>
      </c>
      <c r="Z932" s="376" t="n">
        <f aca="false">+[2]data1cf!Y932</f>
        <v>9371.12670449766</v>
      </c>
      <c r="AA932" s="376" t="n">
        <f aca="false">+[2]data1cf!Z932</f>
        <v>8843.71244569315</v>
      </c>
      <c r="AB932" s="376"/>
      <c r="AC932" s="377" t="n">
        <f aca="false">XNPV(0.1,B932:AA932,$B$1:$AA$1)</f>
        <v>40105.1083315712</v>
      </c>
      <c r="AD932" s="377" t="n">
        <f aca="false">SUMPRODUCT(B932:AA932,$B$1010:$AA$1010)</f>
        <v>73835.982748945</v>
      </c>
      <c r="AE932" s="378" t="n">
        <f aca="false">SUMPRODUCT(B932:AA932,$B$1012:$AA$1012)</f>
        <v>54415.6056836078</v>
      </c>
      <c r="AF932" s="379" t="n">
        <f aca="false">XIRR(B932:AA932,$B$1:$AA$1)</f>
        <v>0.15855099221093</v>
      </c>
      <c r="AG932" s="380" t="n">
        <f aca="false">1-EXP(-(1/0.25)*(AD932/ABS($AD$1010)))</f>
        <v>0.980484659591167</v>
      </c>
    </row>
    <row r="933" customFormat="false" ht="12.75" hidden="false" customHeight="false" outlineLevel="0" collapsed="false">
      <c r="A933" s="371"/>
      <c r="B933" s="376" t="n">
        <f aca="false">+[2]data1cf!A933</f>
        <v>-99869.3022746768</v>
      </c>
      <c r="C933" s="376" t="n">
        <f aca="false">+[2]data1cf!B933</f>
        <v>14094.9310266638</v>
      </c>
      <c r="D933" s="376" t="n">
        <f aca="false">+[2]data1cf!C933</f>
        <v>21834.7090675104</v>
      </c>
      <c r="E933" s="376" t="n">
        <f aca="false">+[2]data1cf!D933</f>
        <v>20563.2776999476</v>
      </c>
      <c r="F933" s="376" t="n">
        <f aca="false">+[2]data1cf!E933</f>
        <v>19105.8803773587</v>
      </c>
      <c r="G933" s="376" t="n">
        <f aca="false">+[2]data1cf!F933</f>
        <v>18105.751001357</v>
      </c>
      <c r="H933" s="376" t="n">
        <f aca="false">+[2]data1cf!G933</f>
        <v>16847.1972103305</v>
      </c>
      <c r="I933" s="376" t="n">
        <f aca="false">+[2]data1cf!H933</f>
        <v>15851.9992064032</v>
      </c>
      <c r="J933" s="376" t="n">
        <f aca="false">+[2]data1cf!I933</f>
        <v>15171.4064755424</v>
      </c>
      <c r="K933" s="376" t="n">
        <f aca="false">+[2]data1cf!J933</f>
        <v>14577.7881491825</v>
      </c>
      <c r="L933" s="376" t="n">
        <f aca="false">+[2]data1cf!K933</f>
        <v>13821.238050649</v>
      </c>
      <c r="M933" s="376" t="n">
        <f aca="false">+[2]data1cf!L933</f>
        <v>13161.3708112987</v>
      </c>
      <c r="N933" s="376" t="n">
        <f aca="false">+[2]data1cf!M933</f>
        <v>12471.1503694315</v>
      </c>
      <c r="O933" s="376" t="n">
        <f aca="false">+[2]data1cf!N933</f>
        <v>11868.2000246449</v>
      </c>
      <c r="P933" s="376" t="n">
        <f aca="false">+[2]data1cf!O933</f>
        <v>12824.3234249444</v>
      </c>
      <c r="Q933" s="376" t="n">
        <f aca="false">+[2]data1cf!P933</f>
        <v>14018.5788933891</v>
      </c>
      <c r="R933" s="376" t="n">
        <f aca="false">+[2]data1cf!Q933</f>
        <v>12597.0712650437</v>
      </c>
      <c r="S933" s="376" t="n">
        <f aca="false">+[2]data1cf!R933</f>
        <v>9213.23777812532</v>
      </c>
      <c r="T933" s="376" t="n">
        <f aca="false">+[2]data1cf!S933</f>
        <v>8693.08148534329</v>
      </c>
      <c r="U933" s="376" t="n">
        <f aca="false">+[2]data1cf!T933</f>
        <v>8172.95075789485</v>
      </c>
      <c r="V933" s="376" t="n">
        <f aca="false">+[2]data1cf!U933</f>
        <v>7652.84636273999</v>
      </c>
      <c r="W933" s="376" t="n">
        <f aca="false">+[2]data1cf!V933</f>
        <v>10823.339286106</v>
      </c>
      <c r="X933" s="376" t="n">
        <f aca="false">+[2]data1cf!W933</f>
        <v>10303.2899491438</v>
      </c>
      <c r="Y933" s="376" t="n">
        <f aca="false">+[2]data1cf!X933</f>
        <v>9783.26938618978</v>
      </c>
      <c r="Z933" s="376" t="n">
        <f aca="false">+[2]data1cf!Y933</f>
        <v>9263.27846046421</v>
      </c>
      <c r="AA933" s="376" t="n">
        <f aca="false">+[2]data1cf!Z933</f>
        <v>8743.31806108392</v>
      </c>
      <c r="AB933" s="376"/>
      <c r="AC933" s="377" t="n">
        <f aca="false">XNPV(0.1,B933:AA933,$B$1:$AA$1)</f>
        <v>39821.079170508</v>
      </c>
      <c r="AD933" s="377" t="n">
        <f aca="false">SUMPRODUCT(B933:AA933,$B$1010:$AA$1010)</f>
        <v>73135.091294668</v>
      </c>
      <c r="AE933" s="378" t="n">
        <f aca="false">SUMPRODUCT(B933:AA933,$B$1012:$AA$1012)</f>
        <v>53952.168491031</v>
      </c>
      <c r="AF933" s="379" t="n">
        <f aca="false">XIRR(B933:AA933,$B$1:$AA$1)</f>
        <v>0.158965039479617</v>
      </c>
      <c r="AG933" s="380" t="n">
        <f aca="false">1-EXP(-(1/0.25)*(AD933/ABS($AD$1010)))</f>
        <v>0.979741615291493</v>
      </c>
    </row>
    <row r="934" customFormat="false" ht="12.75" hidden="false" customHeight="false" outlineLevel="0" collapsed="false">
      <c r="A934" s="371"/>
      <c r="B934" s="376" t="n">
        <f aca="false">+[2]data1cf!A934</f>
        <v>-92857.921029443</v>
      </c>
      <c r="C934" s="376" t="n">
        <f aca="false">+[2]data1cf!B934</f>
        <v>13211.5285765144</v>
      </c>
      <c r="D934" s="376" t="n">
        <f aca="false">+[2]data1cf!C934</f>
        <v>20396.072611394</v>
      </c>
      <c r="E934" s="376" t="n">
        <f aca="false">+[2]data1cf!D934</f>
        <v>19250.8982778429</v>
      </c>
      <c r="F934" s="376" t="n">
        <f aca="false">+[2]data1cf!E934</f>
        <v>17886.7049207548</v>
      </c>
      <c r="G934" s="376" t="n">
        <f aca="false">+[2]data1cf!F934</f>
        <v>16957.2318274884</v>
      </c>
      <c r="H934" s="376" t="n">
        <f aca="false">+[2]data1cf!G934</f>
        <v>15786.5938918664</v>
      </c>
      <c r="I934" s="376" t="n">
        <f aca="false">+[2]data1cf!H934</f>
        <v>14861.2643306046</v>
      </c>
      <c r="J934" s="376" t="n">
        <f aca="false">+[2]data1cf!I934</f>
        <v>14228.4530000352</v>
      </c>
      <c r="K934" s="376" t="n">
        <f aca="false">+[2]data1cf!J934</f>
        <v>13676.9650379405</v>
      </c>
      <c r="L934" s="376" t="n">
        <f aca="false">+[2]data1cf!K934</f>
        <v>12973.0739183792</v>
      </c>
      <c r="M934" s="376" t="n">
        <f aca="false">+[2]data1cf!L934</f>
        <v>12359.5330343849</v>
      </c>
      <c r="N934" s="376" t="n">
        <f aca="false">+[2]data1cf!M934</f>
        <v>11717.7699117435</v>
      </c>
      <c r="O934" s="376" t="n">
        <f aca="false">+[2]data1cf!N934</f>
        <v>11157.6201966733</v>
      </c>
      <c r="P934" s="376" t="n">
        <f aca="false">+[2]data1cf!O934</f>
        <v>12046.1482517498</v>
      </c>
      <c r="Q934" s="376" t="n">
        <f aca="false">+[2]data1cf!P934</f>
        <v>13156.5603348624</v>
      </c>
      <c r="R934" s="376" t="n">
        <f aca="false">+[2]data1cf!Q934</f>
        <v>11834.8504591629</v>
      </c>
      <c r="S934" s="376" t="n">
        <f aca="false">+[2]data1cf!R934</f>
        <v>8688.58092940447</v>
      </c>
      <c r="T934" s="376" t="n">
        <f aca="false">+[2]data1cf!S934</f>
        <v>8204.94250540431</v>
      </c>
      <c r="U934" s="376" t="n">
        <f aca="false">+[2]data1cf!T934</f>
        <v>7721.32785190891</v>
      </c>
      <c r="V934" s="376" t="n">
        <f aca="false">+[2]data1cf!U934</f>
        <v>7237.73768203345</v>
      </c>
      <c r="W934" s="376" t="n">
        <f aca="false">+[2]data1cf!V934</f>
        <v>10185.6443440085</v>
      </c>
      <c r="X934" s="376" t="n">
        <f aca="false">+[2]data1cf!W934</f>
        <v>9702.10536693396</v>
      </c>
      <c r="Y934" s="376" t="n">
        <f aca="false">+[2]data1cf!X934</f>
        <v>9218.59314377195</v>
      </c>
      <c r="Z934" s="376" t="n">
        <f aca="false">+[2]data1cf!Y934</f>
        <v>8735.10847713985</v>
      </c>
      <c r="AA934" s="376" t="n">
        <f aca="false">+[2]data1cf!Z934</f>
        <v>8251.65219373358</v>
      </c>
      <c r="AB934" s="376"/>
      <c r="AC934" s="377" t="n">
        <f aca="false">XNPV(0.1,B934:AA934,$B$1:$AA$1)</f>
        <v>38103.5024449173</v>
      </c>
      <c r="AD934" s="377" t="n">
        <f aca="false">SUMPRODUCT(B934:AA934,$B$1010:$AA$1010)</f>
        <v>69353.8130730075</v>
      </c>
      <c r="AE934" s="378" t="n">
        <f aca="false">SUMPRODUCT(B934:AA934,$B$1012:$AA$1012)</f>
        <v>51342.5902606148</v>
      </c>
      <c r="AF934" s="379" t="n">
        <f aca="false">XIRR(B934:AA934,$B$1:$AA$1)</f>
        <v>0.160520992797688</v>
      </c>
      <c r="AG934" s="380" t="n">
        <f aca="false">1-EXP(-(1/0.25)*(AD934/ABS($AD$1010)))</f>
        <v>0.975216774000327</v>
      </c>
    </row>
    <row r="935" customFormat="false" ht="12.75" hidden="false" customHeight="false" outlineLevel="0" collapsed="false">
      <c r="A935" s="371"/>
      <c r="B935" s="376" t="n">
        <f aca="false">+[2]data1cf!A935</f>
        <v>-101558.41160853</v>
      </c>
      <c r="C935" s="376" t="n">
        <f aca="false">+[2]data1cf!B935</f>
        <v>14271.5780805836</v>
      </c>
      <c r="D935" s="376" t="n">
        <f aca="false">+[2]data1cf!C935</f>
        <v>22162.0858361229</v>
      </c>
      <c r="E935" s="376" t="n">
        <f aca="false">+[2]data1cf!D935</f>
        <v>20887.7448514225</v>
      </c>
      <c r="F935" s="376" t="n">
        <f aca="false">+[2]data1cf!E935</f>
        <v>19399.5914980818</v>
      </c>
      <c r="G935" s="376" t="n">
        <f aca="false">+[2]data1cf!F935</f>
        <v>18382.4403424208</v>
      </c>
      <c r="H935" s="376" t="n">
        <f aca="false">+[2]data1cf!G935</f>
        <v>17102.7067742914</v>
      </c>
      <c r="I935" s="376" t="n">
        <f aca="false">+[2]data1cf!H935</f>
        <v>16090.6767889726</v>
      </c>
      <c r="J935" s="376" t="n">
        <f aca="false">+[2]data1cf!I935</f>
        <v>15398.5730581542</v>
      </c>
      <c r="K935" s="376" t="n">
        <f aca="false">+[2]data1cf!J935</f>
        <v>14794.8051208931</v>
      </c>
      <c r="L935" s="376" t="n">
        <f aca="false">+[2]data1cf!K935</f>
        <v>14025.5689666764</v>
      </c>
      <c r="M935" s="376" t="n">
        <f aca="false">+[2]data1cf!L935</f>
        <v>13354.5412617205</v>
      </c>
      <c r="N935" s="376" t="n">
        <f aca="false">+[2]data1cf!M935</f>
        <v>12652.6469845084</v>
      </c>
      <c r="O935" s="376" t="n">
        <f aca="false">+[2]data1cf!N935</f>
        <v>12039.3855554118</v>
      </c>
      <c r="P935" s="376" t="n">
        <f aca="false">+[2]data1cf!O935</f>
        <v>13011.7933260155</v>
      </c>
      <c r="Q935" s="376" t="n">
        <f aca="false">+[2]data1cf!P935</f>
        <v>14226.2474742628</v>
      </c>
      <c r="R935" s="376" t="n">
        <f aca="false">+[2]data1cf!Q935</f>
        <v>12780.6976052238</v>
      </c>
      <c r="S935" s="376" t="n">
        <f aca="false">+[2]data1cf!R935</f>
        <v>9339.63267083589</v>
      </c>
      <c r="T935" s="376" t="n">
        <f aca="false">+[2]data1cf!S935</f>
        <v>8810.67887142081</v>
      </c>
      <c r="U935" s="376" t="n">
        <f aca="false">+[2]data1cf!T935</f>
        <v>8281.75106973087</v>
      </c>
      <c r="V935" s="376" t="n">
        <f aca="false">+[2]data1cf!U935</f>
        <v>7752.85004569782</v>
      </c>
      <c r="W935" s="376" t="n">
        <f aca="false">+[2]data1cf!V935</f>
        <v>10976.966145233</v>
      </c>
      <c r="X935" s="376" t="n">
        <f aca="false">+[2]data1cf!W935</f>
        <v>10448.1211106028</v>
      </c>
      <c r="Y935" s="376" t="n">
        <f aca="false">+[2]data1cf!X935</f>
        <v>9919.30533664125</v>
      </c>
      <c r="Z935" s="376" t="n">
        <f aca="false">+[2]data1cf!Y935</f>
        <v>9390.51970116847</v>
      </c>
      <c r="AA935" s="376" t="n">
        <f aca="false">+[2]data1cf!Z935</f>
        <v>8861.76510833911</v>
      </c>
      <c r="AB935" s="376"/>
      <c r="AC935" s="377" t="n">
        <f aca="false">XNPV(0.1,B935:AA935,$B$1:$AA$1)</f>
        <v>40192.3438788668</v>
      </c>
      <c r="AD935" s="377" t="n">
        <f aca="false">SUMPRODUCT(B935:AA935,$B$1010:$AA$1010)</f>
        <v>74001.4716707628</v>
      </c>
      <c r="AE935" s="378" t="n">
        <f aca="false">SUMPRODUCT(B935:AA935,$B$1012:$AA$1012)</f>
        <v>54537.0684712556</v>
      </c>
      <c r="AF935" s="379" t="n">
        <f aca="false">XIRR(B935:AA935,$B$1:$AA$1)</f>
        <v>0.158542031066351</v>
      </c>
      <c r="AG935" s="380" t="n">
        <f aca="false">1-EXP(-(1/0.25)*(AD935/ABS($AD$1010)))</f>
        <v>0.980656086413175</v>
      </c>
    </row>
    <row r="936" customFormat="false" ht="12.75" hidden="false" customHeight="false" outlineLevel="0" collapsed="false">
      <c r="A936" s="371"/>
      <c r="B936" s="376" t="n">
        <f aca="false">+[2]data1cf!A936</f>
        <v>-107382.11163342</v>
      </c>
      <c r="C936" s="376" t="n">
        <f aca="false">+[2]data1cf!B936</f>
        <v>14961.3441156872</v>
      </c>
      <c r="D936" s="376" t="n">
        <f aca="false">+[2]data1cf!C936</f>
        <v>23412.9708482585</v>
      </c>
      <c r="E936" s="376" t="n">
        <f aca="false">+[2]data1cf!D936</f>
        <v>22007.9391301107</v>
      </c>
      <c r="F936" s="376" t="n">
        <f aca="false">+[2]data1cf!E936</f>
        <v>20412.2467636611</v>
      </c>
      <c r="G936" s="376" t="n">
        <f aca="false">+[2]data1cf!F936</f>
        <v>19336.4080283161</v>
      </c>
      <c r="H936" s="376" t="n">
        <f aca="false">+[2]data1cf!G936</f>
        <v>17983.6509643306</v>
      </c>
      <c r="I936" s="376" t="n">
        <f aca="false">+[2]data1cf!H936</f>
        <v>16913.5877845443</v>
      </c>
      <c r="J936" s="376" t="n">
        <f aca="false">+[2]data1cf!I936</f>
        <v>16181.7965039646</v>
      </c>
      <c r="K936" s="376" t="n">
        <f aca="false">+[2]data1cf!J936</f>
        <v>15543.0348051551</v>
      </c>
      <c r="L936" s="376" t="n">
        <f aca="false">+[2]data1cf!K936</f>
        <v>14730.0597517936</v>
      </c>
      <c r="M936" s="376" t="n">
        <f aca="false">+[2]data1cf!L936</f>
        <v>14020.5530671042</v>
      </c>
      <c r="N936" s="376" t="n">
        <f aca="false">+[2]data1cf!M936</f>
        <v>13278.4098173556</v>
      </c>
      <c r="O936" s="376" t="n">
        <f aca="false">+[2]data1cf!N936</f>
        <v>12629.5978997565</v>
      </c>
      <c r="P936" s="376" t="n">
        <f aca="false">+[2]data1cf!O936</f>
        <v>13658.1508149316</v>
      </c>
      <c r="Q936" s="376" t="n">
        <f aca="false">+[2]data1cf!P936</f>
        <v>14942.2458382316</v>
      </c>
      <c r="R936" s="376" t="n">
        <f aca="false">+[2]data1cf!Q936</f>
        <v>13413.8032902409</v>
      </c>
      <c r="S936" s="376" t="n">
        <f aca="false">+[2]data1cf!R936</f>
        <v>9775.41614859667</v>
      </c>
      <c r="T936" s="376" t="n">
        <f aca="false">+[2]data1cf!S936</f>
        <v>9216.13036381444</v>
      </c>
      <c r="U936" s="376" t="n">
        <f aca="false">+[2]data1cf!T936</f>
        <v>8656.87206755413</v>
      </c>
      <c r="V936" s="376" t="n">
        <f aca="false">+[2]data1cf!U936</f>
        <v>8097.64208447141</v>
      </c>
      <c r="W936" s="376" t="n">
        <f aca="false">+[2]data1cf!V936</f>
        <v>11506.639817263</v>
      </c>
      <c r="X936" s="376" t="n">
        <f aca="false">+[2]data1cf!W936</f>
        <v>10947.4690342033</v>
      </c>
      <c r="Y936" s="376" t="n">
        <f aca="false">+[2]data1cf!X936</f>
        <v>10388.3291897172</v>
      </c>
      <c r="Z936" s="376" t="n">
        <f aca="false">+[2]data1cf!Y936</f>
        <v>9829.22121196185</v>
      </c>
      <c r="AA936" s="376" t="n">
        <f aca="false">+[2]data1cf!Z936</f>
        <v>9270.14605693927</v>
      </c>
      <c r="AB936" s="376"/>
      <c r="AC936" s="377" t="n">
        <f aca="false">XNPV(0.1,B936:AA936,$B$1:$AA$1)</f>
        <v>41647.8287794104</v>
      </c>
      <c r="AD936" s="377" t="n">
        <f aca="false">SUMPRODUCT(B936:AA936,$B$1010:$AA$1010)</f>
        <v>77176.4491459879</v>
      </c>
      <c r="AE936" s="378" t="n">
        <f aca="false">SUMPRODUCT(B936:AA936,$B$1012:$AA$1012)</f>
        <v>56736.6065386439</v>
      </c>
      <c r="AF936" s="379" t="n">
        <f aca="false">XIRR(B936:AA936,$B$1:$AA$1)</f>
        <v>0.157485710837184</v>
      </c>
      <c r="AG936" s="380" t="n">
        <f aca="false">1-EXP(-(1/0.25)*(AD936/ABS($AD$1010)))</f>
        <v>0.98366835927556</v>
      </c>
    </row>
    <row r="937" customFormat="false" ht="12.75" hidden="false" customHeight="false" outlineLevel="0" collapsed="false">
      <c r="A937" s="371"/>
      <c r="B937" s="376" t="n">
        <f aca="false">+[2]data1cf!A937</f>
        <v>-110304.94869947</v>
      </c>
      <c r="C937" s="376" t="n">
        <f aca="false">+[2]data1cf!B937</f>
        <v>15406.4565256385</v>
      </c>
      <c r="D937" s="376" t="n">
        <f aca="false">+[2]data1cf!C937</f>
        <v>23885.8152164514</v>
      </c>
      <c r="E937" s="376" t="n">
        <f aca="false">+[2]data1cf!D937</f>
        <v>22544.7765669428</v>
      </c>
      <c r="F937" s="376" t="n">
        <f aca="false">+[2]data1cf!E937</f>
        <v>20920.4848825058</v>
      </c>
      <c r="G937" s="376" t="n">
        <f aca="false">+[2]data1cf!F937</f>
        <v>19815.1916367149</v>
      </c>
      <c r="H937" s="376" t="n">
        <f aca="false">+[2]data1cf!G937</f>
        <v>18425.7850579074</v>
      </c>
      <c r="I937" s="376" t="n">
        <f aca="false">+[2]data1cf!H937</f>
        <v>17326.5957948533</v>
      </c>
      <c r="J937" s="376" t="n">
        <f aca="false">+[2]data1cf!I937</f>
        <v>16574.885864445</v>
      </c>
      <c r="K937" s="376" t="n">
        <f aca="false">+[2]data1cf!J937</f>
        <v>15918.5612652634</v>
      </c>
      <c r="L937" s="376" t="n">
        <f aca="false">+[2]data1cf!K937</f>
        <v>15083.6342440632</v>
      </c>
      <c r="M937" s="376" t="n">
        <f aca="false">+[2]data1cf!L937</f>
        <v>14354.8154746599</v>
      </c>
      <c r="N937" s="376" t="n">
        <f aca="false">+[2]data1cf!M937</f>
        <v>13592.471804509</v>
      </c>
      <c r="O937" s="376" t="n">
        <f aca="false">+[2]data1cf!N937</f>
        <v>12925.8175727339</v>
      </c>
      <c r="P937" s="376" t="n">
        <f aca="false">+[2]data1cf!O937</f>
        <v>13982.5489842137</v>
      </c>
      <c r="Q937" s="376" t="n">
        <f aca="false">+[2]data1cf!P937</f>
        <v>15301.595830246</v>
      </c>
      <c r="R937" s="376" t="n">
        <f aca="false">+[2]data1cf!Q937</f>
        <v>13731.5505565812</v>
      </c>
      <c r="S937" s="376" t="n">
        <f aca="false">+[2]data1cf!R937</f>
        <v>9994.13004116105</v>
      </c>
      <c r="T937" s="376" t="n">
        <f aca="false">+[2]data1cf!S937</f>
        <v>9419.62103905323</v>
      </c>
      <c r="U937" s="376" t="n">
        <f aca="false">+[2]data1cf!T937</f>
        <v>8845.14027367828</v>
      </c>
      <c r="V937" s="376" t="n">
        <f aca="false">+[2]data1cf!U937</f>
        <v>8270.68859213817</v>
      </c>
      <c r="W937" s="376" t="n">
        <f aca="false">+[2]data1cf!V937</f>
        <v>11772.4759411882</v>
      </c>
      <c r="X937" s="376" t="n">
        <f aca="false">+[2]data1cf!W937</f>
        <v>11198.0850710384</v>
      </c>
      <c r="Y937" s="376" t="n">
        <f aca="false">+[2]data1cf!X937</f>
        <v>10623.7259815802</v>
      </c>
      <c r="Z937" s="376" t="n">
        <f aca="false">+[2]data1cf!Y937</f>
        <v>10049.3996262343</v>
      </c>
      <c r="AA937" s="376" t="n">
        <f aca="false">+[2]data1cf!Z937</f>
        <v>9475.10698702417</v>
      </c>
      <c r="AB937" s="376"/>
      <c r="AC937" s="377" t="n">
        <f aca="false">XNPV(0.1,B937:AA937,$B$1:$AA$1)</f>
        <v>42321.1625013593</v>
      </c>
      <c r="AD937" s="377" t="n">
        <f aca="false">SUMPRODUCT(B937:AA937,$B$1010:$AA$1010)</f>
        <v>78702.8082676232</v>
      </c>
      <c r="AE937" s="378" t="n">
        <f aca="false">SUMPRODUCT(B937:AA937,$B$1012:$AA$1012)</f>
        <v>57777.4912588324</v>
      </c>
      <c r="AF937" s="379" t="n">
        <f aca="false">XIRR(B937:AA937,$B$1:$AA$1)</f>
        <v>0.156912189409781</v>
      </c>
      <c r="AG937" s="380" t="n">
        <f aca="false">1-EXP(-(1/0.25)*(AD937/ABS($AD$1010)))</f>
        <v>0.984944750031594</v>
      </c>
    </row>
    <row r="938" customFormat="false" ht="12.75" hidden="false" customHeight="false" outlineLevel="0" collapsed="false">
      <c r="A938" s="371"/>
      <c r="B938" s="376" t="n">
        <f aca="false">+[2]data1cf!A938</f>
        <v>-102860.785555579</v>
      </c>
      <c r="C938" s="376" t="n">
        <f aca="false">+[2]data1cf!B938</f>
        <v>14480.6167438636</v>
      </c>
      <c r="D938" s="376" t="n">
        <f aca="false">+[2]data1cf!C938</f>
        <v>22452.8463010313</v>
      </c>
      <c r="E938" s="376" t="n">
        <f aca="false">+[2]data1cf!D938</f>
        <v>21163.9210906005</v>
      </c>
      <c r="F938" s="376" t="n">
        <f aca="false">+[2]data1cf!E938</f>
        <v>19626.0550572616</v>
      </c>
      <c r="G938" s="376" t="n">
        <f aca="false">+[2]data1cf!F938</f>
        <v>18595.7793975106</v>
      </c>
      <c r="H938" s="376" t="n">
        <f aca="false">+[2]data1cf!G938</f>
        <v>17299.715335345</v>
      </c>
      <c r="I938" s="376" t="n">
        <f aca="false">+[2]data1cf!H938</f>
        <v>16274.7071883393</v>
      </c>
      <c r="J938" s="376" t="n">
        <f aca="false">+[2]data1cf!I938</f>
        <v>15573.7279950812</v>
      </c>
      <c r="K938" s="376" t="n">
        <f aca="false">+[2]data1cf!J938</f>
        <v>14962.1342832858</v>
      </c>
      <c r="L938" s="376" t="n">
        <f aca="false">+[2]data1cf!K938</f>
        <v>14183.1166495157</v>
      </c>
      <c r="M938" s="376" t="n">
        <f aca="false">+[2]data1cf!L938</f>
        <v>13503.4837587673</v>
      </c>
      <c r="N938" s="376" t="n">
        <f aca="false">+[2]data1cf!M938</f>
        <v>12792.5884662208</v>
      </c>
      <c r="O938" s="376" t="n">
        <f aca="false">+[2]data1cf!N938</f>
        <v>12171.3767598378</v>
      </c>
      <c r="P938" s="376" t="n">
        <f aca="false">+[2]data1cf!O938</f>
        <v>13156.340461075</v>
      </c>
      <c r="Q938" s="376" t="n">
        <f aca="false">+[2]data1cf!P938</f>
        <v>14386.3686363036</v>
      </c>
      <c r="R938" s="376" t="n">
        <f aca="false">+[2]data1cf!Q938</f>
        <v>12922.2811940712</v>
      </c>
      <c r="S938" s="376" t="n">
        <f aca="false">+[2]data1cf!R938</f>
        <v>9437.0884198553</v>
      </c>
      <c r="T938" s="376" t="n">
        <f aca="false">+[2]data1cf!S938</f>
        <v>8901.35137485137</v>
      </c>
      <c r="U938" s="376" t="n">
        <f aca="false">+[2]data1cf!T938</f>
        <v>8365.6406609646</v>
      </c>
      <c r="V938" s="376" t="n">
        <f aca="false">+[2]data1cf!U938</f>
        <v>7829.95706812847</v>
      </c>
      <c r="W938" s="376" t="n">
        <f aca="false">+[2]data1cf!V938</f>
        <v>11095.4188793953</v>
      </c>
      <c r="X938" s="376" t="n">
        <f aca="false">+[2]data1cf!W938</f>
        <v>10559.791993964</v>
      </c>
      <c r="Y938" s="376" t="n">
        <f aca="false">+[2]data1cf!X938</f>
        <v>10024.1947444369</v>
      </c>
      <c r="Z938" s="376" t="n">
        <f aca="false">+[2]data1cf!Y938</f>
        <v>9488.62801989133</v>
      </c>
      <c r="AA938" s="376" t="n">
        <f aca="false">+[2]data1cf!Z938</f>
        <v>8953.09273607658</v>
      </c>
      <c r="AB938" s="376"/>
      <c r="AC938" s="377" t="n">
        <f aca="false">XNPV(0.1,B938:AA938,$B$1:$AA$1)</f>
        <v>40596.0244420113</v>
      </c>
      <c r="AD938" s="377" t="n">
        <f aca="false">SUMPRODUCT(B938:AA938,$B$1010:$AA$1010)</f>
        <v>74795.303085448</v>
      </c>
      <c r="AE938" s="378" t="n">
        <f aca="false">SUMPRODUCT(B938:AA938,$B$1012:$AA$1012)</f>
        <v>55110.4997191305</v>
      </c>
      <c r="AF938" s="379" t="n">
        <f aca="false">XIRR(B938:AA938,$B$1:$AA$1)</f>
        <v>0.158436119835432</v>
      </c>
      <c r="AG938" s="380" t="n">
        <f aca="false">1-EXP(-(1/0.25)*(AD938/ABS($AD$1010)))</f>
        <v>0.981457696025034</v>
      </c>
    </row>
    <row r="939" customFormat="false" ht="12.75" hidden="false" customHeight="false" outlineLevel="0" collapsed="false">
      <c r="A939" s="371"/>
      <c r="B939" s="376" t="n">
        <f aca="false">+[2]data1cf!A939</f>
        <v>-110617.3148851</v>
      </c>
      <c r="C939" s="376" t="n">
        <f aca="false">+[2]data1cf!B939</f>
        <v>15390.8012656378</v>
      </c>
      <c r="D939" s="376" t="n">
        <f aca="false">+[2]data1cf!C939</f>
        <v>24005.9859476915</v>
      </c>
      <c r="E939" s="376" t="n">
        <f aca="false">+[2]data1cf!D939</f>
        <v>22612.7268738922</v>
      </c>
      <c r="F939" s="376" t="n">
        <f aca="false">+[2]data1cf!E939</f>
        <v>20974.8007403479</v>
      </c>
      <c r="G939" s="376" t="n">
        <f aca="false">+[2]data1cf!F939</f>
        <v>19866.3596649415</v>
      </c>
      <c r="H939" s="376" t="n">
        <f aca="false">+[2]data1cf!G939</f>
        <v>18473.0363200293</v>
      </c>
      <c r="I939" s="376" t="n">
        <f aca="false">+[2]data1cf!H939</f>
        <v>17370.7343266632</v>
      </c>
      <c r="J939" s="376" t="n">
        <f aca="false">+[2]data1cf!I939</f>
        <v>16616.8956725083</v>
      </c>
      <c r="K939" s="376" t="n">
        <f aca="false">+[2]data1cf!J939</f>
        <v>15958.6941106107</v>
      </c>
      <c r="L939" s="376" t="n">
        <f aca="false">+[2]data1cf!K939</f>
        <v>15121.4210631675</v>
      </c>
      <c r="M939" s="376" t="n">
        <f aca="false">+[2]data1cf!L939</f>
        <v>14390.5383941686</v>
      </c>
      <c r="N939" s="376" t="n">
        <f aca="false">+[2]data1cf!M939</f>
        <v>13626.0358872005</v>
      </c>
      <c r="O939" s="376" t="n">
        <f aca="false">+[2]data1cf!N939</f>
        <v>12957.4748315087</v>
      </c>
      <c r="P939" s="376" t="n">
        <f aca="false">+[2]data1cf!O939</f>
        <v>14017.2177038427</v>
      </c>
      <c r="Q939" s="376" t="n">
        <f aca="false">+[2]data1cf!P939</f>
        <v>15339.9998821227</v>
      </c>
      <c r="R939" s="376" t="n">
        <f aca="false">+[2]data1cf!Q939</f>
        <v>13765.508488323</v>
      </c>
      <c r="S939" s="376" t="n">
        <f aca="false">+[2]data1cf!R939</f>
        <v>10017.5041885462</v>
      </c>
      <c r="T939" s="376" t="n">
        <f aca="false">+[2]data1cf!S939</f>
        <v>9441.36826772156</v>
      </c>
      <c r="U939" s="376" t="n">
        <f aca="false">+[2]data1cf!T939</f>
        <v>8865.26066359174</v>
      </c>
      <c r="V939" s="376" t="n">
        <f aca="false">+[2]data1cf!U939</f>
        <v>8289.18222565759</v>
      </c>
      <c r="W939" s="376" t="n">
        <f aca="false">+[2]data1cf!V939</f>
        <v>11800.886083169</v>
      </c>
      <c r="X939" s="376" t="n">
        <f aca="false">+[2]data1cf!W939</f>
        <v>11224.8686288334</v>
      </c>
      <c r="Y939" s="376" t="n">
        <f aca="false">+[2]data1cf!X939</f>
        <v>10648.8830451873</v>
      </c>
      <c r="Z939" s="376" t="n">
        <f aca="false">+[2]data1cf!Y939</f>
        <v>10072.9302883513</v>
      </c>
      <c r="AA939" s="376" t="n">
        <f aca="false">+[2]data1cf!Z939</f>
        <v>9497.01134312991</v>
      </c>
      <c r="AB939" s="376"/>
      <c r="AC939" s="377" t="n">
        <f aca="false">XNPV(0.1,B939:AA939,$B$1:$AA$1)</f>
        <v>42401.1270826882</v>
      </c>
      <c r="AD939" s="377" t="n">
        <f aca="false">SUMPRODUCT(B939:AA939,$B$1010:$AA$1010)</f>
        <v>78877.5702447026</v>
      </c>
      <c r="AE939" s="378" t="n">
        <f aca="false">SUMPRODUCT(B939:AA939,$B$1012:$AA$1012)</f>
        <v>57898.8644426622</v>
      </c>
      <c r="AF939" s="379" t="n">
        <f aca="false">XIRR(B939:AA939,$B$1:$AA$1)</f>
        <v>0.156860204630377</v>
      </c>
      <c r="AG939" s="380" t="n">
        <f aca="false">1-EXP(-(1/0.25)*(AD939/ABS($AD$1010)))</f>
        <v>0.98508437447114</v>
      </c>
    </row>
    <row r="940" customFormat="false" ht="12.75" hidden="false" customHeight="false" outlineLevel="0" collapsed="false">
      <c r="A940" s="371"/>
      <c r="B940" s="376" t="n">
        <f aca="false">+[2]data1cf!A940</f>
        <v>-98930.334135902</v>
      </c>
      <c r="C940" s="376" t="n">
        <f aca="false">+[2]data1cf!B940</f>
        <v>14003.5729297746</v>
      </c>
      <c r="D940" s="376" t="n">
        <f aca="false">+[2]data1cf!C940</f>
        <v>21676.8213221671</v>
      </c>
      <c r="E940" s="376" t="n">
        <f aca="false">+[2]data1cf!D940</f>
        <v>20405.6749335</v>
      </c>
      <c r="F940" s="376" t="n">
        <f aca="false">+[2]data1cf!E940</f>
        <v>18942.6077112053</v>
      </c>
      <c r="G940" s="376" t="n">
        <f aca="false">+[2]data1cf!F940</f>
        <v>17951.9406645182</v>
      </c>
      <c r="H940" s="376" t="n">
        <f aca="false">+[2]data1cf!G940</f>
        <v>16705.1606145323</v>
      </c>
      <c r="I940" s="376" t="n">
        <f aca="false">+[2]data1cf!H940</f>
        <v>15719.3194319322</v>
      </c>
      <c r="J940" s="376" t="n">
        <f aca="false">+[2]data1cf!I940</f>
        <v>15045.1256132016</v>
      </c>
      <c r="K940" s="376" t="n">
        <f aca="false">+[2]data1cf!J940</f>
        <v>14457.1494090336</v>
      </c>
      <c r="L940" s="376" t="n">
        <f aca="false">+[2]data1cf!K940</f>
        <v>13707.6514307238</v>
      </c>
      <c r="M940" s="376" t="n">
        <f aca="false">+[2]data1cf!L940</f>
        <v>13053.9882430637</v>
      </c>
      <c r="N940" s="376" t="n">
        <f aca="false">+[2]data1cf!M940</f>
        <v>12370.2572327724</v>
      </c>
      <c r="O940" s="376" t="n">
        <f aca="false">+[2]data1cf!N940</f>
        <v>11773.0387725057</v>
      </c>
      <c r="P940" s="376" t="n">
        <f aca="false">+[2]data1cf!O940</f>
        <v>12720.1097659721</v>
      </c>
      <c r="Q940" s="376" t="n">
        <f aca="false">+[2]data1cf!P940</f>
        <v>13903.1368808699</v>
      </c>
      <c r="R940" s="376" t="n">
        <f aca="false">+[2]data1cf!Q940</f>
        <v>12494.9942239585</v>
      </c>
      <c r="S940" s="376" t="n">
        <f aca="false">+[2]data1cf!R940</f>
        <v>9142.97543643996</v>
      </c>
      <c r="T940" s="376" t="n">
        <f aca="false">+[2]data1cf!S940</f>
        <v>8627.70963728291</v>
      </c>
      <c r="U940" s="376" t="n">
        <f aca="false">+[2]data1cf!T940</f>
        <v>8112.46916309496</v>
      </c>
      <c r="V940" s="376" t="n">
        <f aca="false">+[2]data1cf!U940</f>
        <v>7597.25477362517</v>
      </c>
      <c r="W940" s="376" t="n">
        <f aca="false">+[2]data1cf!V940</f>
        <v>10737.9388190732</v>
      </c>
      <c r="X940" s="376" t="n">
        <f aca="false">+[2]data1cf!W940</f>
        <v>10222.7789701407</v>
      </c>
      <c r="Y940" s="376" t="n">
        <f aca="false">+[2]data1cf!X940</f>
        <v>9707.64762468395</v>
      </c>
      <c r="Z940" s="376" t="n">
        <f aca="false">+[2]data1cf!Y940</f>
        <v>9192.54563780733</v>
      </c>
      <c r="AA940" s="376" t="n">
        <f aca="false">+[2]data1cf!Z940</f>
        <v>8677.47389026822</v>
      </c>
      <c r="AB940" s="376"/>
      <c r="AC940" s="377" t="n">
        <f aca="false">XNPV(0.1,B940:AA940,$B$1:$AA$1)</f>
        <v>39657.9247542099</v>
      </c>
      <c r="AD940" s="377" t="n">
        <f aca="false">SUMPRODUCT(B940:AA940,$B$1010:$AA$1010)</f>
        <v>72701.0473346458</v>
      </c>
      <c r="AE940" s="378" t="n">
        <f aca="false">SUMPRODUCT(B940:AA940,$B$1012:$AA$1012)</f>
        <v>53672.8283517369</v>
      </c>
      <c r="AF940" s="379" t="n">
        <f aca="false">XIRR(B940:AA940,$B$1:$AA$1)</f>
        <v>0.159284548219428</v>
      </c>
      <c r="AG940" s="380" t="n">
        <f aca="false">1-EXP(-(1/0.25)*(AD940/ABS($AD$1010)))</f>
        <v>0.979267349909802</v>
      </c>
    </row>
    <row r="941" customFormat="false" ht="12.75" hidden="false" customHeight="false" outlineLevel="0" collapsed="false">
      <c r="A941" s="371"/>
      <c r="B941" s="376" t="n">
        <f aca="false">+[2]data1cf!A941</f>
        <v>-107839.799141367</v>
      </c>
      <c r="C941" s="376" t="n">
        <f aca="false">+[2]data1cf!B941</f>
        <v>15053.2533596377</v>
      </c>
      <c r="D941" s="376" t="n">
        <f aca="false">+[2]data1cf!C941</f>
        <v>23412.0318230229</v>
      </c>
      <c r="E941" s="376" t="n">
        <f aca="false">+[2]data1cf!D941</f>
        <v>22073.392039474</v>
      </c>
      <c r="F941" s="376" t="n">
        <f aca="false">+[2]data1cf!E941</f>
        <v>20491.8318492479</v>
      </c>
      <c r="G941" s="376" t="n">
        <f aca="false">+[2]data1cf!F941</f>
        <v>19411.3808275595</v>
      </c>
      <c r="H941" s="376" t="n">
        <f aca="false">+[2]data1cf!G941</f>
        <v>18052.8848103832</v>
      </c>
      <c r="I941" s="376" t="n">
        <f aca="false">+[2]data1cf!H941</f>
        <v>16978.260772716</v>
      </c>
      <c r="J941" s="376" t="n">
        <f aca="false">+[2]data1cf!I941</f>
        <v>16243.3504276809</v>
      </c>
      <c r="K941" s="376" t="n">
        <f aca="false">+[2]data1cf!J941</f>
        <v>15601.8385515875</v>
      </c>
      <c r="L941" s="376" t="n">
        <f aca="false">+[2]data1cf!K941</f>
        <v>14785.4260361891</v>
      </c>
      <c r="M941" s="376" t="n">
        <f aca="false">+[2]data1cf!L941</f>
        <v>14072.8952691693</v>
      </c>
      <c r="N941" s="376" t="n">
        <f aca="false">+[2]data1cf!M941</f>
        <v>13327.5888324676</v>
      </c>
      <c r="O941" s="376" t="n">
        <f aca="false">+[2]data1cf!N941</f>
        <v>12675.9829841339</v>
      </c>
      <c r="P941" s="376" t="n">
        <f aca="false">+[2]data1cf!O941</f>
        <v>13708.9483744007</v>
      </c>
      <c r="Q941" s="376" t="n">
        <f aca="false">+[2]data1cf!P941</f>
        <v>14998.5165090248</v>
      </c>
      <c r="R941" s="376" t="n">
        <f aca="false">+[2]data1cf!Q941</f>
        <v>13463.5593837904</v>
      </c>
      <c r="S941" s="376" t="n">
        <f aca="false">+[2]data1cf!R941</f>
        <v>9809.66459083927</v>
      </c>
      <c r="T941" s="376" t="n">
        <f aca="false">+[2]data1cf!S941</f>
        <v>9247.99500010302</v>
      </c>
      <c r="U941" s="376" t="n">
        <f aca="false">+[2]data1cf!T941</f>
        <v>8686.35301505115</v>
      </c>
      <c r="V941" s="376" t="n">
        <f aca="false">+[2]data1cf!U941</f>
        <v>8124.73946385422</v>
      </c>
      <c r="W941" s="376" t="n">
        <f aca="false">+[2]data1cf!V941</f>
        <v>11548.2671369979</v>
      </c>
      <c r="X941" s="376" t="n">
        <f aca="false">+[2]data1cf!W941</f>
        <v>10986.7130381483</v>
      </c>
      <c r="Y941" s="376" t="n">
        <f aca="false">+[2]data1cf!X941</f>
        <v>10425.1900097396</v>
      </c>
      <c r="Z941" s="376" t="n">
        <f aca="false">+[2]data1cf!Y941</f>
        <v>9863.69898388509</v>
      </c>
      <c r="AA941" s="376" t="n">
        <f aca="false">+[2]data1cf!Z941</f>
        <v>9302.24092066146</v>
      </c>
      <c r="AB941" s="376"/>
      <c r="AC941" s="377" t="n">
        <f aca="false">XNPV(0.1,B941:AA941,$B$1:$AA$1)</f>
        <v>41697.5252536773</v>
      </c>
      <c r="AD941" s="377" t="n">
        <f aca="false">SUMPRODUCT(B941:AA941,$B$1010:$AA$1010)</f>
        <v>77353.22148506</v>
      </c>
      <c r="AE941" s="378" t="n">
        <f aca="false">SUMPRODUCT(B941:AA941,$B$1012:$AA$1012)</f>
        <v>56840.003796108</v>
      </c>
      <c r="AF941" s="379" t="n">
        <f aca="false">XIRR(B941:AA941,$B$1:$AA$1)</f>
        <v>0.157303534445477</v>
      </c>
      <c r="AG941" s="380" t="n">
        <f aca="false">1-EXP(-(1/0.25)*(AD941/ABS($AD$1010)))</f>
        <v>0.983821555270321</v>
      </c>
    </row>
    <row r="942" customFormat="false" ht="12.75" hidden="false" customHeight="false" outlineLevel="0" collapsed="false">
      <c r="A942" s="371"/>
      <c r="B942" s="376" t="n">
        <f aca="false">+[2]data1cf!A942</f>
        <v>-91236.4250463931</v>
      </c>
      <c r="C942" s="376" t="n">
        <f aca="false">+[2]data1cf!B942</f>
        <v>13000.1934635169</v>
      </c>
      <c r="D942" s="376" t="n">
        <f aca="false">+[2]data1cf!C942</f>
        <v>20155.9870136573</v>
      </c>
      <c r="E942" s="376" t="n">
        <f aca="false">+[2]data1cf!D942</f>
        <v>19046.031032137</v>
      </c>
      <c r="F942" s="376" t="n">
        <f aca="false">+[2]data1cf!E942</f>
        <v>17604.7507613143</v>
      </c>
      <c r="G942" s="376" t="n">
        <f aca="false">+[2]data1cf!F942</f>
        <v>16691.618082957</v>
      </c>
      <c r="H942" s="376" t="n">
        <f aca="false">+[2]data1cf!G942</f>
        <v>15541.3121192245</v>
      </c>
      <c r="I942" s="376" t="n">
        <f aca="false">+[2]data1cf!H942</f>
        <v>14632.140772038</v>
      </c>
      <c r="J942" s="376" t="n">
        <f aca="false">+[2]data1cf!I942</f>
        <v>14010.3796676547</v>
      </c>
      <c r="K942" s="376" t="n">
        <f aca="false">+[2]data1cf!J942</f>
        <v>13468.6350377268</v>
      </c>
      <c r="L942" s="376" t="n">
        <f aca="false">+[2]data1cf!K942</f>
        <v>12776.9221637764</v>
      </c>
      <c r="M942" s="376" t="n">
        <f aca="false">+[2]data1cf!L942</f>
        <v>12174.0950031543</v>
      </c>
      <c r="N942" s="376" t="n">
        <f aca="false">+[2]data1cf!M942</f>
        <v>11543.5384239494</v>
      </c>
      <c r="O942" s="376" t="n">
        <f aca="false">+[2]data1cf!N942</f>
        <v>10993.2870508363</v>
      </c>
      <c r="P942" s="376" t="n">
        <f aca="false">+[2]data1cf!O942</f>
        <v>11866.1825826026</v>
      </c>
      <c r="Q942" s="376" t="n">
        <f aca="false">+[2]data1cf!P942</f>
        <v>12957.2045187861</v>
      </c>
      <c r="R942" s="376" t="n">
        <f aca="false">+[2]data1cf!Q942</f>
        <v>11658.5744970231</v>
      </c>
      <c r="S942" s="376" t="n">
        <f aca="false">+[2]data1cf!R942</f>
        <v>8567.24549735124</v>
      </c>
      <c r="T942" s="376" t="n">
        <f aca="false">+[2]data1cf!S942</f>
        <v>8092.05242462613</v>
      </c>
      <c r="U942" s="376" t="n">
        <f aca="false">+[2]data1cf!T942</f>
        <v>7616.88270732242</v>
      </c>
      <c r="V942" s="376" t="n">
        <f aca="false">+[2]data1cf!U942</f>
        <v>7141.73704610278</v>
      </c>
      <c r="W942" s="376" t="n">
        <f aca="false">+[2]data1cf!V942</f>
        <v>10038.1670138141</v>
      </c>
      <c r="X942" s="376" t="n">
        <f aca="false">+[2]data1cf!W942</f>
        <v>9563.07165146067</v>
      </c>
      <c r="Y942" s="376" t="n">
        <f aca="false">+[2]data1cf!X942</f>
        <v>9088.00257583975</v>
      </c>
      <c r="Z942" s="376" t="n">
        <f aca="false">+[2]data1cf!Y942</f>
        <v>8612.96057555339</v>
      </c>
      <c r="AA942" s="376" t="n">
        <f aca="false">+[2]data1cf!Z942</f>
        <v>8137.94646286162</v>
      </c>
      <c r="AB942" s="376"/>
      <c r="AC942" s="377" t="n">
        <f aca="false">XNPV(0.1,B942:AA942,$B$1:$AA$1)</f>
        <v>37850.5096622821</v>
      </c>
      <c r="AD942" s="377" t="n">
        <f aca="false">SUMPRODUCT(B942:AA942,$B$1010:$AA$1010)</f>
        <v>68640.0148822425</v>
      </c>
      <c r="AE942" s="378" t="n">
        <f aca="false">SUMPRODUCT(B942:AA942,$B$1012:$AA$1012)</f>
        <v>50893.0261302565</v>
      </c>
      <c r="AF942" s="379" t="n">
        <f aca="false">XIRR(B942:AA942,$B$1:$AA$1)</f>
        <v>0.161192609123339</v>
      </c>
      <c r="AG942" s="380" t="n">
        <f aca="false">1-EXP(-(1/0.25)*(AD942/ABS($AD$1010)))</f>
        <v>0.97425544630649</v>
      </c>
    </row>
    <row r="943" customFormat="false" ht="12.75" hidden="false" customHeight="false" outlineLevel="0" collapsed="false">
      <c r="A943" s="371"/>
      <c r="B943" s="376" t="n">
        <f aca="false">+[2]data1cf!A943</f>
        <v>-113134.624814752</v>
      </c>
      <c r="C943" s="376" t="n">
        <f aca="false">+[2]data1cf!B943</f>
        <v>15727.1360538625</v>
      </c>
      <c r="D943" s="376" t="n">
        <f aca="false">+[2]data1cf!C943</f>
        <v>24494.961734619</v>
      </c>
      <c r="E943" s="376" t="n">
        <f aca="false">+[2]data1cf!D943</f>
        <v>23058.4470672282</v>
      </c>
      <c r="F943" s="376" t="n">
        <f aca="false">+[2]data1cf!E943</f>
        <v>21412.5236904417</v>
      </c>
      <c r="G943" s="376" t="n">
        <f aca="false">+[2]data1cf!F943</f>
        <v>20278.7147515716</v>
      </c>
      <c r="H943" s="376" t="n">
        <f aca="false">+[2]data1cf!G943</f>
        <v>18853.8268050434</v>
      </c>
      <c r="I943" s="376" t="n">
        <f aca="false">+[2]data1cf!H943</f>
        <v>17726.4398079755</v>
      </c>
      <c r="J943" s="376" t="n">
        <f aca="false">+[2]data1cf!I943</f>
        <v>16955.4461041664</v>
      </c>
      <c r="K943" s="376" t="n">
        <f aca="false">+[2]data1cf!J943</f>
        <v>16282.1183951382</v>
      </c>
      <c r="L943" s="376" t="n">
        <f aca="false">+[2]data1cf!K943</f>
        <v>15425.9390914217</v>
      </c>
      <c r="M943" s="376" t="n">
        <f aca="false">+[2]data1cf!L943</f>
        <v>14678.4237803993</v>
      </c>
      <c r="N943" s="376" t="n">
        <f aca="false">+[2]data1cf!M943</f>
        <v>13896.5235472792</v>
      </c>
      <c r="O943" s="376" t="n">
        <f aca="false">+[2]data1cf!N943</f>
        <v>13212.5956977401</v>
      </c>
      <c r="P943" s="376" t="n">
        <f aca="false">+[2]data1cf!O943</f>
        <v>14296.6074591527</v>
      </c>
      <c r="Q943" s="376" t="n">
        <f aca="false">+[2]data1cf!P943</f>
        <v>15649.4920921489</v>
      </c>
      <c r="R943" s="376" t="n">
        <f aca="false">+[2]data1cf!Q943</f>
        <v>14039.1701159138</v>
      </c>
      <c r="S943" s="376" t="n">
        <f aca="false">+[2]data1cf!R943</f>
        <v>10205.8727636886</v>
      </c>
      <c r="T943" s="376" t="n">
        <f aca="false">+[2]data1cf!S943</f>
        <v>9616.62576097025</v>
      </c>
      <c r="U943" s="376" t="n">
        <f aca="false">+[2]data1cf!T943</f>
        <v>9027.40771934761</v>
      </c>
      <c r="V943" s="376" t="n">
        <f aca="false">+[2]data1cf!U943</f>
        <v>8438.21950765358</v>
      </c>
      <c r="W943" s="376" t="n">
        <f aca="false">+[2]data1cf!V943</f>
        <v>12029.8389461903</v>
      </c>
      <c r="X943" s="376" t="n">
        <f aca="false">+[2]data1cf!W943</f>
        <v>11440.713105894</v>
      </c>
      <c r="Y943" s="376" t="n">
        <f aca="false">+[2]data1cf!X943</f>
        <v>10851.6198615661</v>
      </c>
      <c r="Z943" s="376" t="n">
        <f aca="false">+[2]data1cf!Y943</f>
        <v>10262.5601910856</v>
      </c>
      <c r="AA943" s="376" t="n">
        <f aca="false">+[2]data1cf!Z943</f>
        <v>9673.53510166796</v>
      </c>
      <c r="AB943" s="376"/>
      <c r="AC943" s="377" t="n">
        <f aca="false">XNPV(0.1,B943:AA943,$B$1:$AA$1)</f>
        <v>42993.3319112332</v>
      </c>
      <c r="AD943" s="377" t="n">
        <f aca="false">SUMPRODUCT(B943:AA943,$B$1010:$AA$1010)</f>
        <v>80206.8970020988</v>
      </c>
      <c r="AE943" s="378" t="n">
        <f aca="false">SUMPRODUCT(B943:AA943,$B$1012:$AA$1012)</f>
        <v>58809.0874996969</v>
      </c>
      <c r="AF943" s="379" t="n">
        <f aca="false">XIRR(B943:AA943,$B$1:$AA$1)</f>
        <v>0.156409012336084</v>
      </c>
      <c r="AG943" s="380" t="n">
        <f aca="false">1-EXP(-(1/0.25)*(AD943/ABS($AD$1010)))</f>
        <v>0.986104896687803</v>
      </c>
    </row>
    <row r="944" customFormat="false" ht="12.75" hidden="false" customHeight="false" outlineLevel="0" collapsed="false">
      <c r="A944" s="371"/>
      <c r="B944" s="376" t="n">
        <f aca="false">+[2]data1cf!A944</f>
        <v>-115681.509300386</v>
      </c>
      <c r="C944" s="376" t="n">
        <f aca="false">+[2]data1cf!B944</f>
        <v>15998.1919658643</v>
      </c>
      <c r="D944" s="376" t="n">
        <f aca="false">+[2]data1cf!C944</f>
        <v>24937.996782655</v>
      </c>
      <c r="E944" s="376" t="n">
        <f aca="false">+[2]data1cf!D944</f>
        <v>23582.0655878587</v>
      </c>
      <c r="F944" s="376" t="n">
        <f aca="false">+[2]data1cf!E944</f>
        <v>21855.3892182294</v>
      </c>
      <c r="G944" s="376" t="n">
        <f aca="false">+[2]data1cf!F944</f>
        <v>20695.9143821534</v>
      </c>
      <c r="H944" s="376" t="n">
        <f aca="false">+[2]data1cf!G944</f>
        <v>19239.090998036</v>
      </c>
      <c r="I944" s="376" t="n">
        <f aca="false">+[2]data1cf!H944</f>
        <v>18086.3242866955</v>
      </c>
      <c r="J944" s="376" t="n">
        <f aca="false">+[2]data1cf!I944</f>
        <v>17297.9739875385</v>
      </c>
      <c r="K944" s="376" t="n">
        <f aca="false">+[2]data1cf!J944</f>
        <v>16609.3424221988</v>
      </c>
      <c r="L944" s="376" t="n">
        <f aca="false">+[2]data1cf!K944</f>
        <v>15734.0347425058</v>
      </c>
      <c r="M944" s="376" t="n">
        <f aca="false">+[2]data1cf!L944</f>
        <v>14969.6913812598</v>
      </c>
      <c r="N944" s="376" t="n">
        <f aca="false">+[2]data1cf!M944</f>
        <v>14170.1890252149</v>
      </c>
      <c r="O944" s="376" t="n">
        <f aca="false">+[2]data1cf!N944</f>
        <v>13470.7138454154</v>
      </c>
      <c r="P944" s="376" t="n">
        <f aca="false">+[2]data1cf!O944</f>
        <v>14579.2796183742</v>
      </c>
      <c r="Q944" s="376" t="n">
        <f aca="false">+[2]data1cf!P944</f>
        <v>15962.6203640615</v>
      </c>
      <c r="R944" s="376" t="n">
        <f aca="false">+[2]data1cf!Q944</f>
        <v>14316.0468506435</v>
      </c>
      <c r="S944" s="376" t="n">
        <f aca="false">+[2]data1cf!R944</f>
        <v>10396.4543825668</v>
      </c>
      <c r="T944" s="376" t="n">
        <f aca="false">+[2]data1cf!S944</f>
        <v>9793.94226272018</v>
      </c>
      <c r="U944" s="376" t="n">
        <f aca="false">+[2]data1cf!T944</f>
        <v>9191.45975594092</v>
      </c>
      <c r="V944" s="376" t="n">
        <f aca="false">+[2]data1cf!U944</f>
        <v>8589.00775062103</v>
      </c>
      <c r="W944" s="376" t="n">
        <f aca="false">+[2]data1cf!V944</f>
        <v>12261.4816564907</v>
      </c>
      <c r="X944" s="376" t="n">
        <f aca="false">+[2]data1cf!W944</f>
        <v>11659.0934266723</v>
      </c>
      <c r="Y944" s="376" t="n">
        <f aca="false">+[2]data1cf!X944</f>
        <v>11056.738526622</v>
      </c>
      <c r="Z944" s="376" t="n">
        <f aca="false">+[2]data1cf!Y944</f>
        <v>10454.4179562329</v>
      </c>
      <c r="AA944" s="376" t="n">
        <f aca="false">+[2]data1cf!Z944</f>
        <v>9852.13274539497</v>
      </c>
      <c r="AB944" s="376"/>
      <c r="AC944" s="377" t="n">
        <f aca="false">XNPV(0.1,B944:AA944,$B$1:$AA$1)</f>
        <v>43541.4311349853</v>
      </c>
      <c r="AD944" s="377" t="n">
        <f aca="false">SUMPRODUCT(B944:AA944,$B$1010:$AA$1010)</f>
        <v>81501.4590723813</v>
      </c>
      <c r="AE944" s="378" t="n">
        <f aca="false">SUMPRODUCT(B944:AA944,$B$1012:$AA$1012)</f>
        <v>59679.2180366546</v>
      </c>
      <c r="AF944" s="379" t="n">
        <f aca="false">XIRR(B944:AA944,$B$1:$AA$1)</f>
        <v>0.155883490079558</v>
      </c>
      <c r="AG944" s="380" t="n">
        <f aca="false">1-EXP(-(1/0.25)*(AD944/ABS($AD$1010)))</f>
        <v>0.987031580740817</v>
      </c>
    </row>
    <row r="945" customFormat="false" ht="12.75" hidden="false" customHeight="false" outlineLevel="0" collapsed="false">
      <c r="A945" s="371"/>
      <c r="B945" s="376" t="n">
        <f aca="false">+[2]data1cf!A945</f>
        <v>-98535.4290808996</v>
      </c>
      <c r="C945" s="376" t="n">
        <f aca="false">+[2]data1cf!B945</f>
        <v>13871.4631162038</v>
      </c>
      <c r="D945" s="376" t="n">
        <f aca="false">+[2]data1cf!C945</f>
        <v>21541.5504114795</v>
      </c>
      <c r="E945" s="376" t="n">
        <f aca="false">+[2]data1cf!D945</f>
        <v>20361.8947072112</v>
      </c>
      <c r="F945" s="376" t="n">
        <f aca="false">+[2]data1cf!E945</f>
        <v>18873.9395652426</v>
      </c>
      <c r="G945" s="376" t="n">
        <f aca="false">+[2]data1cf!F945</f>
        <v>17887.2521228936</v>
      </c>
      <c r="H945" s="376" t="n">
        <f aca="false">+[2]data1cf!G945</f>
        <v>16645.423795614</v>
      </c>
      <c r="I945" s="376" t="n">
        <f aca="false">+[2]data1cf!H945</f>
        <v>15663.5178434953</v>
      </c>
      <c r="J945" s="376" t="n">
        <f aca="false">+[2]data1cf!I945</f>
        <v>14992.0152372164</v>
      </c>
      <c r="K945" s="376" t="n">
        <f aca="false">+[2]data1cf!J945</f>
        <v>14406.4119597565</v>
      </c>
      <c r="L945" s="376" t="n">
        <f aca="false">+[2]data1cf!K945</f>
        <v>13659.8799158696</v>
      </c>
      <c r="M945" s="376" t="n">
        <f aca="false">+[2]data1cf!L945</f>
        <v>13008.8259875366</v>
      </c>
      <c r="N945" s="376" t="n">
        <f aca="false">+[2]data1cf!M945</f>
        <v>12327.8242597711</v>
      </c>
      <c r="O945" s="376" t="n">
        <f aca="false">+[2]data1cf!N945</f>
        <v>11733.0164778631</v>
      </c>
      <c r="P945" s="376" t="n">
        <f aca="false">+[2]data1cf!O945</f>
        <v>12676.2802694973</v>
      </c>
      <c r="Q945" s="376" t="n">
        <f aca="false">+[2]data1cf!P945</f>
        <v>13854.5850371801</v>
      </c>
      <c r="R945" s="376" t="n">
        <f aca="false">+[2]data1cf!Q945</f>
        <v>12452.0633322066</v>
      </c>
      <c r="S945" s="376" t="n">
        <f aca="false">+[2]data1cf!R945</f>
        <v>9113.42496208196</v>
      </c>
      <c r="T945" s="376" t="n">
        <f aca="false">+[2]data1cf!S945</f>
        <v>8600.21597462514</v>
      </c>
      <c r="U945" s="376" t="n">
        <f aca="false">+[2]data1cf!T945</f>
        <v>8087.03221104648</v>
      </c>
      <c r="V945" s="376" t="n">
        <f aca="false">+[2]data1cf!U945</f>
        <v>7573.87442806235</v>
      </c>
      <c r="W945" s="376" t="n">
        <f aca="false">+[2]data1cf!V945</f>
        <v>10702.0216513461</v>
      </c>
      <c r="X945" s="376" t="n">
        <f aca="false">+[2]data1cf!W945</f>
        <v>10188.9181911871</v>
      </c>
      <c r="Y945" s="376" t="n">
        <f aca="false">+[2]data1cf!X945</f>
        <v>9675.84312072518</v>
      </c>
      <c r="Z945" s="376" t="n">
        <f aca="false">+[2]data1cf!Y945</f>
        <v>9162.79729165128</v>
      </c>
      <c r="AA945" s="376" t="n">
        <f aca="false">+[2]data1cf!Z945</f>
        <v>8649.78158120706</v>
      </c>
      <c r="AB945" s="376"/>
      <c r="AC945" s="377" t="n">
        <f aca="false">XNPV(0.1,B945:AA945,$B$1:$AA$1)</f>
        <v>39464.1385289856</v>
      </c>
      <c r="AD945" s="377" t="n">
        <f aca="false">SUMPRODUCT(B945:AA945,$B$1010:$AA$1010)</f>
        <v>72386.7126769334</v>
      </c>
      <c r="AE945" s="378" t="n">
        <f aca="false">SUMPRODUCT(B945:AA945,$B$1012:$AA$1012)</f>
        <v>53426.137750114</v>
      </c>
      <c r="AF945" s="379" t="n">
        <f aca="false">XIRR(B945:AA945,$B$1:$AA$1)</f>
        <v>0.159180611675198</v>
      </c>
      <c r="AG945" s="380" t="n">
        <f aca="false">1-EXP(-(1/0.25)*(AD945/ABS($AD$1010)))</f>
        <v>0.97891696977419</v>
      </c>
    </row>
    <row r="946" customFormat="false" ht="12.75" hidden="false" customHeight="false" outlineLevel="0" collapsed="false">
      <c r="A946" s="371"/>
      <c r="B946" s="376" t="n">
        <f aca="false">+[2]data1cf!A946</f>
        <v>-93070.0358755936</v>
      </c>
      <c r="C946" s="376" t="n">
        <f aca="false">+[2]data1cf!B946</f>
        <v>13236.5805591453</v>
      </c>
      <c r="D946" s="376" t="n">
        <f aca="false">+[2]data1cf!C946</f>
        <v>20532.4780340834</v>
      </c>
      <c r="E946" s="376" t="n">
        <f aca="false">+[2]data1cf!D946</f>
        <v>19330.0844664278</v>
      </c>
      <c r="F946" s="376" t="n">
        <f aca="false">+[2]data1cf!E946</f>
        <v>17923.5885540023</v>
      </c>
      <c r="G946" s="376" t="n">
        <f aca="false">+[2]data1cf!F946</f>
        <v>16991.9779009574</v>
      </c>
      <c r="H946" s="376" t="n">
        <f aca="false">+[2]data1cf!G946</f>
        <v>15818.6802528635</v>
      </c>
      <c r="I946" s="376" t="n">
        <f aca="false">+[2]data1cf!H946</f>
        <v>14891.2369662959</v>
      </c>
      <c r="J946" s="376" t="n">
        <f aca="false">+[2]data1cf!I946</f>
        <v>14256.9801082309</v>
      </c>
      <c r="K946" s="376" t="n">
        <f aca="false">+[2]data1cf!J946</f>
        <v>13704.2175790542</v>
      </c>
      <c r="L946" s="376" t="n">
        <f aca="false">+[2]data1cf!K946</f>
        <v>12998.7333709371</v>
      </c>
      <c r="M946" s="376" t="n">
        <f aca="false">+[2]data1cf!L946</f>
        <v>12383.7909788239</v>
      </c>
      <c r="N946" s="376" t="n">
        <f aca="false">+[2]data1cf!M946</f>
        <v>11740.5618801569</v>
      </c>
      <c r="O946" s="376" t="n">
        <f aca="false">+[2]data1cf!N946</f>
        <v>11179.117320509</v>
      </c>
      <c r="P946" s="376" t="n">
        <f aca="false">+[2]data1cf!O946</f>
        <v>12069.6903330269</v>
      </c>
      <c r="Q946" s="376" t="n">
        <f aca="false">+[2]data1cf!P946</f>
        <v>13182.6389244477</v>
      </c>
      <c r="R946" s="376" t="n">
        <f aca="false">+[2]data1cf!Q946</f>
        <v>11857.9098740367</v>
      </c>
      <c r="S946" s="376" t="n">
        <f aca="false">+[2]data1cf!R946</f>
        <v>8704.45333782956</v>
      </c>
      <c r="T946" s="376" t="n">
        <f aca="false">+[2]data1cf!S946</f>
        <v>8219.71014119651</v>
      </c>
      <c r="U946" s="376" t="n">
        <f aca="false">+[2]data1cf!T946</f>
        <v>7734.99076936707</v>
      </c>
      <c r="V946" s="376" t="n">
        <f aca="false">+[2]data1cf!U946</f>
        <v>7250.29593708536</v>
      </c>
      <c r="W946" s="376" t="n">
        <f aca="false">+[2]data1cf!V946</f>
        <v>10204.9364862845</v>
      </c>
      <c r="X946" s="376" t="n">
        <f aca="false">+[2]data1cf!W946</f>
        <v>9720.29296374311</v>
      </c>
      <c r="Y946" s="376" t="n">
        <f aca="false">+[2]data1cf!X946</f>
        <v>9235.67625622811</v>
      </c>
      <c r="Z946" s="376" t="n">
        <f aca="false">+[2]data1cf!Y946</f>
        <v>8751.08716819026</v>
      </c>
      <c r="AA946" s="376" t="n">
        <f aca="false">+[2]data1cf!Z946</f>
        <v>8266.52652821388</v>
      </c>
      <c r="AB946" s="376"/>
      <c r="AC946" s="377" t="n">
        <f aca="false">XNPV(0.1,B946:AA946,$B$1:$AA$1)</f>
        <v>38260.3414128283</v>
      </c>
      <c r="AD946" s="377" t="n">
        <f aca="false">SUMPRODUCT(B946:AA946,$B$1010:$AA$1010)</f>
        <v>69583.8356989156</v>
      </c>
      <c r="AE946" s="378" t="n">
        <f aca="false">SUMPRODUCT(B946:AA946,$B$1012:$AA$1012)</f>
        <v>51532.7967371093</v>
      </c>
      <c r="AF946" s="379" t="n">
        <f aca="false">XIRR(B946:AA946,$B$1:$AA$1)</f>
        <v>0.160671960499657</v>
      </c>
      <c r="AG946" s="380" t="n">
        <f aca="false">1-EXP(-(1/0.25)*(AD946/ABS($AD$1010)))</f>
        <v>0.975518850058628</v>
      </c>
    </row>
    <row r="947" customFormat="false" ht="12.75" hidden="false" customHeight="false" outlineLevel="0" collapsed="false">
      <c r="A947" s="371"/>
      <c r="B947" s="376" t="n">
        <f aca="false">+[2]data1cf!A947</f>
        <v>-111056.914796924</v>
      </c>
      <c r="C947" s="376" t="n">
        <f aca="false">+[2]data1cf!B947</f>
        <v>15413.083913581</v>
      </c>
      <c r="D947" s="376" t="n">
        <f aca="false">+[2]data1cf!C947</f>
        <v>24022.3889486186</v>
      </c>
      <c r="E947" s="376" t="n">
        <f aca="false">+[2]data1cf!D947</f>
        <v>22679.938739482</v>
      </c>
      <c r="F947" s="376" t="n">
        <f aca="false">+[2]data1cf!E947</f>
        <v>21051.2406605968</v>
      </c>
      <c r="G947" s="376" t="n">
        <f aca="false">+[2]data1cf!F947</f>
        <v>19938.3695742449</v>
      </c>
      <c r="H947" s="376" t="n">
        <f aca="false">+[2]data1cf!G947</f>
        <v>18539.5340768862</v>
      </c>
      <c r="I947" s="376" t="n">
        <f aca="false">+[2]data1cf!H947</f>
        <v>17432.8514686084</v>
      </c>
      <c r="J947" s="376" t="n">
        <f aca="false">+[2]data1cf!I947</f>
        <v>16676.0170139656</v>
      </c>
      <c r="K947" s="376" t="n">
        <f aca="false">+[2]data1cf!J947</f>
        <v>16015.1739605033</v>
      </c>
      <c r="L947" s="376" t="n">
        <f aca="false">+[2]data1cf!K947</f>
        <v>15174.5992979142</v>
      </c>
      <c r="M947" s="376" t="n">
        <f aca="false">+[2]data1cf!L947</f>
        <v>14440.8120569035</v>
      </c>
      <c r="N947" s="376" t="n">
        <f aca="false">+[2]data1cf!M947</f>
        <v>13673.2713706502</v>
      </c>
      <c r="O947" s="376" t="n">
        <f aca="false">+[2]data1cf!N947</f>
        <v>13002.0267990589</v>
      </c>
      <c r="P947" s="376" t="n">
        <f aca="false">+[2]data1cf!O947</f>
        <v>14066.0077675341</v>
      </c>
      <c r="Q947" s="376" t="n">
        <f aca="false">+[2]data1cf!P947</f>
        <v>15394.04676234</v>
      </c>
      <c r="R947" s="376" t="n">
        <f aca="false">+[2]data1cf!Q947</f>
        <v>13813.2982443404</v>
      </c>
      <c r="S947" s="376" t="n">
        <f aca="false">+[2]data1cf!R947</f>
        <v>10050.3991483791</v>
      </c>
      <c r="T947" s="376" t="n">
        <f aca="false">+[2]data1cf!S947</f>
        <v>9471.97362849618</v>
      </c>
      <c r="U947" s="376" t="n">
        <f aca="false">+[2]data1cf!T947</f>
        <v>8893.57653784032</v>
      </c>
      <c r="V947" s="376" t="n">
        <f aca="false">+[2]data1cf!U947</f>
        <v>8315.20872928836</v>
      </c>
      <c r="W947" s="376" t="n">
        <f aca="false">+[2]data1cf!V947</f>
        <v>11840.868310709</v>
      </c>
      <c r="X947" s="376" t="n">
        <f aca="false">+[2]data1cf!W947</f>
        <v>11262.561728108</v>
      </c>
      <c r="Y947" s="376" t="n">
        <f aca="false">+[2]data1cf!X947</f>
        <v>10684.2871428527</v>
      </c>
      <c r="Z947" s="376" t="n">
        <f aca="false">+[2]data1cf!Y947</f>
        <v>10106.0455148633</v>
      </c>
      <c r="AA947" s="376" t="n">
        <f aca="false">+[2]data1cf!Z947</f>
        <v>9527.83783285771</v>
      </c>
      <c r="AB947" s="376"/>
      <c r="AC947" s="377" t="n">
        <f aca="false">XNPV(0.1,B947:AA947,$B$1:$AA$1)</f>
        <v>42406.4266088245</v>
      </c>
      <c r="AD947" s="377" t="n">
        <f aca="false">SUMPRODUCT(B947:AA947,$B$1010:$AA$1010)</f>
        <v>79003.9588906142</v>
      </c>
      <c r="AE947" s="378" t="n">
        <f aca="false">SUMPRODUCT(B947:AA947,$B$1012:$AA$1012)</f>
        <v>57955.1251040774</v>
      </c>
      <c r="AF947" s="379" t="n">
        <f aca="false">XIRR(B947:AA947,$B$1:$AA$1)</f>
        <v>0.156618594418105</v>
      </c>
      <c r="AG947" s="380" t="n">
        <f aca="false">1-EXP(-(1/0.25)*(AD947/ABS($AD$1010)))</f>
        <v>0.985184543931124</v>
      </c>
    </row>
    <row r="948" customFormat="false" ht="12.75" hidden="false" customHeight="false" outlineLevel="0" collapsed="false">
      <c r="A948" s="371"/>
      <c r="B948" s="376" t="n">
        <f aca="false">+[2]data1cf!A948</f>
        <v>-101613.859692059</v>
      </c>
      <c r="C948" s="376" t="n">
        <f aca="false">+[2]data1cf!B948</f>
        <v>14329.9238155483</v>
      </c>
      <c r="D948" s="376" t="n">
        <f aca="false">+[2]data1cf!C948</f>
        <v>22211.5081301286</v>
      </c>
      <c r="E948" s="376" t="n">
        <f aca="false">+[2]data1cf!D948</f>
        <v>20901.9605782404</v>
      </c>
      <c r="F948" s="376" t="n">
        <f aca="false">+[2]data1cf!E948</f>
        <v>19409.2330993854</v>
      </c>
      <c r="G948" s="376" t="n">
        <f aca="false">+[2]data1cf!F948</f>
        <v>18391.5231728731</v>
      </c>
      <c r="H948" s="376" t="n">
        <f aca="false">+[2]data1cf!G948</f>
        <v>17111.0943400701</v>
      </c>
      <c r="I948" s="376" t="n">
        <f aca="false">+[2]data1cf!H948</f>
        <v>16098.511814373</v>
      </c>
      <c r="J948" s="376" t="n">
        <f aca="false">+[2]data1cf!I948</f>
        <v>15406.0302140619</v>
      </c>
      <c r="K948" s="376" t="n">
        <f aca="false">+[2]data1cf!J948</f>
        <v>14801.9290973779</v>
      </c>
      <c r="L948" s="376" t="n">
        <f aca="false">+[2]data1cf!K948</f>
        <v>14032.2765003289</v>
      </c>
      <c r="M948" s="376" t="n">
        <f aca="false">+[2]data1cf!L948</f>
        <v>13360.8824328074</v>
      </c>
      <c r="N948" s="376" t="n">
        <f aca="false">+[2]data1cf!M948</f>
        <v>12658.604940735</v>
      </c>
      <c r="O948" s="376" t="n">
        <f aca="false">+[2]data1cf!N948</f>
        <v>12045.0050315574</v>
      </c>
      <c r="P948" s="376" t="n">
        <f aca="false">+[2]data1cf!O948</f>
        <v>13017.9473662102</v>
      </c>
      <c r="Q948" s="376" t="n">
        <f aca="false">+[2]data1cf!P948</f>
        <v>14233.0645728294</v>
      </c>
      <c r="R948" s="376" t="n">
        <f aca="false">+[2]data1cf!Q948</f>
        <v>12786.7254735473</v>
      </c>
      <c r="S948" s="376" t="n">
        <f aca="false">+[2]data1cf!R948</f>
        <v>9343.78181288857</v>
      </c>
      <c r="T948" s="376" t="n">
        <f aca="false">+[2]data1cf!S948</f>
        <v>8814.5392193304</v>
      </c>
      <c r="U948" s="376" t="n">
        <f aca="false">+[2]data1cf!T948</f>
        <v>8285.32263769142</v>
      </c>
      <c r="V948" s="376" t="n">
        <f aca="false">+[2]data1cf!U948</f>
        <v>7756.13284832919</v>
      </c>
      <c r="W948" s="376" t="n">
        <f aca="false">+[2]data1cf!V948</f>
        <v>10982.0092260724</v>
      </c>
      <c r="X948" s="376" t="n">
        <f aca="false">+[2]data1cf!W948</f>
        <v>10452.8754566816</v>
      </c>
      <c r="Y948" s="376" t="n">
        <f aca="false">+[2]data1cf!X948</f>
        <v>9923.77096393511</v>
      </c>
      <c r="Z948" s="376" t="n">
        <f aca="false">+[2]data1cf!Y948</f>
        <v>9394.69662613211</v>
      </c>
      <c r="AA948" s="376" t="n">
        <f aca="false">+[2]data1cf!Z948</f>
        <v>8865.65334792096</v>
      </c>
      <c r="AB948" s="376"/>
      <c r="AC948" s="377" t="n">
        <f aca="false">XNPV(0.1,B948:AA948,$B$1:$AA$1)</f>
        <v>40286.9335835893</v>
      </c>
      <c r="AD948" s="377" t="n">
        <f aca="false">SUMPRODUCT(B948:AA948,$B$1010:$AA$1010)</f>
        <v>74117.6574295716</v>
      </c>
      <c r="AE948" s="378" t="n">
        <f aca="false">SUMPRODUCT(B948:AA948,$B$1012:$AA$1012)</f>
        <v>54641.8915662496</v>
      </c>
      <c r="AF948" s="379" t="n">
        <f aca="false">XIRR(B948:AA948,$B$1:$AA$1)</f>
        <v>0.158679386999654</v>
      </c>
      <c r="AG948" s="380" t="n">
        <f aca="false">1-EXP(-(1/0.25)*(AD948/ABS($AD$1010)))</f>
        <v>0.980775540506287</v>
      </c>
    </row>
    <row r="949" customFormat="false" ht="12.75" hidden="false" customHeight="false" outlineLevel="0" collapsed="false">
      <c r="A949" s="371"/>
      <c r="B949" s="376" t="n">
        <f aca="false">+[2]data1cf!A949</f>
        <v>-90431.670281267</v>
      </c>
      <c r="C949" s="376" t="n">
        <f aca="false">+[2]data1cf!B949</f>
        <v>12947.2544031197</v>
      </c>
      <c r="D949" s="376" t="n">
        <f aca="false">+[2]data1cf!C949</f>
        <v>19967.795026048</v>
      </c>
      <c r="E949" s="376" t="n">
        <f aca="false">+[2]data1cf!D949</f>
        <v>18854.5862636439</v>
      </c>
      <c r="F949" s="376" t="n">
        <f aca="false">+[2]data1cf!E949</f>
        <v>17464.8158149877</v>
      </c>
      <c r="G949" s="376" t="n">
        <f aca="false">+[2]data1cf!F949</f>
        <v>16559.7929481253</v>
      </c>
      <c r="H949" s="376" t="n">
        <f aca="false">+[2]data1cf!G949</f>
        <v>15419.577821147</v>
      </c>
      <c r="I949" s="376" t="n">
        <f aca="false">+[2]data1cf!H949</f>
        <v>14518.4258584727</v>
      </c>
      <c r="J949" s="376" t="n">
        <f aca="false">+[2]data1cf!I949</f>
        <v>13902.1490243385</v>
      </c>
      <c r="K949" s="376" t="n">
        <f aca="false">+[2]data1cf!J949</f>
        <v>13365.2400480734</v>
      </c>
      <c r="L949" s="376" t="n">
        <f aca="false">+[2]data1cf!K949</f>
        <v>12679.5712848013</v>
      </c>
      <c r="M949" s="376" t="n">
        <f aca="false">+[2]data1cf!L949</f>
        <v>12082.0613867726</v>
      </c>
      <c r="N949" s="376" t="n">
        <f aca="false">+[2]data1cf!M949</f>
        <v>11457.0666586764</v>
      </c>
      <c r="O949" s="376" t="n">
        <f aca="false">+[2]data1cf!N949</f>
        <v>10911.727871188</v>
      </c>
      <c r="P949" s="376" t="n">
        <f aca="false">+[2]data1cf!O949</f>
        <v>11776.8649208143</v>
      </c>
      <c r="Q949" s="376" t="n">
        <f aca="false">+[2]data1cf!P949</f>
        <v>12858.2634516357</v>
      </c>
      <c r="R949" s="376" t="n">
        <f aca="false">+[2]data1cf!Q949</f>
        <v>11571.0880511779</v>
      </c>
      <c r="S949" s="376" t="n">
        <f aca="false">+[2]data1cf!R949</f>
        <v>8507.02625034463</v>
      </c>
      <c r="T949" s="376" t="n">
        <f aca="false">+[2]data1cf!S949</f>
        <v>8036.02463831556</v>
      </c>
      <c r="U949" s="376" t="n">
        <f aca="false">+[2]data1cf!T949</f>
        <v>7565.04617570043</v>
      </c>
      <c r="V949" s="376" t="n">
        <f aca="false">+[2]data1cf!U949</f>
        <v>7094.09155698164</v>
      </c>
      <c r="W949" s="376" t="n">
        <f aca="false">+[2]data1cf!V949</f>
        <v>9964.97344105005</v>
      </c>
      <c r="X949" s="376" t="n">
        <f aca="false">+[2]data1cf!W949</f>
        <v>9494.06867753414</v>
      </c>
      <c r="Y949" s="376" t="n">
        <f aca="false">+[2]data1cf!X949</f>
        <v>9023.18996888756</v>
      </c>
      <c r="Z949" s="376" t="n">
        <f aca="false">+[2]data1cf!Y949</f>
        <v>8552.33809675638</v>
      </c>
      <c r="AA949" s="376" t="n">
        <f aca="false">+[2]data1cf!Z949</f>
        <v>8081.51386623608</v>
      </c>
      <c r="AB949" s="376"/>
      <c r="AC949" s="377" t="n">
        <f aca="false">XNPV(0.1,B949:AA949,$B$1:$AA$1)</f>
        <v>37647.7064417103</v>
      </c>
      <c r="AD949" s="377" t="n">
        <f aca="false">SUMPRODUCT(B949:AA949,$B$1010:$AA$1010)</f>
        <v>68196.5068099335</v>
      </c>
      <c r="AE949" s="378" t="n">
        <f aca="false">SUMPRODUCT(B949:AA949,$B$1012:$AA$1012)</f>
        <v>50585.6226493306</v>
      </c>
      <c r="AF949" s="379" t="n">
        <f aca="false">XIRR(B949:AA949,$B$1:$AA$1)</f>
        <v>0.161392041880941</v>
      </c>
      <c r="AG949" s="380" t="n">
        <f aca="false">1-EXP(-(1/0.25)*(AD949/ABS($AD$1010)))</f>
        <v>0.973639447621804</v>
      </c>
    </row>
    <row r="950" customFormat="false" ht="12.75" hidden="false" customHeight="false" outlineLevel="0" collapsed="false">
      <c r="A950" s="371"/>
      <c r="B950" s="376" t="n">
        <f aca="false">+[2]data1cf!A950</f>
        <v>-99306.6095164703</v>
      </c>
      <c r="C950" s="376" t="n">
        <f aca="false">+[2]data1cf!B950</f>
        <v>14030.3804621557</v>
      </c>
      <c r="D950" s="376" t="n">
        <f aca="false">+[2]data1cf!C950</f>
        <v>21781.4694752666</v>
      </c>
      <c r="E950" s="376" t="n">
        <f aca="false">+[2]data1cf!D950</f>
        <v>20482.0053752824</v>
      </c>
      <c r="F950" s="376" t="n">
        <f aca="false">+[2]data1cf!E950</f>
        <v>19008.0364324327</v>
      </c>
      <c r="G950" s="376" t="n">
        <f aca="false">+[2]data1cf!F950</f>
        <v>18013.5775195289</v>
      </c>
      <c r="H950" s="376" t="n">
        <f aca="false">+[2]data1cf!G950</f>
        <v>16762.0793447124</v>
      </c>
      <c r="I950" s="376" t="n">
        <f aca="false">+[2]data1cf!H950</f>
        <v>15772.4885764123</v>
      </c>
      <c r="J950" s="376" t="n">
        <f aca="false">+[2]data1cf!I950</f>
        <v>15095.7305033715</v>
      </c>
      <c r="K950" s="376" t="n">
        <f aca="false">+[2]data1cf!J950</f>
        <v>14505.493315484</v>
      </c>
      <c r="L950" s="376" t="n">
        <f aca="false">+[2]data1cf!K950</f>
        <v>13753.1693209215</v>
      </c>
      <c r="M950" s="376" t="n">
        <f aca="false">+[2]data1cf!L950</f>
        <v>13097.019965931</v>
      </c>
      <c r="N950" s="376" t="n">
        <f aca="false">+[2]data1cf!M950</f>
        <v>12410.6884272139</v>
      </c>
      <c r="O950" s="376" t="n">
        <f aca="false">+[2]data1cf!N950</f>
        <v>11811.1730125138</v>
      </c>
      <c r="P950" s="376" t="n">
        <f aca="false">+[2]data1cf!O950</f>
        <v>12761.8716027916</v>
      </c>
      <c r="Q950" s="376" t="n">
        <f aca="false">+[2]data1cf!P950</f>
        <v>13949.3982878341</v>
      </c>
      <c r="R950" s="376" t="n">
        <f aca="false">+[2]data1cf!Q950</f>
        <v>12535.8998477976</v>
      </c>
      <c r="S950" s="376" t="n">
        <f aca="false">+[2]data1cf!R950</f>
        <v>9171.13186504017</v>
      </c>
      <c r="T950" s="376" t="n">
        <f aca="false">+[2]data1cf!S950</f>
        <v>8653.90628442311</v>
      </c>
      <c r="U950" s="376" t="n">
        <f aca="false">+[2]data1cf!T950</f>
        <v>8136.7061250971</v>
      </c>
      <c r="V950" s="376" t="n">
        <f aca="false">+[2]data1cf!U950</f>
        <v>7619.53214970087</v>
      </c>
      <c r="W950" s="376" t="n">
        <f aca="false">+[2]data1cf!V950</f>
        <v>10772.1615918239</v>
      </c>
      <c r="X950" s="376" t="n">
        <f aca="false">+[2]data1cf!W950</f>
        <v>10255.0423644065</v>
      </c>
      <c r="Y950" s="376" t="n">
        <f aca="false">+[2]data1cf!X950</f>
        <v>9737.95174887604</v>
      </c>
      <c r="Z950" s="376" t="n">
        <f aca="false">+[2]data1cf!Y950</f>
        <v>9220.89060358925</v>
      </c>
      <c r="AA950" s="376" t="n">
        <f aca="false">+[2]data1cf!Z950</f>
        <v>8703.85981265341</v>
      </c>
      <c r="AB950" s="376"/>
      <c r="AC950" s="377" t="n">
        <f aca="false">XNPV(0.1,B950:AA950,$B$1:$AA$1)</f>
        <v>39758.4769206421</v>
      </c>
      <c r="AD950" s="377" t="n">
        <f aca="false">SUMPRODUCT(B950:AA950,$B$1010:$AA$1010)</f>
        <v>72914.1318457819</v>
      </c>
      <c r="AE950" s="378" t="n">
        <f aca="false">SUMPRODUCT(B950:AA950,$B$1012:$AA$1012)</f>
        <v>53822.2984855067</v>
      </c>
      <c r="AF950" s="379" t="n">
        <f aca="false">XIRR(B950:AA950,$B$1:$AA$1)</f>
        <v>0.159218136685</v>
      </c>
      <c r="AG950" s="380" t="n">
        <f aca="false">1-EXP(-(1/0.25)*(AD950/ABS($AD$1010)))</f>
        <v>0.979501551759863</v>
      </c>
    </row>
    <row r="951" customFormat="false" ht="12.75" hidden="false" customHeight="false" outlineLevel="0" collapsed="false">
      <c r="A951" s="371"/>
      <c r="B951" s="376" t="n">
        <f aca="false">+[2]data1cf!A951</f>
        <v>-102974.388904098</v>
      </c>
      <c r="C951" s="376" t="n">
        <f aca="false">+[2]data1cf!B951</f>
        <v>14404.8369685828</v>
      </c>
      <c r="D951" s="376" t="n">
        <f aca="false">+[2]data1cf!C951</f>
        <v>22387.1009649573</v>
      </c>
      <c r="E951" s="376" t="n">
        <f aca="false">+[2]data1cf!D951</f>
        <v>21155.7146520384</v>
      </c>
      <c r="F951" s="376" t="n">
        <f aca="false">+[2]data1cf!E951</f>
        <v>19645.808998669</v>
      </c>
      <c r="G951" s="376" t="n">
        <f aca="false">+[2]data1cf!F951</f>
        <v>18614.3885159463</v>
      </c>
      <c r="H951" s="376" t="n">
        <f aca="false">+[2]data1cf!G951</f>
        <v>17316.8999790285</v>
      </c>
      <c r="I951" s="376" t="n">
        <f aca="false">+[2]data1cf!H951</f>
        <v>16290.7597741921</v>
      </c>
      <c r="J951" s="376" t="n">
        <f aca="false">+[2]data1cf!I951</f>
        <v>15589.0063929559</v>
      </c>
      <c r="K951" s="376" t="n">
        <f aca="false">+[2]data1cf!J951</f>
        <v>14976.7300552574</v>
      </c>
      <c r="L951" s="376" t="n">
        <f aca="false">+[2]data1cf!K951</f>
        <v>14196.8592035361</v>
      </c>
      <c r="M951" s="376" t="n">
        <f aca="false">+[2]data1cf!L951</f>
        <v>13516.4757004748</v>
      </c>
      <c r="N951" s="376" t="n">
        <f aca="false">+[2]data1cf!M951</f>
        <v>12804.7952682344</v>
      </c>
      <c r="O951" s="376" t="n">
        <f aca="false">+[2]data1cf!N951</f>
        <v>12182.8900758343</v>
      </c>
      <c r="P951" s="376" t="n">
        <f aca="false">+[2]data1cf!O951</f>
        <v>13168.9490045728</v>
      </c>
      <c r="Q951" s="376" t="n">
        <f aca="false">+[2]data1cf!P951</f>
        <v>14400.3356695186</v>
      </c>
      <c r="R951" s="376" t="n">
        <f aca="false">+[2]data1cf!Q951</f>
        <v>12934.631233647</v>
      </c>
      <c r="S951" s="376" t="n">
        <f aca="false">+[2]data1cf!R951</f>
        <v>9445.58928049227</v>
      </c>
      <c r="T951" s="376" t="n">
        <f aca="false">+[2]data1cf!S951</f>
        <v>8909.2605471991</v>
      </c>
      <c r="U951" s="376" t="n">
        <f aca="false">+[2]data1cf!T951</f>
        <v>8372.95817410413</v>
      </c>
      <c r="V951" s="376" t="n">
        <f aca="false">+[2]data1cf!U951</f>
        <v>7836.68295201332</v>
      </c>
      <c r="W951" s="376" t="n">
        <f aca="false">+[2]data1cf!V951</f>
        <v>11105.7512630188</v>
      </c>
      <c r="X951" s="376" t="n">
        <f aca="false">+[2]data1cf!W951</f>
        <v>10569.5328109626</v>
      </c>
      <c r="Y951" s="376" t="n">
        <f aca="false">+[2]data1cf!X951</f>
        <v>10033.3440275417</v>
      </c>
      <c r="Z951" s="376" t="n">
        <f aca="false">+[2]data1cf!Y951</f>
        <v>9497.1858028152</v>
      </c>
      <c r="AA951" s="376" t="n">
        <f aca="false">+[2]data1cf!Z951</f>
        <v>8961.05905354389</v>
      </c>
      <c r="AB951" s="376"/>
      <c r="AC951" s="377" t="n">
        <f aca="false">XNPV(0.1,B951:AA951,$B$1:$AA$1)</f>
        <v>40446.2349038009</v>
      </c>
      <c r="AD951" s="377" t="n">
        <f aca="false">SUMPRODUCT(B951:AA951,$B$1010:$AA$1010)</f>
        <v>74665.7653442858</v>
      </c>
      <c r="AE951" s="378" t="n">
        <f aca="false">SUMPRODUCT(B951:AA951,$B$1012:$AA$1012)</f>
        <v>54967.262973678</v>
      </c>
      <c r="AF951" s="379" t="n">
        <f aca="false">XIRR(B951:AA951,$B$1:$AA$1)</f>
        <v>0.158096448440849</v>
      </c>
      <c r="AG951" s="380" t="n">
        <f aca="false">1-EXP(-(1/0.25)*(AD951/ABS($AD$1010)))</f>
        <v>0.981329194358019</v>
      </c>
    </row>
    <row r="952" customFormat="false" ht="12.75" hidden="false" customHeight="false" outlineLevel="0" collapsed="false">
      <c r="A952" s="371"/>
      <c r="B952" s="376" t="n">
        <f aca="false">+[2]data1cf!A952</f>
        <v>-94492.7911752951</v>
      </c>
      <c r="C952" s="376" t="n">
        <f aca="false">+[2]data1cf!B952</f>
        <v>13492.8908043927</v>
      </c>
      <c r="D952" s="376" t="n">
        <f aca="false">+[2]data1cf!C952</f>
        <v>20757.8969075975</v>
      </c>
      <c r="E952" s="376" t="n">
        <f aca="false">+[2]data1cf!D952</f>
        <v>19574.8239411161</v>
      </c>
      <c r="F952" s="376" t="n">
        <f aca="false">+[2]data1cf!E952</f>
        <v>18170.9846492194</v>
      </c>
      <c r="G952" s="376" t="n">
        <f aca="false">+[2]data1cf!F952</f>
        <v>17225.0363646576</v>
      </c>
      <c r="H952" s="376" t="n">
        <f aca="false">+[2]data1cf!G952</f>
        <v>16033.8987582402</v>
      </c>
      <c r="I952" s="376" t="n">
        <f aca="false">+[2]data1cf!H952</f>
        <v>15092.2777093164</v>
      </c>
      <c r="J952" s="376" t="n">
        <f aca="false">+[2]data1cf!I952</f>
        <v>14448.3250098595</v>
      </c>
      <c r="K952" s="376" t="n">
        <f aca="false">+[2]data1cf!J952</f>
        <v>13887.0133522101</v>
      </c>
      <c r="L952" s="376" t="n">
        <f aca="false">+[2]data1cf!K952</f>
        <v>13170.8435403882</v>
      </c>
      <c r="M952" s="376" t="n">
        <f aca="false">+[2]data1cf!L952</f>
        <v>12546.5005658087</v>
      </c>
      <c r="N952" s="376" t="n">
        <f aca="false">+[2]data1cf!M952</f>
        <v>11893.4384677189</v>
      </c>
      <c r="O952" s="376" t="n">
        <f aca="false">+[2]data1cf!N952</f>
        <v>11323.3087687767</v>
      </c>
      <c r="P952" s="376" t="n">
        <f aca="false">+[2]data1cf!O952</f>
        <v>12227.5982848319</v>
      </c>
      <c r="Q952" s="376" t="n">
        <f aca="false">+[2]data1cf!P952</f>
        <v>13357.56044557</v>
      </c>
      <c r="R952" s="376" t="n">
        <f aca="false">+[2]data1cf!Q952</f>
        <v>12012.5803523888</v>
      </c>
      <c r="S952" s="376" t="n">
        <f aca="false">+[2]data1cf!R952</f>
        <v>8810.91714088542</v>
      </c>
      <c r="T952" s="376" t="n">
        <f aca="false">+[2]data1cf!S952</f>
        <v>8318.76370801988</v>
      </c>
      <c r="U952" s="376" t="n">
        <f aca="false">+[2]data1cf!T952</f>
        <v>7826.63446416612</v>
      </c>
      <c r="V952" s="376" t="n">
        <f aca="false">+[2]data1cf!U952</f>
        <v>7334.53013499446</v>
      </c>
      <c r="W952" s="376" t="n">
        <f aca="false">+[2]data1cf!V952</f>
        <v>10334.3380730373</v>
      </c>
      <c r="X952" s="376" t="n">
        <f aca="false">+[2]data1cf!W952</f>
        <v>9842.28583797444</v>
      </c>
      <c r="Y952" s="376" t="n">
        <f aca="false">+[2]data1cf!X952</f>
        <v>9350.26082785749</v>
      </c>
      <c r="Z952" s="376" t="n">
        <f aca="false">+[2]data1cf!Y952</f>
        <v>8858.26385943475</v>
      </c>
      <c r="AA952" s="376" t="n">
        <f aca="false">+[2]data1cf!Z952</f>
        <v>8366.29577395707</v>
      </c>
      <c r="AB952" s="376"/>
      <c r="AC952" s="377" t="n">
        <f aca="false">XNPV(0.1,B952:AA952,$B$1:$AA$1)</f>
        <v>38607.7641857906</v>
      </c>
      <c r="AD952" s="377" t="n">
        <f aca="false">SUMPRODUCT(B952:AA952,$B$1010:$AA$1010)</f>
        <v>70346.0796689548</v>
      </c>
      <c r="AE952" s="378" t="n">
        <f aca="false">SUMPRODUCT(B952:AA952,$B$1012:$AA$1012)</f>
        <v>52058.9312690566</v>
      </c>
      <c r="AF952" s="379" t="n">
        <f aca="false">XIRR(B952:AA952,$B$1:$AA$1)</f>
        <v>0.160343287251209</v>
      </c>
      <c r="AG952" s="380" t="n">
        <f aca="false">1-EXP(-(1/0.25)*(AD952/ABS($AD$1010)))</f>
        <v>0.976493793153289</v>
      </c>
    </row>
    <row r="953" customFormat="false" ht="12.75" hidden="false" customHeight="false" outlineLevel="0" collapsed="false">
      <c r="A953" s="371"/>
      <c r="B953" s="376" t="n">
        <f aca="false">+[2]data1cf!A953</f>
        <v>-116964.23872955</v>
      </c>
      <c r="C953" s="376" t="n">
        <f aca="false">+[2]data1cf!B953</f>
        <v>16108.2663783417</v>
      </c>
      <c r="D953" s="376" t="n">
        <f aca="false">+[2]data1cf!C953</f>
        <v>25229.5270694931</v>
      </c>
      <c r="E953" s="376" t="n">
        <f aca="false">+[2]data1cf!D953</f>
        <v>23790.3628319761</v>
      </c>
      <c r="F953" s="376" t="n">
        <f aca="false">+[2]data1cf!E953</f>
        <v>22078.4368864136</v>
      </c>
      <c r="G953" s="376" t="n">
        <f aca="false">+[2]data1cf!F953</f>
        <v>20906.0355113219</v>
      </c>
      <c r="H953" s="376" t="n">
        <f aca="false">+[2]data1cf!G953</f>
        <v>19433.1279561871</v>
      </c>
      <c r="I953" s="376" t="n">
        <f aca="false">+[2]data1cf!H953</f>
        <v>18267.5788408604</v>
      </c>
      <c r="J953" s="376" t="n">
        <f aca="false">+[2]data1cf!I953</f>
        <v>17470.4869533949</v>
      </c>
      <c r="K953" s="376" t="n">
        <f aca="false">+[2]data1cf!J953</f>
        <v>16774.1476545553</v>
      </c>
      <c r="L953" s="376" t="n">
        <f aca="false">+[2]data1cf!K953</f>
        <v>15889.2060354608</v>
      </c>
      <c r="M953" s="376" t="n">
        <f aca="false">+[2]data1cf!L953</f>
        <v>15116.3872858023</v>
      </c>
      <c r="N953" s="376" t="n">
        <f aca="false">+[2]data1cf!M953</f>
        <v>14308.0196823468</v>
      </c>
      <c r="O953" s="376" t="n">
        <f aca="false">+[2]data1cf!N953</f>
        <v>13600.7141442479</v>
      </c>
      <c r="P953" s="376" t="n">
        <f aca="false">+[2]data1cf!O953</f>
        <v>14721.6464589135</v>
      </c>
      <c r="Q953" s="376" t="n">
        <f aca="false">+[2]data1cf!P953</f>
        <v>16120.3263188274</v>
      </c>
      <c r="R953" s="376" t="n">
        <f aca="false">+[2]data1cf!Q953</f>
        <v>14455.4948459852</v>
      </c>
      <c r="S953" s="376" t="n">
        <f aca="false">+[2]data1cf!R953</f>
        <v>10492.4401457891</v>
      </c>
      <c r="T953" s="376" t="n">
        <f aca="false">+[2]data1cf!S953</f>
        <v>9883.24709627419</v>
      </c>
      <c r="U953" s="376" t="n">
        <f aca="false">+[2]data1cf!T953</f>
        <v>9274.08398818988</v>
      </c>
      <c r="V953" s="376" t="n">
        <f aca="false">+[2]data1cf!U953</f>
        <v>8664.95171977905</v>
      </c>
      <c r="W953" s="376" t="n">
        <f aca="false">+[2]data1cf!V953</f>
        <v>12378.1476942437</v>
      </c>
      <c r="X953" s="376" t="n">
        <f aca="false">+[2]data1cf!W953</f>
        <v>11769.0799085062</v>
      </c>
      <c r="Y953" s="376" t="n">
        <f aca="false">+[2]data1cf!X953</f>
        <v>11160.0458221126</v>
      </c>
      <c r="Z953" s="376" t="n">
        <f aca="false">+[2]data1cf!Y953</f>
        <v>10551.0464460432</v>
      </c>
      <c r="AA953" s="376" t="n">
        <f aca="false">+[2]data1cf!Z953</f>
        <v>9942.0828216077</v>
      </c>
      <c r="AB953" s="376"/>
      <c r="AC953" s="377" t="n">
        <f aca="false">XNPV(0.1,B953:AA953,$B$1:$AA$1)</f>
        <v>43808.325102776</v>
      </c>
      <c r="AD953" s="377" t="n">
        <f aca="false">SUMPRODUCT(B953:AA953,$B$1010:$AA$1010)</f>
        <v>82142.708691666</v>
      </c>
      <c r="AE953" s="378" t="n">
        <f aca="false">SUMPRODUCT(B953:AA953,$B$1012:$AA$1012)</f>
        <v>60107.4040920323</v>
      </c>
      <c r="AF953" s="379" t="n">
        <f aca="false">XIRR(B953:AA953,$B$1:$AA$1)</f>
        <v>0.155614574590026</v>
      </c>
      <c r="AG953" s="380" t="n">
        <f aca="false">1-EXP(-(1/0.25)*(AD953/ABS($AD$1010)))</f>
        <v>0.987467453429196</v>
      </c>
    </row>
    <row r="954" customFormat="false" ht="12.75" hidden="false" customHeight="false" outlineLevel="0" collapsed="false">
      <c r="A954" s="371"/>
      <c r="B954" s="376" t="n">
        <f aca="false">+[2]data1cf!A954</f>
        <v>-110926.539094133</v>
      </c>
      <c r="C954" s="376" t="n">
        <f aca="false">+[2]data1cf!B954</f>
        <v>15437.8038024014</v>
      </c>
      <c r="D954" s="376" t="n">
        <f aca="false">+[2]data1cf!C954</f>
        <v>24036.727966345</v>
      </c>
      <c r="E954" s="376" t="n">
        <f aca="false">+[2]data1cf!D954</f>
        <v>22650.2306227849</v>
      </c>
      <c r="F954" s="376" t="n">
        <f aca="false">+[2]data1cf!E954</f>
        <v>21028.5702549491</v>
      </c>
      <c r="G954" s="376" t="n">
        <f aca="false">+[2]data1cf!F954</f>
        <v>19917.0130127879</v>
      </c>
      <c r="H954" s="376" t="n">
        <f aca="false">+[2]data1cf!G954</f>
        <v>18519.8122990809</v>
      </c>
      <c r="I954" s="376" t="n">
        <f aca="false">+[2]data1cf!H954</f>
        <v>17414.4288852123</v>
      </c>
      <c r="J954" s="376" t="n">
        <f aca="false">+[2]data1cf!I954</f>
        <v>16658.4829193602</v>
      </c>
      <c r="K954" s="376" t="n">
        <f aca="false">+[2]data1cf!J954</f>
        <v>15998.4232744244</v>
      </c>
      <c r="L954" s="376" t="n">
        <f aca="false">+[2]data1cf!K954</f>
        <v>15158.8277985536</v>
      </c>
      <c r="M954" s="376" t="n">
        <f aca="false">+[2]data1cf!L954</f>
        <v>14425.9019899661</v>
      </c>
      <c r="N954" s="376" t="n">
        <f aca="false">+[2]data1cf!M954</f>
        <v>13659.2623611264</v>
      </c>
      <c r="O954" s="376" t="n">
        <f aca="false">+[2]data1cf!N954</f>
        <v>12988.8136615585</v>
      </c>
      <c r="P954" s="376" t="n">
        <f aca="false">+[2]data1cf!O954</f>
        <v>14051.5377035693</v>
      </c>
      <c r="Q954" s="376" t="n">
        <f aca="false">+[2]data1cf!P954</f>
        <v>15378.0176417636</v>
      </c>
      <c r="R954" s="376" t="n">
        <f aca="false">+[2]data1cf!Q954</f>
        <v>13799.1248497164</v>
      </c>
      <c r="S954" s="376" t="n">
        <f aca="false">+[2]data1cf!R954</f>
        <v>10040.643223978</v>
      </c>
      <c r="T954" s="376" t="n">
        <f aca="false">+[2]data1cf!S954</f>
        <v>9462.89674901364</v>
      </c>
      <c r="U954" s="376" t="n">
        <f aca="false">+[2]data1cf!T954</f>
        <v>8885.17866990176</v>
      </c>
      <c r="V954" s="376" t="n">
        <f aca="false">+[2]data1cf!U954</f>
        <v>8307.48983851794</v>
      </c>
      <c r="W954" s="376" t="n">
        <f aca="false">+[2]data1cf!V954</f>
        <v>11829.0104579786</v>
      </c>
      <c r="X954" s="376" t="n">
        <f aca="false">+[2]data1cf!W954</f>
        <v>11251.3827806694</v>
      </c>
      <c r="Y954" s="376" t="n">
        <f aca="false">+[2]data1cf!X954</f>
        <v>10673.7870631423</v>
      </c>
      <c r="Z954" s="376" t="n">
        <f aca="false">+[2]data1cf!Y954</f>
        <v>10096.2242641909</v>
      </c>
      <c r="AA954" s="376" t="n">
        <f aca="false">+[2]data1cf!Z954</f>
        <v>9518.6953713723</v>
      </c>
      <c r="AB954" s="376"/>
      <c r="AC954" s="377" t="n">
        <f aca="false">XNPV(0.1,B954:AA954,$B$1:$AA$1)</f>
        <v>42441.8601892211</v>
      </c>
      <c r="AD954" s="377" t="n">
        <f aca="false">SUMPRODUCT(B954:AA954,$B$1010:$AA$1010)</f>
        <v>79005.1854116533</v>
      </c>
      <c r="AE954" s="378" t="n">
        <f aca="false">SUMPRODUCT(B954:AA954,$B$1012:$AA$1012)</f>
        <v>57976.4943754015</v>
      </c>
      <c r="AF954" s="379" t="n">
        <f aca="false">XIRR(B954:AA954,$B$1:$AA$1)</f>
        <v>0.156753137248242</v>
      </c>
      <c r="AG954" s="380" t="n">
        <f aca="false">1-EXP(-(1/0.25)*(AD954/ABS($AD$1010)))</f>
        <v>0.985185512708592</v>
      </c>
    </row>
    <row r="955" customFormat="false" ht="12.75" hidden="false" customHeight="false" outlineLevel="0" collapsed="false">
      <c r="A955" s="371"/>
      <c r="B955" s="376" t="n">
        <f aca="false">+[2]data1cf!A955</f>
        <v>-117235.925441516</v>
      </c>
      <c r="C955" s="376" t="n">
        <f aca="false">+[2]data1cf!B955</f>
        <v>16152.0745726235</v>
      </c>
      <c r="D955" s="376" t="n">
        <f aca="false">+[2]data1cf!C955</f>
        <v>25265.8466650229</v>
      </c>
      <c r="E955" s="376" t="n">
        <f aca="false">+[2]data1cf!D955</f>
        <v>23866.3967358867</v>
      </c>
      <c r="F955" s="376" t="n">
        <f aca="false">+[2]data1cf!E955</f>
        <v>22125.679185688</v>
      </c>
      <c r="G955" s="376" t="n">
        <f aca="false">+[2]data1cf!F955</f>
        <v>20950.5399230868</v>
      </c>
      <c r="H955" s="376" t="n">
        <f aca="false">+[2]data1cf!G955</f>
        <v>19474.2256826143</v>
      </c>
      <c r="I955" s="376" t="n">
        <f aca="false">+[2]data1cf!H955</f>
        <v>18305.9692080964</v>
      </c>
      <c r="J955" s="376" t="n">
        <f aca="false">+[2]data1cf!I955</f>
        <v>17507.0258207502</v>
      </c>
      <c r="K955" s="376" t="n">
        <f aca="false">+[2]data1cf!J955</f>
        <v>16809.0539962013</v>
      </c>
      <c r="L955" s="376" t="n">
        <f aca="false">+[2]data1cf!K955</f>
        <v>15922.0718740516</v>
      </c>
      <c r="M955" s="376" t="n">
        <f aca="false">+[2]data1cf!L955</f>
        <v>15147.4580066091</v>
      </c>
      <c r="N955" s="376" t="n">
        <f aca="false">+[2]data1cf!M955</f>
        <v>14337.2127118298</v>
      </c>
      <c r="O955" s="376" t="n">
        <f aca="false">+[2]data1cf!N955</f>
        <v>13628.2486756475</v>
      </c>
      <c r="P955" s="376" t="n">
        <f aca="false">+[2]data1cf!O955</f>
        <v>14751.8002683762</v>
      </c>
      <c r="Q955" s="376" t="n">
        <f aca="false">+[2]data1cf!P955</f>
        <v>16153.7290079165</v>
      </c>
      <c r="R955" s="376" t="n">
        <f aca="false">+[2]data1cf!Q955</f>
        <v>14485.0304335247</v>
      </c>
      <c r="S955" s="376" t="n">
        <f aca="false">+[2]data1cf!R955</f>
        <v>10512.7702760664</v>
      </c>
      <c r="T955" s="376" t="n">
        <f aca="false">+[2]data1cf!S955</f>
        <v>9902.16218159098</v>
      </c>
      <c r="U955" s="376" t="n">
        <f aca="false">+[2]data1cf!T955</f>
        <v>9291.58409809466</v>
      </c>
      <c r="V955" s="376" t="n">
        <f aca="false">+[2]data1cf!U955</f>
        <v>8681.03692590679</v>
      </c>
      <c r="W955" s="376" t="n">
        <f aca="false">+[2]data1cf!V955</f>
        <v>12402.8579811324</v>
      </c>
      <c r="X955" s="376" t="n">
        <f aca="false">+[2]data1cf!W955</f>
        <v>11792.3754413994</v>
      </c>
      <c r="Y955" s="376" t="n">
        <f aca="false">+[2]data1cf!X955</f>
        <v>11181.9266792878</v>
      </c>
      <c r="Z955" s="376" t="n">
        <f aca="false">+[2]data1cf!Y955</f>
        <v>10571.5127081261</v>
      </c>
      <c r="AA955" s="376" t="n">
        <f aca="false">+[2]data1cf!Z955</f>
        <v>9961.13457164299</v>
      </c>
      <c r="AB955" s="376"/>
      <c r="AC955" s="377" t="n">
        <f aca="false">XNPV(0.1,B955:AA955,$B$1:$AA$1)</f>
        <v>43886.4486665855</v>
      </c>
      <c r="AD955" s="377" t="n">
        <f aca="false">SUMPRODUCT(B955:AA955,$B$1010:$AA$1010)</f>
        <v>82302.2856342356</v>
      </c>
      <c r="AE955" s="378" t="n">
        <f aca="false">SUMPRODUCT(B955:AA955,$B$1012:$AA$1012)</f>
        <v>60220.9538554046</v>
      </c>
      <c r="AF955" s="379" t="n">
        <f aca="false">XIRR(B955:AA955,$B$1:$AA$1)</f>
        <v>0.155591168896229</v>
      </c>
      <c r="AG955" s="380" t="n">
        <f aca="false">1-EXP(-(1/0.25)*(AD955/ABS($AD$1010)))</f>
        <v>0.98757362580329</v>
      </c>
    </row>
    <row r="956" customFormat="false" ht="12.75" hidden="false" customHeight="false" outlineLevel="0" collapsed="false">
      <c r="A956" s="371"/>
      <c r="B956" s="376" t="n">
        <f aca="false">+[2]data1cf!A956</f>
        <v>-114722.370202555</v>
      </c>
      <c r="C956" s="376" t="n">
        <f aca="false">+[2]data1cf!B956</f>
        <v>15861.3754914802</v>
      </c>
      <c r="D956" s="376" t="n">
        <f aca="false">+[2]data1cf!C956</f>
        <v>24868.8232130934</v>
      </c>
      <c r="E956" s="376" t="n">
        <f aca="false">+[2]data1cf!D956</f>
        <v>23337.8038872529</v>
      </c>
      <c r="F956" s="376" t="n">
        <f aca="false">+[2]data1cf!E956</f>
        <v>21688.60912075</v>
      </c>
      <c r="G956" s="376" t="n">
        <f aca="false">+[2]data1cf!F956</f>
        <v>20538.7998842054</v>
      </c>
      <c r="H956" s="376" t="n">
        <f aca="false">+[2]data1cf!G956</f>
        <v>19094.0031652042</v>
      </c>
      <c r="I956" s="376" t="n">
        <f aca="false">+[2]data1cf!H956</f>
        <v>17950.79427888</v>
      </c>
      <c r="J956" s="376" t="n">
        <f aca="false">+[2]data1cf!I956</f>
        <v>17168.9803535937</v>
      </c>
      <c r="K956" s="376" t="n">
        <f aca="false">+[2]data1cf!J956</f>
        <v>16486.1121147883</v>
      </c>
      <c r="L956" s="376" t="n">
        <f aca="false">+[2]data1cf!K956</f>
        <v>15618.0080493074</v>
      </c>
      <c r="M956" s="376" t="n">
        <f aca="false">+[2]data1cf!L956</f>
        <v>14860.0020154905</v>
      </c>
      <c r="N956" s="376" t="n">
        <f aca="false">+[2]data1cf!M956</f>
        <v>14067.128497305</v>
      </c>
      <c r="O956" s="376" t="n">
        <f aca="false">+[2]data1cf!N956</f>
        <v>13373.5083346466</v>
      </c>
      <c r="P956" s="376" t="n">
        <f aca="false">+[2]data1cf!O956</f>
        <v>14472.8272365299</v>
      </c>
      <c r="Q956" s="376" t="n">
        <f aca="false">+[2]data1cf!P956</f>
        <v>15844.6984206354</v>
      </c>
      <c r="R956" s="376" t="n">
        <f aca="false">+[2]data1cf!Q956</f>
        <v>14211.7769856154</v>
      </c>
      <c r="S956" s="376" t="n">
        <f aca="false">+[2]data1cf!R956</f>
        <v>10324.6826618526</v>
      </c>
      <c r="T956" s="376" t="n">
        <f aca="false">+[2]data1cf!S956</f>
        <v>9727.16609345203</v>
      </c>
      <c r="U956" s="376" t="n">
        <f aca="false">+[2]data1cf!T956</f>
        <v>9129.67889259076</v>
      </c>
      <c r="V956" s="376" t="n">
        <f aca="false">+[2]data1cf!U956</f>
        <v>8532.22194029501</v>
      </c>
      <c r="W956" s="376" t="n">
        <f aca="false">+[2]data1cf!V956</f>
        <v>12174.246612487</v>
      </c>
      <c r="X956" s="376" t="n">
        <f aca="false">+[2]data1cf!W956</f>
        <v>11576.8529069169</v>
      </c>
      <c r="Y956" s="376" t="n">
        <f aca="false">+[2]data1cf!X956</f>
        <v>10979.4922547711</v>
      </c>
      <c r="Z956" s="376" t="n">
        <f aca="false">+[2]data1cf!Y956</f>
        <v>10382.1656476522</v>
      </c>
      <c r="AA956" s="376" t="n">
        <f aca="false">+[2]data1cf!Z956</f>
        <v>9784.8741069112</v>
      </c>
      <c r="AB956" s="376"/>
      <c r="AC956" s="377" t="n">
        <f aca="false">XNPV(0.1,B956:AA956,$B$1:$AA$1)</f>
        <v>43348.7827710247</v>
      </c>
      <c r="AD956" s="377" t="n">
        <f aca="false">SUMPRODUCT(B956:AA956,$B$1010:$AA$1010)</f>
        <v>81028.76186928</v>
      </c>
      <c r="AE956" s="378" t="n">
        <f aca="false">SUMPRODUCT(B956:AA956,$B$1012:$AA$1012)</f>
        <v>59365.9748255904</v>
      </c>
      <c r="AF956" s="379" t="n">
        <f aca="false">XIRR(B956:AA956,$B$1:$AA$1)</f>
        <v>0.156100427861062</v>
      </c>
      <c r="AG956" s="380" t="n">
        <f aca="false">1-EXP(-(1/0.25)*(AD956/ABS($AD$1010)))</f>
        <v>0.98670060034808</v>
      </c>
    </row>
    <row r="957" customFormat="false" ht="12.75" hidden="false" customHeight="false" outlineLevel="0" collapsed="false">
      <c r="A957" s="371"/>
      <c r="B957" s="376" t="n">
        <f aca="false">+[2]data1cf!A957</f>
        <v>-115647.018469142</v>
      </c>
      <c r="C957" s="376" t="n">
        <f aca="false">+[2]data1cf!B957</f>
        <v>15944.69205566</v>
      </c>
      <c r="D957" s="376" t="n">
        <f aca="false">+[2]data1cf!C957</f>
        <v>24979.0360123016</v>
      </c>
      <c r="E957" s="376" t="n">
        <f aca="false">+[2]data1cf!D957</f>
        <v>23451.1883901007</v>
      </c>
      <c r="F957" s="376" t="n">
        <f aca="false">+[2]data1cf!E957</f>
        <v>21849.39177301</v>
      </c>
      <c r="G957" s="376" t="n">
        <f aca="false">+[2]data1cf!F957</f>
        <v>20690.2645138006</v>
      </c>
      <c r="H957" s="376" t="n">
        <f aca="false">+[2]data1cf!G957</f>
        <v>19233.8736109343</v>
      </c>
      <c r="I957" s="376" t="n">
        <f aca="false">+[2]data1cf!H957</f>
        <v>18081.4506008676</v>
      </c>
      <c r="J957" s="376" t="n">
        <f aca="false">+[2]data1cf!I957</f>
        <v>17293.3353510049</v>
      </c>
      <c r="K957" s="376" t="n">
        <f aca="false">+[2]data1cf!J957</f>
        <v>16604.9110360249</v>
      </c>
      <c r="L957" s="376" t="n">
        <f aca="false">+[2]data1cf!K957</f>
        <v>15729.8623997205</v>
      </c>
      <c r="M957" s="376" t="n">
        <f aca="false">+[2]data1cf!L957</f>
        <v>14965.7469300195</v>
      </c>
      <c r="N957" s="376" t="n">
        <f aca="false">+[2]data1cf!M957</f>
        <v>14166.4829482922</v>
      </c>
      <c r="O957" s="376" t="n">
        <f aca="false">+[2]data1cf!N957</f>
        <v>13467.2183160647</v>
      </c>
      <c r="P957" s="376" t="n">
        <f aca="false">+[2]data1cf!O957</f>
        <v>14575.4515697146</v>
      </c>
      <c r="Q957" s="376" t="n">
        <f aca="false">+[2]data1cf!P957</f>
        <v>15958.379867704</v>
      </c>
      <c r="R957" s="376" t="n">
        <f aca="false">+[2]data1cf!Q957</f>
        <v>14312.2972857195</v>
      </c>
      <c r="S957" s="376" t="n">
        <f aca="false">+[2]data1cf!R957</f>
        <v>10393.8734573258</v>
      </c>
      <c r="T957" s="376" t="n">
        <f aca="false">+[2]data1cf!S957</f>
        <v>9791.54097849501</v>
      </c>
      <c r="U957" s="376" t="n">
        <f aca="false">+[2]data1cf!T957</f>
        <v>9189.23810390238</v>
      </c>
      <c r="V957" s="376" t="n">
        <f aca="false">+[2]data1cf!U957</f>
        <v>8586.965721675</v>
      </c>
      <c r="W957" s="376" t="n">
        <f aca="false">+[2]data1cf!V957</f>
        <v>12258.3446670925</v>
      </c>
      <c r="X957" s="376" t="n">
        <f aca="false">+[2]data1cf!W957</f>
        <v>11656.1360413517</v>
      </c>
      <c r="Y957" s="376" t="n">
        <f aca="false">+[2]data1cf!X957</f>
        <v>11053.9607354417</v>
      </c>
      <c r="Z957" s="376" t="n">
        <f aca="false">+[2]data1cf!Y957</f>
        <v>10451.8197489574</v>
      </c>
      <c r="AA957" s="376" t="n">
        <f aca="false">+[2]data1cf!Z957</f>
        <v>9849.71411148159</v>
      </c>
      <c r="AB957" s="376"/>
      <c r="AC957" s="377" t="n">
        <f aca="false">XNPV(0.1,B957:AA957,$B$1:$AA$1)</f>
        <v>43434.5962642877</v>
      </c>
      <c r="AD957" s="377" t="n">
        <f aca="false">SUMPRODUCT(B957:AA957,$B$1010:$AA$1010)</f>
        <v>81373.5229772174</v>
      </c>
      <c r="AE957" s="378" t="n">
        <f aca="false">SUMPRODUCT(B957:AA957,$B$1012:$AA$1012)</f>
        <v>59561.5785091835</v>
      </c>
      <c r="AF957" s="379" t="n">
        <f aca="false">XIRR(B957:AA957,$B$1:$AA$1)</f>
        <v>0.155739225193843</v>
      </c>
      <c r="AG957" s="380" t="n">
        <f aca="false">1-EXP(-(1/0.25)*(AD957/ABS($AD$1010)))</f>
        <v>0.98694282216698</v>
      </c>
    </row>
    <row r="958" customFormat="false" ht="12.75" hidden="false" customHeight="false" outlineLevel="0" collapsed="false">
      <c r="A958" s="371"/>
      <c r="B958" s="376" t="n">
        <f aca="false">+[2]data1cf!A958</f>
        <v>-101139.832985487</v>
      </c>
      <c r="C958" s="376" t="n">
        <f aca="false">+[2]data1cf!B958</f>
        <v>14253.4810853897</v>
      </c>
      <c r="D958" s="376" t="n">
        <f aca="false">+[2]data1cf!C958</f>
        <v>22098.1249378174</v>
      </c>
      <c r="E958" s="376" t="n">
        <f aca="false">+[2]data1cf!D958</f>
        <v>20857.3592796721</v>
      </c>
      <c r="F958" s="376" t="n">
        <f aca="false">+[2]data1cf!E958</f>
        <v>19326.8068689162</v>
      </c>
      <c r="G958" s="376" t="n">
        <f aca="false">+[2]data1cf!F958</f>
        <v>18313.8738848968</v>
      </c>
      <c r="H958" s="376" t="n">
        <f aca="false">+[2]data1cf!G958</f>
        <v>17039.3888828362</v>
      </c>
      <c r="I958" s="376" t="n">
        <f aca="false">+[2]data1cf!H958</f>
        <v>16031.5300352008</v>
      </c>
      <c r="J958" s="376" t="n">
        <f aca="false">+[2]data1cf!I958</f>
        <v>15342.2788482738</v>
      </c>
      <c r="K958" s="376" t="n">
        <f aca="false">+[2]data1cf!J958</f>
        <v>14741.0260887281</v>
      </c>
      <c r="L958" s="376" t="n">
        <f aca="false">+[2]data1cf!K958</f>
        <v>13974.9336692675</v>
      </c>
      <c r="M958" s="376" t="n">
        <f aca="false">+[2]data1cf!L958</f>
        <v>13306.6716421941</v>
      </c>
      <c r="N958" s="376" t="n">
        <f aca="false">+[2]data1cf!M958</f>
        <v>12607.670261153</v>
      </c>
      <c r="O958" s="376" t="n">
        <f aca="false">+[2]data1cf!N958</f>
        <v>11996.9640245392</v>
      </c>
      <c r="P958" s="376" t="n">
        <f aca="false">+[2]data1cf!O958</f>
        <v>12965.3363611053</v>
      </c>
      <c r="Q958" s="376" t="n">
        <f aca="false">+[2]data1cf!P958</f>
        <v>14174.7850692609</v>
      </c>
      <c r="R958" s="376" t="n">
        <f aca="false">+[2]data1cf!Q958</f>
        <v>12735.193114137</v>
      </c>
      <c r="S958" s="376" t="n">
        <f aca="false">+[2]data1cf!R958</f>
        <v>9308.31071962168</v>
      </c>
      <c r="T958" s="376" t="n">
        <f aca="false">+[2]data1cf!S958</f>
        <v>8781.53703261192</v>
      </c>
      <c r="U958" s="376" t="n">
        <f aca="false">+[2]data1cf!T958</f>
        <v>8254.78923617623</v>
      </c>
      <c r="V958" s="376" t="n">
        <f aca="false">+[2]data1cf!U958</f>
        <v>7728.06810703185</v>
      </c>
      <c r="W958" s="376" t="n">
        <f aca="false">+[2]data1cf!V958</f>
        <v>10938.8958333432</v>
      </c>
      <c r="X958" s="376" t="n">
        <f aca="false">+[2]data1cf!W958</f>
        <v>10412.2304628382</v>
      </c>
      <c r="Y958" s="376" t="n">
        <f aca="false">+[2]data1cf!X958</f>
        <v>9885.59423240243</v>
      </c>
      <c r="Z958" s="376" t="n">
        <f aca="false">+[2]data1cf!Y958</f>
        <v>9358.98801623797</v>
      </c>
      <c r="AA958" s="376" t="n">
        <f aca="false">+[2]data1cf!Z958</f>
        <v>8832.41271477294</v>
      </c>
      <c r="AB958" s="376"/>
      <c r="AC958" s="377" t="n">
        <f aca="false">XNPV(0.1,B958:AA958,$B$1:$AA$1)</f>
        <v>40175.4391886432</v>
      </c>
      <c r="AD958" s="377" t="n">
        <f aca="false">SUMPRODUCT(B958:AA958,$B$1010:$AA$1010)</f>
        <v>73869.2071385062</v>
      </c>
      <c r="AE958" s="378" t="n">
        <f aca="false">SUMPRODUCT(B958:AA958,$B$1012:$AA$1012)</f>
        <v>54471.5608678519</v>
      </c>
      <c r="AF958" s="379" t="n">
        <f aca="false">XIRR(B958:AA958,$B$1:$AA$1)</f>
        <v>0.158778735460906</v>
      </c>
      <c r="AG958" s="380" t="n">
        <f aca="false">1-EXP(-(1/0.25)*(AD958/ABS($AD$1010)))</f>
        <v>0.980519197556984</v>
      </c>
    </row>
    <row r="959" customFormat="false" ht="12.75" hidden="false" customHeight="false" outlineLevel="0" collapsed="false">
      <c r="A959" s="371"/>
      <c r="B959" s="376" t="n">
        <f aca="false">+[2]data1cf!A959</f>
        <v>-100625.665012165</v>
      </c>
      <c r="C959" s="376" t="n">
        <f aca="false">+[2]data1cf!B959</f>
        <v>14188.6576946553</v>
      </c>
      <c r="D959" s="376" t="n">
        <f aca="false">+[2]data1cf!C959</f>
        <v>22048.8928653427</v>
      </c>
      <c r="E959" s="376" t="n">
        <f aca="false">+[2]data1cf!D959</f>
        <v>20774.6253870963</v>
      </c>
      <c r="F959" s="376" t="n">
        <f aca="false">+[2]data1cf!E959</f>
        <v>19237.4006660981</v>
      </c>
      <c r="G959" s="376" t="n">
        <f aca="false">+[2]data1cf!F959</f>
        <v>18229.6491429672</v>
      </c>
      <c r="H959" s="376" t="n">
        <f aca="false">+[2]data1cf!G959</f>
        <v>16961.6113038285</v>
      </c>
      <c r="I959" s="376" t="n">
        <f aca="false">+[2]data1cf!H959</f>
        <v>15958.8761421415</v>
      </c>
      <c r="J959" s="376" t="n">
        <f aca="false">+[2]data1cf!I959</f>
        <v>15273.1289246737</v>
      </c>
      <c r="K959" s="376" t="n">
        <f aca="false">+[2]data1cf!J959</f>
        <v>14674.9657252663</v>
      </c>
      <c r="L959" s="376" t="n">
        <f aca="false">+[2]data1cf!K959</f>
        <v>13912.7349643789</v>
      </c>
      <c r="M959" s="376" t="n">
        <f aca="false">+[2]data1cf!L959</f>
        <v>13247.8702034663</v>
      </c>
      <c r="N959" s="376" t="n">
        <f aca="false">+[2]data1cf!M959</f>
        <v>12552.4223592744</v>
      </c>
      <c r="O959" s="376" t="n">
        <f aca="false">+[2]data1cf!N959</f>
        <v>11944.8548356001</v>
      </c>
      <c r="P959" s="376" t="n">
        <f aca="false">+[2]data1cf!O959</f>
        <v>12908.2701800353</v>
      </c>
      <c r="Q959" s="376" t="n">
        <f aca="false">+[2]data1cf!P959</f>
        <v>14111.5703730831</v>
      </c>
      <c r="R959" s="376" t="n">
        <f aca="false">+[2]data1cf!Q959</f>
        <v>12679.2969200382</v>
      </c>
      <c r="S959" s="376" t="n">
        <f aca="false">+[2]data1cf!R959</f>
        <v>9269.83588290104</v>
      </c>
      <c r="T959" s="376" t="n">
        <f aca="false">+[2]data1cf!S959</f>
        <v>8745.74017301516</v>
      </c>
      <c r="U959" s="376" t="n">
        <f aca="false">+[2]data1cf!T959</f>
        <v>8221.67022208258</v>
      </c>
      <c r="V959" s="376" t="n">
        <f aca="false">+[2]data1cf!U959</f>
        <v>7697.62680287189</v>
      </c>
      <c r="W959" s="376" t="n">
        <f aca="false">+[2]data1cf!V959</f>
        <v>10892.1315361943</v>
      </c>
      <c r="X959" s="376" t="n">
        <f aca="false">+[2]data1cf!W959</f>
        <v>10368.1435921609</v>
      </c>
      <c r="Y959" s="376" t="n">
        <f aca="false">+[2]data1cf!X959</f>
        <v>9844.18464005645</v>
      </c>
      <c r="Z959" s="376" t="n">
        <f aca="false">+[2]data1cf!Y959</f>
        <v>9320.2555496387</v>
      </c>
      <c r="AA959" s="376" t="n">
        <f aca="false">+[2]data1cf!Z959</f>
        <v>8796.35721675829</v>
      </c>
      <c r="AB959" s="376"/>
      <c r="AC959" s="377" t="n">
        <f aca="false">XNPV(0.1,B959:AA959,$B$1:$AA$1)</f>
        <v>40106.0825486188</v>
      </c>
      <c r="AD959" s="377" t="n">
        <f aca="false">SUMPRODUCT(B959:AA959,$B$1010:$AA$1010)</f>
        <v>73654.0182942535</v>
      </c>
      <c r="AE959" s="378" t="n">
        <f aca="false">SUMPRODUCT(B959:AA959,$B$1012:$AA$1012)</f>
        <v>54340.0683930014</v>
      </c>
      <c r="AF959" s="379" t="n">
        <f aca="false">XIRR(B959:AA959,$B$1:$AA$1)</f>
        <v>0.158984284663425</v>
      </c>
      <c r="AG959" s="380" t="n">
        <f aca="false">1-EXP(-(1/0.25)*(AD959/ABS($AD$1010)))</f>
        <v>0.98029441197219</v>
      </c>
    </row>
    <row r="960" customFormat="false" ht="12.75" hidden="false" customHeight="false" outlineLevel="0" collapsed="false">
      <c r="A960" s="371"/>
      <c r="B960" s="376" t="n">
        <f aca="false">+[2]data1cf!A960</f>
        <v>-116052.884786802</v>
      </c>
      <c r="C960" s="376" t="n">
        <f aca="false">+[2]data1cf!B960</f>
        <v>16063.1307954426</v>
      </c>
      <c r="D960" s="376" t="n">
        <f aca="false">+[2]data1cf!C960</f>
        <v>25051.9808754588</v>
      </c>
      <c r="E960" s="376" t="n">
        <f aca="false">+[2]data1cf!D960</f>
        <v>23628.1583764251</v>
      </c>
      <c r="F960" s="376" t="n">
        <f aca="false">+[2]data1cf!E960</f>
        <v>21919.9659203636</v>
      </c>
      <c r="G960" s="376" t="n">
        <f aca="false">+[2]data1cf!F960</f>
        <v>20756.7485961171</v>
      </c>
      <c r="H960" s="376" t="n">
        <f aca="false">+[2]data1cf!G960</f>
        <v>19295.2685270438</v>
      </c>
      <c r="I960" s="376" t="n">
        <f aca="false">+[2]data1cf!H960</f>
        <v>18138.8010574686</v>
      </c>
      <c r="J960" s="376" t="n">
        <f aca="false">+[2]data1cf!I960</f>
        <v>17347.9198959673</v>
      </c>
      <c r="K960" s="376" t="n">
        <f aca="false">+[2]data1cf!J960</f>
        <v>16657.0567896553</v>
      </c>
      <c r="L960" s="376" t="n">
        <f aca="false">+[2]data1cf!K960</f>
        <v>15778.9598943647</v>
      </c>
      <c r="M960" s="376" t="n">
        <f aca="false">+[2]data1cf!L960</f>
        <v>15012.1627408982</v>
      </c>
      <c r="N960" s="376" t="n">
        <f aca="false">+[2]data1cf!M960</f>
        <v>14210.0937207583</v>
      </c>
      <c r="O960" s="376" t="n">
        <f aca="false">+[2]data1cf!N960</f>
        <v>13508.3514976868</v>
      </c>
      <c r="P960" s="376" t="n">
        <f aca="false">+[2]data1cf!O960</f>
        <v>14620.4976285427</v>
      </c>
      <c r="Q960" s="376" t="n">
        <f aca="false">+[2]data1cf!P960</f>
        <v>16008.2793505401</v>
      </c>
      <c r="R960" s="376" t="n">
        <f aca="false">+[2]data1cf!Q960</f>
        <v>14356.4197975194</v>
      </c>
      <c r="S960" s="376" t="n">
        <f aca="false">+[2]data1cf!R960</f>
        <v>10424.2441554489</v>
      </c>
      <c r="T960" s="376" t="n">
        <f aca="false">+[2]data1cf!S960</f>
        <v>9819.79777460473</v>
      </c>
      <c r="U960" s="376" t="n">
        <f aca="false">+[2]data1cf!T960</f>
        <v>9215.38110189552</v>
      </c>
      <c r="V960" s="376" t="n">
        <f aca="false">+[2]data1cf!U960</f>
        <v>8610.99502856535</v>
      </c>
      <c r="W960" s="376" t="n">
        <f aca="false">+[2]data1cf!V960</f>
        <v>12295.2587770071</v>
      </c>
      <c r="X960" s="376" t="n">
        <f aca="false">+[2]data1cf!W960</f>
        <v>11690.9366839186</v>
      </c>
      <c r="Y960" s="376" t="n">
        <f aca="false">+[2]data1cf!X960</f>
        <v>11086.6480275977</v>
      </c>
      <c r="Z960" s="376" t="n">
        <f aca="false">+[2]data1cf!Y960</f>
        <v>10482.3938111475</v>
      </c>
      <c r="AA960" s="376" t="n">
        <f aca="false">+[2]data1cf!Z960</f>
        <v>9878.1750677641</v>
      </c>
      <c r="AB960" s="376"/>
      <c r="AC960" s="377" t="n">
        <f aca="false">XNPV(0.1,B960:AA960,$B$1:$AA$1)</f>
        <v>43662.5301796867</v>
      </c>
      <c r="AD960" s="377" t="n">
        <f aca="false">SUMPRODUCT(B960:AA960,$B$1010:$AA$1010)</f>
        <v>81733.0367188358</v>
      </c>
      <c r="AE960" s="378" t="n">
        <f aca="false">SUMPRODUCT(B960:AA960,$B$1012:$AA$1012)</f>
        <v>59848.3040248702</v>
      </c>
      <c r="AF960" s="379" t="n">
        <f aca="false">XIRR(B960:AA960,$B$1:$AA$1)</f>
        <v>0.155876156286582</v>
      </c>
      <c r="AG960" s="380" t="n">
        <f aca="false">1-EXP(-(1/0.25)*(AD960/ABS($AD$1010)))</f>
        <v>0.987190711312841</v>
      </c>
    </row>
    <row r="961" customFormat="false" ht="12.75" hidden="false" customHeight="false" outlineLevel="0" collapsed="false">
      <c r="A961" s="371"/>
      <c r="B961" s="376" t="n">
        <f aca="false">+[2]data1cf!A961</f>
        <v>-92325.3871602492</v>
      </c>
      <c r="C961" s="376" t="n">
        <f aca="false">+[2]data1cf!B961</f>
        <v>13216.9535264045</v>
      </c>
      <c r="D961" s="376" t="n">
        <f aca="false">+[2]data1cf!C961</f>
        <v>20333.0554457492</v>
      </c>
      <c r="E961" s="376" t="n">
        <f aca="false">+[2]data1cf!D961</f>
        <v>19225.1094322068</v>
      </c>
      <c r="F961" s="376" t="n">
        <f aca="false">+[2]data1cf!E961</f>
        <v>17794.1051603904</v>
      </c>
      <c r="G961" s="376" t="n">
        <f aca="false">+[2]data1cf!F961</f>
        <v>16869.9986079399</v>
      </c>
      <c r="H961" s="376" t="n">
        <f aca="false">+[2]data1cf!G961</f>
        <v>15706.0381255906</v>
      </c>
      <c r="I961" s="376" t="n">
        <f aca="false">+[2]data1cf!H961</f>
        <v>14786.0152665043</v>
      </c>
      <c r="J961" s="376" t="n">
        <f aca="false">+[2]data1cf!I961</f>
        <v>14156.8330659283</v>
      </c>
      <c r="K961" s="376" t="n">
        <f aca="false">+[2]data1cf!J961</f>
        <v>13608.5450219536</v>
      </c>
      <c r="L961" s="376" t="n">
        <f aca="false">+[2]data1cf!K961</f>
        <v>12908.6534980268</v>
      </c>
      <c r="M961" s="376" t="n">
        <f aca="false">+[2]data1cf!L961</f>
        <v>12298.6312293239</v>
      </c>
      <c r="N961" s="376" t="n">
        <f aca="false">+[2]data1cf!M961</f>
        <v>11660.5485745954</v>
      </c>
      <c r="O961" s="376" t="n">
        <f aca="false">+[2]data1cf!N961</f>
        <v>11103.6496861669</v>
      </c>
      <c r="P961" s="376" t="n">
        <f aca="false">+[2]data1cf!O961</f>
        <v>11987.0436871287</v>
      </c>
      <c r="Q961" s="376" t="n">
        <f aca="false">+[2]data1cf!P961</f>
        <v>13091.0876323758</v>
      </c>
      <c r="R961" s="376" t="n">
        <f aca="false">+[2]data1cf!Q961</f>
        <v>11776.9576730287</v>
      </c>
      <c r="S961" s="376" t="n">
        <f aca="false">+[2]data1cf!R961</f>
        <v>8648.7317852949</v>
      </c>
      <c r="T961" s="376" t="n">
        <f aca="false">+[2]data1cf!S961</f>
        <v>8167.86699480245</v>
      </c>
      <c r="U961" s="376" t="n">
        <f aca="false">+[2]data1cf!T961</f>
        <v>7687.02583849253</v>
      </c>
      <c r="V961" s="376" t="n">
        <f aca="false">+[2]data1cf!U961</f>
        <v>7206.20902539065</v>
      </c>
      <c r="W961" s="376" t="n">
        <f aca="false">+[2]data1cf!V961</f>
        <v>10137.2096429129</v>
      </c>
      <c r="X961" s="376" t="n">
        <f aca="false">+[2]data1cf!W961</f>
        <v>9656.44372902467</v>
      </c>
      <c r="Y961" s="376" t="n">
        <f aca="false">+[2]data1cf!X961</f>
        <v>9175.70441561712</v>
      </c>
      <c r="Z961" s="376" t="n">
        <f aca="false">+[2]data1cf!Y961</f>
        <v>8694.99250070467</v>
      </c>
      <c r="AA961" s="376" t="n">
        <f aca="false">+[2]data1cf!Z961</f>
        <v>8214.30880624218</v>
      </c>
      <c r="AB961" s="376"/>
      <c r="AC961" s="377" t="n">
        <f aca="false">XNPV(0.1,B961:AA961,$B$1:$AA$1)</f>
        <v>38132.6910252214</v>
      </c>
      <c r="AD961" s="377" t="n">
        <f aca="false">SUMPRODUCT(B961:AA961,$B$1010:$AA$1010)</f>
        <v>69240.0374157153</v>
      </c>
      <c r="AE961" s="378" t="n">
        <f aca="false">SUMPRODUCT(B961:AA961,$B$1012:$AA$1012)</f>
        <v>51312.2173487814</v>
      </c>
      <c r="AF961" s="379" t="n">
        <f aca="false">XIRR(B961:AA961,$B$1:$AA$1)</f>
        <v>0.160964107241383</v>
      </c>
      <c r="AG961" s="380" t="n">
        <f aca="false">1-EXP(-(1/0.25)*(AD961/ABS($AD$1010)))</f>
        <v>0.975065983751346</v>
      </c>
    </row>
    <row r="962" customFormat="false" ht="12.75" hidden="false" customHeight="false" outlineLevel="0" collapsed="false">
      <c r="A962" s="371"/>
      <c r="B962" s="376" t="n">
        <f aca="false">+[2]data1cf!A962</f>
        <v>-97553.9500494625</v>
      </c>
      <c r="C962" s="376" t="n">
        <f aca="false">+[2]data1cf!B962</f>
        <v>13784.8217589523</v>
      </c>
      <c r="D962" s="376" t="n">
        <f aca="false">+[2]data1cf!C962</f>
        <v>21426.8291988713</v>
      </c>
      <c r="E962" s="376" t="n">
        <f aca="false">+[2]data1cf!D962</f>
        <v>20160.867529897</v>
      </c>
      <c r="F962" s="376" t="n">
        <f aca="false">+[2]data1cf!E962</f>
        <v>18703.2748838557</v>
      </c>
      <c r="G962" s="376" t="n">
        <f aca="false">+[2]data1cf!F962</f>
        <v>17726.4781688141</v>
      </c>
      <c r="H962" s="376" t="n">
        <f aca="false">+[2]data1cf!G962</f>
        <v>16496.9566275431</v>
      </c>
      <c r="I962" s="376" t="n">
        <f aca="false">+[2]data1cf!H962</f>
        <v>15524.8311179702</v>
      </c>
      <c r="J962" s="376" t="n">
        <f aca="false">+[2]data1cf!I962</f>
        <v>14860.0171285042</v>
      </c>
      <c r="K962" s="376" t="n">
        <f aca="false">+[2]data1cf!J962</f>
        <v>14280.3114149717</v>
      </c>
      <c r="L962" s="376" t="n">
        <f aca="false">+[2]data1cf!K962</f>
        <v>13541.1507693686</v>
      </c>
      <c r="M962" s="376" t="n">
        <f aca="false">+[2]data1cf!L962</f>
        <v>12896.5817752867</v>
      </c>
      <c r="N962" s="376" t="n">
        <f aca="false">+[2]data1cf!M962</f>
        <v>12222.3632819619</v>
      </c>
      <c r="O962" s="376" t="n">
        <f aca="false">+[2]data1cf!N962</f>
        <v>11633.5468902136</v>
      </c>
      <c r="P962" s="376" t="n">
        <f aca="false">+[2]data1cf!O962</f>
        <v>12567.3484358739</v>
      </c>
      <c r="Q962" s="376" t="n">
        <f aca="false">+[2]data1cf!P962</f>
        <v>13733.9164969437</v>
      </c>
      <c r="R962" s="376" t="n">
        <f aca="false">+[2]data1cf!Q962</f>
        <v>12345.3648498205</v>
      </c>
      <c r="S962" s="376" t="n">
        <f aca="false">+[2]data1cf!R962</f>
        <v>9039.98155946146</v>
      </c>
      <c r="T962" s="376" t="n">
        <f aca="false">+[2]data1cf!S962</f>
        <v>8531.88447809397</v>
      </c>
      <c r="U962" s="376" t="n">
        <f aca="false">+[2]data1cf!T962</f>
        <v>8023.81236935788</v>
      </c>
      <c r="V962" s="376" t="n">
        <f aca="false">+[2]data1cf!U962</f>
        <v>7515.76598243215</v>
      </c>
      <c r="W962" s="376" t="n">
        <f aca="false">+[2]data1cf!V962</f>
        <v>10612.754759099</v>
      </c>
      <c r="X962" s="376" t="n">
        <f aca="false">+[2]data1cf!W962</f>
        <v>10104.7621539065</v>
      </c>
      <c r="Y962" s="376" t="n">
        <f aca="false">+[2]data1cf!X962</f>
        <v>9596.79765563074</v>
      </c>
      <c r="Z962" s="376" t="n">
        <f aca="false">+[2]data1cf!Y962</f>
        <v>9088.86210747913</v>
      </c>
      <c r="AA962" s="376" t="n">
        <f aca="false">+[2]data1cf!Z962</f>
        <v>8580.95637795542</v>
      </c>
      <c r="AB962" s="376"/>
      <c r="AC962" s="377" t="n">
        <f aca="false">XNPV(0.1,B962:AA962,$B$1:$AA$1)</f>
        <v>39315.9596999827</v>
      </c>
      <c r="AD962" s="377" t="n">
        <f aca="false">SUMPRODUCT(B962:AA962,$B$1010:$AA$1010)</f>
        <v>71955.8034385121</v>
      </c>
      <c r="AE962" s="378" t="n">
        <f aca="false">SUMPRODUCT(B962:AA962,$B$1012:$AA$1012)</f>
        <v>53156.8182465004</v>
      </c>
      <c r="AF962" s="379" t="n">
        <f aca="false">XIRR(B962:AA962,$B$1:$AA$1)</f>
        <v>0.159566210546254</v>
      </c>
      <c r="AG962" s="380" t="n">
        <f aca="false">1-EXP(-(1/0.25)*(AD962/ABS($AD$1010)))</f>
        <v>0.978427004501363</v>
      </c>
    </row>
    <row r="963" customFormat="false" ht="12.75" hidden="false" customHeight="false" outlineLevel="0" collapsed="false">
      <c r="A963" s="371"/>
      <c r="B963" s="376" t="n">
        <f aca="false">+[2]data1cf!A963</f>
        <v>-92041.9200612937</v>
      </c>
      <c r="C963" s="376" t="n">
        <f aca="false">+[2]data1cf!B963</f>
        <v>13156.4083372459</v>
      </c>
      <c r="D963" s="376" t="n">
        <f aca="false">+[2]data1cf!C963</f>
        <v>20306.594339886</v>
      </c>
      <c r="E963" s="376" t="n">
        <f aca="false">+[2]data1cf!D963</f>
        <v>19101.7007846082</v>
      </c>
      <c r="F963" s="376" t="n">
        <f aca="false">+[2]data1cf!E963</f>
        <v>17744.8144261238</v>
      </c>
      <c r="G963" s="376" t="n">
        <f aca="false">+[2]data1cf!F963</f>
        <v>16823.5644765007</v>
      </c>
      <c r="H963" s="376" t="n">
        <f aca="false">+[2]data1cf!G963</f>
        <v>15663.1583940068</v>
      </c>
      <c r="I963" s="376" t="n">
        <f aca="false">+[2]data1cf!H963</f>
        <v>14745.9602857161</v>
      </c>
      <c r="J963" s="376" t="n">
        <f aca="false">+[2]data1cf!I963</f>
        <v>14118.7098664041</v>
      </c>
      <c r="K963" s="376" t="n">
        <f aca="false">+[2]data1cf!J963</f>
        <v>13572.125134761</v>
      </c>
      <c r="L963" s="376" t="n">
        <f aca="false">+[2]data1cf!K963</f>
        <v>12874.3625904862</v>
      </c>
      <c r="M963" s="376" t="n">
        <f aca="false">+[2]data1cf!L963</f>
        <v>12266.2132762124</v>
      </c>
      <c r="N963" s="376" t="n">
        <f aca="false">+[2]data1cf!M963</f>
        <v>11630.089729857</v>
      </c>
      <c r="O963" s="376" t="n">
        <f aca="false">+[2]data1cf!N963</f>
        <v>11074.9212523011</v>
      </c>
      <c r="P963" s="376" t="n">
        <f aca="false">+[2]data1cf!O963</f>
        <v>11955.5824028098</v>
      </c>
      <c r="Q963" s="376" t="n">
        <f aca="false">+[2]data1cf!P963</f>
        <v>13056.236596398</v>
      </c>
      <c r="R963" s="376" t="n">
        <f aca="false">+[2]data1cf!Q963</f>
        <v>11746.1414168518</v>
      </c>
      <c r="S963" s="376" t="n">
        <f aca="false">+[2]data1cf!R963</f>
        <v>8627.52013674063</v>
      </c>
      <c r="T963" s="376" t="n">
        <f aca="false">+[2]data1cf!S963</f>
        <v>8148.13174782462</v>
      </c>
      <c r="U963" s="376" t="n">
        <f aca="false">+[2]data1cf!T963</f>
        <v>7668.76692052703</v>
      </c>
      <c r="V963" s="376" t="n">
        <f aca="false">+[2]data1cf!U963</f>
        <v>7189.42636169638</v>
      </c>
      <c r="W963" s="376" t="n">
        <f aca="false">+[2]data1cf!V963</f>
        <v>10111.4279133317</v>
      </c>
      <c r="X963" s="376" t="n">
        <f aca="false">+[2]data1cf!W963</f>
        <v>9632.13809743865</v>
      </c>
      <c r="Y963" s="376" t="n">
        <f aca="false">+[2]data1cf!X963</f>
        <v>9152.87480035464</v>
      </c>
      <c r="Z963" s="376" t="n">
        <f aca="false">+[2]data1cf!Y963</f>
        <v>8673.638817644</v>
      </c>
      <c r="AA963" s="376" t="n">
        <f aca="false">+[2]data1cf!Z963</f>
        <v>8194.43096873792</v>
      </c>
      <c r="AB963" s="376"/>
      <c r="AC963" s="377" t="n">
        <f aca="false">XNPV(0.1,B963:AA963,$B$1:$AA$1)</f>
        <v>38014.0302270949</v>
      </c>
      <c r="AD963" s="377" t="n">
        <f aca="false">SUMPRODUCT(B963:AA963,$B$1010:$AA$1010)</f>
        <v>69032.2030244764</v>
      </c>
      <c r="AE963" s="378" t="n">
        <f aca="false">SUMPRODUCT(B963:AA963,$B$1012:$AA$1012)</f>
        <v>51154.1372243963</v>
      </c>
      <c r="AF963" s="379" t="n">
        <f aca="false">XIRR(B963:AA963,$B$1:$AA$1)</f>
        <v>0.160939386648467</v>
      </c>
      <c r="AG963" s="380" t="n">
        <f aca="false">1-EXP(-(1/0.25)*(AD963/ABS($AD$1010)))</f>
        <v>0.974788162022232</v>
      </c>
    </row>
    <row r="964" customFormat="false" ht="12.75" hidden="false" customHeight="false" outlineLevel="0" collapsed="false">
      <c r="A964" s="371"/>
      <c r="B964" s="376" t="n">
        <f aca="false">+[2]data1cf!A964</f>
        <v>-114998.219782767</v>
      </c>
      <c r="C964" s="376" t="n">
        <f aca="false">+[2]data1cf!B964</f>
        <v>15911.3127639196</v>
      </c>
      <c r="D964" s="376" t="n">
        <f aca="false">+[2]data1cf!C964</f>
        <v>24791.8260353787</v>
      </c>
      <c r="E964" s="376" t="n">
        <f aca="false">+[2]data1cf!D964</f>
        <v>23449.8309179833</v>
      </c>
      <c r="F964" s="376" t="n">
        <f aca="false">+[2]data1cf!E964</f>
        <v>21736.5752812177</v>
      </c>
      <c r="G964" s="376" t="n">
        <f aca="false">+[2]data1cf!F964</f>
        <v>20583.9862064002</v>
      </c>
      <c r="H964" s="376" t="n">
        <f aca="false">+[2]data1cf!G964</f>
        <v>19135.7306037697</v>
      </c>
      <c r="I964" s="376" t="n">
        <f aca="false">+[2]data1cf!H964</f>
        <v>17989.7728752553</v>
      </c>
      <c r="J964" s="376" t="n">
        <f aca="false">+[2]data1cf!I964</f>
        <v>17206.0790808317</v>
      </c>
      <c r="K964" s="376" t="n">
        <f aca="false">+[2]data1cf!J964</f>
        <v>16521.5533022506</v>
      </c>
      <c r="L964" s="376" t="n">
        <f aca="false">+[2]data1cf!K964</f>
        <v>15651.3774684923</v>
      </c>
      <c r="M964" s="376" t="n">
        <f aca="false">+[2]data1cf!L964</f>
        <v>14891.5488115388</v>
      </c>
      <c r="N964" s="376" t="n">
        <f aca="false">+[2]data1cf!M964</f>
        <v>14096.7688314595</v>
      </c>
      <c r="O964" s="376" t="n">
        <f aca="false">+[2]data1cf!N964</f>
        <v>13401.4647586945</v>
      </c>
      <c r="P964" s="376" t="n">
        <f aca="false">+[2]data1cf!O964</f>
        <v>14503.4430720336</v>
      </c>
      <c r="Q964" s="376" t="n">
        <f aca="false">+[2]data1cf!P964</f>
        <v>15878.6129161089</v>
      </c>
      <c r="R964" s="376" t="n">
        <f aca="false">+[2]data1cf!Q964</f>
        <v>14241.7651266075</v>
      </c>
      <c r="S964" s="376" t="n">
        <f aca="false">+[2]data1cf!R964</f>
        <v>10345.324296705</v>
      </c>
      <c r="T964" s="376" t="n">
        <f aca="false">+[2]data1cf!S964</f>
        <v>9746.37100158521</v>
      </c>
      <c r="U964" s="376" t="n">
        <f aca="false">+[2]data1cf!T964</f>
        <v>9147.44714461888</v>
      </c>
      <c r="V964" s="376" t="n">
        <f aca="false">+[2]data1cf!U964</f>
        <v>8548.55360895064</v>
      </c>
      <c r="W964" s="376" t="n">
        <f aca="false">+[2]data1cf!V964</f>
        <v>12199.3355180718</v>
      </c>
      <c r="X964" s="376" t="n">
        <f aca="false">+[2]data1cf!W964</f>
        <v>11600.5053812058</v>
      </c>
      <c r="Y964" s="376" t="n">
        <f aca="false">+[2]data1cf!X964</f>
        <v>11001.7083772409</v>
      </c>
      <c r="Z964" s="376" t="n">
        <f aca="false">+[2]data1cf!Y964</f>
        <v>10402.9455001641</v>
      </c>
      <c r="AA964" s="376" t="n">
        <f aca="false">+[2]data1cf!Z964</f>
        <v>9804.21777378219</v>
      </c>
      <c r="AB964" s="376"/>
      <c r="AC964" s="377" t="n">
        <f aca="false">XNPV(0.1,B964:AA964,$B$1:$AA$1)</f>
        <v>43365.139508713</v>
      </c>
      <c r="AD964" s="377" t="n">
        <f aca="false">SUMPRODUCT(B964:AA964,$B$1010:$AA$1010)</f>
        <v>81123.142626683</v>
      </c>
      <c r="AE964" s="378" t="n">
        <f aca="false">SUMPRODUCT(B964:AA964,$B$1012:$AA$1012)</f>
        <v>59415.4587107396</v>
      </c>
      <c r="AF964" s="379" t="n">
        <f aca="false">XIRR(B964:AA964,$B$1:$AA$1)</f>
        <v>0.155974933668749</v>
      </c>
      <c r="AG964" s="380" t="n">
        <f aca="false">1-EXP(-(1/0.25)*(AD964/ABS($AD$1010)))</f>
        <v>0.986767353456312</v>
      </c>
    </row>
    <row r="965" customFormat="false" ht="12.75" hidden="false" customHeight="false" outlineLevel="0" collapsed="false">
      <c r="A965" s="371"/>
      <c r="B965" s="376" t="n">
        <f aca="false">+[2]data1cf!A965</f>
        <v>-93905.5064461038</v>
      </c>
      <c r="C965" s="376" t="n">
        <f aca="false">+[2]data1cf!B965</f>
        <v>13378.6024089343</v>
      </c>
      <c r="D965" s="376" t="n">
        <f aca="false">+[2]data1cf!C965</f>
        <v>20665.781038343</v>
      </c>
      <c r="E965" s="376" t="n">
        <f aca="false">+[2]data1cf!D965</f>
        <v>19427.2438684889</v>
      </c>
      <c r="F965" s="376" t="n">
        <f aca="false">+[2]data1cf!E965</f>
        <v>18068.8645244074</v>
      </c>
      <c r="G965" s="376" t="n">
        <f aca="false">+[2]data1cf!F965</f>
        <v>17128.8345253331</v>
      </c>
      <c r="H965" s="376" t="n">
        <f aca="false">+[2]data1cf!G965</f>
        <v>15945.0608943618</v>
      </c>
      <c r="I965" s="376" t="n">
        <f aca="false">+[2]data1cf!H965</f>
        <v>15009.2921401563</v>
      </c>
      <c r="J965" s="376" t="n">
        <f aca="false">+[2]data1cf!I965</f>
        <v>14369.3416887229</v>
      </c>
      <c r="K965" s="376" t="n">
        <f aca="false">+[2]data1cf!J965</f>
        <v>13811.5589391022</v>
      </c>
      <c r="L965" s="376" t="n">
        <f aca="false">+[2]data1cf!K965</f>
        <v>13099.7999292497</v>
      </c>
      <c r="M965" s="376" t="n">
        <f aca="false">+[2]data1cf!L965</f>
        <v>12479.3373257567</v>
      </c>
      <c r="N965" s="376" t="n">
        <f aca="false">+[2]data1cf!M965</f>
        <v>11830.3340917627</v>
      </c>
      <c r="O965" s="376" t="n">
        <f aca="false">+[2]data1cf!N965</f>
        <v>11263.7894433767</v>
      </c>
      <c r="P965" s="376" t="n">
        <f aca="false">+[2]data1cf!O965</f>
        <v>12162.4170630629</v>
      </c>
      <c r="Q965" s="376" t="n">
        <f aca="false">+[2]data1cf!P965</f>
        <v>13285.3563650907</v>
      </c>
      <c r="R965" s="376" t="n">
        <f aca="false">+[2]data1cf!Q965</f>
        <v>11948.7354944487</v>
      </c>
      <c r="S965" s="376" t="n">
        <f aca="false">+[2]data1cf!R965</f>
        <v>8766.97102748177</v>
      </c>
      <c r="T965" s="376" t="n">
        <f aca="false">+[2]data1cf!S965</f>
        <v>8277.87639086879</v>
      </c>
      <c r="U965" s="376" t="n">
        <f aca="false">+[2]data1cf!T965</f>
        <v>7788.8057929298</v>
      </c>
      <c r="V965" s="376" t="n">
        <f aca="false">+[2]data1cf!U965</f>
        <v>7299.759954825</v>
      </c>
      <c r="W965" s="376" t="n">
        <f aca="false">+[2]data1cf!V965</f>
        <v>10280.9237045587</v>
      </c>
      <c r="X965" s="376" t="n">
        <f aca="false">+[2]data1cf!W965</f>
        <v>9791.92963679127</v>
      </c>
      <c r="Y965" s="376" t="n">
        <f aca="false">+[2]data1cf!X965</f>
        <v>9302.96262476313</v>
      </c>
      <c r="Z965" s="376" t="n">
        <f aca="false">+[2]data1cf!Y965</f>
        <v>8814.02348014652</v>
      </c>
      <c r="AA965" s="376" t="n">
        <f aca="false">+[2]data1cf!Z965</f>
        <v>8325.11303896379</v>
      </c>
      <c r="AB965" s="376"/>
      <c r="AC965" s="377" t="n">
        <f aca="false">XNPV(0.1,B965:AA965,$B$1:$AA$1)</f>
        <v>38422.4390435752</v>
      </c>
      <c r="AD965" s="377" t="n">
        <f aca="false">SUMPRODUCT(B965:AA965,$B$1010:$AA$1010)</f>
        <v>69984.570326222</v>
      </c>
      <c r="AE965" s="378" t="n">
        <f aca="false">SUMPRODUCT(B965:AA965,$B$1012:$AA$1012)</f>
        <v>51796.9285723553</v>
      </c>
      <c r="AF965" s="379" t="n">
        <f aca="false">XIRR(B965:AA965,$B$1:$AA$1)</f>
        <v>0.160399455664562</v>
      </c>
      <c r="AG965" s="380" t="n">
        <f aca="false">1-EXP(-(1/0.25)*(AD965/ABS($AD$1010)))</f>
        <v>0.976036344599501</v>
      </c>
    </row>
    <row r="966" customFormat="false" ht="12.75" hidden="false" customHeight="false" outlineLevel="0" collapsed="false">
      <c r="A966" s="371"/>
      <c r="B966" s="376" t="n">
        <f aca="false">+[2]data1cf!A966</f>
        <v>-97013.9467390348</v>
      </c>
      <c r="C966" s="376" t="n">
        <f aca="false">+[2]data1cf!B966</f>
        <v>13754.5393054555</v>
      </c>
      <c r="D966" s="376" t="n">
        <f aca="false">+[2]data1cf!C966</f>
        <v>21305.7962115228</v>
      </c>
      <c r="E966" s="376" t="n">
        <f aca="false">+[2]data1cf!D966</f>
        <v>20157.6761212617</v>
      </c>
      <c r="F966" s="376" t="n">
        <f aca="false">+[2]data1cf!E966</f>
        <v>18609.3762981804</v>
      </c>
      <c r="G966" s="376" t="n">
        <f aca="false">+[2]data1cf!F966</f>
        <v>17638.0213962772</v>
      </c>
      <c r="H966" s="376" t="n">
        <f aca="false">+[2]data1cf!G966</f>
        <v>16415.2709677581</v>
      </c>
      <c r="I966" s="376" t="n">
        <f aca="false">+[2]data1cf!H966</f>
        <v>15448.526593373</v>
      </c>
      <c r="J966" s="376" t="n">
        <f aca="false">+[2]data1cf!I966</f>
        <v>14787.3926369036</v>
      </c>
      <c r="K966" s="376" t="n">
        <f aca="false">+[2]data1cf!J966</f>
        <v>14210.9317242708</v>
      </c>
      <c r="L966" s="376" t="n">
        <f aca="false">+[2]data1cf!K966</f>
        <v>13475.8267735407</v>
      </c>
      <c r="M966" s="376" t="n">
        <f aca="false">+[2]data1cf!L966</f>
        <v>12834.8257476489</v>
      </c>
      <c r="N966" s="376" t="n">
        <f aca="false">+[2]data1cf!M966</f>
        <v>12164.3393453176</v>
      </c>
      <c r="O966" s="376" t="n">
        <f aca="false">+[2]data1cf!N966</f>
        <v>11578.8193770452</v>
      </c>
      <c r="P966" s="376" t="n">
        <f aca="false">+[2]data1cf!O966</f>
        <v>12507.4148571795</v>
      </c>
      <c r="Q966" s="376" t="n">
        <f aca="false">+[2]data1cf!P966</f>
        <v>13667.5254594329</v>
      </c>
      <c r="R966" s="376" t="n">
        <f aca="false">+[2]data1cf!Q966</f>
        <v>12286.6600462938</v>
      </c>
      <c r="S966" s="376" t="n">
        <f aca="false">+[2]data1cf!R966</f>
        <v>8999.57348218849</v>
      </c>
      <c r="T966" s="376" t="n">
        <f aca="false">+[2]data1cf!S966</f>
        <v>8494.28893794346</v>
      </c>
      <c r="U966" s="376" t="n">
        <f aca="false">+[2]data1cf!T966</f>
        <v>7989.02922809553</v>
      </c>
      <c r="V966" s="376" t="n">
        <f aca="false">+[2]data1cf!U966</f>
        <v>7483.7950976766</v>
      </c>
      <c r="W966" s="376" t="n">
        <f aca="false">+[2]data1cf!V966</f>
        <v>10563.6407018639</v>
      </c>
      <c r="X966" s="376" t="n">
        <f aca="false">+[2]data1cf!W966</f>
        <v>10058.4600554731</v>
      </c>
      <c r="Y966" s="376" t="n">
        <f aca="false">+[2]data1cf!X966</f>
        <v>9553.30736041499</v>
      </c>
      <c r="Z966" s="376" t="n">
        <f aca="false">+[2]data1cf!Y966</f>
        <v>9048.18345522963</v>
      </c>
      <c r="AA966" s="376" t="n">
        <f aca="false">+[2]data1cf!Z966</f>
        <v>8543.08920361316</v>
      </c>
      <c r="AB966" s="376"/>
      <c r="AC966" s="377" t="n">
        <f aca="false">XNPV(0.1,B966:AA966,$B$1:$AA$1)</f>
        <v>39283.0681447562</v>
      </c>
      <c r="AD966" s="377" t="n">
        <f aca="false">SUMPRODUCT(B966:AA966,$B$1010:$AA$1010)</f>
        <v>71774.5838343409</v>
      </c>
      <c r="AE966" s="378" t="n">
        <f aca="false">SUMPRODUCT(B966:AA966,$B$1012:$AA$1012)</f>
        <v>53061.4712037539</v>
      </c>
      <c r="AF966" s="379" t="n">
        <f aca="false">XIRR(B966:AA966,$B$1:$AA$1)</f>
        <v>0.159866576664526</v>
      </c>
      <c r="AG966" s="380" t="n">
        <f aca="false">1-EXP(-(1/0.25)*(AD966/ABS($AD$1010)))</f>
        <v>0.978217562619311</v>
      </c>
    </row>
    <row r="967" customFormat="false" ht="12.75" hidden="false" customHeight="false" outlineLevel="0" collapsed="false">
      <c r="A967" s="371"/>
      <c r="B967" s="376" t="n">
        <f aca="false">+[2]data1cf!A967</f>
        <v>-110551.081143299</v>
      </c>
      <c r="C967" s="376" t="n">
        <f aca="false">+[2]data1cf!B967</f>
        <v>15362.8798096813</v>
      </c>
      <c r="D967" s="376" t="n">
        <f aca="false">+[2]data1cf!C967</f>
        <v>23930.1697983627</v>
      </c>
      <c r="E967" s="376" t="n">
        <f aca="false">+[2]data1cf!D967</f>
        <v>22598.6213394264</v>
      </c>
      <c r="F967" s="376" t="n">
        <f aca="false">+[2]data1cf!E967</f>
        <v>20963.2836726577</v>
      </c>
      <c r="G967" s="376" t="n">
        <f aca="false">+[2]data1cf!F967</f>
        <v>19855.5100591713</v>
      </c>
      <c r="H967" s="376" t="n">
        <f aca="false">+[2]data1cf!G967</f>
        <v>18463.0172205264</v>
      </c>
      <c r="I967" s="376" t="n">
        <f aca="false">+[2]data1cf!H967</f>
        <v>17361.3752466671</v>
      </c>
      <c r="J967" s="376" t="n">
        <f aca="false">+[2]data1cf!I967</f>
        <v>16607.9879644772</v>
      </c>
      <c r="K967" s="376" t="n">
        <f aca="false">+[2]data1cf!J967</f>
        <v>15950.1843914453</v>
      </c>
      <c r="L967" s="376" t="n">
        <f aca="false">+[2]data1cf!K967</f>
        <v>15113.4087925211</v>
      </c>
      <c r="M967" s="376" t="n">
        <f aca="false">+[2]data1cf!L967</f>
        <v>14382.9637502539</v>
      </c>
      <c r="N967" s="376" t="n">
        <f aca="false">+[2]data1cf!M967</f>
        <v>13618.9190003893</v>
      </c>
      <c r="O967" s="376" t="n">
        <f aca="false">+[2]data1cf!N967</f>
        <v>12950.7622652954</v>
      </c>
      <c r="P967" s="376" t="n">
        <f aca="false">+[2]data1cf!O967</f>
        <v>14009.8665911739</v>
      </c>
      <c r="Q967" s="376" t="n">
        <f aca="false">+[2]data1cf!P967</f>
        <v>15331.8567341985</v>
      </c>
      <c r="R967" s="376" t="n">
        <f aca="false">+[2]data1cf!Q967</f>
        <v>13758.3080902436</v>
      </c>
      <c r="S967" s="376" t="n">
        <f aca="false">+[2]data1cf!R967</f>
        <v>10012.5479630841</v>
      </c>
      <c r="T967" s="376" t="n">
        <f aca="false">+[2]data1cf!S967</f>
        <v>9436.7570121031</v>
      </c>
      <c r="U967" s="376" t="n">
        <f aca="false">+[2]data1cf!T967</f>
        <v>8860.99436086191</v>
      </c>
      <c r="V967" s="376" t="n">
        <f aca="false">+[2]data1cf!U967</f>
        <v>8285.26085835269</v>
      </c>
      <c r="W967" s="376" t="n">
        <f aca="false">+[2]data1cf!V967</f>
        <v>11794.8620316069</v>
      </c>
      <c r="X967" s="376" t="n">
        <f aca="false">+[2]data1cf!W967</f>
        <v>11219.1894761814</v>
      </c>
      <c r="Y967" s="376" t="n">
        <f aca="false">+[2]data1cf!X967</f>
        <v>10643.5487723624</v>
      </c>
      <c r="Z967" s="376" t="n">
        <f aca="false">+[2]data1cf!Y967</f>
        <v>10067.940875698</v>
      </c>
      <c r="AA967" s="376" t="n">
        <f aca="false">+[2]data1cf!Z967</f>
        <v>9492.36677040289</v>
      </c>
      <c r="AB967" s="376"/>
      <c r="AC967" s="377" t="n">
        <f aca="false">XNPV(0.1,B967:AA967,$B$1:$AA$1)</f>
        <v>42314.4093079313</v>
      </c>
      <c r="AD967" s="377" t="n">
        <f aca="false">SUMPRODUCT(B967:AA967,$B$1010:$AA$1010)</f>
        <v>78765.8019277251</v>
      </c>
      <c r="AE967" s="378" t="n">
        <f aca="false">SUMPRODUCT(B967:AA967,$B$1012:$AA$1012)</f>
        <v>57800.3873774369</v>
      </c>
      <c r="AF967" s="379" t="n">
        <f aca="false">XIRR(B967:AA967,$B$1:$AA$1)</f>
        <v>0.156755017567573</v>
      </c>
      <c r="AG967" s="380" t="n">
        <f aca="false">1-EXP(-(1/0.25)*(AD967/ABS($AD$1010)))</f>
        <v>0.984995228239806</v>
      </c>
    </row>
    <row r="968" customFormat="false" ht="12.75" hidden="false" customHeight="false" outlineLevel="0" collapsed="false">
      <c r="A968" s="371"/>
      <c r="B968" s="376" t="n">
        <f aca="false">+[2]data1cf!A968</f>
        <v>-91761.0078091311</v>
      </c>
      <c r="C968" s="376" t="n">
        <f aca="false">+[2]data1cf!B968</f>
        <v>13153.6430809261</v>
      </c>
      <c r="D968" s="376" t="n">
        <f aca="false">+[2]data1cf!C968</f>
        <v>20273.9464031065</v>
      </c>
      <c r="E968" s="376" t="n">
        <f aca="false">+[2]data1cf!D968</f>
        <v>19111.1588269911</v>
      </c>
      <c r="F968" s="376" t="n">
        <f aca="false">+[2]data1cf!E968</f>
        <v>17695.9679419123</v>
      </c>
      <c r="G968" s="376" t="n">
        <f aca="false">+[2]data1cf!F968</f>
        <v>16777.5488489805</v>
      </c>
      <c r="H968" s="376" t="n">
        <f aca="false">+[2]data1cf!G968</f>
        <v>15620.6651310647</v>
      </c>
      <c r="I968" s="376" t="n">
        <f aca="false">+[2]data1cf!H968</f>
        <v>14706.266314511</v>
      </c>
      <c r="J968" s="376" t="n">
        <f aca="false">+[2]data1cf!I968</f>
        <v>14080.9302656059</v>
      </c>
      <c r="K968" s="376" t="n">
        <f aca="false">+[2]data1cf!J968</f>
        <v>13536.0334945936</v>
      </c>
      <c r="L968" s="376" t="n">
        <f aca="false">+[2]data1cf!K968</f>
        <v>12840.3807417939</v>
      </c>
      <c r="M968" s="376" t="n">
        <f aca="false">+[2]data1cf!L968</f>
        <v>12234.0875012896</v>
      </c>
      <c r="N968" s="376" t="n">
        <f aca="false">+[2]data1cf!M968</f>
        <v>11599.905406155</v>
      </c>
      <c r="O968" s="376" t="n">
        <f aca="false">+[2]data1cf!N968</f>
        <v>11046.451743536</v>
      </c>
      <c r="P968" s="376" t="n">
        <f aca="false">+[2]data1cf!O968</f>
        <v>11924.4046743661</v>
      </c>
      <c r="Q968" s="376" t="n">
        <f aca="false">+[2]data1cf!P968</f>
        <v>13021.6996676229</v>
      </c>
      <c r="R968" s="376" t="n">
        <f aca="false">+[2]data1cf!Q968</f>
        <v>11715.6029030076</v>
      </c>
      <c r="S968" s="376" t="n">
        <f aca="false">+[2]data1cf!R968</f>
        <v>8606.49966561922</v>
      </c>
      <c r="T968" s="376" t="n">
        <f aca="false">+[2]data1cf!S968</f>
        <v>8128.57437169191</v>
      </c>
      <c r="U968" s="376" t="n">
        <f aca="false">+[2]data1cf!T968</f>
        <v>7650.67256747286</v>
      </c>
      <c r="V968" s="376" t="n">
        <f aca="false">+[2]data1cf!U968</f>
        <v>7172.79495765332</v>
      </c>
      <c r="W968" s="376" t="n">
        <f aca="false">+[2]data1cf!V968</f>
        <v>10085.8785506439</v>
      </c>
      <c r="X968" s="376" t="n">
        <f aca="false">+[2]data1cf!W968</f>
        <v>9608.05152889429</v>
      </c>
      <c r="Y968" s="376" t="n">
        <f aca="false">+[2]data1cf!X968</f>
        <v>9130.25094501829</v>
      </c>
      <c r="Z968" s="376" t="n">
        <f aca="false">+[2]data1cf!Y968</f>
        <v>8652.47759215207</v>
      </c>
      <c r="AA968" s="376" t="n">
        <f aca="false">+[2]data1cf!Z968</f>
        <v>8174.73228722596</v>
      </c>
      <c r="AB968" s="376"/>
      <c r="AC968" s="377" t="n">
        <f aca="false">XNPV(0.1,B968:AA968,$B$1:$AA$1)</f>
        <v>38042.1244450027</v>
      </c>
      <c r="AD968" s="377" t="n">
        <f aca="false">SUMPRODUCT(B968:AA968,$B$1010:$AA$1010)</f>
        <v>68987.016488149</v>
      </c>
      <c r="AE968" s="378" t="n">
        <f aca="false">SUMPRODUCT(B968:AA968,$B$1012:$AA$1012)</f>
        <v>51152.0563383964</v>
      </c>
      <c r="AF968" s="379" t="n">
        <f aca="false">XIRR(B968:AA968,$B$1:$AA$1)</f>
        <v>0.161198840645904</v>
      </c>
      <c r="AG968" s="380" t="n">
        <f aca="false">1-EXP(-(1/0.25)*(AD968/ABS($AD$1010)))</f>
        <v>0.974727350622601</v>
      </c>
    </row>
    <row r="969" customFormat="false" ht="12.75" hidden="false" customHeight="false" outlineLevel="0" collapsed="false">
      <c r="A969" s="371"/>
      <c r="B969" s="376" t="n">
        <f aca="false">+[2]data1cf!A969</f>
        <v>-102635.845899306</v>
      </c>
      <c r="C969" s="376" t="n">
        <f aca="false">+[2]data1cf!B969</f>
        <v>14400.1579754198</v>
      </c>
      <c r="D969" s="376" t="n">
        <f aca="false">+[2]data1cf!C969</f>
        <v>22373.7326900218</v>
      </c>
      <c r="E969" s="376" t="n">
        <f aca="false">+[2]data1cf!D969</f>
        <v>21121.477518319</v>
      </c>
      <c r="F969" s="376" t="n">
        <f aca="false">+[2]data1cf!E969</f>
        <v>19586.9413792925</v>
      </c>
      <c r="G969" s="376" t="n">
        <f aca="false">+[2]data1cf!F969</f>
        <v>18558.9325196763</v>
      </c>
      <c r="H969" s="376" t="n">
        <f aca="false">+[2]data1cf!G969</f>
        <v>17265.6889805438</v>
      </c>
      <c r="I969" s="376" t="n">
        <f aca="false">+[2]data1cf!H969</f>
        <v>16242.922358129</v>
      </c>
      <c r="J969" s="376" t="n">
        <f aca="false">+[2]data1cf!I969</f>
        <v>15543.4760913204</v>
      </c>
      <c r="K969" s="376" t="n">
        <f aca="false">+[2]data1cf!J969</f>
        <v>14933.2340090149</v>
      </c>
      <c r="L969" s="376" t="n">
        <f aca="false">+[2]data1cf!K969</f>
        <v>14155.9057845374</v>
      </c>
      <c r="M969" s="376" t="n">
        <f aca="false">+[2]data1cf!L969</f>
        <v>13477.7591393782</v>
      </c>
      <c r="N969" s="376" t="n">
        <f aca="false">+[2]data1cf!M969</f>
        <v>12768.4184581629</v>
      </c>
      <c r="O969" s="376" t="n">
        <f aca="false">+[2]data1cf!N969</f>
        <v>12148.579884776</v>
      </c>
      <c r="P969" s="376" t="n">
        <f aca="false">+[2]data1cf!O969</f>
        <v>13131.3749871041</v>
      </c>
      <c r="Q969" s="376" t="n">
        <f aca="false">+[2]data1cf!P969</f>
        <v>14358.7132925884</v>
      </c>
      <c r="R969" s="376" t="n">
        <f aca="false">+[2]data1cf!Q969</f>
        <v>12897.8275693029</v>
      </c>
      <c r="S969" s="376" t="n">
        <f aca="false">+[2]data1cf!R969</f>
        <v>9420.25633968671</v>
      </c>
      <c r="T969" s="376" t="n">
        <f aca="false">+[2]data1cf!S969</f>
        <v>8885.69086367389</v>
      </c>
      <c r="U969" s="376" t="n">
        <f aca="false">+[2]data1cf!T969</f>
        <v>8351.15166119637</v>
      </c>
      <c r="V969" s="376" t="n">
        <f aca="false">+[2]data1cf!U969</f>
        <v>7816.63952046019</v>
      </c>
      <c r="W969" s="376" t="n">
        <f aca="false">+[2]data1cf!V969</f>
        <v>11074.9603026806</v>
      </c>
      <c r="X969" s="376" t="n">
        <f aca="false">+[2]data1cf!W969</f>
        <v>10540.5047453394</v>
      </c>
      <c r="Y969" s="376" t="n">
        <f aca="false">+[2]data1cf!X969</f>
        <v>10006.0787590937</v>
      </c>
      <c r="Z969" s="376" t="n">
        <f aca="false">+[2]data1cf!Y969</f>
        <v>9471.68323107626</v>
      </c>
      <c r="AA969" s="376" t="n">
        <f aca="false">+[2]data1cf!Z969</f>
        <v>8937.319075034</v>
      </c>
      <c r="AB969" s="376"/>
      <c r="AC969" s="377" t="n">
        <f aca="false">XNPV(0.1,B969:AA969,$B$1:$AA$1)</f>
        <v>40466.0545372704</v>
      </c>
      <c r="AD969" s="377" t="n">
        <f aca="false">SUMPRODUCT(B969:AA969,$B$1010:$AA$1010)</f>
        <v>74594.5455013464</v>
      </c>
      <c r="AE969" s="378" t="n">
        <f aca="false">SUMPRODUCT(B969:AA969,$B$1012:$AA$1012)</f>
        <v>54949.144879649</v>
      </c>
      <c r="AF969" s="379" t="n">
        <f aca="false">XIRR(B969:AA969,$B$1:$AA$1)</f>
        <v>0.158343944512096</v>
      </c>
      <c r="AG969" s="380" t="n">
        <f aca="false">1-EXP(-(1/0.25)*(AD969/ABS($AD$1010)))</f>
        <v>0.981258165136205</v>
      </c>
    </row>
    <row r="970" customFormat="false" ht="12.75" hidden="false" customHeight="false" outlineLevel="0" collapsed="false">
      <c r="A970" s="371"/>
      <c r="B970" s="376" t="n">
        <f aca="false">+[2]data1cf!A970</f>
        <v>-115112.374467886</v>
      </c>
      <c r="C970" s="376" t="n">
        <f aca="false">+[2]data1cf!B970</f>
        <v>15896.8461873561</v>
      </c>
      <c r="D970" s="376" t="n">
        <f aca="false">+[2]data1cf!C970</f>
        <v>24844.4771270397</v>
      </c>
      <c r="E970" s="376" t="n">
        <f aca="false">+[2]data1cf!D970</f>
        <v>23527.0413209419</v>
      </c>
      <c r="F970" s="376" t="n">
        <f aca="false">+[2]data1cf!E970</f>
        <v>21756.425091902</v>
      </c>
      <c r="G970" s="376" t="n">
        <f aca="false">+[2]data1cf!F970</f>
        <v>20602.6856380899</v>
      </c>
      <c r="H970" s="376" t="n">
        <f aca="false">+[2]data1cf!G970</f>
        <v>19152.9986474861</v>
      </c>
      <c r="I970" s="376" t="n">
        <f aca="false">+[2]data1cf!H970</f>
        <v>18005.9033670695</v>
      </c>
      <c r="J970" s="376" t="n">
        <f aca="false">+[2]data1cf!I970</f>
        <v>17221.4316274003</v>
      </c>
      <c r="K970" s="376" t="n">
        <f aca="false">+[2]data1cf!J970</f>
        <v>16536.2199100151</v>
      </c>
      <c r="L970" s="376" t="n">
        <f aca="false">+[2]data1cf!K970</f>
        <v>15665.1867174922</v>
      </c>
      <c r="M970" s="376" t="n">
        <f aca="false">+[2]data1cf!L970</f>
        <v>14904.603805375</v>
      </c>
      <c r="N970" s="376" t="n">
        <f aca="false">+[2]data1cf!M970</f>
        <v>14109.0348751839</v>
      </c>
      <c r="O970" s="376" t="n">
        <f aca="false">+[2]data1cf!N970</f>
        <v>13413.0339507947</v>
      </c>
      <c r="P970" s="376" t="n">
        <f aca="false">+[2]data1cf!O970</f>
        <v>14516.1128069626</v>
      </c>
      <c r="Q970" s="376" t="n">
        <f aca="false">+[2]data1cf!P970</f>
        <v>15892.6477337395</v>
      </c>
      <c r="R970" s="376" t="n">
        <f aca="false">+[2]data1cf!Q970</f>
        <v>14254.1751030505</v>
      </c>
      <c r="S970" s="376" t="n">
        <f aca="false">+[2]data1cf!R970</f>
        <v>10353.8664134815</v>
      </c>
      <c r="T970" s="376" t="n">
        <f aca="false">+[2]data1cf!S970</f>
        <v>9754.31855850734</v>
      </c>
      <c r="U970" s="376" t="n">
        <f aca="false">+[2]data1cf!T970</f>
        <v>9154.80017090886</v>
      </c>
      <c r="V970" s="376" t="n">
        <f aca="false">+[2]data1cf!U970</f>
        <v>8555.31213470737</v>
      </c>
      <c r="W970" s="376" t="n">
        <f aca="false">+[2]data1cf!V970</f>
        <v>12209.7180465311</v>
      </c>
      <c r="X970" s="376" t="n">
        <f aca="false">+[2]data1cf!W970</f>
        <v>11610.2934720655</v>
      </c>
      <c r="Y970" s="376" t="n">
        <f aca="false">+[2]data1cf!X970</f>
        <v>11010.902063391</v>
      </c>
      <c r="Z970" s="376" t="n">
        <f aca="false">+[2]data1cf!Y970</f>
        <v>10411.5448154812</v>
      </c>
      <c r="AA970" s="376" t="n">
        <f aca="false">+[2]data1cf!Z970</f>
        <v>9812.22275315901</v>
      </c>
      <c r="AB970" s="376"/>
      <c r="AC970" s="377" t="n">
        <f aca="false">XNPV(0.1,B970:AA970,$B$1:$AA$1)</f>
        <v>43432.9710913724</v>
      </c>
      <c r="AD970" s="377" t="n">
        <f aca="false">SUMPRODUCT(B970:AA970,$B$1010:$AA$1010)</f>
        <v>81231.1711455804</v>
      </c>
      <c r="AE970" s="378" t="n">
        <f aca="false">SUMPRODUCT(B970:AA970,$B$1012:$AA$1012)</f>
        <v>59501.6738446822</v>
      </c>
      <c r="AF970" s="379" t="n">
        <f aca="false">XIRR(B970:AA970,$B$1:$AA$1)</f>
        <v>0.15601435233794</v>
      </c>
      <c r="AG970" s="380" t="n">
        <f aca="false">1-EXP(-(1/0.25)*(AD970/ABS($AD$1010)))</f>
        <v>0.986843348150401</v>
      </c>
    </row>
    <row r="971" customFormat="false" ht="12.75" hidden="false" customHeight="false" outlineLevel="0" collapsed="false">
      <c r="A971" s="371"/>
      <c r="B971" s="376" t="n">
        <f aca="false">+[2]data1cf!A971</f>
        <v>-97126.9845466463</v>
      </c>
      <c r="C971" s="376" t="n">
        <f aca="false">+[2]data1cf!B971</f>
        <v>13777.6371596561</v>
      </c>
      <c r="D971" s="376" t="n">
        <f aca="false">+[2]data1cf!C971</f>
        <v>21270.684701574</v>
      </c>
      <c r="E971" s="376" t="n">
        <f aca="false">+[2]data1cf!D971</f>
        <v>20060.227366148</v>
      </c>
      <c r="F971" s="376" t="n">
        <f aca="false">+[2]data1cf!E971</f>
        <v>18629.0319003917</v>
      </c>
      <c r="G971" s="376" t="n">
        <f aca="false">+[2]data1cf!F971</f>
        <v>17656.5378746818</v>
      </c>
      <c r="H971" s="376" t="n">
        <f aca="false">+[2]data1cf!G971</f>
        <v>16432.3700627397</v>
      </c>
      <c r="I971" s="376" t="n">
        <f aca="false">+[2]data1cf!H971</f>
        <v>15464.4992661414</v>
      </c>
      <c r="J971" s="376" t="n">
        <f aca="false">+[2]data1cf!I971</f>
        <v>14802.5949757613</v>
      </c>
      <c r="K971" s="376" t="n">
        <f aca="false">+[2]data1cf!J971</f>
        <v>14225.454835478</v>
      </c>
      <c r="L971" s="376" t="n">
        <f aca="false">+[2]data1cf!K971</f>
        <v>13489.5009142917</v>
      </c>
      <c r="M971" s="376" t="n">
        <f aca="false">+[2]data1cf!L971</f>
        <v>12847.75301279</v>
      </c>
      <c r="N971" s="376" t="n">
        <f aca="false">+[2]data1cf!M971</f>
        <v>12176.4853793522</v>
      </c>
      <c r="O971" s="376" t="n">
        <f aca="false">+[2]data1cf!N971</f>
        <v>11590.2753773791</v>
      </c>
      <c r="P971" s="376" t="n">
        <f aca="false">+[2]data1cf!O971</f>
        <v>12519.9606327463</v>
      </c>
      <c r="Q971" s="376" t="n">
        <f aca="false">+[2]data1cf!P971</f>
        <v>13681.4229618748</v>
      </c>
      <c r="R971" s="376" t="n">
        <f aca="false">+[2]data1cf!Q971</f>
        <v>12298.9486048244</v>
      </c>
      <c r="S971" s="376" t="n">
        <f aca="false">+[2]data1cf!R971</f>
        <v>9008.03202378728</v>
      </c>
      <c r="T971" s="376" t="n">
        <f aca="false">+[2]data1cf!S971</f>
        <v>8502.15873679936</v>
      </c>
      <c r="U971" s="376" t="n">
        <f aca="false">+[2]data1cf!T971</f>
        <v>7996.31031314485</v>
      </c>
      <c r="V971" s="376" t="n">
        <f aca="false">+[2]data1cf!U971</f>
        <v>7490.48749872375</v>
      </c>
      <c r="W971" s="376" t="n">
        <f aca="false">+[2]data1cf!V971</f>
        <v>10573.9216487498</v>
      </c>
      <c r="X971" s="376" t="n">
        <f aca="false">+[2]data1cf!W971</f>
        <v>10068.1523806749</v>
      </c>
      <c r="Y971" s="376" t="n">
        <f aca="false">+[2]data1cf!X971</f>
        <v>9562.41109650075</v>
      </c>
      <c r="Z971" s="376" t="n">
        <f aca="false">+[2]data1cf!Y971</f>
        <v>9056.69863574442</v>
      </c>
      <c r="AA971" s="376" t="n">
        <f aca="false">+[2]data1cf!Z971</f>
        <v>8551.01586310846</v>
      </c>
      <c r="AB971" s="376"/>
      <c r="AC971" s="377" t="n">
        <f aca="false">XNPV(0.1,B971:AA971,$B$1:$AA$1)</f>
        <v>39181.548019975</v>
      </c>
      <c r="AD971" s="377" t="n">
        <f aca="false">SUMPRODUCT(B971:AA971,$B$1010:$AA$1010)</f>
        <v>71690.4743080905</v>
      </c>
      <c r="AE971" s="378" t="n">
        <f aca="false">SUMPRODUCT(B971:AA971,$B$1012:$AA$1012)</f>
        <v>52964.9986744647</v>
      </c>
      <c r="AF971" s="379" t="n">
        <f aca="false">XIRR(B971:AA971,$B$1:$AA$1)</f>
        <v>0.159609651289482</v>
      </c>
      <c r="AG971" s="380" t="n">
        <f aca="false">1-EXP(-(1/0.25)*(AD971/ABS($AD$1010)))</f>
        <v>0.978119664583799</v>
      </c>
    </row>
    <row r="972" customFormat="false" ht="12.75" hidden="false" customHeight="false" outlineLevel="0" collapsed="false">
      <c r="A972" s="371"/>
      <c r="B972" s="376" t="n">
        <f aca="false">+[2]data1cf!A972</f>
        <v>-115500.86873665</v>
      </c>
      <c r="C972" s="376" t="n">
        <f aca="false">+[2]data1cf!B972</f>
        <v>16000.7083360161</v>
      </c>
      <c r="D972" s="376" t="n">
        <f aca="false">+[2]data1cf!C972</f>
        <v>24964.2406101899</v>
      </c>
      <c r="E972" s="376" t="n">
        <f aca="false">+[2]data1cf!D972</f>
        <v>23467.6690596026</v>
      </c>
      <c r="F972" s="376" t="n">
        <f aca="false">+[2]data1cf!E972</f>
        <v>21823.9784969933</v>
      </c>
      <c r="G972" s="376" t="n">
        <f aca="false">+[2]data1cf!F972</f>
        <v>20666.3240427077</v>
      </c>
      <c r="H972" s="376" t="n">
        <f aca="false">+[2]data1cf!G972</f>
        <v>19211.7657143798</v>
      </c>
      <c r="I972" s="376" t="n">
        <f aca="false">+[2]data1cf!H972</f>
        <v>18060.7990869927</v>
      </c>
      <c r="J972" s="376" t="n">
        <f aca="false">+[2]data1cf!I972</f>
        <v>17273.6798233168</v>
      </c>
      <c r="K972" s="376" t="n">
        <f aca="false">+[2]data1cf!J972</f>
        <v>16586.1337007002</v>
      </c>
      <c r="L972" s="376" t="n">
        <f aca="false">+[2]data1cf!K972</f>
        <v>15712.1827219645</v>
      </c>
      <c r="M972" s="376" t="n">
        <f aca="false">+[2]data1cf!L972</f>
        <v>14949.0329085594</v>
      </c>
      <c r="N972" s="376" t="n">
        <f aca="false">+[2]data1cf!M972</f>
        <v>14150.7790023072</v>
      </c>
      <c r="O972" s="376" t="n">
        <f aca="false">+[2]data1cf!N972</f>
        <v>13452.4065338866</v>
      </c>
      <c r="P972" s="376" t="n">
        <f aca="false">+[2]data1cf!O972</f>
        <v>14559.2307867595</v>
      </c>
      <c r="Q972" s="376" t="n">
        <f aca="false">+[2]data1cf!P972</f>
        <v>15940.4113993915</v>
      </c>
      <c r="R972" s="376" t="n">
        <f aca="false">+[2]data1cf!Q972</f>
        <v>14296.4090658405</v>
      </c>
      <c r="S972" s="376" t="n">
        <f aca="false">+[2]data1cf!R972</f>
        <v>10382.9371731032</v>
      </c>
      <c r="T972" s="376" t="n">
        <f aca="false">+[2]data1cf!S972</f>
        <v>9781.36589617646</v>
      </c>
      <c r="U972" s="376" t="n">
        <f aca="false">+[2]data1cf!T972</f>
        <v>9179.82418607529</v>
      </c>
      <c r="V972" s="376" t="n">
        <f aca="false">+[2]data1cf!U972</f>
        <v>8578.31292980442</v>
      </c>
      <c r="W972" s="376" t="n">
        <f aca="false">+[2]data1cf!V972</f>
        <v>12245.052144273</v>
      </c>
      <c r="X972" s="376" t="n">
        <f aca="false">+[2]data1cf!W972</f>
        <v>11643.6045639159</v>
      </c>
      <c r="Y972" s="376" t="n">
        <f aca="false">+[2]data1cf!X972</f>
        <v>11042.1902612815</v>
      </c>
      <c r="Z972" s="376" t="n">
        <f aca="false">+[2]data1cf!Y972</f>
        <v>10440.8102347014</v>
      </c>
      <c r="AA972" s="376" t="n">
        <f aca="false">+[2]data1cf!Z972</f>
        <v>9839.46551245733</v>
      </c>
      <c r="AB972" s="376"/>
      <c r="AC972" s="377" t="n">
        <f aca="false">XNPV(0.1,B972:AA972,$B$1:$AA$1)</f>
        <v>43511.9371453919</v>
      </c>
      <c r="AD972" s="377" t="n">
        <f aca="false">SUMPRODUCT(B972:AA972,$B$1010:$AA$1010)</f>
        <v>81416.3928054566</v>
      </c>
      <c r="AE972" s="378" t="n">
        <f aca="false">SUMPRODUCT(B972:AA972,$B$1012:$AA$1012)</f>
        <v>59625.4223377935</v>
      </c>
      <c r="AF972" s="379" t="n">
        <f aca="false">XIRR(B972:AA972,$B$1:$AA$1)</f>
        <v>0.155940566651214</v>
      </c>
      <c r="AG972" s="380" t="n">
        <f aca="false">1-EXP(-(1/0.25)*(AD972/ABS($AD$1010)))</f>
        <v>0.986972631554116</v>
      </c>
    </row>
    <row r="973" customFormat="false" ht="12.75" hidden="false" customHeight="false" outlineLevel="0" collapsed="false">
      <c r="A973" s="371"/>
      <c r="B973" s="376" t="n">
        <f aca="false">+[2]data1cf!A973</f>
        <v>-89019.4622251283</v>
      </c>
      <c r="C973" s="376" t="n">
        <f aca="false">+[2]data1cf!B973</f>
        <v>12770.3589213142</v>
      </c>
      <c r="D973" s="376" t="n">
        <f aca="false">+[2]data1cf!C973</f>
        <v>19667.7416677032</v>
      </c>
      <c r="E973" s="376" t="n">
        <f aca="false">+[2]data1cf!D973</f>
        <v>18577.6141538607</v>
      </c>
      <c r="F973" s="376" t="n">
        <f aca="false">+[2]data1cf!E973</f>
        <v>17219.2537293669</v>
      </c>
      <c r="G973" s="376" t="n">
        <f aca="false">+[2]data1cf!F973</f>
        <v>16328.4622055459</v>
      </c>
      <c r="H973" s="376" t="n">
        <f aca="false">+[2]data1cf!G973</f>
        <v>15205.9547847844</v>
      </c>
      <c r="I973" s="376" t="n">
        <f aca="false">+[2]data1cf!H973</f>
        <v>14318.8754811414</v>
      </c>
      <c r="J973" s="376" t="n">
        <f aca="false">+[2]data1cf!I973</f>
        <v>13712.2226106835</v>
      </c>
      <c r="K973" s="376" t="n">
        <f aca="false">+[2]data1cf!J973</f>
        <v>13183.7993860474</v>
      </c>
      <c r="L973" s="376" t="n">
        <f aca="false">+[2]data1cf!K973</f>
        <v>12508.7370114071</v>
      </c>
      <c r="M973" s="376" t="n">
        <f aca="false">+[2]data1cf!L973</f>
        <v>11920.558006958</v>
      </c>
      <c r="N973" s="376" t="n">
        <f aca="false">+[2]data1cf!M973</f>
        <v>11305.323383782</v>
      </c>
      <c r="O973" s="376" t="n">
        <f aca="false">+[2]data1cf!N973</f>
        <v>10768.6053504617</v>
      </c>
      <c r="P973" s="376" t="n">
        <f aca="false">+[2]data1cf!O973</f>
        <v>11620.1275804479</v>
      </c>
      <c r="Q973" s="376" t="n">
        <f aca="false">+[2]data1cf!P973</f>
        <v>12684.6386678286</v>
      </c>
      <c r="R973" s="376" t="n">
        <f aca="false">+[2]data1cf!Q973</f>
        <v>11417.5641840578</v>
      </c>
      <c r="S973" s="376" t="n">
        <f aca="false">+[2]data1cf!R973</f>
        <v>8401.35169028908</v>
      </c>
      <c r="T973" s="376" t="n">
        <f aca="false">+[2]data1cf!S973</f>
        <v>7937.70538054397</v>
      </c>
      <c r="U973" s="376" t="n">
        <f aca="false">+[2]data1cf!T973</f>
        <v>7474.08185870461</v>
      </c>
      <c r="V973" s="376" t="n">
        <f aca="false">+[2]data1cf!U973</f>
        <v>7010.48180840817</v>
      </c>
      <c r="W973" s="376" t="n">
        <f aca="false">+[2]data1cf!V973</f>
        <v>9836.53114086832</v>
      </c>
      <c r="X973" s="376" t="n">
        <f aca="false">+[2]data1cf!W973</f>
        <v>9372.98016722097</v>
      </c>
      <c r="Y973" s="376" t="n">
        <f aca="false">+[2]data1cf!X973</f>
        <v>8909.45484156231</v>
      </c>
      <c r="Z973" s="376" t="n">
        <f aca="false">+[2]data1cf!Y973</f>
        <v>8445.95593333199</v>
      </c>
      <c r="AA973" s="376" t="n">
        <f aca="false">+[2]data1cf!Z973</f>
        <v>7982.48423505286</v>
      </c>
      <c r="AB973" s="376"/>
      <c r="AC973" s="377" t="n">
        <f aca="false">XNPV(0.1,B973:AA973,$B$1:$AA$1)</f>
        <v>37284.7077938514</v>
      </c>
      <c r="AD973" s="377" t="n">
        <f aca="false">SUMPRODUCT(B973:AA973,$B$1010:$AA$1010)</f>
        <v>67415.857826831</v>
      </c>
      <c r="AE973" s="378" t="n">
        <f aca="false">SUMPRODUCT(B973:AA973,$B$1012:$AA$1012)</f>
        <v>50041.7881035902</v>
      </c>
      <c r="AF973" s="379" t="n">
        <f aca="false">XIRR(B973:AA973,$B$1:$AA$1)</f>
        <v>0.161722451131283</v>
      </c>
      <c r="AG973" s="380" t="n">
        <f aca="false">1-EXP(-(1/0.25)*(AD973/ABS($AD$1010)))</f>
        <v>0.972519165100462</v>
      </c>
    </row>
    <row r="974" customFormat="false" ht="12.75" hidden="false" customHeight="false" outlineLevel="0" collapsed="false">
      <c r="A974" s="371"/>
      <c r="B974" s="376" t="n">
        <f aca="false">+[2]data1cf!A974</f>
        <v>-99462.1697620505</v>
      </c>
      <c r="C974" s="376" t="n">
        <f aca="false">+[2]data1cf!B974</f>
        <v>14046.4797567544</v>
      </c>
      <c r="D974" s="376" t="n">
        <f aca="false">+[2]data1cf!C974</f>
        <v>21733.7545430277</v>
      </c>
      <c r="E974" s="376" t="n">
        <f aca="false">+[2]data1cf!D974</f>
        <v>20453.5296201315</v>
      </c>
      <c r="F974" s="376" t="n">
        <f aca="false">+[2]data1cf!E974</f>
        <v>19035.0860574354</v>
      </c>
      <c r="G974" s="376" t="n">
        <f aca="false">+[2]data1cf!F974</f>
        <v>18039.0595063859</v>
      </c>
      <c r="H974" s="376" t="n">
        <f aca="false">+[2]data1cf!G974</f>
        <v>16785.6107584114</v>
      </c>
      <c r="I974" s="376" t="n">
        <f aca="false">+[2]data1cf!H974</f>
        <v>15794.4698316306</v>
      </c>
      <c r="J974" s="376" t="n">
        <f aca="false">+[2]data1cf!I974</f>
        <v>15116.6516413171</v>
      </c>
      <c r="K974" s="376" t="n">
        <f aca="false">+[2]data1cf!J974</f>
        <v>14525.4797146695</v>
      </c>
      <c r="L974" s="376" t="n">
        <f aca="false">+[2]data1cf!K974</f>
        <v>13771.9873848796</v>
      </c>
      <c r="M974" s="376" t="n">
        <f aca="false">+[2]data1cf!L974</f>
        <v>13114.8101954349</v>
      </c>
      <c r="N974" s="376" t="n">
        <f aca="false">+[2]data1cf!M974</f>
        <v>12427.4035429541</v>
      </c>
      <c r="O974" s="376" t="n">
        <f aca="false">+[2]data1cf!N974</f>
        <v>11826.9385184359</v>
      </c>
      <c r="P974" s="376" t="n">
        <f aca="false">+[2]data1cf!O974</f>
        <v>12779.1368343933</v>
      </c>
      <c r="Q974" s="376" t="n">
        <f aca="false">+[2]data1cf!P974</f>
        <v>13968.5237374379</v>
      </c>
      <c r="R974" s="376" t="n">
        <f aca="false">+[2]data1cf!Q974</f>
        <v>12552.8111027418</v>
      </c>
      <c r="S974" s="376" t="n">
        <f aca="false">+[2]data1cf!R974</f>
        <v>9182.77233150143</v>
      </c>
      <c r="T974" s="376" t="n">
        <f aca="false">+[2]data1cf!S974</f>
        <v>8664.7365355449</v>
      </c>
      <c r="U974" s="376" t="n">
        <f aca="false">+[2]data1cf!T974</f>
        <v>8146.72620070096</v>
      </c>
      <c r="V974" s="376" t="n">
        <f aca="false">+[2]data1cf!U974</f>
        <v>7628.74209080298</v>
      </c>
      <c r="W974" s="376" t="n">
        <f aca="false">+[2]data1cf!V974</f>
        <v>10786.3100139862</v>
      </c>
      <c r="X974" s="376" t="n">
        <f aca="false">+[2]data1cf!W974</f>
        <v>10268.3807378277</v>
      </c>
      <c r="Y974" s="376" t="n">
        <f aca="false">+[2]data1cf!X974</f>
        <v>9750.48011837577</v>
      </c>
      <c r="Z974" s="376" t="n">
        <f aca="false">+[2]data1cf!Y974</f>
        <v>9232.60901533156</v>
      </c>
      <c r="AA974" s="376" t="n">
        <f aca="false">+[2]data1cf!Z974</f>
        <v>8714.7683141873</v>
      </c>
      <c r="AB974" s="376"/>
      <c r="AC974" s="377" t="n">
        <f aca="false">XNPV(0.1,B974:AA974,$B$1:$AA$1)</f>
        <v>39684.3469478028</v>
      </c>
      <c r="AD974" s="377" t="n">
        <f aca="false">SUMPRODUCT(B974:AA974,$B$1010:$AA$1010)</f>
        <v>72873.9854383764</v>
      </c>
      <c r="AE974" s="378" t="n">
        <f aca="false">SUMPRODUCT(B974:AA974,$B$1012:$AA$1012)</f>
        <v>53760.9681523422</v>
      </c>
      <c r="AF974" s="379" t="n">
        <f aca="false">XIRR(B974:AA974,$B$1:$AA$1)</f>
        <v>0.158984813088111</v>
      </c>
      <c r="AG974" s="380" t="n">
        <f aca="false">1-EXP(-(1/0.25)*(AD974/ABS($AD$1010)))</f>
        <v>0.97945762989822</v>
      </c>
    </row>
    <row r="975" customFormat="false" ht="12.75" hidden="false" customHeight="false" outlineLevel="0" collapsed="false">
      <c r="A975" s="371"/>
      <c r="B975" s="376" t="n">
        <f aca="false">+[2]data1cf!A975</f>
        <v>-93806.6052737171</v>
      </c>
      <c r="C975" s="376" t="n">
        <f aca="false">+[2]data1cf!B975</f>
        <v>13337.2859857636</v>
      </c>
      <c r="D975" s="376" t="n">
        <f aca="false">+[2]data1cf!C975</f>
        <v>20680.6523187074</v>
      </c>
      <c r="E975" s="376" t="n">
        <f aca="false">+[2]data1cf!D975</f>
        <v>19461.9741841811</v>
      </c>
      <c r="F975" s="376" t="n">
        <f aca="false">+[2]data1cf!E975</f>
        <v>18051.6670738928</v>
      </c>
      <c r="G975" s="376" t="n">
        <f aca="false">+[2]data1cf!F975</f>
        <v>17112.6337385222</v>
      </c>
      <c r="H975" s="376" t="n">
        <f aca="false">+[2]data1cf!G975</f>
        <v>15930.1002314105</v>
      </c>
      <c r="I975" s="376" t="n">
        <f aca="false">+[2]data1cf!H975</f>
        <v>14995.3170277906</v>
      </c>
      <c r="J975" s="376" t="n">
        <f aca="false">+[2]data1cf!I975</f>
        <v>14356.0405714435</v>
      </c>
      <c r="K975" s="376" t="n">
        <f aca="false">+[2]data1cf!J975</f>
        <v>13798.8521045002</v>
      </c>
      <c r="L975" s="376" t="n">
        <f aca="false">+[2]data1cf!K975</f>
        <v>13087.8358919048</v>
      </c>
      <c r="M975" s="376" t="n">
        <f aca="false">+[2]data1cf!L975</f>
        <v>12468.0267589187</v>
      </c>
      <c r="N975" s="376" t="n">
        <f aca="false">+[2]data1cf!M975</f>
        <v>11819.7070543912</v>
      </c>
      <c r="O975" s="376" t="n">
        <f aca="false">+[2]data1cf!N975</f>
        <v>11253.766143316</v>
      </c>
      <c r="P975" s="376" t="n">
        <f aca="false">+[2]data1cf!O975</f>
        <v>12151.4402762844</v>
      </c>
      <c r="Q975" s="376" t="n">
        <f aca="false">+[2]data1cf!P975</f>
        <v>13273.1968999189</v>
      </c>
      <c r="R975" s="376" t="n">
        <f aca="false">+[2]data1cf!Q975</f>
        <v>11937.9837568549</v>
      </c>
      <c r="S975" s="376" t="n">
        <f aca="false">+[2]data1cf!R975</f>
        <v>8759.57032059903</v>
      </c>
      <c r="T975" s="376" t="n">
        <f aca="false">+[2]data1cf!S975</f>
        <v>8270.99079790004</v>
      </c>
      <c r="U975" s="376" t="n">
        <f aca="false">+[2]data1cf!T975</f>
        <v>7782.43528855751</v>
      </c>
      <c r="V975" s="376" t="n">
        <f aca="false">+[2]data1cf!U975</f>
        <v>7293.90451297214</v>
      </c>
      <c r="W975" s="376" t="n">
        <f aca="false">+[2]data1cf!V975</f>
        <v>10271.9285044416</v>
      </c>
      <c r="X975" s="376" t="n">
        <f aca="false">+[2]data1cf!W975</f>
        <v>9783.44944466911</v>
      </c>
      <c r="Y975" s="376" t="n">
        <f aca="false">+[2]data1cf!X975</f>
        <v>9294.99741214089</v>
      </c>
      <c r="Z975" s="376" t="n">
        <f aca="false">+[2]data1cf!Y975</f>
        <v>8806.57321767425</v>
      </c>
      <c r="AA975" s="376" t="n">
        <f aca="false">+[2]data1cf!Z975</f>
        <v>8318.17769641107</v>
      </c>
      <c r="AB975" s="376"/>
      <c r="AC975" s="377" t="n">
        <f aca="false">XNPV(0.1,B975:AA975,$B$1:$AA$1)</f>
        <v>38441.0244576918</v>
      </c>
      <c r="AD975" s="377" t="n">
        <f aca="false">SUMPRODUCT(B975:AA975,$B$1010:$AA$1010)</f>
        <v>69980.8189346596</v>
      </c>
      <c r="AE975" s="378" t="n">
        <f aca="false">SUMPRODUCT(B975:AA975,$B$1012:$AA$1012)</f>
        <v>51806.9010269276</v>
      </c>
      <c r="AF975" s="379" t="n">
        <f aca="false">XIRR(B975:AA975,$B$1:$AA$1)</f>
        <v>0.160498698149443</v>
      </c>
      <c r="AG975" s="380" t="n">
        <f aca="false">1-EXP(-(1/0.25)*(AD975/ABS($AD$1010)))</f>
        <v>0.976031551272077</v>
      </c>
    </row>
    <row r="976" customFormat="false" ht="12.75" hidden="false" customHeight="false" outlineLevel="0" collapsed="false">
      <c r="A976" s="371"/>
      <c r="B976" s="376" t="n">
        <f aca="false">+[2]data1cf!A976</f>
        <v>-91423.3834001646</v>
      </c>
      <c r="C976" s="376" t="n">
        <f aca="false">+[2]data1cf!B976</f>
        <v>13055.9608776057</v>
      </c>
      <c r="D976" s="376" t="n">
        <f aca="false">+[2]data1cf!C976</f>
        <v>20226.0743816776</v>
      </c>
      <c r="E976" s="376" t="n">
        <f aca="false">+[2]data1cf!D976</f>
        <v>19030.4997171245</v>
      </c>
      <c r="F976" s="376" t="n">
        <f aca="false">+[2]data1cf!E976</f>
        <v>17637.2600527582</v>
      </c>
      <c r="G976" s="376" t="n">
        <f aca="false">+[2]data1cf!F976</f>
        <v>16722.2433259029</v>
      </c>
      <c r="H976" s="376" t="n">
        <f aca="false">+[2]data1cf!G976</f>
        <v>15569.5930874802</v>
      </c>
      <c r="I976" s="376" t="n">
        <f aca="false">+[2]data1cf!H976</f>
        <v>14658.5586995369</v>
      </c>
      <c r="J976" s="376" t="n">
        <f aca="false">+[2]data1cf!I976</f>
        <v>14035.5235049812</v>
      </c>
      <c r="K976" s="376" t="n">
        <f aca="false">+[2]data1cf!J976</f>
        <v>13492.6554696541</v>
      </c>
      <c r="L976" s="376" t="n">
        <f aca="false">+[2]data1cf!K976</f>
        <v>12799.5384449842</v>
      </c>
      <c r="M976" s="376" t="n">
        <f aca="false">+[2]data1cf!L976</f>
        <v>12195.4759929365</v>
      </c>
      <c r="N976" s="376" t="n">
        <f aca="false">+[2]data1cf!M976</f>
        <v>11563.6273001931</v>
      </c>
      <c r="O976" s="376" t="n">
        <f aca="false">+[2]data1cf!N976</f>
        <v>11012.2346490647</v>
      </c>
      <c r="P976" s="376" t="n">
        <f aca="false">+[2]data1cf!O976</f>
        <v>11886.9326094857</v>
      </c>
      <c r="Q976" s="376" t="n">
        <f aca="false">+[2]data1cf!P976</f>
        <v>12980.1902280188</v>
      </c>
      <c r="R976" s="376" t="n">
        <f aca="false">+[2]data1cf!Q976</f>
        <v>11678.899100991</v>
      </c>
      <c r="S976" s="376" t="n">
        <f aca="false">+[2]data1cf!R976</f>
        <v>8581.23546270912</v>
      </c>
      <c r="T976" s="376" t="n">
        <f aca="false">+[2]data1cf!S976</f>
        <v>8105.06864167508</v>
      </c>
      <c r="U976" s="376" t="n">
        <f aca="false">+[2]data1cf!T976</f>
        <v>7628.92522392154</v>
      </c>
      <c r="V976" s="376" t="n">
        <f aca="false">+[2]data1cf!U976</f>
        <v>7152.8059115469</v>
      </c>
      <c r="W976" s="376" t="n">
        <f aca="false">+[2]data1cf!V976</f>
        <v>10055.1711378823</v>
      </c>
      <c r="X976" s="376" t="n">
        <f aca="false">+[2]data1cf!W976</f>
        <v>9579.1022274444</v>
      </c>
      <c r="Y976" s="376" t="n">
        <f aca="false">+[2]data1cf!X976</f>
        <v>9103.05965760492</v>
      </c>
      <c r="Z976" s="376" t="n">
        <f aca="false">+[2]data1cf!Y976</f>
        <v>8627.04421858177</v>
      </c>
      <c r="AA976" s="376" t="n">
        <f aca="false">+[2]data1cf!Z976</f>
        <v>8151.05672429945</v>
      </c>
      <c r="AB976" s="376"/>
      <c r="AC976" s="377" t="n">
        <f aca="false">XNPV(0.1,B976:AA976,$B$1:$AA$1)</f>
        <v>37913.8541784961</v>
      </c>
      <c r="AD976" s="377" t="n">
        <f aca="false">SUMPRODUCT(B976:AA976,$B$1010:$AA$1010)</f>
        <v>68756.957416696</v>
      </c>
      <c r="AE976" s="378" t="n">
        <f aca="false">SUMPRODUCT(B976:AA976,$B$1012:$AA$1012)</f>
        <v>50979.3822290516</v>
      </c>
      <c r="AF976" s="379" t="n">
        <f aca="false">XIRR(B976:AA976,$B$1:$AA$1)</f>
        <v>0.161188157681526</v>
      </c>
      <c r="AG976" s="380" t="n">
        <f aca="false">1-EXP(-(1/0.25)*(AD976/ABS($AD$1010)))</f>
        <v>0.974415458437955</v>
      </c>
    </row>
    <row r="977" customFormat="false" ht="12.75" hidden="false" customHeight="false" outlineLevel="0" collapsed="false">
      <c r="A977" s="371"/>
      <c r="B977" s="376" t="n">
        <f aca="false">+[2]data1cf!A977</f>
        <v>-105401.91781964</v>
      </c>
      <c r="C977" s="376" t="n">
        <f aca="false">+[2]data1cf!B977</f>
        <v>14705.6265224915</v>
      </c>
      <c r="D977" s="376" t="n">
        <f aca="false">+[2]data1cf!C977</f>
        <v>22924.7526703033</v>
      </c>
      <c r="E977" s="376" t="n">
        <f aca="false">+[2]data1cf!D977</f>
        <v>21631.6487481755</v>
      </c>
      <c r="F977" s="376" t="n">
        <f aca="false">+[2]data1cf!E977</f>
        <v>20067.9203588289</v>
      </c>
      <c r="G977" s="376" t="n">
        <f aca="false">+[2]data1cf!F977</f>
        <v>19012.0367691369</v>
      </c>
      <c r="H977" s="376" t="n">
        <f aca="false">+[2]data1cf!G977</f>
        <v>17684.1093966082</v>
      </c>
      <c r="I977" s="376" t="n">
        <f aca="false">+[2]data1cf!H977</f>
        <v>16633.7788562413</v>
      </c>
      <c r="J977" s="376" t="n">
        <f aca="false">+[2]data1cf!I977</f>
        <v>15915.4822680712</v>
      </c>
      <c r="K977" s="376" t="n">
        <f aca="false">+[2]data1cf!J977</f>
        <v>15288.6192642224</v>
      </c>
      <c r="L977" s="376" t="n">
        <f aca="false">+[2]data1cf!K977</f>
        <v>14490.516456536</v>
      </c>
      <c r="M977" s="376" t="n">
        <f aca="false">+[2]data1cf!L977</f>
        <v>13794.0935222635</v>
      </c>
      <c r="N977" s="376" t="n">
        <f aca="false">+[2]data1cf!M977</f>
        <v>13065.6358617602</v>
      </c>
      <c r="O977" s="376" t="n">
        <f aca="false">+[2]data1cf!N977</f>
        <v>12428.9119392687</v>
      </c>
      <c r="P977" s="376" t="n">
        <f aca="false">+[2]data1cf!O977</f>
        <v>13438.3741960172</v>
      </c>
      <c r="Q977" s="376" t="n">
        <f aca="false">+[2]data1cf!P977</f>
        <v>14698.7896978144</v>
      </c>
      <c r="R977" s="376" t="n">
        <f aca="false">+[2]data1cf!Q977</f>
        <v>13198.5325936766</v>
      </c>
      <c r="S977" s="376" t="n">
        <f aca="false">+[2]data1cf!R977</f>
        <v>9627.23960393928</v>
      </c>
      <c r="T977" s="376" t="n">
        <f aca="false">+[2]data1cf!S977</f>
        <v>9078.26740150624</v>
      </c>
      <c r="U977" s="376" t="n">
        <f aca="false">+[2]data1cf!T977</f>
        <v>8529.32218068945</v>
      </c>
      <c r="V977" s="376" t="n">
        <f aca="false">+[2]data1cf!U977</f>
        <v>7980.40475093741</v>
      </c>
      <c r="W977" s="376" t="n">
        <f aca="false">+[2]data1cf!V977</f>
        <v>11326.538417089</v>
      </c>
      <c r="X977" s="376" t="n">
        <f aca="false">+[2]data1cf!W977</f>
        <v>10777.6790956743</v>
      </c>
      <c r="Y977" s="376" t="n">
        <f aca="false">+[2]data1cf!X977</f>
        <v>10228.8501423063</v>
      </c>
      <c r="Z977" s="376" t="n">
        <f aca="false">+[2]data1cf!Y977</f>
        <v>9680.05246802653</v>
      </c>
      <c r="AA977" s="376" t="n">
        <f aca="false">+[2]data1cf!Z977</f>
        <v>9131.28701120762</v>
      </c>
      <c r="AB977" s="376"/>
      <c r="AC977" s="377" t="n">
        <f aca="false">XNPV(0.1,B977:AA977,$B$1:$AA$1)</f>
        <v>41085.1708906811</v>
      </c>
      <c r="AD977" s="377" t="n">
        <f aca="false">SUMPRODUCT(B977:AA977,$B$1010:$AA$1010)</f>
        <v>76024.0882602559</v>
      </c>
      <c r="AE977" s="378" t="n">
        <f aca="false">SUMPRODUCT(B977:AA977,$B$1012:$AA$1012)</f>
        <v>55917.9225691879</v>
      </c>
      <c r="AF977" s="379" t="n">
        <f aca="false">XIRR(B977:AA977,$B$1:$AA$1)</f>
        <v>0.157714022475097</v>
      </c>
      <c r="AG977" s="380" t="n">
        <f aca="false">1-EXP(-(1/0.25)*(AD977/ABS($AD$1010)))</f>
        <v>0.982633512833546</v>
      </c>
    </row>
    <row r="978" customFormat="false" ht="12.75" hidden="false" customHeight="false" outlineLevel="0" collapsed="false">
      <c r="A978" s="371"/>
      <c r="B978" s="376" t="n">
        <f aca="false">+[2]data1cf!A978</f>
        <v>-107014.808443838</v>
      </c>
      <c r="C978" s="376" t="n">
        <f aca="false">+[2]data1cf!B978</f>
        <v>14937.7278026156</v>
      </c>
      <c r="D978" s="376" t="n">
        <f aca="false">+[2]data1cf!C978</f>
        <v>23256.0959050132</v>
      </c>
      <c r="E978" s="376" t="n">
        <f aca="false">+[2]data1cf!D978</f>
        <v>21923.9459174902</v>
      </c>
      <c r="F978" s="376" t="n">
        <f aca="false">+[2]data1cf!E978</f>
        <v>20348.3781736916</v>
      </c>
      <c r="G978" s="376" t="n">
        <f aca="false">+[2]data1cf!F978</f>
        <v>19276.2408884754</v>
      </c>
      <c r="H978" s="376" t="n">
        <f aca="false">+[2]data1cf!G978</f>
        <v>17928.089446831</v>
      </c>
      <c r="I978" s="376" t="n">
        <f aca="false">+[2]data1cf!H978</f>
        <v>16861.6864448248</v>
      </c>
      <c r="J978" s="376" t="n">
        <f aca="false">+[2]data1cf!I978</f>
        <v>16132.3982745619</v>
      </c>
      <c r="K978" s="376" t="n">
        <f aca="false">+[2]data1cf!J978</f>
        <v>15495.8436468888</v>
      </c>
      <c r="L978" s="376" t="n">
        <f aca="false">+[2]data1cf!K978</f>
        <v>14685.6272241395</v>
      </c>
      <c r="M978" s="376" t="n">
        <f aca="false">+[2]data1cf!L978</f>
        <v>13978.5474247511</v>
      </c>
      <c r="N978" s="376" t="n">
        <f aca="false">+[2]data1cf!M978</f>
        <v>13238.9426944879</v>
      </c>
      <c r="O978" s="376" t="n">
        <f aca="false">+[2]data1cf!N978</f>
        <v>12592.3729610264</v>
      </c>
      <c r="P978" s="376" t="n">
        <f aca="false">+[2]data1cf!O978</f>
        <v>13617.3847785157</v>
      </c>
      <c r="Q978" s="376" t="n">
        <f aca="false">+[2]data1cf!P978</f>
        <v>14897.0875227796</v>
      </c>
      <c r="R978" s="376" t="n">
        <f aca="false">+[2]data1cf!Q978</f>
        <v>13373.8730506242</v>
      </c>
      <c r="S978" s="376" t="n">
        <f aca="false">+[2]data1cf!R978</f>
        <v>9747.9311028929</v>
      </c>
      <c r="T978" s="376" t="n">
        <f aca="false">+[2]data1cf!S978</f>
        <v>9190.55836907896</v>
      </c>
      <c r="U978" s="376" t="n">
        <f aca="false">+[2]data1cf!T978</f>
        <v>8633.2130297618</v>
      </c>
      <c r="V978" s="376" t="n">
        <f aca="false">+[2]data1cf!U978</f>
        <v>8075.89590677627</v>
      </c>
      <c r="W978" s="376" t="n">
        <f aca="false">+[2]data1cf!V978</f>
        <v>11473.2330778459</v>
      </c>
      <c r="X978" s="376" t="n">
        <f aca="false">+[2]data1cf!W978</f>
        <v>10915.9749523883</v>
      </c>
      <c r="Y978" s="376" t="n">
        <f aca="false">+[2]data1cf!X978</f>
        <v>10358.747659678</v>
      </c>
      <c r="Z978" s="376" t="n">
        <f aca="false">+[2]data1cf!Y978</f>
        <v>9801.55212469763</v>
      </c>
      <c r="AA978" s="376" t="n">
        <f aca="false">+[2]data1cf!Z978</f>
        <v>9244.38930017901</v>
      </c>
      <c r="AB978" s="376"/>
      <c r="AC978" s="377" t="n">
        <f aca="false">XNPV(0.1,B978:AA978,$B$1:$AA$1)</f>
        <v>41499.6584409913</v>
      </c>
      <c r="AD978" s="377" t="n">
        <f aca="false">SUMPRODUCT(B978:AA978,$B$1010:$AA$1010)</f>
        <v>76913.5442147425</v>
      </c>
      <c r="AE978" s="378" t="n">
        <f aca="false">SUMPRODUCT(B978:AA978,$B$1012:$AA$1012)</f>
        <v>56537.774402953</v>
      </c>
      <c r="AF978" s="379" t="n">
        <f aca="false">XIRR(B978:AA978,$B$1:$AA$1)</f>
        <v>0.157456369275303</v>
      </c>
      <c r="AG978" s="380" t="n">
        <f aca="false">1-EXP(-(1/0.25)*(AD978/ABS($AD$1010)))</f>
        <v>0.983437831105825</v>
      </c>
    </row>
    <row r="979" customFormat="false" ht="12.75" hidden="false" customHeight="false" outlineLevel="0" collapsed="false">
      <c r="A979" s="371"/>
      <c r="B979" s="376" t="n">
        <f aca="false">+[2]data1cf!A979</f>
        <v>-100025.055539042</v>
      </c>
      <c r="C979" s="376" t="n">
        <f aca="false">+[2]data1cf!B979</f>
        <v>14104.8706909929</v>
      </c>
      <c r="D979" s="376" t="n">
        <f aca="false">+[2]data1cf!C979</f>
        <v>21821.9438576711</v>
      </c>
      <c r="E979" s="376" t="n">
        <f aca="false">+[2]data1cf!D979</f>
        <v>20664.0210944098</v>
      </c>
      <c r="F979" s="376" t="n">
        <f aca="false">+[2]data1cf!E979</f>
        <v>19132.9635654723</v>
      </c>
      <c r="G979" s="376" t="n">
        <f aca="false">+[2]data1cf!F979</f>
        <v>18131.2646062031</v>
      </c>
      <c r="H979" s="376" t="n">
        <f aca="false">+[2]data1cf!G979</f>
        <v>16870.7578217521</v>
      </c>
      <c r="I979" s="376" t="n">
        <f aca="false">+[2]data1cf!H979</f>
        <v>15874.007735911</v>
      </c>
      <c r="J979" s="376" t="n">
        <f aca="false">+[2]data1cf!I979</f>
        <v>15192.3535723865</v>
      </c>
      <c r="K979" s="376" t="n">
        <f aca="false">+[2]data1cf!J979</f>
        <v>14597.7993474449</v>
      </c>
      <c r="L979" s="376" t="n">
        <f aca="false">+[2]data1cf!K979</f>
        <v>13840.0794640165</v>
      </c>
      <c r="M979" s="376" t="n">
        <f aca="false">+[2]data1cf!L979</f>
        <v>13179.1831148774</v>
      </c>
      <c r="N979" s="376" t="n">
        <f aca="false">+[2]data1cf!M979</f>
        <v>12487.886225248</v>
      </c>
      <c r="O979" s="376" t="n">
        <f aca="false">+[2]data1cf!N979</f>
        <v>11883.9850923695</v>
      </c>
      <c r="P979" s="376" t="n">
        <f aca="false">+[2]data1cf!O979</f>
        <v>12841.6100792046</v>
      </c>
      <c r="Q979" s="376" t="n">
        <f aca="false">+[2]data1cf!P979</f>
        <v>14037.7280738057</v>
      </c>
      <c r="R979" s="376" t="n">
        <f aca="false">+[2]data1cf!Q979</f>
        <v>12614.0035034331</v>
      </c>
      <c r="S979" s="376" t="n">
        <f aca="false">+[2]data1cf!R979</f>
        <v>9224.89268804989</v>
      </c>
      <c r="T979" s="376" t="n">
        <f aca="false">+[2]data1cf!S979</f>
        <v>8703.92517461512</v>
      </c>
      <c r="U979" s="376" t="n">
        <f aca="false">+[2]data1cf!T979</f>
        <v>8182.98326638486</v>
      </c>
      <c r="V979" s="376" t="n">
        <f aca="false">+[2]data1cf!U979</f>
        <v>7662.0677315153</v>
      </c>
      <c r="W979" s="376" t="n">
        <f aca="false">+[2]data1cf!V979</f>
        <v>10837.505263597</v>
      </c>
      <c r="X979" s="376" t="n">
        <f aca="false">+[2]data1cf!W979</f>
        <v>10316.6448727873</v>
      </c>
      <c r="Y979" s="376" t="n">
        <f aca="false">+[2]data1cf!X979</f>
        <v>9795.8133008608</v>
      </c>
      <c r="Z979" s="376" t="n">
        <f aca="false">+[2]data1cf!Y979</f>
        <v>9275.01141238414</v>
      </c>
      <c r="AA979" s="376" t="n">
        <f aca="false">+[2]data1cf!Z979</f>
        <v>8754.24009786076</v>
      </c>
      <c r="AB979" s="376"/>
      <c r="AC979" s="377" t="n">
        <f aca="false">XNPV(0.1,B979:AA979,$B$1:$AA$1)</f>
        <v>39867.2502878915</v>
      </c>
      <c r="AD979" s="377" t="n">
        <f aca="false">SUMPRODUCT(B979:AA979,$B$1010:$AA$1010)</f>
        <v>73230.6089741294</v>
      </c>
      <c r="AE979" s="378" t="n">
        <f aca="false">SUMPRODUCT(B979:AA979,$B$1012:$AA$1012)</f>
        <v>54020.1529768633</v>
      </c>
      <c r="AF979" s="379" t="n">
        <f aca="false">XIRR(B979:AA979,$B$1:$AA$1)</f>
        <v>0.158941585496915</v>
      </c>
      <c r="AG979" s="380" t="n">
        <f aca="false">1-EXP(-(1/0.25)*(AD979/ABS($AD$1010)))</f>
        <v>0.979844519094064</v>
      </c>
    </row>
    <row r="980" customFormat="false" ht="12.75" hidden="false" customHeight="false" outlineLevel="0" collapsed="false">
      <c r="A980" s="371"/>
      <c r="B980" s="376" t="n">
        <f aca="false">+[2]data1cf!A980</f>
        <v>-95966.5688347899</v>
      </c>
      <c r="C980" s="376" t="n">
        <f aca="false">+[2]data1cf!B980</f>
        <v>13618.9785788322</v>
      </c>
      <c r="D980" s="376" t="n">
        <f aca="false">+[2]data1cf!C980</f>
        <v>21057.2000881995</v>
      </c>
      <c r="E980" s="376" t="n">
        <f aca="false">+[2]data1cf!D980</f>
        <v>19881.6541836791</v>
      </c>
      <c r="F980" s="376" t="n">
        <f aca="false">+[2]data1cf!E980</f>
        <v>18427.2527778665</v>
      </c>
      <c r="G980" s="376" t="n">
        <f aca="false">+[2]data1cf!F980</f>
        <v>17466.4526905919</v>
      </c>
      <c r="H980" s="376" t="n">
        <f aca="false">+[2]data1cf!G980</f>
        <v>16256.8353554194</v>
      </c>
      <c r="I980" s="376" t="n">
        <f aca="false">+[2]data1cf!H980</f>
        <v>15300.5281061161</v>
      </c>
      <c r="J980" s="376" t="n">
        <f aca="false">+[2]data1cf!I980</f>
        <v>14646.5318563479</v>
      </c>
      <c r="K980" s="376" t="n">
        <f aca="false">+[2]data1cf!J980</f>
        <v>14076.3644843294</v>
      </c>
      <c r="L980" s="376" t="n">
        <f aca="false">+[2]data1cf!K980</f>
        <v>13349.1258653685</v>
      </c>
      <c r="M980" s="376" t="n">
        <f aca="false">+[2]data1cf!L980</f>
        <v>12715.045187877</v>
      </c>
      <c r="N980" s="376" t="n">
        <f aca="false">+[2]data1cf!M980</f>
        <v>12051.7974627308</v>
      </c>
      <c r="O980" s="376" t="n">
        <f aca="false">+[2]data1cf!N980</f>
        <v>11472.6711610249</v>
      </c>
      <c r="P980" s="376" t="n">
        <f aca="false">+[2]data1cf!O980</f>
        <v>12391.1690771358</v>
      </c>
      <c r="Q980" s="376" t="n">
        <f aca="false">+[2]data1cf!P980</f>
        <v>13538.7549419455</v>
      </c>
      <c r="R980" s="376" t="n">
        <f aca="false">+[2]data1cf!Q980</f>
        <v>12172.7975700837</v>
      </c>
      <c r="S980" s="376" t="n">
        <f aca="false">+[2]data1cf!R980</f>
        <v>8921.19891212292</v>
      </c>
      <c r="T980" s="376" t="n">
        <f aca="false">+[2]data1cf!S980</f>
        <v>8421.36949968922</v>
      </c>
      <c r="U980" s="376" t="n">
        <f aca="false">+[2]data1cf!T980</f>
        <v>7921.56465353654</v>
      </c>
      <c r="V980" s="376" t="n">
        <f aca="false">+[2]data1cf!U980</f>
        <v>7421.7851106533</v>
      </c>
      <c r="W980" s="376" t="n">
        <f aca="false">+[2]data1cf!V980</f>
        <v>10468.3802148584</v>
      </c>
      <c r="X980" s="376" t="n">
        <f aca="false">+[2]data1cf!W980</f>
        <v>9968.65357858132</v>
      </c>
      <c r="Y980" s="376" t="n">
        <f aca="false">+[2]data1cf!X980</f>
        <v>9468.95459186992</v>
      </c>
      <c r="Z980" s="376" t="n">
        <f aca="false">+[2]data1cf!Y980</f>
        <v>8969.2840842112</v>
      </c>
      <c r="AA980" s="376" t="n">
        <f aca="false">+[2]data1cf!Z980</f>
        <v>8469.64290997677</v>
      </c>
      <c r="AB980" s="376"/>
      <c r="AC980" s="377" t="n">
        <f aca="false">XNPV(0.1,B980:AA980,$B$1:$AA$1)</f>
        <v>38935.3174021136</v>
      </c>
      <c r="AD980" s="377" t="n">
        <f aca="false">SUMPRODUCT(B980:AA980,$B$1010:$AA$1010)</f>
        <v>71107.8843074606</v>
      </c>
      <c r="AE980" s="378" t="n">
        <f aca="false">SUMPRODUCT(B980:AA980,$B$1012:$AA$1012)</f>
        <v>52574.1886950176</v>
      </c>
      <c r="AF980" s="379" t="n">
        <f aca="false">XIRR(B980:AA980,$B$1:$AA$1)</f>
        <v>0.159934567519696</v>
      </c>
      <c r="AG980" s="380" t="n">
        <f aca="false">1-EXP(-(1/0.25)*(AD980/ABS($AD$1010)))</f>
        <v>0.977429381220937</v>
      </c>
    </row>
    <row r="981" customFormat="false" ht="12.75" hidden="false" customHeight="false" outlineLevel="0" collapsed="false">
      <c r="A981" s="371"/>
      <c r="B981" s="376" t="n">
        <f aca="false">+[2]data1cf!A981</f>
        <v>-91810.3157598151</v>
      </c>
      <c r="C981" s="376" t="n">
        <f aca="false">+[2]data1cf!B981</f>
        <v>13151.63722511</v>
      </c>
      <c r="D981" s="376" t="n">
        <f aca="false">+[2]data1cf!C981</f>
        <v>20252.022725381</v>
      </c>
      <c r="E981" s="376" t="n">
        <f aca="false">+[2]data1cf!D981</f>
        <v>19120.3425577538</v>
      </c>
      <c r="F981" s="376" t="n">
        <f aca="false">+[2]data1cf!E981</f>
        <v>17704.5418649649</v>
      </c>
      <c r="G981" s="376" t="n">
        <f aca="false">+[2]data1cf!F981</f>
        <v>16785.6258775721</v>
      </c>
      <c r="H981" s="376" t="n">
        <f aca="false">+[2]data1cf!G981</f>
        <v>15628.1238862362</v>
      </c>
      <c r="I981" s="376" t="n">
        <f aca="false">+[2]data1cf!H981</f>
        <v>14713.233715753</v>
      </c>
      <c r="J981" s="376" t="n">
        <f aca="false">+[2]data1cf!I981</f>
        <v>14087.5616413422</v>
      </c>
      <c r="K981" s="376" t="n">
        <f aca="false">+[2]data1cf!J981</f>
        <v>13542.3685860671</v>
      </c>
      <c r="L981" s="376" t="n">
        <f aca="false">+[2]data1cf!K981</f>
        <v>12846.3455059029</v>
      </c>
      <c r="M981" s="376" t="n">
        <f aca="false">+[2]data1cf!L981</f>
        <v>12239.7264725819</v>
      </c>
      <c r="N981" s="376" t="n">
        <f aca="false">+[2]data1cf!M981</f>
        <v>11605.2035985018</v>
      </c>
      <c r="O981" s="376" t="n">
        <f aca="false">+[2]data1cf!N981</f>
        <v>11051.4489379388</v>
      </c>
      <c r="P981" s="376" t="n">
        <f aca="false">+[2]data1cf!O981</f>
        <v>11929.8772370069</v>
      </c>
      <c r="Q981" s="376" t="n">
        <f aca="false">+[2]data1cf!P981</f>
        <v>13027.7618637988</v>
      </c>
      <c r="R981" s="376" t="n">
        <f aca="false">+[2]data1cf!Q981</f>
        <v>11720.9632656226</v>
      </c>
      <c r="S981" s="376" t="n">
        <f aca="false">+[2]data1cf!R981</f>
        <v>8610.18934574327</v>
      </c>
      <c r="T981" s="376" t="n">
        <f aca="false">+[2]data1cf!S981</f>
        <v>8132.00723775749</v>
      </c>
      <c r="U981" s="376" t="n">
        <f aca="false">+[2]data1cf!T981</f>
        <v>7653.84863210222</v>
      </c>
      <c r="V981" s="376" t="n">
        <f aca="false">+[2]data1cf!U981</f>
        <v>7175.71423384737</v>
      </c>
      <c r="W981" s="376" t="n">
        <f aca="false">+[2]data1cf!V981</f>
        <v>10090.3631778032</v>
      </c>
      <c r="X981" s="376" t="n">
        <f aca="false">+[2]data1cf!W981</f>
        <v>9612.27939480183</v>
      </c>
      <c r="Y981" s="376" t="n">
        <f aca="false">+[2]data1cf!X981</f>
        <v>9134.22206388055</v>
      </c>
      <c r="Z981" s="376" t="n">
        <f aca="false">+[2]data1cf!Y981</f>
        <v>8656.19197860169</v>
      </c>
      <c r="AA981" s="376" t="n">
        <f aca="false">+[2]data1cf!Z981</f>
        <v>8178.18995633455</v>
      </c>
      <c r="AB981" s="376"/>
      <c r="AC981" s="377" t="n">
        <f aca="false">XNPV(0.1,B981:AA981,$B$1:$AA$1)</f>
        <v>38020.2245778283</v>
      </c>
      <c r="AD981" s="377" t="n">
        <f aca="false">SUMPRODUCT(B981:AA981,$B$1010:$AA$1010)</f>
        <v>68976.928418921</v>
      </c>
      <c r="AE981" s="378" t="n">
        <f aca="false">SUMPRODUCT(B981:AA981,$B$1012:$AA$1012)</f>
        <v>51134.808609808</v>
      </c>
      <c r="AF981" s="379" t="n">
        <f aca="false">XIRR(B981:AA981,$B$1:$AA$1)</f>
        <v>0.161118449641878</v>
      </c>
      <c r="AG981" s="380" t="n">
        <f aca="false">1-EXP(-(1/0.25)*(AD981/ABS($AD$1010)))</f>
        <v>0.974713754226002</v>
      </c>
    </row>
    <row r="982" customFormat="false" ht="12.75" hidden="false" customHeight="false" outlineLevel="0" collapsed="false">
      <c r="A982" s="371"/>
      <c r="B982" s="376" t="n">
        <f aca="false">+[2]data1cf!A982</f>
        <v>-106609.872832175</v>
      </c>
      <c r="C982" s="376" t="n">
        <f aca="false">+[2]data1cf!B982</f>
        <v>14922.6264942771</v>
      </c>
      <c r="D982" s="376" t="n">
        <f aca="false">+[2]data1cf!C982</f>
        <v>23197.4964518524</v>
      </c>
      <c r="E982" s="376" t="n">
        <f aca="false">+[2]data1cf!D982</f>
        <v>21829.1124745512</v>
      </c>
      <c r="F982" s="376" t="n">
        <f aca="false">+[2]data1cf!E982</f>
        <v>20277.9658623401</v>
      </c>
      <c r="G982" s="376" t="n">
        <f aca="false">+[2]data1cf!F982</f>
        <v>19209.9092630923</v>
      </c>
      <c r="H982" s="376" t="n">
        <f aca="false">+[2]data1cf!G982</f>
        <v>17866.835317513</v>
      </c>
      <c r="I982" s="376" t="n">
        <f aca="false">+[2]data1cf!H982</f>
        <v>16804.4675005263</v>
      </c>
      <c r="J982" s="376" t="n">
        <f aca="false">+[2]data1cf!I982</f>
        <v>16077.938899295</v>
      </c>
      <c r="K982" s="376" t="n">
        <f aca="false">+[2]data1cf!J982</f>
        <v>15443.8174704777</v>
      </c>
      <c r="L982" s="376" t="n">
        <f aca="false">+[2]data1cf!K982</f>
        <v>14636.6423166472</v>
      </c>
      <c r="M982" s="376" t="n">
        <f aca="false">+[2]data1cf!L982</f>
        <v>13932.2380515631</v>
      </c>
      <c r="N982" s="376" t="n">
        <f aca="false">+[2]data1cf!M982</f>
        <v>13195.4319273826</v>
      </c>
      <c r="O982" s="376" t="n">
        <f aca="false">+[2]data1cf!N982</f>
        <v>12551.3341033163</v>
      </c>
      <c r="P982" s="376" t="n">
        <f aca="false">+[2]data1cf!O982</f>
        <v>13572.4420163528</v>
      </c>
      <c r="Q982" s="376" t="n">
        <f aca="false">+[2]data1cf!P982</f>
        <v>14847.302466162</v>
      </c>
      <c r="R982" s="376" t="n">
        <f aca="false">+[2]data1cf!Q982</f>
        <v>13329.851717672</v>
      </c>
      <c r="S982" s="376" t="n">
        <f aca="false">+[2]data1cf!R982</f>
        <v>9717.63004886106</v>
      </c>
      <c r="T982" s="376" t="n">
        <f aca="false">+[2]data1cf!S982</f>
        <v>9162.36636959924</v>
      </c>
      <c r="U982" s="376" t="n">
        <f aca="false">+[2]data1cf!T982</f>
        <v>8607.12998117554</v>
      </c>
      <c r="V982" s="376" t="n">
        <f aca="false">+[2]data1cf!U982</f>
        <v>8051.92170231513</v>
      </c>
      <c r="W982" s="376" t="n">
        <f aca="false">+[2]data1cf!V982</f>
        <v>11436.4036169451</v>
      </c>
      <c r="X982" s="376" t="n">
        <f aca="false">+[2]data1cf!W982</f>
        <v>10881.2541123705</v>
      </c>
      <c r="Y982" s="376" t="n">
        <f aca="false">+[2]data1cf!X982</f>
        <v>10326.1353238747</v>
      </c>
      <c r="Z982" s="376" t="n">
        <f aca="false">+[2]data1cf!Y982</f>
        <v>9771.04817293998</v>
      </c>
      <c r="AA982" s="376" t="n">
        <f aca="false">+[2]data1cf!Z982</f>
        <v>9215.99360869321</v>
      </c>
      <c r="AB982" s="376"/>
      <c r="AC982" s="377" t="n">
        <f aca="false">XNPV(0.1,B982:AA982,$B$1:$AA$1)</f>
        <v>41439.0473054389</v>
      </c>
      <c r="AD982" s="377" t="n">
        <f aca="false">SUMPRODUCT(B982:AA982,$B$1010:$AA$1010)</f>
        <v>76735.0963205989</v>
      </c>
      <c r="AE982" s="378" t="n">
        <f aca="false">SUMPRODUCT(B982:AA982,$B$1012:$AA$1012)</f>
        <v>56426.4982222483</v>
      </c>
      <c r="AF982" s="379" t="n">
        <f aca="false">XIRR(B982:AA982,$B$1:$AA$1)</f>
        <v>0.157598777432004</v>
      </c>
      <c r="AG982" s="380" t="n">
        <f aca="false">1-EXP(-(1/0.25)*(AD982/ABS($AD$1010)))</f>
        <v>0.983279507964593</v>
      </c>
    </row>
    <row r="983" customFormat="false" ht="12.75" hidden="false" customHeight="false" outlineLevel="0" collapsed="false">
      <c r="A983" s="371"/>
      <c r="B983" s="376" t="n">
        <f aca="false">+[2]data1cf!A983</f>
        <v>-91477.466492317</v>
      </c>
      <c r="C983" s="376" t="n">
        <f aca="false">+[2]data1cf!B983</f>
        <v>13105.4793483676</v>
      </c>
      <c r="D983" s="376" t="n">
        <f aca="false">+[2]data1cf!C983</f>
        <v>20168.2984074735</v>
      </c>
      <c r="E983" s="376" t="n">
        <f aca="false">+[2]data1cf!D983</f>
        <v>19059.5267108845</v>
      </c>
      <c r="F983" s="376" t="n">
        <f aca="false">+[2]data1cf!E983</f>
        <v>17646.6643022581</v>
      </c>
      <c r="G983" s="376" t="n">
        <f aca="false">+[2]data1cf!F983</f>
        <v>16731.1025600746</v>
      </c>
      <c r="H983" s="376" t="n">
        <f aca="false">+[2]data1cf!G983</f>
        <v>15577.7741726335</v>
      </c>
      <c r="I983" s="376" t="n">
        <f aca="false">+[2]data1cf!H983</f>
        <v>14666.2008464567</v>
      </c>
      <c r="J983" s="376" t="n">
        <f aca="false">+[2]data1cf!I983</f>
        <v>14042.797084598</v>
      </c>
      <c r="K983" s="376" t="n">
        <f aca="false">+[2]data1cf!J983</f>
        <v>13499.6040718816</v>
      </c>
      <c r="L983" s="376" t="n">
        <f aca="false">+[2]data1cf!K983</f>
        <v>12806.080856147</v>
      </c>
      <c r="M983" s="376" t="n">
        <f aca="false">+[2]data1cf!L983</f>
        <v>12201.6610604522</v>
      </c>
      <c r="N983" s="376" t="n">
        <f aca="false">+[2]data1cf!M983</f>
        <v>11569.4385866278</v>
      </c>
      <c r="O983" s="376" t="n">
        <f aca="false">+[2]data1cf!N983</f>
        <v>11017.7157879407</v>
      </c>
      <c r="P983" s="376" t="n">
        <f aca="false">+[2]data1cf!O983</f>
        <v>11892.9351527979</v>
      </c>
      <c r="Q983" s="376" t="n">
        <f aca="false">+[2]data1cf!P983</f>
        <v>12986.8395068851</v>
      </c>
      <c r="R983" s="376" t="n">
        <f aca="false">+[2]data1cf!Q983</f>
        <v>11684.7785784639</v>
      </c>
      <c r="S983" s="376" t="n">
        <f aca="false">+[2]data1cf!R983</f>
        <v>8585.28246339348</v>
      </c>
      <c r="T983" s="376" t="n">
        <f aca="false">+[2]data1cf!S983</f>
        <v>8108.83395759671</v>
      </c>
      <c r="U983" s="376" t="n">
        <f aca="false">+[2]data1cf!T983</f>
        <v>7632.40886892505</v>
      </c>
      <c r="V983" s="376" t="n">
        <f aca="false">+[2]data1cf!U983</f>
        <v>7156.00789989225</v>
      </c>
      <c r="W983" s="376" t="n">
        <f aca="false">+[2]data1cf!V983</f>
        <v>10060.0900708446</v>
      </c>
      <c r="X983" s="376" t="n">
        <f aca="false">+[2]data1cf!W983</f>
        <v>9583.7395335647</v>
      </c>
      <c r="Y983" s="376" t="n">
        <f aca="false">+[2]data1cf!X983</f>
        <v>9107.41535246544</v>
      </c>
      <c r="Z983" s="376" t="n">
        <f aca="false">+[2]data1cf!Y983</f>
        <v>8631.11831823221</v>
      </c>
      <c r="AA983" s="376" t="n">
        <f aca="false">+[2]data1cf!Z983</f>
        <v>8154.84924527101</v>
      </c>
      <c r="AB983" s="376"/>
      <c r="AC983" s="377" t="n">
        <f aca="false">XNPV(0.1,B983:AA983,$B$1:$AA$1)</f>
        <v>37923.2189200035</v>
      </c>
      <c r="AD983" s="377" t="n">
        <f aca="false">SUMPRODUCT(B983:AA983,$B$1010:$AA$1010)</f>
        <v>68780.7934367681</v>
      </c>
      <c r="AE983" s="378" t="n">
        <f aca="false">SUMPRODUCT(B983:AA983,$B$1012:$AA$1012)</f>
        <v>50994.7589530486</v>
      </c>
      <c r="AF983" s="379" t="n">
        <f aca="false">XIRR(B983:AA983,$B$1:$AA$1)</f>
        <v>0.161169787767455</v>
      </c>
      <c r="AG983" s="380" t="n">
        <f aca="false">1-EXP(-(1/0.25)*(AD983/ABS($AD$1010)))</f>
        <v>0.974447950977714</v>
      </c>
    </row>
    <row r="984" customFormat="false" ht="12.75" hidden="false" customHeight="false" outlineLevel="0" collapsed="false">
      <c r="A984" s="371"/>
      <c r="B984" s="376" t="n">
        <f aca="false">+[2]data1cf!A984</f>
        <v>-112120.187832592</v>
      </c>
      <c r="C984" s="376" t="n">
        <f aca="false">+[2]data1cf!B984</f>
        <v>15535.4022300254</v>
      </c>
      <c r="D984" s="376" t="n">
        <f aca="false">+[2]data1cf!C984</f>
        <v>24239.4090791445</v>
      </c>
      <c r="E984" s="376" t="n">
        <f aca="false">+[2]data1cf!D984</f>
        <v>22830.5745976741</v>
      </c>
      <c r="F984" s="376" t="n">
        <f aca="false">+[2]data1cf!E984</f>
        <v>21236.1281090773</v>
      </c>
      <c r="G984" s="376" t="n">
        <f aca="false">+[2]data1cf!F984</f>
        <v>20112.542026977</v>
      </c>
      <c r="H984" s="376" t="n">
        <f aca="false">+[2]data1cf!G984</f>
        <v>18700.3741268877</v>
      </c>
      <c r="I984" s="376" t="n">
        <f aca="false">+[2]data1cf!H984</f>
        <v>17583.0959984787</v>
      </c>
      <c r="J984" s="376" t="n">
        <f aca="false">+[2]data1cf!I984</f>
        <v>16819.0155144504</v>
      </c>
      <c r="K984" s="376" t="n">
        <f aca="false">+[2]data1cf!J984</f>
        <v>16151.7834088543</v>
      </c>
      <c r="L984" s="376" t="n">
        <f aca="false">+[2]data1cf!K984</f>
        <v>15303.2230341112</v>
      </c>
      <c r="M984" s="376" t="n">
        <f aca="false">+[2]data1cf!L984</f>
        <v>14562.4104206712</v>
      </c>
      <c r="N984" s="376" t="n">
        <f aca="false">+[2]data1cf!M984</f>
        <v>13787.5212022085</v>
      </c>
      <c r="O984" s="376" t="n">
        <f aca="false">+[2]data1cf!N984</f>
        <v>13109.7859330078</v>
      </c>
      <c r="P984" s="376" t="n">
        <f aca="false">+[2]data1cf!O984</f>
        <v>14184.0177073368</v>
      </c>
      <c r="Q984" s="376" t="n">
        <f aca="false">+[2]data1cf!P984</f>
        <v>15524.7715164888</v>
      </c>
      <c r="R984" s="376" t="n">
        <f aca="false">+[2]data1cf!Q984</f>
        <v>13928.8887110076</v>
      </c>
      <c r="S984" s="376" t="n">
        <f aca="false">+[2]data1cf!R984</f>
        <v>10129.9631402249</v>
      </c>
      <c r="T984" s="376" t="n">
        <f aca="false">+[2]data1cf!S984</f>
        <v>9545.99970080263</v>
      </c>
      <c r="U984" s="376" t="n">
        <f aca="false">+[2]data1cf!T984</f>
        <v>8962.06496279245</v>
      </c>
      <c r="V984" s="376" t="n">
        <f aca="false">+[2]data1cf!U984</f>
        <v>8378.15978723677</v>
      </c>
      <c r="W984" s="376" t="n">
        <f aca="false">+[2]data1cf!V984</f>
        <v>11937.5744821748</v>
      </c>
      <c r="X984" s="376" t="n">
        <f aca="false">+[2]data1cf!W984</f>
        <v>11353.7311187552</v>
      </c>
      <c r="Y984" s="376" t="n">
        <f aca="false">+[2]data1cf!X984</f>
        <v>10769.9200590279</v>
      </c>
      <c r="Z984" s="376" t="n">
        <f aca="false">+[2]data1cf!Y984</f>
        <v>10186.1422721035</v>
      </c>
      <c r="AA984" s="376" t="n">
        <f aca="false">+[2]data1cf!Z984</f>
        <v>9602.39875616613</v>
      </c>
      <c r="AB984" s="376"/>
      <c r="AC984" s="377" t="n">
        <f aca="false">XNPV(0.1,B984:AA984,$B$1:$AA$1)</f>
        <v>42619.0136416019</v>
      </c>
      <c r="AD984" s="377" t="n">
        <f aca="false">SUMPRODUCT(B984:AA984,$B$1010:$AA$1010)</f>
        <v>79524.0854485959</v>
      </c>
      <c r="AE984" s="378" t="n">
        <f aca="false">SUMPRODUCT(B984:AA984,$B$1012:$AA$1012)</f>
        <v>58299.7969454223</v>
      </c>
      <c r="AF984" s="379" t="n">
        <f aca="false">XIRR(B984:AA984,$B$1:$AA$1)</f>
        <v>0.156369093459191</v>
      </c>
      <c r="AG984" s="380" t="n">
        <f aca="false">1-EXP(-(1/0.25)*(AD984/ABS($AD$1010)))</f>
        <v>0.985589739396404</v>
      </c>
    </row>
    <row r="985" customFormat="false" ht="12.75" hidden="false" customHeight="false" outlineLevel="0" collapsed="false">
      <c r="A985" s="371"/>
      <c r="B985" s="376" t="n">
        <f aca="false">+[2]data1cf!A985</f>
        <v>-93839.1377564792</v>
      </c>
      <c r="C985" s="376" t="n">
        <f aca="false">+[2]data1cf!B985</f>
        <v>13327.9864019969</v>
      </c>
      <c r="D985" s="376" t="n">
        <f aca="false">+[2]data1cf!C985</f>
        <v>20591.689857402</v>
      </c>
      <c r="E985" s="376" t="n">
        <f aca="false">+[2]data1cf!D985</f>
        <v>19448.0779452813</v>
      </c>
      <c r="F985" s="376" t="n">
        <f aca="false">+[2]data1cf!E985</f>
        <v>18057.3239912874</v>
      </c>
      <c r="G985" s="376" t="n">
        <f aca="false">+[2]data1cf!F985</f>
        <v>17117.9628140522</v>
      </c>
      <c r="H985" s="376" t="n">
        <f aca="false">+[2]data1cf!G985</f>
        <v>15935.0213814619</v>
      </c>
      <c r="I985" s="376" t="n">
        <f aca="false">+[2]data1cf!H985</f>
        <v>14999.9139915188</v>
      </c>
      <c r="J985" s="376" t="n">
        <f aca="false">+[2]data1cf!I985</f>
        <v>14360.4158316974</v>
      </c>
      <c r="K985" s="376" t="n">
        <f aca="false">+[2]data1cf!J985</f>
        <v>13803.0318818241</v>
      </c>
      <c r="L985" s="376" t="n">
        <f aca="false">+[2]data1cf!K985</f>
        <v>13091.7713340163</v>
      </c>
      <c r="M985" s="376" t="n">
        <f aca="false">+[2]data1cf!L985</f>
        <v>12471.7472488968</v>
      </c>
      <c r="N985" s="376" t="n">
        <f aca="false">+[2]data1cf!M985</f>
        <v>11823.2027046627</v>
      </c>
      <c r="O985" s="376" t="n">
        <f aca="false">+[2]data1cf!N985</f>
        <v>11257.0632006569</v>
      </c>
      <c r="P985" s="376" t="n">
        <f aca="false">+[2]data1cf!O985</f>
        <v>12155.0509728822</v>
      </c>
      <c r="Q985" s="376" t="n">
        <f aca="false">+[2]data1cf!P985</f>
        <v>13277.1966259237</v>
      </c>
      <c r="R985" s="376" t="n">
        <f aca="false">+[2]data1cf!Q985</f>
        <v>11941.5204259306</v>
      </c>
      <c r="S985" s="376" t="n">
        <f aca="false">+[2]data1cf!R985</f>
        <v>8762.00470396657</v>
      </c>
      <c r="T985" s="376" t="n">
        <f aca="false">+[2]data1cf!S985</f>
        <v>8273.25574005547</v>
      </c>
      <c r="U985" s="376" t="n">
        <f aca="false">+[2]data1cf!T985</f>
        <v>7784.53079782876</v>
      </c>
      <c r="V985" s="376" t="n">
        <f aca="false">+[2]data1cf!U985</f>
        <v>7295.83059793699</v>
      </c>
      <c r="W985" s="376" t="n">
        <f aca="false">+[2]data1cf!V985</f>
        <v>10274.8873793031</v>
      </c>
      <c r="X985" s="376" t="n">
        <f aca="false">+[2]data1cf!W985</f>
        <v>9786.23891315946</v>
      </c>
      <c r="Y985" s="376" t="n">
        <f aca="false">+[2]data1cf!X985</f>
        <v>9297.61748363321</v>
      </c>
      <c r="Z985" s="376" t="n">
        <f aca="false">+[2]data1cf!Y985</f>
        <v>8809.0239018229</v>
      </c>
      <c r="AA985" s="376" t="n">
        <f aca="false">+[2]data1cf!Z985</f>
        <v>8320.45900316001</v>
      </c>
      <c r="AB985" s="376"/>
      <c r="AC985" s="377" t="n">
        <f aca="false">XNPV(0.1,B985:AA985,$B$1:$AA$1)</f>
        <v>38342.7831231699</v>
      </c>
      <c r="AD985" s="377" t="n">
        <f aca="false">SUMPRODUCT(B985:AA985,$B$1010:$AA$1010)</f>
        <v>69882.5470292646</v>
      </c>
      <c r="AE985" s="378" t="n">
        <f aca="false">SUMPRODUCT(B985:AA985,$B$1012:$AA$1012)</f>
        <v>51707.0684831451</v>
      </c>
      <c r="AF985" s="379" t="n">
        <f aca="false">XIRR(B985:AA985,$B$1:$AA$1)</f>
        <v>0.160285840707265</v>
      </c>
      <c r="AG985" s="380" t="n">
        <f aca="false">1-EXP(-(1/0.25)*(AD985/ABS($AD$1010)))</f>
        <v>0.975905642579974</v>
      </c>
    </row>
    <row r="986" customFormat="false" ht="12.75" hidden="false" customHeight="false" outlineLevel="0" collapsed="false">
      <c r="A986" s="371"/>
      <c r="B986" s="376" t="n">
        <f aca="false">+[2]data1cf!A986</f>
        <v>-114459.159192069</v>
      </c>
      <c r="C986" s="376" t="n">
        <f aca="false">+[2]data1cf!B986</f>
        <v>15852.1285394869</v>
      </c>
      <c r="D986" s="376" t="n">
        <f aca="false">+[2]data1cf!C986</f>
        <v>24716.4934795821</v>
      </c>
      <c r="E986" s="376" t="n">
        <f aca="false">+[2]data1cf!D986</f>
        <v>23262.4610810193</v>
      </c>
      <c r="F986" s="376" t="n">
        <f aca="false">+[2]data1cf!E986</f>
        <v>21642.8406205546</v>
      </c>
      <c r="G986" s="376" t="n">
        <f aca="false">+[2]data1cf!F986</f>
        <v>20495.6838587402</v>
      </c>
      <c r="H986" s="376" t="n">
        <f aca="false">+[2]data1cf!G986</f>
        <v>19054.1875480792</v>
      </c>
      <c r="I986" s="376" t="n">
        <f aca="false">+[2]data1cf!H986</f>
        <v>17913.6015605466</v>
      </c>
      <c r="J986" s="376" t="n">
        <f aca="false">+[2]data1cf!I986</f>
        <v>17133.581374641</v>
      </c>
      <c r="K986" s="376" t="n">
        <f aca="false">+[2]data1cf!J986</f>
        <v>16452.2947322947</v>
      </c>
      <c r="L986" s="376" t="n">
        <f aca="false">+[2]data1cf!K986</f>
        <v>15586.1675131128</v>
      </c>
      <c r="M986" s="376" t="n">
        <f aca="false">+[2]data1cf!L986</f>
        <v>14829.9005955099</v>
      </c>
      <c r="N986" s="376" t="n">
        <f aca="false">+[2]data1cf!M986</f>
        <v>14038.8461910643</v>
      </c>
      <c r="O986" s="376" t="n">
        <f aca="false">+[2]data1cf!N986</f>
        <v>13346.8327869893</v>
      </c>
      <c r="P986" s="376" t="n">
        <f aca="false">+[2]data1cf!O986</f>
        <v>14443.6141233776</v>
      </c>
      <c r="Q986" s="376" t="n">
        <f aca="false">+[2]data1cf!P986</f>
        <v>15812.3377818523</v>
      </c>
      <c r="R986" s="376" t="n">
        <f aca="false">+[2]data1cf!Q986</f>
        <v>14183.1628079646</v>
      </c>
      <c r="S986" s="376" t="n">
        <f aca="false">+[2]data1cf!R986</f>
        <v>10304.9867625027</v>
      </c>
      <c r="T986" s="376" t="n">
        <f aca="false">+[2]data1cf!S986</f>
        <v>9708.84109447205</v>
      </c>
      <c r="U986" s="376" t="n">
        <f aca="false">+[2]data1cf!T986</f>
        <v>9112.72472660189</v>
      </c>
      <c r="V986" s="376" t="n">
        <f aca="false">+[2]data1cf!U986</f>
        <v>8516.63853789704</v>
      </c>
      <c r="W986" s="376" t="n">
        <f aca="false">+[2]data1cf!V986</f>
        <v>12150.3072025162</v>
      </c>
      <c r="X986" s="376" t="n">
        <f aca="false">+[2]data1cf!W986</f>
        <v>11554.2841154281</v>
      </c>
      <c r="Y986" s="376" t="n">
        <f aca="false">+[2]data1cf!X986</f>
        <v>10958.2940059289</v>
      </c>
      <c r="Z986" s="376" t="n">
        <f aca="false">+[2]data1cf!Y986</f>
        <v>10362.337863346</v>
      </c>
      <c r="AA986" s="376" t="n">
        <f aca="false">+[2]data1cf!Z986</f>
        <v>9766.41670668715</v>
      </c>
      <c r="AB986" s="376"/>
      <c r="AC986" s="377" t="n">
        <f aca="false">XNPV(0.1,B986:AA986,$B$1:$AA$1)</f>
        <v>43205.2234536246</v>
      </c>
      <c r="AD986" s="377" t="n">
        <f aca="false">SUMPRODUCT(B986:AA986,$B$1010:$AA$1010)</f>
        <v>80798.8281417198</v>
      </c>
      <c r="AE986" s="378" t="n">
        <f aca="false">SUMPRODUCT(B986:AA986,$B$1012:$AA$1012)</f>
        <v>59183.6479892822</v>
      </c>
      <c r="AF986" s="379" t="n">
        <f aca="false">XIRR(B986:AA986,$B$1:$AA$1)</f>
        <v>0.156020497061758</v>
      </c>
      <c r="AG986" s="380" t="n">
        <f aca="false">1-EXP(-(1/0.25)*(AD986/ABS($AD$1010)))</f>
        <v>0.986536561156479</v>
      </c>
    </row>
    <row r="987" customFormat="false" ht="12.75" hidden="false" customHeight="false" outlineLevel="0" collapsed="false">
      <c r="A987" s="371"/>
      <c r="B987" s="376" t="n">
        <f aca="false">+[2]data1cf!A987</f>
        <v>-93924.5586815064</v>
      </c>
      <c r="C987" s="376" t="n">
        <f aca="false">+[2]data1cf!B987</f>
        <v>13345.1019150623</v>
      </c>
      <c r="D987" s="376" t="n">
        <f aca="false">+[2]data1cf!C987</f>
        <v>20636.4990845967</v>
      </c>
      <c r="E987" s="376" t="n">
        <f aca="false">+[2]data1cf!D987</f>
        <v>19476.5289770147</v>
      </c>
      <c r="F987" s="376" t="n">
        <f aca="false">+[2]data1cf!E987</f>
        <v>18072.1774262428</v>
      </c>
      <c r="G987" s="376" t="n">
        <f aca="false">+[2]data1cf!F987</f>
        <v>17131.9554307439</v>
      </c>
      <c r="H987" s="376" t="n">
        <f aca="false">+[2]data1cf!G987</f>
        <v>15947.9429033962</v>
      </c>
      <c r="I987" s="376" t="n">
        <f aca="false">+[2]data1cf!H987</f>
        <v>15011.9842935873</v>
      </c>
      <c r="J987" s="376" t="n">
        <f aca="false">+[2]data1cf!I987</f>
        <v>14371.9040043296</v>
      </c>
      <c r="K987" s="376" t="n">
        <f aca="false">+[2]data1cf!J987</f>
        <v>13814.0067726133</v>
      </c>
      <c r="L987" s="376" t="n">
        <f aca="false">+[2]data1cf!K987</f>
        <v>13102.1046709465</v>
      </c>
      <c r="M987" s="376" t="n">
        <f aca="false">+[2]data1cf!L987</f>
        <v>12481.5161834662</v>
      </c>
      <c r="N987" s="376" t="n">
        <f aca="false">+[2]data1cf!M987</f>
        <v>11832.3812749532</v>
      </c>
      <c r="O987" s="376" t="n">
        <f aca="false">+[2]data1cf!N987</f>
        <v>11265.7203231393</v>
      </c>
      <c r="P987" s="376" t="n">
        <f aca="false">+[2]data1cf!O987</f>
        <v>12164.5316216734</v>
      </c>
      <c r="Q987" s="376" t="n">
        <f aca="false">+[2]data1cf!P987</f>
        <v>13287.6987538332</v>
      </c>
      <c r="R987" s="376" t="n">
        <f aca="false">+[2]data1cf!Q987</f>
        <v>11950.8066997811</v>
      </c>
      <c r="S987" s="376" t="n">
        <f aca="false">+[2]data1cf!R987</f>
        <v>8768.39669318696</v>
      </c>
      <c r="T987" s="376" t="n">
        <f aca="false">+[2]data1cf!S987</f>
        <v>8279.20282547985</v>
      </c>
      <c r="U987" s="376" t="n">
        <f aca="false">+[2]data1cf!T987</f>
        <v>7790.03300132384</v>
      </c>
      <c r="V987" s="376" t="n">
        <f aca="false">+[2]data1cf!U987</f>
        <v>7300.8879420255</v>
      </c>
      <c r="W987" s="376" t="n">
        <f aca="false">+[2]data1cf!V987</f>
        <v>10282.6565320469</v>
      </c>
      <c r="X987" s="376" t="n">
        <f aca="false">+[2]data1cf!W987</f>
        <v>9793.56325358944</v>
      </c>
      <c r="Y987" s="376" t="n">
        <f aca="false">+[2]data1cf!X987</f>
        <v>9304.49703636057</v>
      </c>
      <c r="Z987" s="376" t="n">
        <f aca="false">+[2]data1cf!Y987</f>
        <v>8815.45869219717</v>
      </c>
      <c r="AA987" s="376" t="n">
        <f aca="false">+[2]data1cf!Z987</f>
        <v>8326.4490572912</v>
      </c>
      <c r="AB987" s="376"/>
      <c r="AC987" s="377" t="n">
        <f aca="false">XNPV(0.1,B987:AA987,$B$1:$AA$1)</f>
        <v>38401.3857665034</v>
      </c>
      <c r="AD987" s="377" t="n">
        <f aca="false">SUMPRODUCT(B987:AA987,$B$1010:$AA$1010)</f>
        <v>69969.8145125938</v>
      </c>
      <c r="AE987" s="378" t="n">
        <f aca="false">SUMPRODUCT(B987:AA987,$B$1012:$AA$1012)</f>
        <v>51778.6337328013</v>
      </c>
      <c r="AF987" s="379" t="n">
        <f aca="false">XIRR(B987:AA987,$B$1:$AA$1)</f>
        <v>0.160338370276698</v>
      </c>
      <c r="AG987" s="380" t="n">
        <f aca="false">1-EXP(-(1/0.25)*(AD987/ABS($AD$1010)))</f>
        <v>0.976017484878209</v>
      </c>
    </row>
    <row r="988" customFormat="false" ht="12.75" hidden="false" customHeight="false" outlineLevel="0" collapsed="false">
      <c r="A988" s="371"/>
      <c r="B988" s="376" t="n">
        <f aca="false">+[2]data1cf!A988</f>
        <v>-116329.169148373</v>
      </c>
      <c r="C988" s="376" t="n">
        <f aca="false">+[2]data1cf!B988</f>
        <v>16070.2064409811</v>
      </c>
      <c r="D988" s="376" t="n">
        <f aca="false">+[2]data1cf!C988</f>
        <v>25128.305347514</v>
      </c>
      <c r="E988" s="376" t="n">
        <f aca="false">+[2]data1cf!D988</f>
        <v>23642.7836642321</v>
      </c>
      <c r="F988" s="376" t="n">
        <f aca="false">+[2]data1cf!E988</f>
        <v>21968.0076828764</v>
      </c>
      <c r="G988" s="376" t="n">
        <f aca="false">+[2]data1cf!F988</f>
        <v>20802.0061389043</v>
      </c>
      <c r="H988" s="376" t="n">
        <f aca="false">+[2]data1cf!G988</f>
        <v>19337.0617344694</v>
      </c>
      <c r="I988" s="376" t="n">
        <f aca="false">+[2]data1cf!H988</f>
        <v>18177.8410901058</v>
      </c>
      <c r="J988" s="376" t="n">
        <f aca="false">+[2]data1cf!I988</f>
        <v>17385.0770965045</v>
      </c>
      <c r="K988" s="376" t="n">
        <f aca="false">+[2]data1cf!J988</f>
        <v>16692.5538378791</v>
      </c>
      <c r="L988" s="376" t="n">
        <f aca="false">+[2]data1cf!K988</f>
        <v>15812.3819088858</v>
      </c>
      <c r="M988" s="376" t="n">
        <f aca="false">+[2]data1cf!L988</f>
        <v>15043.7592595482</v>
      </c>
      <c r="N988" s="376" t="n">
        <f aca="false">+[2]data1cf!M988</f>
        <v>14239.7807726375</v>
      </c>
      <c r="O988" s="376" t="n">
        <f aca="false">+[2]data1cf!N988</f>
        <v>13536.3519853582</v>
      </c>
      <c r="P988" s="376" t="n">
        <f aca="false">+[2]data1cf!O988</f>
        <v>14651.1617193112</v>
      </c>
      <c r="Q988" s="376" t="n">
        <f aca="false">+[2]data1cf!P988</f>
        <v>16042.2473004739</v>
      </c>
      <c r="R988" s="376" t="n">
        <f aca="false">+[2]data1cf!Q988</f>
        <v>14386.4552044332</v>
      </c>
      <c r="S988" s="376" t="n">
        <f aca="false">+[2]data1cf!R988</f>
        <v>10444.9183246921</v>
      </c>
      <c r="T988" s="376" t="n">
        <f aca="false">+[2]data1cf!S988</f>
        <v>9839.03295262649</v>
      </c>
      <c r="U988" s="376" t="n">
        <f aca="false">+[2]data1cf!T988</f>
        <v>9233.17735942124</v>
      </c>
      <c r="V988" s="376" t="n">
        <f aca="false">+[2]data1cf!U988</f>
        <v>8627.35243844228</v>
      </c>
      <c r="W988" s="376" t="n">
        <f aca="false">+[2]data1cf!V988</f>
        <v>12320.3872265653</v>
      </c>
      <c r="X988" s="376" t="n">
        <f aca="false">+[2]data1cf!W988</f>
        <v>11714.6264381442</v>
      </c>
      <c r="Y988" s="376" t="n">
        <f aca="false">+[2]data1cf!X988</f>
        <v>11108.8991660929</v>
      </c>
      <c r="Z988" s="376" t="n">
        <f aca="false">+[2]data1cf!Y988</f>
        <v>10503.2064159025</v>
      </c>
      <c r="AA988" s="376" t="n">
        <f aca="false">+[2]data1cf!Z988</f>
        <v>9897.54922322875</v>
      </c>
      <c r="AB988" s="376"/>
      <c r="AC988" s="377" t="n">
        <f aca="false">XNPV(0.1,B988:AA988,$B$1:$AA$1)</f>
        <v>43693.3624330224</v>
      </c>
      <c r="AD988" s="377" t="n">
        <f aca="false">SUMPRODUCT(B988:AA988,$B$1010:$AA$1010)</f>
        <v>81841.784919464</v>
      </c>
      <c r="AE988" s="378" t="n">
        <f aca="false">SUMPRODUCT(B988:AA988,$B$1012:$AA$1012)</f>
        <v>59912.2820173059</v>
      </c>
      <c r="AF988" s="379" t="n">
        <f aca="false">XIRR(B988:AA988,$B$1:$AA$1)</f>
        <v>0.155777199477055</v>
      </c>
      <c r="AG988" s="380" t="n">
        <f aca="false">1-EXP(-(1/0.25)*(AD988/ABS($AD$1010)))</f>
        <v>0.987264763332294</v>
      </c>
    </row>
    <row r="989" customFormat="false" ht="12.75" hidden="false" customHeight="false" outlineLevel="0" collapsed="false">
      <c r="A989" s="371"/>
      <c r="B989" s="376" t="n">
        <f aca="false">+[2]data1cf!A989</f>
        <v>-110645.901049885</v>
      </c>
      <c r="C989" s="376" t="n">
        <f aca="false">+[2]data1cf!B989</f>
        <v>15403.4565867541</v>
      </c>
      <c r="D989" s="376" t="n">
        <f aca="false">+[2]data1cf!C989</f>
        <v>23932.6729263167</v>
      </c>
      <c r="E989" s="376" t="n">
        <f aca="false">+[2]data1cf!D989</f>
        <v>22609.6983696901</v>
      </c>
      <c r="F989" s="376" t="n">
        <f aca="false">+[2]data1cf!E989</f>
        <v>20979.7714514368</v>
      </c>
      <c r="G989" s="376" t="n">
        <f aca="false">+[2]data1cf!F989</f>
        <v>19871.0423026722</v>
      </c>
      <c r="H989" s="376" t="n">
        <f aca="false">+[2]data1cf!G989</f>
        <v>18477.3605152446</v>
      </c>
      <c r="I989" s="376" t="n">
        <f aca="false">+[2]data1cf!H989</f>
        <v>17374.77366063</v>
      </c>
      <c r="J989" s="376" t="n">
        <f aca="false">+[2]data1cf!I989</f>
        <v>16620.7401965033</v>
      </c>
      <c r="K989" s="376" t="n">
        <f aca="false">+[2]data1cf!J989</f>
        <v>15962.3668645232</v>
      </c>
      <c r="L989" s="376" t="n">
        <f aca="false">+[2]data1cf!K989</f>
        <v>15124.8791206888</v>
      </c>
      <c r="M989" s="376" t="n">
        <f aca="false">+[2]data1cf!L989</f>
        <v>14393.8075740948</v>
      </c>
      <c r="N989" s="376" t="n">
        <f aca="false">+[2]data1cf!M989</f>
        <v>13629.1075013598</v>
      </c>
      <c r="O989" s="376" t="n">
        <f aca="false">+[2]data1cf!N989</f>
        <v>12960.3719428402</v>
      </c>
      <c r="P989" s="376" t="n">
        <f aca="false">+[2]data1cf!O989</f>
        <v>14020.3904087569</v>
      </c>
      <c r="Q989" s="376" t="n">
        <f aca="false">+[2]data1cf!P989</f>
        <v>15343.5144256484</v>
      </c>
      <c r="R989" s="376" t="n">
        <f aca="false">+[2]data1cf!Q989</f>
        <v>13768.6161455444</v>
      </c>
      <c r="S989" s="376" t="n">
        <f aca="false">+[2]data1cf!R989</f>
        <v>10019.6432716467</v>
      </c>
      <c r="T989" s="376" t="n">
        <f aca="false">+[2]data1cf!S989</f>
        <v>9443.35846349475</v>
      </c>
      <c r="U989" s="376" t="n">
        <f aca="false">+[2]data1cf!T989</f>
        <v>8867.10197935529</v>
      </c>
      <c r="V989" s="376" t="n">
        <f aca="false">+[2]data1cf!U989</f>
        <v>8290.87466894875</v>
      </c>
      <c r="W989" s="376" t="n">
        <f aca="false">+[2]data1cf!V989</f>
        <v>11803.4860348846</v>
      </c>
      <c r="X989" s="376" t="n">
        <f aca="false">+[2]data1cf!W989</f>
        <v>11227.3197238362</v>
      </c>
      <c r="Y989" s="376" t="n">
        <f aca="false">+[2]data1cf!X989</f>
        <v>10651.1852917135</v>
      </c>
      <c r="Z989" s="376" t="n">
        <f aca="false">+[2]data1cf!Y989</f>
        <v>10075.0836948842</v>
      </c>
      <c r="AA989" s="376" t="n">
        <f aca="false">+[2]data1cf!Z989</f>
        <v>9499.01591840711</v>
      </c>
      <c r="AB989" s="376"/>
      <c r="AC989" s="377" t="n">
        <f aca="false">XNPV(0.1,B989:AA989,$B$1:$AA$1)</f>
        <v>42344.6468913522</v>
      </c>
      <c r="AD989" s="377" t="n">
        <f aca="false">SUMPRODUCT(B989:AA989,$B$1010:$AA$1010)</f>
        <v>78823.1893332648</v>
      </c>
      <c r="AE989" s="378" t="n">
        <f aca="false">SUMPRODUCT(B989:AA989,$B$1012:$AA$1012)</f>
        <v>57842.2574218605</v>
      </c>
      <c r="AF989" s="379" t="n">
        <f aca="false">XIRR(B989:AA989,$B$1:$AA$1)</f>
        <v>0.156753142673744</v>
      </c>
      <c r="AG989" s="380" t="n">
        <f aca="false">1-EXP(-(1/0.25)*(AD989/ABS($AD$1010)))</f>
        <v>0.985041066694864</v>
      </c>
    </row>
    <row r="990" customFormat="false" ht="12.75" hidden="false" customHeight="false" outlineLevel="0" collapsed="false">
      <c r="A990" s="371"/>
      <c r="B990" s="376" t="n">
        <f aca="false">+[2]data1cf!A990</f>
        <v>-111155.0341399</v>
      </c>
      <c r="C990" s="376" t="n">
        <f aca="false">+[2]data1cf!B990</f>
        <v>15417.3430859716</v>
      </c>
      <c r="D990" s="376" t="n">
        <f aca="false">+[2]data1cf!C990</f>
        <v>24066.8409159826</v>
      </c>
      <c r="E990" s="376" t="n">
        <f aca="false">+[2]data1cf!D990</f>
        <v>22703.2353525432</v>
      </c>
      <c r="F990" s="376" t="n">
        <f aca="false">+[2]data1cf!E990</f>
        <v>21068.3021625451</v>
      </c>
      <c r="G990" s="376" t="n">
        <f aca="false">+[2]data1cf!F990</f>
        <v>19954.4422912737</v>
      </c>
      <c r="H990" s="376" t="n">
        <f aca="false">+[2]data1cf!G990</f>
        <v>18554.3764734307</v>
      </c>
      <c r="I990" s="376" t="n">
        <f aca="false">+[2]data1cf!H990</f>
        <v>17446.7161055005</v>
      </c>
      <c r="J990" s="376" t="n">
        <f aca="false">+[2]data1cf!I990</f>
        <v>16689.2129838092</v>
      </c>
      <c r="K990" s="376" t="n">
        <f aca="false">+[2]data1cf!J990</f>
        <v>16027.7803455681</v>
      </c>
      <c r="L990" s="376" t="n">
        <f aca="false">+[2]data1cf!K990</f>
        <v>15186.4687576517</v>
      </c>
      <c r="M990" s="376" t="n">
        <f aca="false">+[2]data1cf!L990</f>
        <v>14452.0332119217</v>
      </c>
      <c r="N990" s="376" t="n">
        <f aca="false">+[2]data1cf!M990</f>
        <v>13683.8143996105</v>
      </c>
      <c r="O990" s="376" t="n">
        <f aca="false">+[2]data1cf!N990</f>
        <v>13011.9708633473</v>
      </c>
      <c r="P990" s="376" t="n">
        <f aca="false">+[2]data1cf!O990</f>
        <v>14076.8977810769</v>
      </c>
      <c r="Q990" s="376" t="n">
        <f aca="false">+[2]data1cf!P990</f>
        <v>15406.1101050164</v>
      </c>
      <c r="R990" s="376" t="n">
        <f aca="false">+[2]data1cf!Q990</f>
        <v>13823.9649877481</v>
      </c>
      <c r="S990" s="376" t="n">
        <f aca="false">+[2]data1cf!R990</f>
        <v>10057.7413515035</v>
      </c>
      <c r="T990" s="376" t="n">
        <f aca="false">+[2]data1cf!S990</f>
        <v>9478.80478976353</v>
      </c>
      <c r="U990" s="376" t="n">
        <f aca="false">+[2]data1cf!T990</f>
        <v>8899.89668236802</v>
      </c>
      <c r="V990" s="376" t="n">
        <f aca="false">+[2]data1cf!U990</f>
        <v>8321.0178829473</v>
      </c>
      <c r="W990" s="376" t="n">
        <f aca="false">+[2]data1cf!V990</f>
        <v>11849.7924023465</v>
      </c>
      <c r="X990" s="376" t="n">
        <f aca="false">+[2]data1cf!W990</f>
        <v>11270.9748829703</v>
      </c>
      <c r="Y990" s="376" t="n">
        <f aca="false">+[2]data1cf!X990</f>
        <v>10692.1893892094</v>
      </c>
      <c r="Z990" s="376" t="n">
        <f aca="false">+[2]data1cf!Y990</f>
        <v>10113.4368818324</v>
      </c>
      <c r="AA990" s="376" t="n">
        <f aca="false">+[2]data1cf!Z990</f>
        <v>9534.71835043067</v>
      </c>
      <c r="AB990" s="376"/>
      <c r="AC990" s="377" t="n">
        <f aca="false">XNPV(0.1,B990:AA990,$B$1:$AA$1)</f>
        <v>42446.8930609369</v>
      </c>
      <c r="AD990" s="377" t="n">
        <f aca="false">SUMPRODUCT(B990:AA990,$B$1010:$AA$1010)</f>
        <v>79075.2658117775</v>
      </c>
      <c r="AE990" s="378" t="n">
        <f aca="false">SUMPRODUCT(B990:AA990,$B$1012:$AA$1012)</f>
        <v>58009.2371368321</v>
      </c>
      <c r="AF990" s="379" t="n">
        <f aca="false">XIRR(B990:AA990,$B$1:$AA$1)</f>
        <v>0.156628067336242</v>
      </c>
      <c r="AG990" s="380" t="n">
        <f aca="false">1-EXP(-(1/0.25)*(AD990/ABS($AD$1010)))</f>
        <v>0.985240761186769</v>
      </c>
    </row>
    <row r="991" customFormat="false" ht="12.75" hidden="false" customHeight="false" outlineLevel="0" collapsed="false">
      <c r="A991" s="371"/>
      <c r="B991" s="376" t="n">
        <f aca="false">+[2]data1cf!A991</f>
        <v>-92943.9046159403</v>
      </c>
      <c r="C991" s="376" t="n">
        <f aca="false">+[2]data1cf!B991</f>
        <v>13296.8932040282</v>
      </c>
      <c r="D991" s="376" t="n">
        <f aca="false">+[2]data1cf!C991</f>
        <v>20488.1747777325</v>
      </c>
      <c r="E991" s="376" t="n">
        <f aca="false">+[2]data1cf!D991</f>
        <v>19306.2628950113</v>
      </c>
      <c r="F991" s="376" t="n">
        <f aca="false">+[2]data1cf!E991</f>
        <v>17901.6561942145</v>
      </c>
      <c r="G991" s="376" t="n">
        <f aca="false">+[2]data1cf!F991</f>
        <v>16971.3166125366</v>
      </c>
      <c r="H991" s="376" t="n">
        <f aca="false">+[2]data1cf!G991</f>
        <v>15799.6005269334</v>
      </c>
      <c r="I991" s="376" t="n">
        <f aca="false">+[2]data1cf!H991</f>
        <v>14873.414138882</v>
      </c>
      <c r="J991" s="376" t="n">
        <f aca="false">+[2]data1cf!I991</f>
        <v>14240.0168444316</v>
      </c>
      <c r="K991" s="376" t="n">
        <f aca="false">+[2]data1cf!J991</f>
        <v>13688.0122195435</v>
      </c>
      <c r="L991" s="376" t="n">
        <f aca="false">+[2]data1cf!K991</f>
        <v>12983.4753202543</v>
      </c>
      <c r="M991" s="376" t="n">
        <f aca="false">+[2]data1cf!L991</f>
        <v>12369.3663162214</v>
      </c>
      <c r="N991" s="376" t="n">
        <f aca="false">+[2]data1cf!M991</f>
        <v>11727.0089406144</v>
      </c>
      <c r="O991" s="376" t="n">
        <f aca="false">+[2]data1cf!N991</f>
        <v>11166.334342997</v>
      </c>
      <c r="P991" s="376" t="n">
        <f aca="false">+[2]data1cf!O991</f>
        <v>12055.6913488905</v>
      </c>
      <c r="Q991" s="376" t="n">
        <f aca="false">+[2]data1cf!P991</f>
        <v>13167.1316395307</v>
      </c>
      <c r="R991" s="376" t="n">
        <f aca="false">+[2]data1cf!Q991</f>
        <v>11844.1979010292</v>
      </c>
      <c r="S991" s="376" t="n">
        <f aca="false">+[2]data1cf!R991</f>
        <v>8695.01502219666</v>
      </c>
      <c r="T991" s="376" t="n">
        <f aca="false">+[2]data1cf!S991</f>
        <v>8210.92876385127</v>
      </c>
      <c r="U991" s="376" t="n">
        <f aca="false">+[2]data1cf!T991</f>
        <v>7726.8662980214</v>
      </c>
      <c r="V991" s="376" t="n">
        <f aca="false">+[2]data1cf!U991</f>
        <v>7242.82833848254</v>
      </c>
      <c r="W991" s="376" t="n">
        <f aca="false">+[2]data1cf!V991</f>
        <v>10193.4646716009</v>
      </c>
      <c r="X991" s="376" t="n">
        <f aca="false">+[2]data1cf!W991</f>
        <v>9709.47795226589</v>
      </c>
      <c r="Y991" s="376" t="n">
        <f aca="false">+[2]data1cf!X991</f>
        <v>9225.51801161675</v>
      </c>
      <c r="Z991" s="376" t="n">
        <f aca="false">+[2]data1cf!Y991</f>
        <v>8741.58565301403</v>
      </c>
      <c r="AA991" s="376" t="n">
        <f aca="false">+[2]data1cf!Z991</f>
        <v>8257.68170391913</v>
      </c>
      <c r="AB991" s="376"/>
      <c r="AC991" s="377" t="n">
        <f aca="false">XNPV(0.1,B991:AA991,$B$1:$AA$1)</f>
        <v>38283.3387946187</v>
      </c>
      <c r="AD991" s="377" t="n">
        <f aca="false">SUMPRODUCT(B991:AA991,$B$1010:$AA$1010)</f>
        <v>69571.4200790616</v>
      </c>
      <c r="AE991" s="378" t="n">
        <f aca="false">SUMPRODUCT(B991:AA991,$B$1012:$AA$1012)</f>
        <v>51540.8119963047</v>
      </c>
      <c r="AF991" s="379" t="n">
        <f aca="false">XIRR(B991:AA991,$B$1:$AA$1)</f>
        <v>0.16081507726574</v>
      </c>
      <c r="AG991" s="380" t="n">
        <f aca="false">1-EXP(-(1/0.25)*(AD991/ABS($AD$1010)))</f>
        <v>0.975502639716987</v>
      </c>
    </row>
    <row r="992" customFormat="false" ht="12.75" hidden="false" customHeight="false" outlineLevel="0" collapsed="false">
      <c r="A992" s="371"/>
      <c r="B992" s="376" t="n">
        <f aca="false">+[2]data1cf!A992</f>
        <v>-101624.890460767</v>
      </c>
      <c r="C992" s="376" t="n">
        <f aca="false">+[2]data1cf!B992</f>
        <v>14269.0816423724</v>
      </c>
      <c r="D992" s="376" t="n">
        <f aca="false">+[2]data1cf!C992</f>
        <v>22128.1311669968</v>
      </c>
      <c r="E992" s="376" t="n">
        <f aca="false">+[2]data1cf!D992</f>
        <v>20907.2913817567</v>
      </c>
      <c r="F992" s="376" t="n">
        <f aca="false">+[2]data1cf!E992</f>
        <v>19411.1511868501</v>
      </c>
      <c r="G992" s="376" t="n">
        <f aca="false">+[2]data1cf!F992</f>
        <v>18393.3300992006</v>
      </c>
      <c r="H992" s="376" t="n">
        <f aca="false">+[2]data1cf!G992</f>
        <v>17112.7629513591</v>
      </c>
      <c r="I992" s="376" t="n">
        <f aca="false">+[2]data1cf!H992</f>
        <v>16100.0705040069</v>
      </c>
      <c r="J992" s="376" t="n">
        <f aca="false">+[2]data1cf!I992</f>
        <v>15407.5137308367</v>
      </c>
      <c r="K992" s="376" t="n">
        <f aca="false">+[2]data1cf!J992</f>
        <v>14803.346331877</v>
      </c>
      <c r="L992" s="376" t="n">
        <f aca="false">+[2]data1cf!K992</f>
        <v>14033.6108882394</v>
      </c>
      <c r="M992" s="376" t="n">
        <f aca="false">+[2]data1cf!L992</f>
        <v>13362.1439370316</v>
      </c>
      <c r="N992" s="376" t="n">
        <f aca="false">+[2]data1cf!M992</f>
        <v>12659.7902086997</v>
      </c>
      <c r="O992" s="376" t="n">
        <f aca="false">+[2]data1cf!N992</f>
        <v>12046.1229627406</v>
      </c>
      <c r="P992" s="376" t="n">
        <f aca="false">+[2]data1cf!O992</f>
        <v>13019.1716428612</v>
      </c>
      <c r="Q992" s="376" t="n">
        <f aca="false">+[2]data1cf!P992</f>
        <v>14234.4207574397</v>
      </c>
      <c r="R992" s="376" t="n">
        <f aca="false">+[2]data1cf!Q992</f>
        <v>12787.9246497325</v>
      </c>
      <c r="S992" s="376" t="n">
        <f aca="false">+[2]data1cf!R992</f>
        <v>9344.60723774385</v>
      </c>
      <c r="T992" s="376" t="n">
        <f aca="false">+[2]data1cf!S992</f>
        <v>8815.30719185922</v>
      </c>
      <c r="U992" s="376" t="n">
        <f aca="false">+[2]data1cf!T992</f>
        <v>8286.03316071752</v>
      </c>
      <c r="V992" s="376" t="n">
        <f aca="false">+[2]data1cf!U992</f>
        <v>7756.78592476103</v>
      </c>
      <c r="W992" s="376" t="n">
        <f aca="false">+[2]data1cf!V992</f>
        <v>10983.0124899325</v>
      </c>
      <c r="X992" s="376" t="n">
        <f aca="false">+[2]data1cf!W992</f>
        <v>10453.8212800288</v>
      </c>
      <c r="Y992" s="376" t="n">
        <f aca="false">+[2]data1cf!X992</f>
        <v>9924.65934994744</v>
      </c>
      <c r="Z992" s="376" t="n">
        <f aca="false">+[2]data1cf!Y992</f>
        <v>9395.52757808311</v>
      </c>
      <c r="AA992" s="376" t="n">
        <f aca="false">+[2]data1cf!Z992</f>
        <v>8866.42686918232</v>
      </c>
      <c r="AB992" s="376"/>
      <c r="AC992" s="377" t="n">
        <f aca="false">XNPV(0.1,B992:AA992,$B$1:$AA$1)</f>
        <v>40164.7558120143</v>
      </c>
      <c r="AD992" s="377" t="n">
        <f aca="false">SUMPRODUCT(B992:AA992,$B$1010:$AA$1010)</f>
        <v>73990.2129106535</v>
      </c>
      <c r="AE992" s="378" t="n">
        <f aca="false">SUMPRODUCT(B992:AA992,$B$1012:$AA$1012)</f>
        <v>54515.9852800388</v>
      </c>
      <c r="AF992" s="379" t="n">
        <f aca="false">XIRR(B992:AA992,$B$1:$AA$1)</f>
        <v>0.158449326461783</v>
      </c>
      <c r="AG992" s="380" t="n">
        <f aca="false">1-EXP(-(1/0.25)*(AD992/ABS($AD$1010)))</f>
        <v>0.980644471567015</v>
      </c>
    </row>
    <row r="993" customFormat="false" ht="12.75" hidden="false" customHeight="false" outlineLevel="0" collapsed="false">
      <c r="A993" s="371"/>
      <c r="B993" s="376" t="n">
        <f aca="false">+[2]data1cf!A993</f>
        <v>-92893.0545815551</v>
      </c>
      <c r="C993" s="376" t="n">
        <f aca="false">+[2]data1cf!B993</f>
        <v>13217.5703609899</v>
      </c>
      <c r="D993" s="376" t="n">
        <f aca="false">+[2]data1cf!C993</f>
        <v>20470.3785209822</v>
      </c>
      <c r="E993" s="376" t="n">
        <f aca="false">+[2]data1cf!D993</f>
        <v>19255.9111147749</v>
      </c>
      <c r="F993" s="376" t="n">
        <f aca="false">+[2]data1cf!E993</f>
        <v>17892.8141256233</v>
      </c>
      <c r="G993" s="376" t="n">
        <f aca="false">+[2]data1cf!F993</f>
        <v>16962.9869785543</v>
      </c>
      <c r="H993" s="376" t="n">
        <f aca="false">+[2]data1cf!G993</f>
        <v>15791.9085025909</v>
      </c>
      <c r="I993" s="376" t="n">
        <f aca="false">+[2]data1cf!H993</f>
        <v>14866.2288353392</v>
      </c>
      <c r="J993" s="376" t="n">
        <f aca="false">+[2]data1cf!I993</f>
        <v>14233.1780754393</v>
      </c>
      <c r="K993" s="376" t="n">
        <f aca="false">+[2]data1cf!J993</f>
        <v>13681.4790009694</v>
      </c>
      <c r="L993" s="376" t="n">
        <f aca="false">+[2]data1cf!K993</f>
        <v>12977.3240108644</v>
      </c>
      <c r="M993" s="376" t="n">
        <f aca="false">+[2]data1cf!L993</f>
        <v>12363.5509886703</v>
      </c>
      <c r="N993" s="376" t="n">
        <f aca="false">+[2]data1cf!M993</f>
        <v>11721.5450497149</v>
      </c>
      <c r="O993" s="376" t="n">
        <f aca="false">+[2]data1cf!N993</f>
        <v>11161.1808636151</v>
      </c>
      <c r="P993" s="376" t="n">
        <f aca="false">+[2]data1cf!O993</f>
        <v>12050.0476343455</v>
      </c>
      <c r="Q993" s="376" t="n">
        <f aca="false">+[2]data1cf!P993</f>
        <v>13160.8798509304</v>
      </c>
      <c r="R993" s="376" t="n">
        <f aca="false">+[2]data1cf!Q993</f>
        <v>11838.6698955147</v>
      </c>
      <c r="S993" s="376" t="n">
        <f aca="false">+[2]data1cf!R993</f>
        <v>8691.20994900715</v>
      </c>
      <c r="T993" s="376" t="n">
        <f aca="false">+[2]data1cf!S993</f>
        <v>8207.38853646291</v>
      </c>
      <c r="U993" s="376" t="n">
        <f aca="false">+[2]data1cf!T993</f>
        <v>7723.59090341724</v>
      </c>
      <c r="V993" s="376" t="n">
        <f aca="false">+[2]data1cf!U993</f>
        <v>7239.81776325505</v>
      </c>
      <c r="W993" s="376" t="n">
        <f aca="false">+[2]data1cf!V993</f>
        <v>10188.8397897697</v>
      </c>
      <c r="X993" s="376" t="n">
        <f aca="false">+[2]data1cf!W993</f>
        <v>9705.1178617776</v>
      </c>
      <c r="Y993" s="376" t="n">
        <f aca="false">+[2]data1cf!X993</f>
        <v>9221.42269782064</v>
      </c>
      <c r="Z993" s="376" t="n">
        <f aca="false">+[2]data1cf!Y993</f>
        <v>8737.75510081985</v>
      </c>
      <c r="AA993" s="376" t="n">
        <f aca="false">+[2]data1cf!Z993</f>
        <v>8254.1158977839</v>
      </c>
      <c r="AB993" s="376"/>
      <c r="AC993" s="377" t="n">
        <f aca="false">XNPV(0.1,B993:AA993,$B$1:$AA$1)</f>
        <v>38167.8406758345</v>
      </c>
      <c r="AD993" s="377" t="n">
        <f aca="false">SUMPRODUCT(B993:AA993,$B$1010:$AA$1010)</f>
        <v>69433.3496512082</v>
      </c>
      <c r="AE993" s="378" t="n">
        <f aca="false">SUMPRODUCT(B993:AA993,$B$1012:$AA$1012)</f>
        <v>51414.308143935</v>
      </c>
      <c r="AF993" s="379" t="n">
        <f aca="false">XIRR(B993:AA993,$B$1:$AA$1)</f>
        <v>0.160621797733779</v>
      </c>
      <c r="AG993" s="380" t="n">
        <f aca="false">1-EXP(-(1/0.25)*(AD993/ABS($AD$1010)))</f>
        <v>0.975321644287802</v>
      </c>
    </row>
    <row r="994" customFormat="false" ht="12.75" hidden="false" customHeight="false" outlineLevel="0" collapsed="false">
      <c r="A994" s="371"/>
      <c r="B994" s="376" t="n">
        <f aca="false">+[2]data1cf!A994</f>
        <v>-89090.1332773033</v>
      </c>
      <c r="C994" s="376" t="n">
        <f aca="false">+[2]data1cf!B994</f>
        <v>12776.2124009716</v>
      </c>
      <c r="D994" s="376" t="n">
        <f aca="false">+[2]data1cf!C994</f>
        <v>19691.259102757</v>
      </c>
      <c r="E994" s="376" t="n">
        <f aca="false">+[2]data1cf!D994</f>
        <v>18573.2667932908</v>
      </c>
      <c r="F994" s="376" t="n">
        <f aca="false">+[2]data1cf!E994</f>
        <v>17231.5423796756</v>
      </c>
      <c r="G994" s="376" t="n">
        <f aca="false">+[2]data1cf!F994</f>
        <v>16340.0386775165</v>
      </c>
      <c r="H994" s="376" t="n">
        <f aca="false">+[2]data1cf!G994</f>
        <v>15216.6451109604</v>
      </c>
      <c r="I994" s="376" t="n">
        <f aca="false">+[2]data1cf!H994</f>
        <v>14328.8615699946</v>
      </c>
      <c r="J994" s="376" t="n">
        <f aca="false">+[2]data1cf!I994</f>
        <v>13721.7270880376</v>
      </c>
      <c r="K994" s="376" t="n">
        <f aca="false">+[2]data1cf!J994</f>
        <v>13192.8792113868</v>
      </c>
      <c r="L994" s="376" t="n">
        <f aca="false">+[2]data1cf!K994</f>
        <v>12517.2860618078</v>
      </c>
      <c r="M994" s="376" t="n">
        <f aca="false">+[2]data1cf!L994</f>
        <v>11928.6401119507</v>
      </c>
      <c r="N994" s="376" t="n">
        <f aca="false">+[2]data1cf!M994</f>
        <v>11312.9170643666</v>
      </c>
      <c r="O994" s="376" t="n">
        <f aca="false">+[2]data1cf!N994</f>
        <v>10775.7676231068</v>
      </c>
      <c r="P994" s="376" t="n">
        <f aca="false">+[2]data1cf!O994</f>
        <v>11627.9711787836</v>
      </c>
      <c r="Q994" s="376" t="n">
        <f aca="false">+[2]data1cf!P994</f>
        <v>12693.3273635926</v>
      </c>
      <c r="R994" s="376" t="n">
        <f aca="false">+[2]data1cf!Q994</f>
        <v>11425.2469707239</v>
      </c>
      <c r="S994" s="376" t="n">
        <f aca="false">+[2]data1cf!R994</f>
        <v>8406.63995664244</v>
      </c>
      <c r="T994" s="376" t="n">
        <f aca="false">+[2]data1cf!S994</f>
        <v>7942.62556589878</v>
      </c>
      <c r="U994" s="376" t="n">
        <f aca="false">+[2]data1cf!T994</f>
        <v>7478.63398115179</v>
      </c>
      <c r="V994" s="376" t="n">
        <f aca="false">+[2]data1cf!U994</f>
        <v>7014.66588658139</v>
      </c>
      <c r="W994" s="376" t="n">
        <f aca="false">+[2]data1cf!V994</f>
        <v>9842.95877202235</v>
      </c>
      <c r="X994" s="376" t="n">
        <f aca="false">+[2]data1cf!W994</f>
        <v>9379.03979306217</v>
      </c>
      <c r="Y994" s="376" t="n">
        <f aca="false">+[2]data1cf!X994</f>
        <v>8915.14648245218</v>
      </c>
      <c r="Z994" s="376" t="n">
        <f aca="false">+[2]data1cf!Y994</f>
        <v>8451.27961024287</v>
      </c>
      <c r="AA994" s="376" t="n">
        <f aca="false">+[2]data1cf!Z994</f>
        <v>7987.43996958629</v>
      </c>
      <c r="AB994" s="376"/>
      <c r="AC994" s="377" t="n">
        <f aca="false">XNPV(0.1,B994:AA994,$B$1:$AA$1)</f>
        <v>37293.495300304</v>
      </c>
      <c r="AD994" s="377" t="n">
        <f aca="false">SUMPRODUCT(B994:AA994,$B$1010:$AA$1010)</f>
        <v>67444.2213734449</v>
      </c>
      <c r="AE994" s="378" t="n">
        <f aca="false">SUMPRODUCT(B994:AA994,$B$1012:$AA$1012)</f>
        <v>50058.8546669687</v>
      </c>
      <c r="AF994" s="379" t="n">
        <f aca="false">XIRR(B994:AA994,$B$1:$AA$1)</f>
        <v>0.161687692571254</v>
      </c>
      <c r="AG994" s="380" t="n">
        <f aca="false">1-EXP(-(1/0.25)*(AD994/ABS($AD$1010)))</f>
        <v>0.972560690166416</v>
      </c>
    </row>
    <row r="995" customFormat="false" ht="12.75" hidden="false" customHeight="false" outlineLevel="0" collapsed="false">
      <c r="A995" s="371"/>
      <c r="B995" s="376" t="n">
        <f aca="false">+[2]data1cf!A995</f>
        <v>-116668.553334818</v>
      </c>
      <c r="C995" s="376" t="n">
        <f aca="false">+[2]data1cf!B995</f>
        <v>16076.7671026727</v>
      </c>
      <c r="D995" s="376" t="n">
        <f aca="false">+[2]data1cf!C995</f>
        <v>25169.7653459111</v>
      </c>
      <c r="E995" s="376" t="n">
        <f aca="false">+[2]data1cf!D995</f>
        <v>23690.7769401676</v>
      </c>
      <c r="F995" s="376" t="n">
        <f aca="false">+[2]data1cf!E995</f>
        <v>22027.0215712961</v>
      </c>
      <c r="G995" s="376" t="n">
        <f aca="false">+[2]data1cf!F995</f>
        <v>20857.5999273188</v>
      </c>
      <c r="H995" s="376" t="n">
        <f aca="false">+[2]data1cf!G995</f>
        <v>19388.3999775043</v>
      </c>
      <c r="I995" s="376" t="n">
        <f aca="false">+[2]data1cf!H995</f>
        <v>18225.7973683405</v>
      </c>
      <c r="J995" s="376" t="n">
        <f aca="false">+[2]data1cf!I995</f>
        <v>17430.7205277982</v>
      </c>
      <c r="K995" s="376" t="n">
        <f aca="false">+[2]data1cf!J995</f>
        <v>16736.1579592422</v>
      </c>
      <c r="L995" s="376" t="n">
        <f aca="false">+[2]data1cf!K995</f>
        <v>15853.4370853103</v>
      </c>
      <c r="M995" s="376" t="n">
        <f aca="false">+[2]data1cf!L995</f>
        <v>15082.5720201244</v>
      </c>
      <c r="N995" s="376" t="n">
        <f aca="false">+[2]data1cf!M995</f>
        <v>14276.2479685827</v>
      </c>
      <c r="O995" s="376" t="n">
        <f aca="false">+[2]data1cf!N995</f>
        <v>13570.7474273382</v>
      </c>
      <c r="P995" s="376" t="n">
        <f aca="false">+[2]data1cf!O995</f>
        <v>14688.8290973683</v>
      </c>
      <c r="Q995" s="376" t="n">
        <f aca="false">+[2]data1cf!P995</f>
        <v>16083.9730969973</v>
      </c>
      <c r="R995" s="376" t="n">
        <f aca="false">+[2]data1cf!Q995</f>
        <v>14423.3503152606</v>
      </c>
      <c r="S995" s="376" t="n">
        <f aca="false">+[2]data1cf!R995</f>
        <v>10470.3142105438</v>
      </c>
      <c r="T995" s="376" t="n">
        <f aca="false">+[2]data1cf!S995</f>
        <v>9862.66120001232</v>
      </c>
      <c r="U995" s="376" t="n">
        <f aca="false">+[2]data1cf!T995</f>
        <v>9255.03805521959</v>
      </c>
      <c r="V995" s="376" t="n">
        <f aca="false">+[2]data1cf!U995</f>
        <v>8647.44567213769</v>
      </c>
      <c r="W995" s="376" t="n">
        <f aca="false">+[2]data1cf!V995</f>
        <v>12351.2546935528</v>
      </c>
      <c r="X995" s="376" t="n">
        <f aca="false">+[2]data1cf!W995</f>
        <v>11743.7266301322</v>
      </c>
      <c r="Y995" s="376" t="n">
        <f aca="false">+[2]data1cf!X995</f>
        <v>11136.2321808635</v>
      </c>
      <c r="Z995" s="376" t="n">
        <f aca="false">+[2]data1cf!Y995</f>
        <v>10528.7723541714</v>
      </c>
      <c r="AA995" s="376" t="n">
        <f aca="false">+[2]data1cf!Z995</f>
        <v>9921.34818873318</v>
      </c>
      <c r="AB995" s="376"/>
      <c r="AC995" s="377" t="n">
        <f aca="false">XNPV(0.1,B995:AA995,$B$1:$AA$1)</f>
        <v>43708.6449843442</v>
      </c>
      <c r="AD995" s="377" t="n">
        <f aca="false">SUMPRODUCT(B995:AA995,$B$1010:$AA$1010)</f>
        <v>81951.8524141069</v>
      </c>
      <c r="AE995" s="378" t="n">
        <f aca="false">SUMPRODUCT(B995:AA995,$B$1012:$AA$1012)</f>
        <v>59967.6859691628</v>
      </c>
      <c r="AF995" s="379" t="n">
        <f aca="false">XIRR(B995:AA995,$B$1:$AA$1)</f>
        <v>0.155619667856584</v>
      </c>
      <c r="AG995" s="380" t="n">
        <f aca="false">1-EXP(-(1/0.25)*(AD995/ABS($AD$1010)))</f>
        <v>0.98733927780897</v>
      </c>
    </row>
    <row r="996" customFormat="false" ht="12.75" hidden="false" customHeight="false" outlineLevel="0" collapsed="false">
      <c r="A996" s="371"/>
      <c r="B996" s="376" t="n">
        <f aca="false">+[2]data1cf!A996</f>
        <v>-90842.1405447192</v>
      </c>
      <c r="C996" s="376" t="n">
        <f aca="false">+[2]data1cf!B996</f>
        <v>12990.5540940816</v>
      </c>
      <c r="D996" s="376" t="n">
        <f aca="false">+[2]data1cf!C996</f>
        <v>20124.7465862878</v>
      </c>
      <c r="E996" s="376" t="n">
        <f aca="false">+[2]data1cf!D996</f>
        <v>18903.5421043186</v>
      </c>
      <c r="F996" s="376" t="n">
        <f aca="false">+[2]data1cf!E996</f>
        <v>17536.1905203936</v>
      </c>
      <c r="G996" s="376" t="n">
        <f aca="false">+[2]data1cf!F996</f>
        <v>16627.0311928289</v>
      </c>
      <c r="H996" s="376" t="n">
        <f aca="false">+[2]data1cf!G996</f>
        <v>15481.6691706716</v>
      </c>
      <c r="I996" s="376" t="n">
        <f aca="false">+[2]data1cf!H996</f>
        <v>14576.4268701502</v>
      </c>
      <c r="J996" s="376" t="n">
        <f aca="false">+[2]data1cf!I996</f>
        <v>13957.3527492505</v>
      </c>
      <c r="K996" s="376" t="n">
        <f aca="false">+[2]data1cf!J996</f>
        <v>13417.9773172165</v>
      </c>
      <c r="L996" s="376" t="n">
        <f aca="false">+[2]data1cf!K996</f>
        <v>12729.2257170231</v>
      </c>
      <c r="M996" s="376" t="n">
        <f aca="false">+[2]data1cf!L996</f>
        <v>12129.0037155412</v>
      </c>
      <c r="N996" s="376" t="n">
        <f aca="false">+[2]data1cf!M996</f>
        <v>11501.1721300708</v>
      </c>
      <c r="O996" s="376" t="n">
        <f aca="false">+[2]data1cf!N996</f>
        <v>10953.3276471793</v>
      </c>
      <c r="P996" s="376" t="n">
        <f aca="false">+[2]data1cf!O996</f>
        <v>11822.4219597458</v>
      </c>
      <c r="Q996" s="376" t="n">
        <f aca="false">+[2]data1cf!P996</f>
        <v>12908.728969405</v>
      </c>
      <c r="R996" s="376" t="n">
        <f aca="false">+[2]data1cf!Q996</f>
        <v>11615.7110668228</v>
      </c>
      <c r="S996" s="376" t="n">
        <f aca="false">+[2]data1cf!R996</f>
        <v>8537.74145857308</v>
      </c>
      <c r="T996" s="376" t="n">
        <f aca="false">+[2]data1cf!S996</f>
        <v>8064.60196547674</v>
      </c>
      <c r="U996" s="376" t="n">
        <f aca="false">+[2]data1cf!T996</f>
        <v>7591.48572686976</v>
      </c>
      <c r="V996" s="376" t="n">
        <f aca="false">+[2]data1cf!U996</f>
        <v>7118.39344038681</v>
      </c>
      <c r="W996" s="376" t="n">
        <f aca="false">+[2]data1cf!V996</f>
        <v>10002.3062862812</v>
      </c>
      <c r="X996" s="376" t="n">
        <f aca="false">+[2]data1cf!W996</f>
        <v>9529.26408129438</v>
      </c>
      <c r="Y996" s="376" t="n">
        <f aca="false">+[2]data1cf!X996</f>
        <v>9056.24804944023</v>
      </c>
      <c r="Z996" s="376" t="n">
        <f aca="false">+[2]data1cf!Y996</f>
        <v>8583.25897591269</v>
      </c>
      <c r="AA996" s="376" t="n">
        <f aca="false">+[2]data1cf!Z996</f>
        <v>8110.29766946157</v>
      </c>
      <c r="AB996" s="376"/>
      <c r="AC996" s="377" t="n">
        <f aca="false">XNPV(0.1,B996:AA996,$B$1:$AA$1)</f>
        <v>37779.7599067684</v>
      </c>
      <c r="AD996" s="377" t="n">
        <f aca="false">SUMPRODUCT(B996:AA996,$B$1010:$AA$1010)</f>
        <v>68451.5977760244</v>
      </c>
      <c r="AE996" s="378" t="n">
        <f aca="false">SUMPRODUCT(B996:AA996,$B$1012:$AA$1012)</f>
        <v>50771.2582870631</v>
      </c>
      <c r="AF996" s="379" t="n">
        <f aca="false">XIRR(B996:AA996,$B$1:$AA$1)</f>
        <v>0.161352702130074</v>
      </c>
      <c r="AG996" s="380" t="n">
        <f aca="false">1-EXP(-(1/0.25)*(AD996/ABS($AD$1010)))</f>
        <v>0.973995527884404</v>
      </c>
    </row>
    <row r="997" customFormat="false" ht="12.75" hidden="false" customHeight="false" outlineLevel="0" collapsed="false">
      <c r="A997" s="371"/>
      <c r="B997" s="376" t="n">
        <f aca="false">+[2]data1cf!A997</f>
        <v>-109311.460909924</v>
      </c>
      <c r="C997" s="376" t="n">
        <f aca="false">+[2]data1cf!B997</f>
        <v>15194.6222781704</v>
      </c>
      <c r="D997" s="376" t="n">
        <f aca="false">+[2]data1cf!C997</f>
        <v>23712.1866151892</v>
      </c>
      <c r="E997" s="376" t="n">
        <f aca="false">+[2]data1cf!D997</f>
        <v>22331.6471872188</v>
      </c>
      <c r="F997" s="376" t="n">
        <f aca="false">+[2]data1cf!E997</f>
        <v>20747.7320557679</v>
      </c>
      <c r="G997" s="376" t="n">
        <f aca="false">+[2]data1cf!F997</f>
        <v>19652.4505539825</v>
      </c>
      <c r="H997" s="376" t="n">
        <f aca="false">+[2]data1cf!G997</f>
        <v>18275.5013392517</v>
      </c>
      <c r="I997" s="376" t="n">
        <f aca="false">+[2]data1cf!H997</f>
        <v>17186.2121860669</v>
      </c>
      <c r="J997" s="376" t="n">
        <f aca="false">+[2]data1cf!I997</f>
        <v>16441.2727101662</v>
      </c>
      <c r="K997" s="376" t="n">
        <f aca="false">+[2]data1cf!J997</f>
        <v>15790.9178337828</v>
      </c>
      <c r="L997" s="376" t="n">
        <f aca="false">+[2]data1cf!K997</f>
        <v>14963.4524026444</v>
      </c>
      <c r="M997" s="376" t="n">
        <f aca="false">+[2]data1cf!L997</f>
        <v>14241.1979130557</v>
      </c>
      <c r="N997" s="376" t="n">
        <f aca="false">+[2]data1cf!M997</f>
        <v>13485.7204727219</v>
      </c>
      <c r="O997" s="376" t="n">
        <f aca="false">+[2]data1cf!N997</f>
        <v>12825.1309379759</v>
      </c>
      <c r="P997" s="376" t="n">
        <f aca="false">+[2]data1cf!O997</f>
        <v>13872.2843294108</v>
      </c>
      <c r="Q997" s="376" t="n">
        <f aca="false">+[2]data1cf!P997</f>
        <v>15179.4508658938</v>
      </c>
      <c r="R997" s="376" t="n">
        <f aca="false">+[2]data1cf!Q997</f>
        <v>13623.546578892</v>
      </c>
      <c r="S997" s="376" t="n">
        <f aca="false">+[2]data1cf!R997</f>
        <v>9919.78803140937</v>
      </c>
      <c r="T997" s="376" t="n">
        <f aca="false">+[2]data1cf!S997</f>
        <v>9350.45348144815</v>
      </c>
      <c r="U997" s="376" t="n">
        <f aca="false">+[2]data1cf!T997</f>
        <v>8781.14691389895</v>
      </c>
      <c r="V997" s="376" t="n">
        <f aca="false">+[2]data1cf!U997</f>
        <v>8211.8691682341</v>
      </c>
      <c r="W997" s="376" t="n">
        <f aca="false">+[2]data1cf!V997</f>
        <v>11682.1168355755</v>
      </c>
      <c r="X997" s="376" t="n">
        <f aca="false">+[2]data1cf!W997</f>
        <v>11112.8993535886</v>
      </c>
      <c r="Y997" s="376" t="n">
        <f aca="false">+[2]data1cf!X997</f>
        <v>10543.7133660531</v>
      </c>
      <c r="Z997" s="376" t="n">
        <f aca="false">+[2]data1cf!Y997</f>
        <v>9974.55981780223</v>
      </c>
      <c r="AA997" s="376" t="n">
        <f aca="false">+[2]data1cf!Z997</f>
        <v>9405.43968201473</v>
      </c>
      <c r="AB997" s="376"/>
      <c r="AC997" s="377" t="n">
        <f aca="false">XNPV(0.1,B997:AA997,$B$1:$AA$1)</f>
        <v>42003.5686037521</v>
      </c>
      <c r="AD997" s="377" t="n">
        <f aca="false">SUMPRODUCT(B997:AA997,$B$1010:$AA$1010)</f>
        <v>78088.7774298946</v>
      </c>
      <c r="AE997" s="378" t="n">
        <f aca="false">SUMPRODUCT(B997:AA997,$B$1012:$AA$1012)</f>
        <v>57331.0895793174</v>
      </c>
      <c r="AF997" s="379" t="n">
        <f aca="false">XIRR(B997:AA997,$B$1:$AA$1)</f>
        <v>0.156954538542996</v>
      </c>
      <c r="AG997" s="380" t="n">
        <f aca="false">1-EXP(-(1/0.25)*(AD997/ABS($AD$1010)))</f>
        <v>0.984443730693106</v>
      </c>
    </row>
    <row r="998" customFormat="false" ht="12.75" hidden="false" customHeight="false" outlineLevel="0" collapsed="false">
      <c r="A998" s="371"/>
      <c r="B998" s="376" t="n">
        <f aca="false">+[2]data1cf!A998</f>
        <v>-104615.675595065</v>
      </c>
      <c r="C998" s="376" t="n">
        <f aca="false">+[2]data1cf!B998</f>
        <v>14646.0640823056</v>
      </c>
      <c r="D998" s="376" t="n">
        <f aca="false">+[2]data1cf!C998</f>
        <v>22745.152058654</v>
      </c>
      <c r="E998" s="376" t="n">
        <f aca="false">+[2]data1cf!D998</f>
        <v>21494.3478223693</v>
      </c>
      <c r="F998" s="376" t="n">
        <f aca="false">+[2]data1cf!E998</f>
        <v>19931.2044693884</v>
      </c>
      <c r="G998" s="376" t="n">
        <f aca="false">+[2]data1cf!F998</f>
        <v>18883.2441334712</v>
      </c>
      <c r="H998" s="376" t="n">
        <f aca="false">+[2]data1cf!G998</f>
        <v>17565.1754685653</v>
      </c>
      <c r="I998" s="376" t="n">
        <f aca="false">+[2]data1cf!H998</f>
        <v>16522.6798351687</v>
      </c>
      <c r="J998" s="376" t="n">
        <f aca="false">+[2]data1cf!I998</f>
        <v>15809.7413573543</v>
      </c>
      <c r="K998" s="376" t="n">
        <f aca="false">+[2]data1cf!J998</f>
        <v>15187.6027680201</v>
      </c>
      <c r="L998" s="376" t="n">
        <f aca="false">+[2]data1cf!K998</f>
        <v>14395.4050325759</v>
      </c>
      <c r="M998" s="376" t="n">
        <f aca="false">+[2]data1cf!L998</f>
        <v>13704.1770428397</v>
      </c>
      <c r="N998" s="376" t="n">
        <f aca="false">+[2]data1cf!M998</f>
        <v>12981.1532888852</v>
      </c>
      <c r="O998" s="376" t="n">
        <f aca="false">+[2]data1cf!N998</f>
        <v>12349.2289431312</v>
      </c>
      <c r="P998" s="376" t="n">
        <f aca="false">+[2]data1cf!O998</f>
        <v>13351.1111934957</v>
      </c>
      <c r="Q998" s="376" t="n">
        <f aca="false">+[2]data1cf!P998</f>
        <v>14602.1246662926</v>
      </c>
      <c r="R998" s="376" t="n">
        <f aca="false">+[2]data1cf!Q998</f>
        <v>13113.0586818934</v>
      </c>
      <c r="S998" s="376" t="n">
        <f aca="false">+[2]data1cf!R998</f>
        <v>9568.40563764233</v>
      </c>
      <c r="T998" s="376" t="n">
        <f aca="false">+[2]data1cf!S998</f>
        <v>9023.52847574175</v>
      </c>
      <c r="U998" s="376" t="n">
        <f aca="false">+[2]data1cf!T998</f>
        <v>8478.67809418893</v>
      </c>
      <c r="V998" s="376" t="n">
        <f aca="false">+[2]data1cf!U998</f>
        <v>7933.8552963943</v>
      </c>
      <c r="W998" s="376" t="n">
        <f aca="false">+[2]data1cf!V998</f>
        <v>11255.0285858106</v>
      </c>
      <c r="X998" s="376" t="n">
        <f aca="false">+[2]data1cf!W998</f>
        <v>10710.263462896</v>
      </c>
      <c r="Y998" s="376" t="n">
        <f aca="false">+[2]data1cf!X998</f>
        <v>10165.5284814987</v>
      </c>
      <c r="Z998" s="376" t="n">
        <f aca="false">+[2]data1cf!Y998</f>
        <v>9620.82454586421</v>
      </c>
      <c r="AA998" s="376" t="n">
        <f aca="false">+[2]data1cf!Z998</f>
        <v>9076.15258736549</v>
      </c>
      <c r="AB998" s="376"/>
      <c r="AC998" s="377" t="n">
        <f aca="false">XNPV(0.1,B998:AA998,$B$1:$AA$1)</f>
        <v>40920.7867000085</v>
      </c>
      <c r="AD998" s="377" t="n">
        <f aca="false">SUMPRODUCT(B998:AA998,$B$1010:$AA$1010)</f>
        <v>75629.5311867004</v>
      </c>
      <c r="AE998" s="378" t="n">
        <f aca="false">SUMPRODUCT(B998:AA998,$B$1012:$AA$1012)</f>
        <v>55654.2648341844</v>
      </c>
      <c r="AF998" s="379" t="n">
        <f aca="false">XIRR(B998:AA998,$B$1:$AA$1)</f>
        <v>0.157911511415111</v>
      </c>
      <c r="AG998" s="380" t="n">
        <f aca="false">1-EXP(-(1/0.25)*(AD998/ABS($AD$1010)))</f>
        <v>0.982264326277428</v>
      </c>
    </row>
    <row r="999" customFormat="false" ht="12.75" hidden="false" customHeight="false" outlineLevel="0" collapsed="false">
      <c r="A999" s="371"/>
      <c r="B999" s="376" t="n">
        <f aca="false">+[2]data1cf!A999</f>
        <v>-94234.343485427</v>
      </c>
      <c r="C999" s="376" t="n">
        <f aca="false">+[2]data1cf!B999</f>
        <v>13399.1279272888</v>
      </c>
      <c r="D999" s="376" t="n">
        <f aca="false">+[2]data1cf!C999</f>
        <v>20706.6973436116</v>
      </c>
      <c r="E999" s="376" t="n">
        <f aca="false">+[2]data1cf!D999</f>
        <v>19567.056938172</v>
      </c>
      <c r="F999" s="376" t="n">
        <f aca="false">+[2]data1cf!E999</f>
        <v>18126.0444200003</v>
      </c>
      <c r="G999" s="376" t="n">
        <f aca="false">+[2]data1cf!F999</f>
        <v>17182.7006084244</v>
      </c>
      <c r="H999" s="376" t="n">
        <f aca="false">+[2]data1cf!G999</f>
        <v>15994.8036829711</v>
      </c>
      <c r="I999" s="376" t="n">
        <f aca="false">+[2]data1cf!H999</f>
        <v>15055.7580663293</v>
      </c>
      <c r="J999" s="376" t="n">
        <f aca="false">+[2]data1cf!I999</f>
        <v>14413.5666450133</v>
      </c>
      <c r="K999" s="376" t="n">
        <f aca="false">+[2]data1cf!J999</f>
        <v>13853.8079617261</v>
      </c>
      <c r="L999" s="376" t="n">
        <f aca="false">+[2]data1cf!K999</f>
        <v>13139.5792212837</v>
      </c>
      <c r="M999" s="376" t="n">
        <f aca="false">+[2]data1cf!L999</f>
        <v>12516.9438901917</v>
      </c>
      <c r="N999" s="376" t="n">
        <f aca="false">+[2]data1cf!M999</f>
        <v>11865.6679854029</v>
      </c>
      <c r="O999" s="376" t="n">
        <f aca="false">+[2]data1cf!N999</f>
        <v>11297.1159675892</v>
      </c>
      <c r="P999" s="376" t="n">
        <f aca="false">+[2]data1cf!O999</f>
        <v>12198.913840385</v>
      </c>
      <c r="Q999" s="376" t="n">
        <f aca="false">+[2]data1cf!P999</f>
        <v>13325.7854361557</v>
      </c>
      <c r="R999" s="376" t="n">
        <f aca="false">+[2]data1cf!Q999</f>
        <v>11984.4840045282</v>
      </c>
      <c r="S999" s="376" t="n">
        <f aca="false">+[2]data1cf!R999</f>
        <v>8791.57767754964</v>
      </c>
      <c r="T999" s="376" t="n">
        <f aca="false">+[2]data1cf!S999</f>
        <v>8300.77033591713</v>
      </c>
      <c r="U999" s="376" t="n">
        <f aca="false">+[2]data1cf!T999</f>
        <v>7809.98711713689</v>
      </c>
      <c r="V999" s="376" t="n">
        <f aca="false">+[2]data1cf!U999</f>
        <v>7319.22874489451</v>
      </c>
      <c r="W999" s="376" t="n">
        <f aca="false">+[2]data1cf!V999</f>
        <v>10310.8318937466</v>
      </c>
      <c r="X999" s="376" t="n">
        <f aca="false">+[2]data1cf!W999</f>
        <v>9820.12547313021</v>
      </c>
      <c r="Y999" s="376" t="n">
        <f aca="false">+[2]data1cf!X999</f>
        <v>9329.44620299659</v>
      </c>
      <c r="Z999" s="376" t="n">
        <f aca="false">+[2]data1cf!Y999</f>
        <v>8838.79489786023</v>
      </c>
      <c r="AA999" s="376" t="n">
        <f aca="false">+[2]data1cf!Z999</f>
        <v>8348.17239667102</v>
      </c>
      <c r="AB999" s="376"/>
      <c r="AC999" s="377" t="n">
        <f aca="false">XNPV(0.1,B999:AA999,$B$1:$AA$1)</f>
        <v>38520.8305378903</v>
      </c>
      <c r="AD999" s="377" t="n">
        <f aca="false">SUMPRODUCT(B999:AA999,$B$1010:$AA$1010)</f>
        <v>70184.8082767713</v>
      </c>
      <c r="AE999" s="378" t="n">
        <f aca="false">SUMPRODUCT(B999:AA999,$B$1012:$AA$1012)</f>
        <v>51940.0696780331</v>
      </c>
      <c r="AF999" s="379" t="n">
        <f aca="false">XIRR(B999:AA999,$B$1:$AA$1)</f>
        <v>0.160349074662671</v>
      </c>
      <c r="AG999" s="380" t="n">
        <f aca="false">1-EXP(-(1/0.25)*(AD999/ABS($AD$1010)))</f>
        <v>0.976290811635929</v>
      </c>
    </row>
    <row r="1000" customFormat="false" ht="12.75" hidden="false" customHeight="false" outlineLevel="0" collapsed="false">
      <c r="A1000" s="371"/>
      <c r="B1000" s="376" t="n">
        <f aca="false">+[2]data1cf!A1000</f>
        <v>-102353.1969465</v>
      </c>
      <c r="C1000" s="376" t="n">
        <f aca="false">+[2]data1cf!B1000</f>
        <v>14395.5415756142</v>
      </c>
      <c r="D1000" s="376" t="n">
        <f aca="false">+[2]data1cf!C1000</f>
        <v>22388.3075630178</v>
      </c>
      <c r="E1000" s="376" t="n">
        <f aca="false">+[2]data1cf!D1000</f>
        <v>21049.9383626142</v>
      </c>
      <c r="F1000" s="376" t="n">
        <f aca="false">+[2]data1cf!E1000</f>
        <v>19537.7929085358</v>
      </c>
      <c r="G1000" s="376" t="n">
        <f aca="false">+[2]data1cf!F1000</f>
        <v>18512.6324069857</v>
      </c>
      <c r="H1000" s="376" t="n">
        <f aca="false">+[2]data1cf!G1000</f>
        <v>17222.9330089568</v>
      </c>
      <c r="I1000" s="376" t="n">
        <f aca="false">+[2]data1cf!H1000</f>
        <v>16202.982984508</v>
      </c>
      <c r="J1000" s="376" t="n">
        <f aca="false">+[2]data1cf!I1000</f>
        <v>15505.462923433</v>
      </c>
      <c r="K1000" s="376" t="n">
        <f aca="false">+[2]data1cf!J1000</f>
        <v>14896.9192373386</v>
      </c>
      <c r="L1000" s="376" t="n">
        <f aca="false">+[2]data1cf!K1000</f>
        <v>14121.7138478264</v>
      </c>
      <c r="M1000" s="376" t="n">
        <f aca="false">+[2]data1cf!L1000</f>
        <v>13445.4347513528</v>
      </c>
      <c r="N1000" s="376" t="n">
        <f aca="false">+[2]data1cf!M1000</f>
        <v>12738.0475241083</v>
      </c>
      <c r="O1000" s="376" t="n">
        <f aca="false">+[2]data1cf!N1000</f>
        <v>12119.9343672615</v>
      </c>
      <c r="P1000" s="376" t="n">
        <f aca="false">+[2]data1cf!O1000</f>
        <v>13100.0045067223</v>
      </c>
      <c r="Q1000" s="376" t="n">
        <f aca="false">+[2]data1cf!P1000</f>
        <v>14323.9628440897</v>
      </c>
      <c r="R1000" s="376" t="n">
        <f aca="false">+[2]data1cf!Q1000</f>
        <v>12867.1002553752</v>
      </c>
      <c r="S1000" s="376" t="n">
        <f aca="false">+[2]data1cf!R1000</f>
        <v>9399.10591244752</v>
      </c>
      <c r="T1000" s="376" t="n">
        <f aca="false">+[2]data1cf!S1000</f>
        <v>8866.01257680318</v>
      </c>
      <c r="U1000" s="376" t="n">
        <f aca="false">+[2]data1cf!T1000</f>
        <v>8332.94544233942</v>
      </c>
      <c r="V1000" s="376" t="n">
        <f aca="false">+[2]data1cf!U1000</f>
        <v>7799.90529509165</v>
      </c>
      <c r="W1000" s="376" t="n">
        <f aca="false">+[2]data1cf!V1000</f>
        <v>11049.2529846373</v>
      </c>
      <c r="X1000" s="376" t="n">
        <f aca="false">+[2]data1cf!W1000</f>
        <v>10516.2692649595</v>
      </c>
      <c r="Y1000" s="376" t="n">
        <f aca="false">+[2]data1cf!X1000</f>
        <v>9983.31503494125</v>
      </c>
      <c r="Z1000" s="376" t="n">
        <f aca="false">+[2]data1cf!Y1000</f>
        <v>9450.39117927237</v>
      </c>
      <c r="AA1000" s="376" t="n">
        <f aca="false">+[2]data1cf!Z1000</f>
        <v>8917.49860918333</v>
      </c>
      <c r="AB1000" s="376"/>
      <c r="AC1000" s="377" t="n">
        <f aca="false">XNPV(0.1,B1000:AA1000,$B$1:$AA$1)</f>
        <v>40470.9563955732</v>
      </c>
      <c r="AD1000" s="377" t="n">
        <f aca="false">SUMPRODUCT(B1000:AA1000,$B$1010:$AA$1010)</f>
        <v>74520.991335743</v>
      </c>
      <c r="AE1000" s="378" t="n">
        <f aca="false">SUMPRODUCT(B1000:AA1000,$B$1012:$AA$1012)</f>
        <v>54920.9634479214</v>
      </c>
      <c r="AF1000" s="379" t="n">
        <f aca="false">XIRR(B1000:AA1000,$B$1:$AA$1)</f>
        <v>0.158534240117088</v>
      </c>
      <c r="AG1000" s="377" t="n">
        <f aca="false">1-EXP(-(1/0.25)*(AD1000/ABS($AD$1010)))</f>
        <v>0.981184524181644</v>
      </c>
    </row>
    <row r="1001" customFormat="false" ht="12.75" hidden="false" customHeight="false" outlineLevel="0" collapsed="false">
      <c r="A1001" s="381"/>
      <c r="B1001" s="376" t="n">
        <f aca="false">+B1000</f>
        <v>-102353.1969465</v>
      </c>
      <c r="C1001" s="376" t="n">
        <f aca="false">+[2]data1cf!B1001</f>
        <v>15311.1319329178</v>
      </c>
      <c r="D1001" s="376" t="n">
        <f aca="false">+[2]data1cf!C1001</f>
        <v>23897.316707398</v>
      </c>
      <c r="E1001" s="376" t="n">
        <f aca="false">+[2]data1cf!D1001</f>
        <v>22465.5766745334</v>
      </c>
      <c r="F1001" s="376" t="n">
        <f aca="false">+[2]data1cf!E1001</f>
        <v>20871.04816907</v>
      </c>
      <c r="G1001" s="376" t="n">
        <f aca="false">+[2]data1cf!F1001</f>
        <v>19768.6199862059</v>
      </c>
      <c r="H1001" s="376" t="n">
        <f aca="false">+[2]data1cf!G1001</f>
        <v>18382.778333945</v>
      </c>
      <c r="I1001" s="376" t="n">
        <f aca="false">+[2]data1cf!H1001</f>
        <v>17286.422187453</v>
      </c>
      <c r="J1001" s="376" t="n">
        <f aca="false">+[2]data1cf!I1001</f>
        <v>16536.6497594616</v>
      </c>
      <c r="K1001" s="376" t="n">
        <f aca="false">+[2]data1cf!J1001</f>
        <v>15882.033517132</v>
      </c>
      <c r="L1001" s="376" t="n">
        <f aca="false">+[2]data1cf!K1001</f>
        <v>15049.2417807582</v>
      </c>
      <c r="M1001" s="376" t="n">
        <f aca="false">+[2]data1cf!L1001</f>
        <v>14322.3015127157</v>
      </c>
      <c r="N1001" s="376" t="n">
        <f aca="false">+[2]data1cf!M1001</f>
        <v>13561.9227530225</v>
      </c>
      <c r="O1001" s="376" t="n">
        <f aca="false">+[2]data1cf!N1001</f>
        <v>12897.0040568954</v>
      </c>
      <c r="P1001" s="376" t="n">
        <f aca="false">+[2]data1cf!O1001</f>
        <v>13950.9945243271</v>
      </c>
      <c r="Q1001" s="376" t="n">
        <f aca="false">+[2]data1cf!P1001</f>
        <v>15266.6415796307</v>
      </c>
      <c r="R1001" s="376" t="n">
        <f aca="false">+[2]data1cf!Q1001</f>
        <v>13700.6430351486</v>
      </c>
      <c r="S1001" s="376" t="n">
        <f aca="false">+[2]data1cf!R1001</f>
        <v>9972.85557230439</v>
      </c>
      <c r="T1001" s="376" t="n">
        <f aca="false">+[2]data1cf!S1001</f>
        <v>9399.82734427587</v>
      </c>
      <c r="U1001" s="376" t="n">
        <f aca="false">+[2]data1cf!T1001</f>
        <v>8826.82728020116</v>
      </c>
      <c r="V1001" s="376" t="n">
        <f aca="false">+[2]data1cf!U1001</f>
        <v>8253.85622499887</v>
      </c>
      <c r="W1001" s="376" t="n">
        <f aca="false">+[2]data1cf!V1001</f>
        <v>11746.6178565777</v>
      </c>
      <c r="X1001" s="376" t="n">
        <f aca="false">+[2]data1cf!W1001</f>
        <v>11173.7074560268</v>
      </c>
      <c r="Y1001" s="376" t="n">
        <f aca="false">+[2]data1cf!X1001</f>
        <v>10600.828754254</v>
      </c>
      <c r="Z1001" s="376" t="n">
        <f aca="false">+[2]data1cf!Y1001</f>
        <v>10027.9827022226</v>
      </c>
      <c r="AA1001" s="376" t="n">
        <f aca="false">+[2]data1cf!Z1001</f>
        <v>9455.17027942504</v>
      </c>
      <c r="AB1001" s="376"/>
      <c r="AC1001" s="377" t="n">
        <f aca="false">XNPV(0.1,B1001:AA1001,$B$1:$AA$1)</f>
        <v>49903.0519357189</v>
      </c>
      <c r="AD1001" s="377" t="n">
        <f aca="false">SUMPRODUCT(B1001:AA1001,$B$1010:$AA$1010)</f>
        <v>86201.1413234499</v>
      </c>
      <c r="AE1001" s="378" t="n">
        <f aca="false">SUMPRODUCT(B1001:AA1001,$B$1012:$AA$1012)</f>
        <v>65323.2884721639</v>
      </c>
      <c r="AF1001" s="379" t="n">
        <f aca="false">XIRR(B1001:AA1001,$B$1:$AA$1)</f>
        <v>0.171794385635523</v>
      </c>
      <c r="AG1001" s="377" t="n">
        <f aca="false">1-EXP(-(1/0.25)*(AD1001/ABS($AD$1010)))</f>
        <v>0.989905868108138</v>
      </c>
    </row>
    <row r="1002" customFormat="false" ht="12.75" hidden="false" customHeight="false" outlineLevel="0" collapsed="false">
      <c r="B1002" s="382"/>
      <c r="C1002" s="382"/>
      <c r="D1002" s="382"/>
      <c r="E1002" s="382"/>
      <c r="F1002" s="382"/>
      <c r="G1002" s="382"/>
      <c r="H1002" s="383"/>
      <c r="I1002" s="383"/>
      <c r="J1002" s="383"/>
      <c r="K1002" s="383"/>
      <c r="L1002" s="383"/>
      <c r="M1002" s="383"/>
      <c r="N1002" s="383"/>
      <c r="O1002" s="383"/>
      <c r="P1002" s="383"/>
      <c r="Q1002" s="383"/>
      <c r="R1002" s="383"/>
      <c r="S1002" s="383"/>
      <c r="T1002" s="383"/>
      <c r="U1002" s="383"/>
      <c r="V1002" s="383"/>
      <c r="W1002" s="383"/>
      <c r="X1002" s="383"/>
      <c r="Y1002" s="383"/>
      <c r="Z1002" s="383"/>
      <c r="AA1002" s="383"/>
      <c r="AB1002" s="384"/>
      <c r="AC1002" s="377"/>
      <c r="AD1002" s="378" t="n">
        <f aca="false">AVERAGE(AD2:AD1001)</f>
        <v>75025.9994795528</v>
      </c>
      <c r="AE1002" s="378" t="n">
        <f aca="false">AVERAGE(AE2:AE1001)</f>
        <v>55253.2493797134</v>
      </c>
      <c r="AF1002" s="379"/>
      <c r="AG1002" s="377" t="n">
        <f aca="false">AVERAGE(AG2:AG1001)</f>
        <v>0.981138163190748</v>
      </c>
    </row>
    <row r="1003" customFormat="false" ht="12.75" hidden="false" customHeight="false" outlineLevel="0" collapsed="false">
      <c r="B1003" s="382"/>
      <c r="C1003" s="382"/>
      <c r="D1003" s="382"/>
      <c r="E1003" s="382"/>
      <c r="F1003" s="382"/>
      <c r="G1003" s="382"/>
      <c r="H1003" s="383"/>
      <c r="I1003" s="383"/>
      <c r="J1003" s="383"/>
      <c r="K1003" s="383"/>
      <c r="L1003" s="383"/>
      <c r="M1003" s="383"/>
      <c r="N1003" s="383"/>
      <c r="O1003" s="383"/>
      <c r="P1003" s="383"/>
      <c r="Q1003" s="383"/>
      <c r="R1003" s="383"/>
      <c r="S1003" s="383"/>
      <c r="T1003" s="383"/>
      <c r="U1003" s="383"/>
      <c r="V1003" s="383"/>
      <c r="W1003" s="383"/>
      <c r="X1003" s="383"/>
      <c r="Y1003" s="383"/>
      <c r="Z1003" s="383"/>
      <c r="AA1003" s="383"/>
      <c r="AB1003" s="384"/>
      <c r="AC1003" s="385"/>
      <c r="AD1003" s="385"/>
      <c r="AE1003" s="377"/>
      <c r="AF1003" s="380"/>
    </row>
    <row r="1004" customFormat="false" ht="13.5" hidden="false" customHeight="false" outlineLevel="0" collapsed="false">
      <c r="A1004" s="0" t="s">
        <v>386</v>
      </c>
      <c r="B1004" s="386" t="n">
        <f aca="false">AVERAGE(B2:B1001)</f>
        <v>-103389.732728609</v>
      </c>
      <c r="C1004" s="386" t="n">
        <f aca="false">AVERAGE(C2:C1001)</f>
        <v>14509.4550292024</v>
      </c>
      <c r="D1004" s="386" t="n">
        <f aca="false">AVERAGE(D2:D1001)</f>
        <v>22540.2042290481</v>
      </c>
      <c r="E1004" s="386" t="n">
        <f aca="false">AVERAGE(E2:E1001)</f>
        <v>21253.7058478974</v>
      </c>
      <c r="F1004" s="386" t="n">
        <f aca="false">AVERAGE(F2:F1001)</f>
        <v>19719.3643994931</v>
      </c>
      <c r="G1004" s="386" t="n">
        <f aca="false">AVERAGE(G2:G1001)</f>
        <v>18683.6810757091</v>
      </c>
      <c r="H1004" s="386" t="n">
        <f aca="false">AVERAGE(H2:H1001)</f>
        <v>17380.8883916745</v>
      </c>
      <c r="I1004" s="386" t="n">
        <f aca="false">AVERAGE(I2:I1001)</f>
        <v>16350.5328778132</v>
      </c>
      <c r="J1004" s="386" t="n">
        <f aca="false">AVERAGE(J2:J1001)</f>
        <v>15645.8967449342</v>
      </c>
      <c r="K1004" s="386" t="n">
        <f aca="false">AVERAGE(K2:K1001)</f>
        <v>15031.0785943951</v>
      </c>
      <c r="L1004" s="386" t="n">
        <f aca="false">AVERAGE(L2:L1001)</f>
        <v>14248.0307165253</v>
      </c>
      <c r="M1004" s="386" t="n">
        <f aca="false">AVERAGE(M2:M1001)</f>
        <v>13564.8522477202</v>
      </c>
      <c r="N1004" s="386" t="n">
        <f aca="false">AVERAGE(N2:N1001)</f>
        <v>12850.2482842365</v>
      </c>
      <c r="O1004" s="386" t="n">
        <f aca="false">AVERAGE(O2:O1001)</f>
        <v>12225.7608404817</v>
      </c>
      <c r="P1004" s="386" t="n">
        <f aca="false">AVERAGE(P2:P1001)</f>
        <v>13215.8979375304</v>
      </c>
      <c r="Q1004" s="386" t="n">
        <f aca="false">AVERAGE(Q2:Q1001)</f>
        <v>14452.3430489707</v>
      </c>
      <c r="R1004" s="386" t="n">
        <f aca="false">AVERAGE(R2:R1001)</f>
        <v>12980.6176063133</v>
      </c>
      <c r="S1004" s="386" t="n">
        <f aca="false">AVERAGE(S2:S1001)</f>
        <v>9477.24292361126</v>
      </c>
      <c r="T1004" s="386" t="n">
        <f aca="false">AVERAGE(T2:T1001)</f>
        <v>8938.7109910485</v>
      </c>
      <c r="U1004" s="386" t="n">
        <f aca="false">AVERAGE(U2:U1001)</f>
        <v>8400.20552696971</v>
      </c>
      <c r="V1004" s="386" t="n">
        <f aca="false">AVERAGE(V2:V1001)</f>
        <v>7861.72732542942</v>
      </c>
      <c r="W1004" s="384"/>
      <c r="X1004" s="384"/>
      <c r="Y1004" s="384"/>
      <c r="Z1004" s="384"/>
      <c r="AA1004" s="384"/>
      <c r="AB1004" s="384"/>
      <c r="AC1004" s="377"/>
      <c r="AD1004" s="377"/>
      <c r="AE1004" s="377"/>
      <c r="AF1004" s="380"/>
    </row>
    <row r="1005" customFormat="false" ht="13.5" hidden="false" customHeight="false" outlineLevel="0" collapsed="false">
      <c r="B1005" s="386"/>
      <c r="C1005" s="386"/>
      <c r="D1005" s="386"/>
      <c r="E1005" s="386"/>
      <c r="F1005" s="386"/>
      <c r="G1005" s="386"/>
      <c r="H1005" s="386"/>
      <c r="I1005" s="386"/>
      <c r="J1005" s="386"/>
      <c r="K1005" s="386"/>
      <c r="L1005" s="386"/>
      <c r="M1005" s="384"/>
      <c r="N1005" s="384"/>
      <c r="O1005" s="384"/>
      <c r="P1005" s="384"/>
      <c r="Q1005" s="384"/>
      <c r="R1005" s="384"/>
      <c r="S1005" s="384"/>
      <c r="T1005" s="384"/>
      <c r="U1005" s="384"/>
      <c r="V1005" s="384"/>
      <c r="W1005" s="384"/>
      <c r="X1005" s="384"/>
      <c r="Y1005" s="384"/>
      <c r="Z1005" s="384"/>
      <c r="AA1005" s="384"/>
      <c r="AB1005" s="387" t="s">
        <v>387</v>
      </c>
      <c r="AC1005" s="125" t="s">
        <v>388</v>
      </c>
      <c r="AD1005" s="388" t="s">
        <v>389</v>
      </c>
    </row>
    <row r="1006" customFormat="false" ht="12.75" hidden="false" customHeight="false" outlineLevel="0" collapsed="false">
      <c r="B1006" s="389" t="n">
        <f aca="false">(B1-$B$1)/365</f>
        <v>0</v>
      </c>
      <c r="C1006" s="389" t="n">
        <f aca="false">(C1-$B$1)/((C1-$B$1)/1)</f>
        <v>1</v>
      </c>
      <c r="D1006" s="389" t="n">
        <f aca="false">(D1-$B$1)/((D1-$B$1)/(C1006+1))</f>
        <v>2</v>
      </c>
      <c r="E1006" s="389" t="n">
        <f aca="false">(E1-$B$1)/((E1-$B$1)/(D1006+1))</f>
        <v>3</v>
      </c>
      <c r="F1006" s="389" t="n">
        <f aca="false">(F1-$B$1)/((F1-$B$1)/(E1006+1))</f>
        <v>4</v>
      </c>
      <c r="G1006" s="389" t="n">
        <f aca="false">(G1-$B$1)/((G1-$B$1)/(F1006+1))</f>
        <v>5</v>
      </c>
      <c r="H1006" s="389" t="n">
        <f aca="false">(H1-$B$1)/((H1-$B$1)/(G1006+1))</f>
        <v>6</v>
      </c>
      <c r="I1006" s="389" t="n">
        <f aca="false">(I1-$B$1)/((I1-$B$1)/(H1006+1))</f>
        <v>7</v>
      </c>
      <c r="J1006" s="389" t="n">
        <f aca="false">(J1-$B$1)/((J1-$B$1)/(I1006+1))</f>
        <v>8</v>
      </c>
      <c r="K1006" s="389" t="n">
        <f aca="false">(K1-$B$1)/((K1-$B$1)/(J1006+1))</f>
        <v>9</v>
      </c>
      <c r="L1006" s="389" t="n">
        <f aca="false">(L1-$B$1)/((L1-$B$1)/(K1006+1))</f>
        <v>10</v>
      </c>
      <c r="M1006" s="389" t="n">
        <f aca="false">(M1-$B$1)/((M1-$B$1)/(L1006+1))</f>
        <v>11</v>
      </c>
      <c r="N1006" s="389" t="n">
        <f aca="false">(N1-$B$1)/((N1-$B$1)/(M1006+1))</f>
        <v>12</v>
      </c>
      <c r="O1006" s="389" t="n">
        <f aca="false">(O1-$B$1)/((O1-$B$1)/(N1006+1))</f>
        <v>13</v>
      </c>
      <c r="P1006" s="389" t="n">
        <f aca="false">(P1-$B$1)/((P1-$B$1)/(O1006+1))</f>
        <v>14</v>
      </c>
      <c r="Q1006" s="389" t="n">
        <f aca="false">(Q1-$B$1)/((Q1-$B$1)/(P1006+1))</f>
        <v>15</v>
      </c>
      <c r="R1006" s="389" t="n">
        <f aca="false">(R1-$B$1)/((R1-$B$1)/(Q1006+1))</f>
        <v>16</v>
      </c>
      <c r="S1006" s="389" t="n">
        <f aca="false">(S1-$B$1)/((S1-$B$1)/(R1006+1))</f>
        <v>17</v>
      </c>
      <c r="T1006" s="389" t="n">
        <f aca="false">(T1-$B$1)/((T1-$B$1)/(S1006+1))</f>
        <v>18</v>
      </c>
      <c r="U1006" s="389" t="n">
        <f aca="false">(U1-$B$1)/((U1-$B$1)/(T1006+1))</f>
        <v>19</v>
      </c>
      <c r="V1006" s="389" t="n">
        <f aca="false">(V1-$B$1)/((V1-$B$1)/(U1006+1))</f>
        <v>20</v>
      </c>
      <c r="W1006" s="390"/>
      <c r="X1006" s="390"/>
      <c r="Y1006" s="390"/>
      <c r="Z1006" s="390"/>
      <c r="AA1006" s="390"/>
      <c r="AB1006" s="391" t="s">
        <v>390</v>
      </c>
      <c r="AC1006" s="392" t="n">
        <f aca="false">PERCENTILE(AC$2:$AC$1001,0.05)</f>
        <v>37619.7598355175</v>
      </c>
      <c r="AD1006" s="393" t="n">
        <f aca="false">PERCENTILE($AD$2:AD$1001,0.05)</f>
        <v>68136.5588147558</v>
      </c>
      <c r="AE1006" s="394" t="s">
        <v>391</v>
      </c>
      <c r="AF1006" s="395" t="n">
        <f aca="false">AVERAGE(AG2:AG1001)</f>
        <v>0.981138163190748</v>
      </c>
    </row>
    <row r="1007" customFormat="false" ht="13.5" hidden="false" customHeight="false" outlineLevel="0" collapsed="false">
      <c r="B1007" s="396"/>
      <c r="C1007" s="396"/>
      <c r="D1007" s="396"/>
      <c r="E1007" s="396"/>
      <c r="F1007" s="396"/>
      <c r="G1007" s="396"/>
      <c r="H1007" s="396"/>
      <c r="I1007" s="396"/>
      <c r="J1007" s="396"/>
      <c r="K1007" s="396"/>
      <c r="L1007" s="396"/>
      <c r="M1007" s="384"/>
      <c r="N1007" s="384"/>
      <c r="O1007" s="384"/>
      <c r="P1007" s="384"/>
      <c r="Q1007" s="384"/>
      <c r="R1007" s="384"/>
      <c r="S1007" s="384"/>
      <c r="T1007" s="384"/>
      <c r="U1007" s="384"/>
      <c r="V1007" s="384"/>
      <c r="W1007" s="384"/>
      <c r="X1007" s="384"/>
      <c r="Y1007" s="384"/>
      <c r="Z1007" s="384"/>
      <c r="AA1007" s="384"/>
      <c r="AB1007" s="397" t="s">
        <v>392</v>
      </c>
      <c r="AC1007" s="398" t="n">
        <f aca="false">PERCENTILE(AC$2:$AC$1001,0.1)</f>
        <v>37894.0816302793</v>
      </c>
      <c r="AD1007" s="399" t="n">
        <f aca="false">PERCENTILE($AD$2:AD$1001,0.1)</f>
        <v>68723.6006977193</v>
      </c>
      <c r="AE1007" s="400" t="s">
        <v>393</v>
      </c>
      <c r="AF1007" s="401" t="n">
        <f aca="false">ABS(AD1010)*(-0.25)*LN(1-AF1006)</f>
        <v>74474.8325044508</v>
      </c>
    </row>
    <row r="1008" customFormat="false" ht="12.75" hidden="false" customHeight="false" outlineLevel="0" collapsed="false">
      <c r="A1008" s="0" t="s">
        <v>394</v>
      </c>
      <c r="B1008" s="402" t="n">
        <v>0.0525</v>
      </c>
      <c r="C1008" s="402" t="n">
        <v>0.053</v>
      </c>
      <c r="D1008" s="402" t="n">
        <v>0.0541</v>
      </c>
      <c r="E1008" s="402" t="n">
        <v>0.055</v>
      </c>
      <c r="F1008" s="402" t="n">
        <v>0.055</v>
      </c>
      <c r="G1008" s="402" t="n">
        <v>0.056</v>
      </c>
      <c r="H1008" s="402" t="n">
        <v>0.056</v>
      </c>
      <c r="I1008" s="402" t="n">
        <v>0.055</v>
      </c>
      <c r="J1008" s="402" t="n">
        <v>0.055</v>
      </c>
      <c r="K1008" s="402" t="n">
        <v>0.06</v>
      </c>
      <c r="L1008" s="402" t="n">
        <v>0.061</v>
      </c>
      <c r="M1008" s="148" t="n">
        <v>0.062</v>
      </c>
      <c r="N1008" s="148" t="n">
        <v>0.063</v>
      </c>
      <c r="O1008" s="148" t="n">
        <v>0.064</v>
      </c>
      <c r="P1008" s="148" t="n">
        <v>0.065</v>
      </c>
      <c r="Q1008" s="148" t="n">
        <v>0.065</v>
      </c>
      <c r="R1008" s="148" t="n">
        <v>0.065</v>
      </c>
      <c r="S1008" s="148" t="n">
        <v>0.065</v>
      </c>
      <c r="T1008" s="148" t="n">
        <v>0.065</v>
      </c>
      <c r="U1008" s="148" t="n">
        <v>0.065</v>
      </c>
      <c r="V1008" s="148" t="n">
        <v>0.065</v>
      </c>
      <c r="W1008" s="148"/>
      <c r="X1008" s="148"/>
      <c r="Y1008" s="148"/>
      <c r="Z1008" s="148"/>
      <c r="AA1008" s="148"/>
      <c r="AB1008" s="397" t="s">
        <v>395</v>
      </c>
      <c r="AC1008" s="398" t="n">
        <f aca="false">PERCENTILE(AC$2:$AC$1001,0.9)</f>
        <v>43368.8407547469</v>
      </c>
      <c r="AD1008" s="399" t="n">
        <f aca="false">PERCENTILE($AD$2:AD$1001,0.9)</f>
        <v>81125.3569094919</v>
      </c>
      <c r="AE1008" s="394" t="s">
        <v>396</v>
      </c>
      <c r="AF1008" s="403" t="n">
        <f aca="false">AVERAGE(AF2:AF1001)</f>
        <v>0.158388761893122</v>
      </c>
    </row>
    <row r="1009" customFormat="false" ht="12.75" hidden="false" customHeight="false" outlineLevel="0" collapsed="false">
      <c r="B1009" s="386"/>
      <c r="C1009" s="386"/>
      <c r="D1009" s="386"/>
      <c r="E1009" s="386"/>
      <c r="F1009" s="386"/>
      <c r="G1009" s="386"/>
      <c r="H1009" s="386"/>
      <c r="I1009" s="386"/>
      <c r="J1009" s="386"/>
      <c r="K1009" s="386"/>
      <c r="L1009" s="386"/>
      <c r="M1009" s="384"/>
      <c r="N1009" s="384"/>
      <c r="O1009" s="384"/>
      <c r="P1009" s="384"/>
      <c r="Q1009" s="384"/>
      <c r="R1009" s="384"/>
      <c r="S1009" s="384"/>
      <c r="T1009" s="384"/>
      <c r="U1009" s="384"/>
      <c r="V1009" s="384"/>
      <c r="W1009" s="384"/>
      <c r="X1009" s="384"/>
      <c r="Y1009" s="384"/>
      <c r="Z1009" s="384"/>
      <c r="AA1009" s="384"/>
      <c r="AB1009" s="404" t="s">
        <v>397</v>
      </c>
      <c r="AC1009" s="398" t="n">
        <f aca="false">PERCENTILE(AC$2:$AC$1001,0.95)</f>
        <v>43760.1426243853</v>
      </c>
      <c r="AD1009" s="399" t="n">
        <f aca="false">PERCENTILE($AD$2:AD$1001,0.95)</f>
        <v>82025.6301471941</v>
      </c>
      <c r="AE1009" s="405" t="s">
        <v>398</v>
      </c>
      <c r="AF1009" s="406" t="n">
        <f aca="false">AVERAGE(B1008:Q1008)</f>
        <v>0.058225</v>
      </c>
    </row>
    <row r="1010" customFormat="false" ht="12.75" hidden="false" customHeight="false" outlineLevel="0" collapsed="false">
      <c r="A1010" s="0" t="s">
        <v>399</v>
      </c>
      <c r="B1010" s="407" t="n">
        <f aca="false">1/(B1008+1)^B1006</f>
        <v>1</v>
      </c>
      <c r="C1010" s="407" t="n">
        <f aca="false">1/(C1008+1)^C1006</f>
        <v>0.949667616334283</v>
      </c>
      <c r="D1010" s="407" t="n">
        <f aca="false">1/(D1008+1)^D1006</f>
        <v>0.899987284079663</v>
      </c>
      <c r="E1010" s="407" t="n">
        <f aca="false">1/(E1008+1)^E1006</f>
        <v>0.851613664183823</v>
      </c>
      <c r="F1010" s="407" t="n">
        <f aca="false">1/(F1008+1)^F1006</f>
        <v>0.807216743302202</v>
      </c>
      <c r="G1010" s="407" t="n">
        <f aca="false">1/(G1008+1)^G1006</f>
        <v>0.761518413465154</v>
      </c>
      <c r="H1010" s="407" t="n">
        <f aca="false">1/(H1008+1)^H1006</f>
        <v>0.721134861235942</v>
      </c>
      <c r="I1010" s="407" t="n">
        <f aca="false">1/(I1008+1)^I1006</f>
        <v>0.68743680855412</v>
      </c>
      <c r="J1010" s="407" t="n">
        <f aca="false">1/(J1008+1)^J1006</f>
        <v>0.651598870667413</v>
      </c>
      <c r="K1010" s="407" t="n">
        <f aca="false">1/(K1008+1)^K1006</f>
        <v>0.591898463530025</v>
      </c>
      <c r="L1010" s="407" t="n">
        <f aca="false">1/(L1008+1)^L1006</f>
        <v>0.553154132147026</v>
      </c>
      <c r="M1010" s="407" t="n">
        <f aca="false">1/(M1008+1)^M1006</f>
        <v>0.515976967555471</v>
      </c>
      <c r="N1010" s="407" t="n">
        <f aca="false">1/(N1008+1)^N1006</f>
        <v>0.480397596304715</v>
      </c>
      <c r="O1010" s="407" t="n">
        <f aca="false">1/(O1008+1)^O1006</f>
        <v>0.446435617874388</v>
      </c>
      <c r="P1010" s="407" t="n">
        <f aca="false">1/(P1008+1)^P1006</f>
        <v>0.414100248530959</v>
      </c>
      <c r="Q1010" s="407" t="n">
        <f aca="false">1/(Q1008+1)^Q1006</f>
        <v>0.388826524442215</v>
      </c>
      <c r="R1010" s="407" t="n">
        <f aca="false">1/(R1008+1)^R1006</f>
        <v>0.365095328114756</v>
      </c>
      <c r="S1010" s="407" t="n">
        <f aca="false">1/(S1008+1)^S1006</f>
        <v>0.342812514661743</v>
      </c>
      <c r="T1010" s="407" t="n">
        <f aca="false">1/(T1008+1)^T1006</f>
        <v>0.321889685128397</v>
      </c>
      <c r="U1010" s="407" t="n">
        <f aca="false">1/(U1008+1)^U1006</f>
        <v>0.302243835801312</v>
      </c>
      <c r="V1010" s="407" t="n">
        <f aca="false">1/(V1008+1)^V1006</f>
        <v>0.28379702892142</v>
      </c>
      <c r="W1010" s="408"/>
      <c r="X1010" s="408"/>
      <c r="Y1010" s="408"/>
      <c r="Z1010" s="408"/>
      <c r="AA1010" s="408"/>
      <c r="AB1010" s="409" t="s">
        <v>400</v>
      </c>
      <c r="AC1010" s="398" t="n">
        <f aca="false">AVERAGE(AC$2:$AC$1001)</f>
        <v>40673.0980123868</v>
      </c>
      <c r="AD1010" s="399" t="n">
        <f aca="false">AVERAGE($AD$2:AD$1001)</f>
        <v>75025.9994795528</v>
      </c>
      <c r="AE1010" s="405" t="s">
        <v>401</v>
      </c>
      <c r="AF1010" s="406" t="n">
        <v>0.0177828070406567</v>
      </c>
    </row>
    <row r="1011" customFormat="false" ht="13.5" hidden="false" customHeight="false" outlineLevel="0" collapsed="false">
      <c r="B1011" s="386"/>
      <c r="C1011" s="386"/>
      <c r="D1011" s="386"/>
      <c r="E1011" s="386"/>
      <c r="F1011" s="386"/>
      <c r="G1011" s="386"/>
      <c r="H1011" s="386"/>
      <c r="I1011" s="386"/>
      <c r="J1011" s="386"/>
      <c r="K1011" s="386"/>
      <c r="L1011" s="386"/>
      <c r="M1011" s="384"/>
      <c r="N1011" s="384"/>
      <c r="O1011" s="384"/>
      <c r="P1011" s="384"/>
      <c r="Q1011" s="384"/>
      <c r="R1011" s="384"/>
      <c r="S1011" s="384"/>
      <c r="T1011" s="384"/>
      <c r="U1011" s="384"/>
      <c r="V1011" s="384"/>
      <c r="W1011" s="384"/>
      <c r="X1011" s="384"/>
      <c r="Y1011" s="384"/>
      <c r="Z1011" s="384"/>
      <c r="AA1011" s="384"/>
      <c r="AB1011" s="410"/>
      <c r="AC1011" s="360"/>
      <c r="AD1011" s="38"/>
      <c r="AE1011" s="411" t="s">
        <v>402</v>
      </c>
      <c r="AF1011" s="412" t="n">
        <f aca="false">AF1009+AF1010</f>
        <v>0.0760078070406567</v>
      </c>
    </row>
    <row r="1012" customFormat="false" ht="13.5" hidden="false" customHeight="false" outlineLevel="0" collapsed="false">
      <c r="A1012" s="0" t="s">
        <v>403</v>
      </c>
      <c r="B1012" s="413" t="n">
        <f aca="false">1/(1+B1008+$AF$1010)^B1006</f>
        <v>1</v>
      </c>
      <c r="C1012" s="413" t="n">
        <f aca="false">1/(1+C1008+$AF$1010)^C1006</f>
        <v>0.933896205117189</v>
      </c>
      <c r="D1012" s="413" t="n">
        <f aca="false">1/(1+D1008+$AF$1010)^D1006</f>
        <v>0.870372959804394</v>
      </c>
      <c r="E1012" s="413" t="n">
        <f aca="false">1/(1+E1008+$AF$1010)^E1006</f>
        <v>0.809961891603613</v>
      </c>
      <c r="F1012" s="413" t="n">
        <f aca="false">1/(1+F1008+$AF$1010)^F1006</f>
        <v>0.755010134658988</v>
      </c>
      <c r="G1012" s="413" t="n">
        <f aca="false">1/(1+G1008+$AF$1010)^G1006</f>
        <v>0.700515534062783</v>
      </c>
      <c r="H1012" s="413" t="n">
        <f aca="false">1/(1+H1008+$AF$1010)^H1006</f>
        <v>0.652381030381184</v>
      </c>
      <c r="I1012" s="413" t="n">
        <f aca="false">1/(1+I1008+$AF$1010)^I1006</f>
        <v>0.611529436848293</v>
      </c>
      <c r="J1012" s="413" t="n">
        <f aca="false">1/(1+J1008+$AF$1010)^J1006</f>
        <v>0.570040303437783</v>
      </c>
      <c r="K1012" s="413" t="n">
        <f aca="false">1/(1+K1008+$AF$1010)^K1006</f>
        <v>0.509587466199008</v>
      </c>
      <c r="L1012" s="413" t="n">
        <f aca="false">1/(1+L1008+$AF$1010)^L1006</f>
        <v>0.468446325571113</v>
      </c>
      <c r="M1012" s="413" t="n">
        <f aca="false">1/(1+M1008+$AF$1010)^M1006</f>
        <v>0.429832758564842</v>
      </c>
      <c r="N1012" s="413" t="n">
        <f aca="false">1/(1+N1008+$AF$1010)^N1006</f>
        <v>0.393675938604308</v>
      </c>
      <c r="O1012" s="413" t="n">
        <f aca="false">1/(1+O1008+$AF$1010)^O1006</f>
        <v>0.359897663379627</v>
      </c>
      <c r="P1012" s="413" t="n">
        <f aca="false">1/(1+P1008+$AF$1010)^P1006</f>
        <v>0.328413561863579</v>
      </c>
      <c r="Q1012" s="413" t="n">
        <f aca="false">1/(1+Q1008+$AF$1010)^Q1006</f>
        <v>0.303305113202862</v>
      </c>
      <c r="R1012" s="413" t="n">
        <f aca="false">1/(1+R1008+$AF$1010)^R1006</f>
        <v>0.280116299622287</v>
      </c>
      <c r="S1012" s="413" t="n">
        <f aca="false">1/(1+S1008+$AF$1010)^S1006</f>
        <v>0.258700357819561</v>
      </c>
      <c r="T1012" s="413" t="n">
        <f aca="false">1/(1+T1008+$AF$1010)^T1006</f>
        <v>0.238921745097351</v>
      </c>
      <c r="U1012" s="413" t="n">
        <f aca="false">1/(1+U1008+$AF$1010)^U1006</f>
        <v>0.220655281505942</v>
      </c>
      <c r="V1012" s="413" t="n">
        <f aca="false">1/(1+V1008+$AF$1010)^V1006</f>
        <v>0.203785357572322</v>
      </c>
      <c r="W1012" s="414"/>
      <c r="X1012" s="414"/>
      <c r="Y1012" s="414"/>
      <c r="Z1012" s="414"/>
      <c r="AA1012" s="414"/>
      <c r="AB1012" s="415" t="s">
        <v>404</v>
      </c>
      <c r="AC1012" s="416" t="n">
        <f aca="false">AC1010/(AC1010-AC1006)</f>
        <v>13.3208624974812</v>
      </c>
      <c r="AD1012" s="417" t="n">
        <f aca="false">AD1010/(AD1010-AD1006)</f>
        <v>10.8899986413865</v>
      </c>
      <c r="AE1012" s="418" t="s">
        <v>405</v>
      </c>
      <c r="AF1012" s="419" t="n">
        <f aca="false">AF1007-AVERAGE(AE2:AE1001)</f>
        <v>19221.5831247374</v>
      </c>
    </row>
    <row r="1013" customFormat="false" ht="12.75" hidden="false" customHeight="false" outlineLevel="0" collapsed="false">
      <c r="B1013" s="386"/>
      <c r="C1013" s="386"/>
      <c r="D1013" s="386"/>
      <c r="E1013" s="386"/>
      <c r="F1013" s="386"/>
      <c r="G1013" s="386"/>
      <c r="H1013" s="384"/>
      <c r="I1013" s="384"/>
      <c r="J1013" s="384"/>
      <c r="K1013" s="384"/>
      <c r="L1013" s="384"/>
      <c r="M1013" s="384"/>
      <c r="N1013" s="384"/>
      <c r="O1013" s="384"/>
      <c r="P1013" s="384"/>
      <c r="Q1013" s="384"/>
      <c r="R1013" s="384"/>
      <c r="S1013" s="384"/>
      <c r="T1013" s="384"/>
      <c r="U1013" s="384"/>
      <c r="V1013" s="384"/>
      <c r="W1013" s="384"/>
      <c r="X1013" s="384"/>
      <c r="Y1013" s="384"/>
      <c r="Z1013" s="384"/>
      <c r="AA1013" s="384"/>
      <c r="AB1013" s="384"/>
    </row>
    <row r="1014" customFormat="false" ht="12.75" hidden="false" customHeight="false" outlineLevel="0" collapsed="false">
      <c r="B1014" s="386"/>
      <c r="C1014" s="386"/>
      <c r="D1014" s="386"/>
      <c r="E1014" s="386"/>
      <c r="F1014" s="386"/>
      <c r="G1014" s="386"/>
      <c r="H1014" s="384"/>
      <c r="I1014" s="384"/>
      <c r="J1014" s="384"/>
      <c r="K1014" s="384"/>
      <c r="L1014" s="384"/>
      <c r="M1014" s="384"/>
      <c r="N1014" s="384"/>
      <c r="O1014" s="384"/>
      <c r="P1014" s="384"/>
      <c r="Q1014" s="384"/>
      <c r="R1014" s="384"/>
      <c r="S1014" s="384"/>
      <c r="T1014" s="384"/>
      <c r="U1014" s="384"/>
      <c r="V1014" s="384"/>
      <c r="W1014" s="384"/>
      <c r="X1014" s="384"/>
      <c r="Y1014" s="384"/>
      <c r="Z1014" s="384"/>
      <c r="AA1014" s="384"/>
      <c r="AB1014" s="384"/>
    </row>
    <row r="1015" customFormat="false" ht="12.75" hidden="false" customHeight="false" outlineLevel="0" collapsed="false">
      <c r="B1015" s="386"/>
      <c r="C1015" s="386"/>
      <c r="D1015" s="386"/>
      <c r="E1015" s="386"/>
      <c r="F1015" s="386"/>
      <c r="G1015" s="386"/>
      <c r="H1015" s="384"/>
      <c r="I1015" s="384"/>
      <c r="J1015" s="384"/>
      <c r="K1015" s="384"/>
      <c r="L1015" s="384"/>
      <c r="M1015" s="384"/>
      <c r="N1015" s="384"/>
      <c r="O1015" s="384"/>
      <c r="P1015" s="384"/>
      <c r="Q1015" s="384"/>
      <c r="R1015" s="384"/>
      <c r="S1015" s="384"/>
      <c r="T1015" s="384"/>
      <c r="U1015" s="384"/>
      <c r="V1015" s="384"/>
      <c r="W1015" s="384"/>
      <c r="X1015" s="384"/>
      <c r="Y1015" s="384"/>
      <c r="Z1015" s="384"/>
      <c r="AA1015" s="384"/>
      <c r="AB1015" s="384"/>
    </row>
    <row r="1016" customFormat="false" ht="12.75" hidden="false" customHeight="false" outlineLevel="0" collapsed="false">
      <c r="B1016" s="386"/>
      <c r="C1016" s="386"/>
      <c r="D1016" s="386"/>
      <c r="E1016" s="386"/>
      <c r="F1016" s="386"/>
      <c r="G1016" s="386"/>
      <c r="H1016" s="384"/>
      <c r="I1016" s="384"/>
      <c r="J1016" s="384"/>
      <c r="K1016" s="384"/>
      <c r="L1016" s="384"/>
      <c r="M1016" s="384"/>
      <c r="N1016" s="384"/>
      <c r="O1016" s="384"/>
      <c r="P1016" s="384"/>
      <c r="Q1016" s="384"/>
      <c r="R1016" s="384"/>
      <c r="S1016" s="384"/>
      <c r="T1016" s="384"/>
      <c r="U1016" s="384"/>
      <c r="V1016" s="384"/>
      <c r="W1016" s="384"/>
      <c r="X1016" s="384"/>
      <c r="Y1016" s="384"/>
      <c r="Z1016" s="384"/>
      <c r="AA1016" s="384"/>
      <c r="AB1016" s="384"/>
    </row>
    <row r="1017" customFormat="false" ht="12.75" hidden="false" customHeight="false" outlineLevel="0" collapsed="false">
      <c r="B1017" s="386"/>
      <c r="C1017" s="386"/>
      <c r="D1017" s="386"/>
      <c r="E1017" s="386"/>
      <c r="F1017" s="386"/>
      <c r="G1017" s="386"/>
      <c r="H1017" s="384"/>
      <c r="I1017" s="384"/>
      <c r="J1017" s="384"/>
      <c r="K1017" s="384"/>
      <c r="L1017" s="384"/>
      <c r="M1017" s="384"/>
      <c r="N1017" s="384"/>
      <c r="O1017" s="384"/>
      <c r="P1017" s="384"/>
      <c r="Q1017" s="384"/>
      <c r="R1017" s="384"/>
      <c r="S1017" s="384"/>
      <c r="T1017" s="384"/>
      <c r="U1017" s="384"/>
      <c r="V1017" s="384"/>
      <c r="W1017" s="384"/>
      <c r="X1017" s="384"/>
      <c r="Y1017" s="384"/>
      <c r="Z1017" s="384"/>
      <c r="AA1017" s="384"/>
      <c r="AB1017" s="384"/>
    </row>
    <row r="1018" customFormat="false" ht="12.75" hidden="false" customHeight="false" outlineLevel="0" collapsed="false">
      <c r="B1018" s="386"/>
      <c r="C1018" s="386"/>
      <c r="D1018" s="386"/>
      <c r="E1018" s="386"/>
      <c r="F1018" s="386"/>
      <c r="G1018" s="386"/>
      <c r="H1018" s="384"/>
      <c r="I1018" s="384"/>
      <c r="J1018" s="384"/>
      <c r="K1018" s="384"/>
      <c r="L1018" s="384"/>
      <c r="M1018" s="384"/>
      <c r="N1018" s="384"/>
      <c r="O1018" s="384"/>
      <c r="P1018" s="384"/>
      <c r="Q1018" s="384"/>
      <c r="R1018" s="384"/>
      <c r="S1018" s="384"/>
      <c r="T1018" s="384"/>
      <c r="U1018" s="384"/>
      <c r="V1018" s="384"/>
      <c r="W1018" s="384"/>
      <c r="X1018" s="384"/>
      <c r="Y1018" s="384"/>
      <c r="Z1018" s="384"/>
      <c r="AA1018" s="384"/>
      <c r="AB1018" s="384"/>
    </row>
    <row r="1019" customFormat="false" ht="12.75" hidden="false" customHeight="false" outlineLevel="0" collapsed="false">
      <c r="B1019" s="386"/>
      <c r="C1019" s="386"/>
      <c r="D1019" s="386"/>
      <c r="E1019" s="386"/>
      <c r="F1019" s="386"/>
      <c r="G1019" s="386"/>
      <c r="H1019" s="384"/>
      <c r="I1019" s="384"/>
      <c r="J1019" s="384"/>
      <c r="K1019" s="384"/>
      <c r="L1019" s="384"/>
      <c r="M1019" s="384"/>
      <c r="N1019" s="384"/>
      <c r="O1019" s="384"/>
      <c r="P1019" s="384"/>
      <c r="Q1019" s="384"/>
      <c r="R1019" s="384"/>
      <c r="S1019" s="384"/>
      <c r="T1019" s="384"/>
      <c r="U1019" s="384"/>
      <c r="V1019" s="384"/>
      <c r="W1019" s="384"/>
      <c r="X1019" s="384"/>
      <c r="Y1019" s="384"/>
      <c r="Z1019" s="384"/>
      <c r="AA1019" s="384"/>
      <c r="AB1019" s="384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K6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.42"/>
    <col collapsed="false" customWidth="true" hidden="false" outlineLevel="0" max="2" min="2" style="23" width="28.28"/>
    <col collapsed="false" customWidth="true" hidden="false" outlineLevel="0" max="3" min="3" style="0" width="13.99"/>
    <col collapsed="false" customWidth="true" hidden="false" outlineLevel="0" max="4" min="4" style="0" width="2.84"/>
    <col collapsed="false" customWidth="true" hidden="false" outlineLevel="0" max="5" min="5" style="0" width="28.28"/>
    <col collapsed="false" customWidth="true" hidden="false" outlineLevel="0" max="6" min="6" style="0" width="11.42"/>
    <col collapsed="false" customWidth="true" hidden="false" outlineLevel="0" max="7" min="7" style="0" width="2.13"/>
    <col collapsed="false" customWidth="true" hidden="false" outlineLevel="0" max="8" min="8" style="0" width="32.56"/>
    <col collapsed="false" customWidth="true" hidden="false" outlineLevel="0" max="9" min="9" style="0" width="4.99"/>
  </cols>
  <sheetData>
    <row r="1" customFormat="false" ht="12.75" hidden="false" customHeight="false" outlineLevel="0" collapsed="false">
      <c r="A1" s="24" t="s">
        <v>27</v>
      </c>
      <c r="B1" s="24"/>
      <c r="C1" s="24"/>
      <c r="D1" s="24"/>
      <c r="E1" s="24"/>
      <c r="F1" s="24"/>
      <c r="G1" s="24"/>
      <c r="H1" s="24"/>
      <c r="I1" s="24"/>
      <c r="J1" s="25"/>
      <c r="K1" s="4"/>
    </row>
    <row r="2" customFormat="false" ht="12.75" hidden="false" customHeight="false" outlineLevel="0" collapsed="false">
      <c r="A2" s="24" t="s">
        <v>28</v>
      </c>
      <c r="B2" s="24"/>
      <c r="C2" s="24"/>
      <c r="D2" s="24"/>
      <c r="E2" s="24"/>
      <c r="F2" s="24"/>
      <c r="G2" s="24"/>
      <c r="H2" s="24"/>
      <c r="I2" s="24"/>
      <c r="J2" s="25"/>
      <c r="K2" s="4"/>
    </row>
    <row r="3" customFormat="false" ht="12.75" hidden="false" customHeight="false" outlineLevel="0" collapsed="false">
      <c r="A3" s="24" t="s">
        <v>29</v>
      </c>
      <c r="B3" s="24"/>
      <c r="C3" s="24"/>
      <c r="D3" s="24"/>
      <c r="E3" s="24"/>
      <c r="F3" s="24"/>
      <c r="G3" s="24"/>
      <c r="H3" s="24"/>
      <c r="I3" s="24"/>
      <c r="J3" s="25"/>
      <c r="K3" s="4"/>
    </row>
    <row r="5" customFormat="false" ht="12.75" hidden="false" customHeight="false" outlineLevel="0" collapsed="false">
      <c r="B5" s="25" t="s">
        <v>30</v>
      </c>
      <c r="C5" s="25" t="s">
        <v>31</v>
      </c>
    </row>
    <row r="6" customFormat="false" ht="12.75" hidden="false" customHeight="false" outlineLevel="0" collapsed="false">
      <c r="B6" s="25"/>
      <c r="C6" s="26"/>
    </row>
    <row r="7" customFormat="false" ht="12.75" hidden="false" customHeight="false" outlineLevel="0" collapsed="false">
      <c r="B7" s="25"/>
    </row>
    <row r="8" customFormat="false" ht="12.75" hidden="false" customHeight="false" outlineLevel="0" collapsed="false">
      <c r="B8" s="25" t="s">
        <v>32</v>
      </c>
      <c r="C8" s="27" t="n">
        <f aca="false">+assumptions!B16</f>
        <v>253579</v>
      </c>
    </row>
    <row r="9" customFormat="false" ht="12.75" hidden="false" customHeight="false" outlineLevel="0" collapsed="false">
      <c r="B9" s="25" t="s">
        <v>33</v>
      </c>
      <c r="C9" s="27" t="n">
        <f aca="false">+DCF!C17</f>
        <v>50715.8</v>
      </c>
      <c r="E9" s="25" t="s">
        <v>34</v>
      </c>
      <c r="F9" s="28" t="n">
        <f aca="false">+RF!AD1010</f>
        <v>75025.9994795528</v>
      </c>
    </row>
    <row r="10" customFormat="false" ht="12.75" hidden="false" customHeight="false" outlineLevel="0" collapsed="false">
      <c r="B10" s="25" t="s">
        <v>35</v>
      </c>
      <c r="C10" s="26" t="n">
        <f aca="false">+assumptions!B6</f>
        <v>20</v>
      </c>
      <c r="E10" s="25" t="s">
        <v>36</v>
      </c>
      <c r="F10" s="27" t="n">
        <f aca="false">+RF!AE1002</f>
        <v>55253.2493797134</v>
      </c>
    </row>
    <row r="11" customFormat="false" ht="12.75" hidden="false" customHeight="false" outlineLevel="0" collapsed="false">
      <c r="B11" s="25" t="s">
        <v>37</v>
      </c>
      <c r="C11" s="26" t="n">
        <f aca="false">+assumptions!B5</f>
        <v>20</v>
      </c>
      <c r="E11" s="23"/>
      <c r="F11" s="26"/>
    </row>
    <row r="12" customFormat="false" ht="12.75" hidden="false" customHeight="false" outlineLevel="0" collapsed="false">
      <c r="C12" s="26"/>
      <c r="E12" s="25" t="s">
        <v>38</v>
      </c>
      <c r="F12" s="28" t="n">
        <f aca="false">+RF!AD1006</f>
        <v>68136.5588147558</v>
      </c>
    </row>
    <row r="13" customFormat="false" ht="12.75" hidden="false" customHeight="false" outlineLevel="0" collapsed="false">
      <c r="B13" s="25" t="s">
        <v>39</v>
      </c>
      <c r="C13" s="29" t="n">
        <f aca="false">+RF!AD1012</f>
        <v>10.8899986413865</v>
      </c>
      <c r="E13" s="25" t="s">
        <v>40</v>
      </c>
      <c r="F13" s="28" t="n">
        <f aca="false">+RF!AD1007</f>
        <v>68723.6006977193</v>
      </c>
    </row>
    <row r="14" customFormat="false" ht="12.75" hidden="false" customHeight="false" outlineLevel="0" collapsed="false">
      <c r="B14" s="25" t="s">
        <v>41</v>
      </c>
      <c r="C14" s="30" t="n">
        <f aca="false">+RF!AF1008</f>
        <v>0.158388761893122</v>
      </c>
      <c r="E14" s="25" t="s">
        <v>42</v>
      </c>
      <c r="F14" s="28" t="n">
        <f aca="false">+RF!AD1008</f>
        <v>81125.3569094919</v>
      </c>
    </row>
    <row r="15" customFormat="false" ht="12.75" hidden="false" customHeight="false" outlineLevel="0" collapsed="false">
      <c r="B15" s="25" t="s">
        <v>43</v>
      </c>
      <c r="C15" s="31" t="n">
        <f aca="false">+RF!AF1011</f>
        <v>0.0760078070406567</v>
      </c>
      <c r="E15" s="25" t="s">
        <v>44</v>
      </c>
      <c r="F15" s="28" t="n">
        <f aca="false">+RF!AD1009</f>
        <v>82025.6301471941</v>
      </c>
    </row>
    <row r="16" customFormat="false" ht="13.5" hidden="false" customHeight="false" outlineLevel="0" collapsed="false">
      <c r="B16" s="32"/>
    </row>
    <row r="17" customFormat="false" ht="12.75" hidden="false" customHeight="false" outlineLevel="0" collapsed="false">
      <c r="B17" s="33"/>
      <c r="C17" s="34"/>
      <c r="D17" s="34"/>
      <c r="E17" s="34"/>
      <c r="F17" s="34"/>
      <c r="G17" s="34"/>
      <c r="H17" s="35"/>
    </row>
    <row r="18" customFormat="false" ht="12.75" hidden="false" customHeight="false" outlineLevel="0" collapsed="false">
      <c r="B18" s="36"/>
      <c r="C18" s="37"/>
      <c r="D18" s="37"/>
      <c r="E18" s="37"/>
      <c r="F18" s="37"/>
      <c r="G18" s="37"/>
      <c r="H18" s="38"/>
    </row>
    <row r="19" customFormat="false" ht="12.75" hidden="false" customHeight="false" outlineLevel="0" collapsed="false">
      <c r="B19" s="36"/>
      <c r="C19" s="37"/>
      <c r="D19" s="37"/>
      <c r="E19" s="37"/>
      <c r="F19" s="37"/>
      <c r="G19" s="37"/>
      <c r="H19" s="38"/>
    </row>
    <row r="20" customFormat="false" ht="12.75" hidden="false" customHeight="false" outlineLevel="0" collapsed="false">
      <c r="B20" s="36"/>
      <c r="C20" s="37"/>
      <c r="D20" s="37"/>
      <c r="E20" s="37"/>
      <c r="F20" s="37"/>
      <c r="G20" s="37"/>
      <c r="H20" s="38"/>
    </row>
    <row r="21" customFormat="false" ht="12.75" hidden="false" customHeight="false" outlineLevel="0" collapsed="false">
      <c r="B21" s="36"/>
      <c r="C21" s="37"/>
      <c r="D21" s="37"/>
      <c r="E21" s="37"/>
      <c r="F21" s="37"/>
      <c r="G21" s="37"/>
      <c r="H21" s="38"/>
    </row>
    <row r="22" customFormat="false" ht="12.75" hidden="false" customHeight="false" outlineLevel="0" collapsed="false">
      <c r="B22" s="36"/>
      <c r="C22" s="37"/>
      <c r="D22" s="37"/>
      <c r="E22" s="37"/>
      <c r="F22" s="37"/>
      <c r="G22" s="37"/>
      <c r="H22" s="38"/>
    </row>
    <row r="23" customFormat="false" ht="12.75" hidden="false" customHeight="false" outlineLevel="0" collapsed="false">
      <c r="B23" s="36"/>
      <c r="C23" s="37"/>
      <c r="D23" s="37"/>
      <c r="E23" s="37"/>
      <c r="F23" s="37"/>
      <c r="G23" s="37"/>
      <c r="H23" s="38"/>
    </row>
    <row r="24" customFormat="false" ht="12.75" hidden="false" customHeight="false" outlineLevel="0" collapsed="false">
      <c r="B24" s="36"/>
      <c r="C24" s="37"/>
      <c r="D24" s="37"/>
      <c r="E24" s="37"/>
      <c r="F24" s="37"/>
      <c r="G24" s="37"/>
      <c r="H24" s="38"/>
    </row>
    <row r="25" customFormat="false" ht="12.75" hidden="false" customHeight="false" outlineLevel="0" collapsed="false">
      <c r="B25" s="36"/>
      <c r="C25" s="37"/>
      <c r="D25" s="37"/>
      <c r="E25" s="37"/>
      <c r="F25" s="37"/>
      <c r="G25" s="37"/>
      <c r="H25" s="38"/>
    </row>
    <row r="26" customFormat="false" ht="12.75" hidden="false" customHeight="false" outlineLevel="0" collapsed="false">
      <c r="B26" s="36"/>
      <c r="C26" s="37"/>
      <c r="D26" s="37"/>
      <c r="E26" s="37"/>
      <c r="F26" s="37"/>
      <c r="G26" s="37"/>
      <c r="H26" s="38"/>
    </row>
    <row r="27" customFormat="false" ht="12.75" hidden="false" customHeight="false" outlineLevel="0" collapsed="false">
      <c r="B27" s="36"/>
      <c r="C27" s="37"/>
      <c r="D27" s="37"/>
      <c r="E27" s="37"/>
      <c r="F27" s="37"/>
      <c r="G27" s="37"/>
      <c r="H27" s="38"/>
    </row>
    <row r="28" customFormat="false" ht="12.75" hidden="false" customHeight="false" outlineLevel="0" collapsed="false">
      <c r="B28" s="36"/>
      <c r="C28" s="37"/>
      <c r="D28" s="37"/>
      <c r="E28" s="37"/>
      <c r="F28" s="37"/>
      <c r="G28" s="37"/>
      <c r="H28" s="38"/>
    </row>
    <row r="29" customFormat="false" ht="13.5" hidden="false" customHeight="false" outlineLevel="0" collapsed="false">
      <c r="B29" s="39"/>
      <c r="C29" s="40"/>
      <c r="D29" s="40"/>
      <c r="E29" s="40"/>
      <c r="F29" s="40"/>
      <c r="G29" s="40"/>
      <c r="H29" s="41"/>
    </row>
    <row r="30" customFormat="false" ht="12.75" hidden="false" customHeight="false" outlineLevel="0" collapsed="false">
      <c r="B30" s="42"/>
      <c r="C30" s="37"/>
      <c r="D30" s="37"/>
      <c r="E30" s="37"/>
      <c r="F30" s="37"/>
      <c r="G30" s="37"/>
      <c r="H30" s="37"/>
    </row>
    <row r="31" customFormat="false" ht="12.75" hidden="false" customHeight="false" outlineLevel="0" collapsed="false">
      <c r="B31" s="42"/>
      <c r="C31" s="37"/>
      <c r="D31" s="37"/>
      <c r="E31" s="37"/>
      <c r="F31" s="37"/>
      <c r="G31" s="37"/>
      <c r="H31" s="37"/>
    </row>
    <row r="32" customFormat="false" ht="12.75" hidden="false" customHeight="false" outlineLevel="0" collapsed="false">
      <c r="B32" s="42"/>
      <c r="C32" s="37"/>
      <c r="D32" s="37"/>
      <c r="E32" s="37"/>
      <c r="F32" s="37"/>
      <c r="G32" s="37"/>
      <c r="H32" s="37"/>
    </row>
    <row r="33" customFormat="false" ht="12.75" hidden="false" customHeight="false" outlineLevel="0" collapsed="false">
      <c r="B33" s="42"/>
      <c r="C33" s="37"/>
      <c r="D33" s="37"/>
      <c r="E33" s="37"/>
      <c r="F33" s="37"/>
      <c r="G33" s="37"/>
      <c r="H33" s="37"/>
    </row>
    <row r="35" customFormat="false" ht="12.75" hidden="false" customHeight="false" outlineLevel="0" collapsed="false">
      <c r="B35" s="25" t="s">
        <v>45</v>
      </c>
    </row>
    <row r="36" customFormat="false" ht="13.5" hidden="false" customHeight="false" outlineLevel="0" collapsed="false"/>
    <row r="37" customFormat="false" ht="13.5" hidden="false" customHeight="false" outlineLevel="0" collapsed="false">
      <c r="B37" s="43" t="s">
        <v>46</v>
      </c>
      <c r="C37" s="43"/>
      <c r="D37" s="43" t="s">
        <v>47</v>
      </c>
      <c r="E37" s="43"/>
      <c r="F37" s="43"/>
      <c r="G37" s="44"/>
      <c r="H37" s="45" t="s">
        <v>48</v>
      </c>
    </row>
    <row r="38" customFormat="false" ht="12.75" hidden="false" customHeight="false" outlineLevel="0" collapsed="false">
      <c r="B38" s="33" t="s">
        <v>49</v>
      </c>
      <c r="C38" s="35"/>
      <c r="D38" s="46" t="s">
        <v>50</v>
      </c>
      <c r="E38" s="34"/>
      <c r="F38" s="35"/>
      <c r="G38" s="33"/>
      <c r="H38" s="35"/>
    </row>
    <row r="39" customFormat="false" ht="12.75" hidden="false" customHeight="false" outlineLevel="0" collapsed="false">
      <c r="B39" s="36"/>
      <c r="C39" s="38"/>
      <c r="D39" s="36" t="s">
        <v>51</v>
      </c>
      <c r="E39" s="37"/>
      <c r="F39" s="38"/>
      <c r="G39" s="36"/>
      <c r="H39" s="38"/>
    </row>
    <row r="40" customFormat="false" ht="12.75" hidden="false" customHeight="false" outlineLevel="0" collapsed="false">
      <c r="B40" s="47"/>
      <c r="C40" s="37"/>
      <c r="D40" s="48"/>
      <c r="E40" s="37"/>
      <c r="F40" s="38"/>
      <c r="G40" s="37"/>
      <c r="H40" s="38"/>
    </row>
    <row r="41" customFormat="false" ht="13.5" hidden="false" customHeight="false" outlineLevel="0" collapsed="false">
      <c r="B41" s="39"/>
      <c r="C41" s="41"/>
      <c r="D41" s="49"/>
      <c r="E41" s="40"/>
      <c r="F41" s="41"/>
      <c r="G41" s="39"/>
      <c r="H41" s="50"/>
    </row>
    <row r="42" customFormat="false" ht="12.75" hidden="false" customHeight="false" outlineLevel="0" collapsed="false">
      <c r="B42" s="33" t="s">
        <v>52</v>
      </c>
      <c r="C42" s="35"/>
      <c r="D42" s="51" t="s">
        <v>53</v>
      </c>
      <c r="E42" s="34"/>
      <c r="F42" s="35"/>
      <c r="G42" s="33"/>
      <c r="H42" s="35"/>
    </row>
    <row r="43" customFormat="false" ht="13.5" hidden="false" customHeight="false" outlineLevel="0" collapsed="false">
      <c r="B43" s="39"/>
      <c r="C43" s="41"/>
      <c r="D43" s="52"/>
      <c r="E43" s="53"/>
      <c r="F43" s="41"/>
      <c r="G43" s="39"/>
      <c r="H43" s="41"/>
    </row>
    <row r="44" customFormat="false" ht="12.75" hidden="false" customHeight="false" outlineLevel="0" collapsed="false">
      <c r="B44" s="33" t="s">
        <v>54</v>
      </c>
      <c r="C44" s="35"/>
      <c r="D44" s="54" t="s">
        <v>55</v>
      </c>
      <c r="E44" s="55"/>
      <c r="F44" s="35"/>
      <c r="G44" s="33"/>
      <c r="H44" s="35"/>
    </row>
    <row r="45" customFormat="false" ht="12.75" hidden="false" customHeight="false" outlineLevel="0" collapsed="false">
      <c r="B45" s="36"/>
      <c r="C45" s="38"/>
      <c r="D45" s="36"/>
      <c r="E45" s="37"/>
      <c r="F45" s="38"/>
      <c r="G45" s="36"/>
      <c r="H45" s="38"/>
    </row>
    <row r="46" customFormat="false" ht="12.75" hidden="false" customHeight="false" outlineLevel="0" collapsed="false">
      <c r="B46" s="36" t="s">
        <v>56</v>
      </c>
      <c r="C46" s="38"/>
      <c r="D46" s="36" t="s">
        <v>57</v>
      </c>
      <c r="E46" s="37"/>
      <c r="F46" s="38"/>
      <c r="G46" s="36"/>
      <c r="H46" s="38"/>
    </row>
    <row r="47" customFormat="false" ht="12.75" hidden="false" customHeight="false" outlineLevel="0" collapsed="false">
      <c r="B47" s="36" t="s">
        <v>58</v>
      </c>
      <c r="C47" s="38"/>
      <c r="D47" s="56" t="s">
        <v>59</v>
      </c>
      <c r="E47" s="37"/>
      <c r="F47" s="38"/>
      <c r="G47" s="36"/>
      <c r="H47" s="38"/>
    </row>
    <row r="48" customFormat="false" ht="12.75" hidden="false" customHeight="false" outlineLevel="0" collapsed="false">
      <c r="B48" s="36"/>
      <c r="C48" s="38"/>
      <c r="D48" s="36"/>
      <c r="E48" s="37"/>
      <c r="F48" s="38"/>
      <c r="G48" s="36"/>
      <c r="H48" s="38"/>
    </row>
    <row r="49" customFormat="false" ht="13.5" hidden="false" customHeight="false" outlineLevel="0" collapsed="false">
      <c r="B49" s="39"/>
      <c r="C49" s="41"/>
      <c r="D49" s="39"/>
      <c r="E49" s="40"/>
      <c r="F49" s="41"/>
      <c r="G49" s="39"/>
      <c r="H49" s="41"/>
    </row>
    <row r="50" customFormat="false" ht="12.75" hidden="false" customHeight="false" outlineLevel="0" collapsed="false">
      <c r="B50" s="33" t="s">
        <v>60</v>
      </c>
      <c r="C50" s="35"/>
      <c r="D50" s="33" t="s">
        <v>61</v>
      </c>
      <c r="E50" s="34"/>
      <c r="F50" s="35"/>
      <c r="G50" s="46" t="s">
        <v>62</v>
      </c>
      <c r="H50" s="35"/>
    </row>
    <row r="51" customFormat="false" ht="12.75" hidden="false" customHeight="false" outlineLevel="0" collapsed="false">
      <c r="B51" s="36"/>
      <c r="C51" s="38"/>
      <c r="D51" s="47" t="s">
        <v>63</v>
      </c>
      <c r="E51" s="37"/>
      <c r="F51" s="38"/>
      <c r="G51" s="47"/>
      <c r="H51" s="38"/>
    </row>
    <row r="52" customFormat="false" ht="12.75" hidden="false" customHeight="false" outlineLevel="0" collapsed="false">
      <c r="B52" s="36"/>
      <c r="C52" s="38"/>
      <c r="D52" s="36" t="s">
        <v>64</v>
      </c>
      <c r="E52" s="37"/>
      <c r="F52" s="38"/>
      <c r="G52" s="47"/>
      <c r="H52" s="38"/>
    </row>
    <row r="53" customFormat="false" ht="12.75" hidden="false" customHeight="false" outlineLevel="0" collapsed="false">
      <c r="B53" s="36" t="s">
        <v>65</v>
      </c>
      <c r="C53" s="38"/>
      <c r="D53" s="36" t="s">
        <v>66</v>
      </c>
      <c r="E53" s="37"/>
      <c r="F53" s="38"/>
      <c r="G53" s="47"/>
      <c r="H53" s="38"/>
    </row>
    <row r="54" customFormat="false" ht="13.5" hidden="false" customHeight="false" outlineLevel="0" collapsed="false">
      <c r="B54" s="36"/>
      <c r="C54" s="38"/>
      <c r="D54" s="36"/>
      <c r="E54" s="37"/>
      <c r="F54" s="38"/>
      <c r="G54" s="47"/>
      <c r="H54" s="38"/>
    </row>
    <row r="55" customFormat="false" ht="12.75" hidden="false" customHeight="false" outlineLevel="0" collapsed="false">
      <c r="B55" s="33" t="s">
        <v>67</v>
      </c>
      <c r="C55" s="34"/>
      <c r="D55" s="57"/>
      <c r="E55" s="34"/>
      <c r="F55" s="34"/>
      <c r="G55" s="34"/>
      <c r="H55" s="35"/>
    </row>
    <row r="56" customFormat="false" ht="12.75" hidden="false" customHeight="false" outlineLevel="0" collapsed="false">
      <c r="B56" s="36"/>
      <c r="C56" s="37"/>
      <c r="D56" s="37"/>
      <c r="E56" s="37"/>
      <c r="F56" s="37"/>
      <c r="G56" s="37"/>
      <c r="H56" s="38"/>
    </row>
    <row r="57" customFormat="false" ht="12.75" hidden="false" customHeight="false" outlineLevel="0" collapsed="false">
      <c r="B57" s="36"/>
      <c r="C57" s="37"/>
      <c r="D57" s="42"/>
      <c r="E57" s="37"/>
      <c r="F57" s="37"/>
      <c r="G57" s="37"/>
      <c r="H57" s="38"/>
    </row>
    <row r="58" customFormat="false" ht="12.75" hidden="false" customHeight="false" outlineLevel="0" collapsed="false">
      <c r="B58" s="36"/>
      <c r="C58" s="37"/>
      <c r="D58" s="42"/>
      <c r="E58" s="37"/>
      <c r="F58" s="37"/>
      <c r="G58" s="37"/>
      <c r="H58" s="38"/>
    </row>
    <row r="59" customFormat="false" ht="12.75" hidden="false" customHeight="false" outlineLevel="0" collapsed="false">
      <c r="B59" s="36"/>
      <c r="C59" s="37"/>
      <c r="D59" s="37"/>
      <c r="E59" s="37"/>
      <c r="F59" s="37"/>
      <c r="G59" s="37"/>
      <c r="H59" s="38"/>
    </row>
    <row r="60" customFormat="false" ht="12.75" hidden="false" customHeight="false" outlineLevel="0" collapsed="false">
      <c r="B60" s="36"/>
      <c r="C60" s="37"/>
      <c r="D60" s="42"/>
      <c r="E60" s="37"/>
      <c r="F60" s="37"/>
      <c r="G60" s="37"/>
      <c r="H60" s="38"/>
    </row>
    <row r="61" customFormat="false" ht="12.75" hidden="false" customHeight="false" outlineLevel="0" collapsed="false">
      <c r="B61" s="36"/>
      <c r="C61" s="37"/>
      <c r="D61" s="42"/>
      <c r="E61" s="37"/>
      <c r="F61" s="37"/>
      <c r="G61" s="37"/>
      <c r="H61" s="38"/>
    </row>
    <row r="62" customFormat="false" ht="12.75" hidden="false" customHeight="false" outlineLevel="0" collapsed="false">
      <c r="B62" s="36"/>
      <c r="C62" s="37"/>
      <c r="D62" s="42"/>
      <c r="E62" s="37"/>
      <c r="F62" s="37"/>
      <c r="G62" s="37"/>
      <c r="H62" s="38"/>
    </row>
    <row r="63" customFormat="false" ht="13.5" hidden="false" customHeight="false" outlineLevel="0" collapsed="false">
      <c r="B63" s="39"/>
      <c r="C63" s="40"/>
      <c r="D63" s="58"/>
      <c r="E63" s="40"/>
      <c r="F63" s="40"/>
      <c r="G63" s="40"/>
      <c r="H63" s="41"/>
    </row>
  </sheetData>
  <mergeCells count="5">
    <mergeCell ref="A1:I1"/>
    <mergeCell ref="A2:I2"/>
    <mergeCell ref="A3:I3"/>
    <mergeCell ref="B37:C37"/>
    <mergeCell ref="D37:F37"/>
  </mergeCells>
  <printOptions headings="false" gridLines="false" gridLinesSet="true" horizontalCentered="false" verticalCentered="false"/>
  <pageMargins left="0.25" right="0.25" top="0.629861111111111" bottom="0.720138888888889" header="0.511811023622047" footer="0.5"/>
  <pageSetup paperSize="1" scale="100" fitToWidth="1" fitToHeight="4" pageOrder="downThenOver" orientation="portrait" blackAndWhite="false" draft="false" cellComments="none" horizontalDpi="300" verticalDpi="300" copies="1"/>
  <headerFooter differentFirst="false" differentOddEven="false">
    <oddHeader/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E6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1.99"/>
    <col collapsed="false" customWidth="true" hidden="false" outlineLevel="0" max="3" min="3" style="0" width="12.85"/>
    <col collapsed="false" customWidth="true" hidden="false" outlineLevel="0" max="4" min="4" style="0" width="11.28"/>
    <col collapsed="false" customWidth="true" hidden="false" outlineLevel="0" max="5" min="5" style="0" width="8.85"/>
    <col collapsed="false" customWidth="true" hidden="false" outlineLevel="0" max="16" min="6" style="0" width="10.28"/>
    <col collapsed="false" customWidth="true" hidden="false" outlineLevel="0" max="17" min="17" style="0" width="11.28"/>
    <col collapsed="false" customWidth="true" hidden="false" outlineLevel="0" max="28" min="18" style="0" width="10.28"/>
    <col collapsed="false" customWidth="true" hidden="false" outlineLevel="0" max="29" min="29" style="0" width="11.28"/>
    <col collapsed="false" customWidth="true" hidden="false" outlineLevel="0" max="40" min="30" style="0" width="10.28"/>
    <col collapsed="false" customWidth="true" hidden="false" outlineLevel="0" max="41" min="41" style="0" width="11.28"/>
    <col collapsed="false" customWidth="true" hidden="false" outlineLevel="0" max="52" min="42" style="0" width="10.28"/>
    <col collapsed="false" customWidth="true" hidden="false" outlineLevel="0" max="53" min="53" style="0" width="11.28"/>
    <col collapsed="false" customWidth="true" hidden="false" outlineLevel="0" max="57" min="54" style="0" width="10.28"/>
    <col collapsed="false" customWidth="true" hidden="false" outlineLevel="0" max="58" min="58" style="0" width="11.28"/>
    <col collapsed="false" customWidth="true" hidden="false" outlineLevel="0" max="64" min="59" style="0" width="10.28"/>
    <col collapsed="false" customWidth="true" hidden="false" outlineLevel="0" max="65" min="65" style="0" width="11.28"/>
    <col collapsed="false" customWidth="true" hidden="false" outlineLevel="0" max="69" min="66" style="0" width="10.28"/>
    <col collapsed="false" customWidth="true" hidden="false" outlineLevel="0" max="70" min="70" style="0" width="11.28"/>
    <col collapsed="false" customWidth="true" hidden="false" outlineLevel="0" max="76" min="71" style="0" width="10.28"/>
    <col collapsed="false" customWidth="true" hidden="false" outlineLevel="0" max="77" min="77" style="0" width="11.28"/>
    <col collapsed="false" customWidth="true" hidden="false" outlineLevel="0" max="81" min="78" style="0" width="10.28"/>
    <col collapsed="false" customWidth="true" hidden="false" outlineLevel="0" max="82" min="82" style="0" width="11.28"/>
    <col collapsed="false" customWidth="true" hidden="false" outlineLevel="0" max="88" min="83" style="0" width="10.28"/>
    <col collapsed="false" customWidth="true" hidden="false" outlineLevel="0" max="89" min="89" style="0" width="11.28"/>
    <col collapsed="false" customWidth="true" hidden="false" outlineLevel="0" max="93" min="90" style="0" width="10.28"/>
    <col collapsed="false" customWidth="true" hidden="false" outlineLevel="0" max="94" min="94" style="0" width="11.28"/>
    <col collapsed="false" customWidth="true" hidden="false" outlineLevel="0" max="100" min="95" style="0" width="10.28"/>
    <col collapsed="false" customWidth="true" hidden="false" outlineLevel="0" max="101" min="101" style="0" width="11.28"/>
    <col collapsed="false" customWidth="true" hidden="false" outlineLevel="0" max="105" min="102" style="0" width="10.28"/>
    <col collapsed="false" customWidth="true" hidden="false" outlineLevel="0" max="106" min="106" style="0" width="11.28"/>
    <col collapsed="false" customWidth="true" hidden="false" outlineLevel="0" max="112" min="107" style="0" width="10.28"/>
    <col collapsed="false" customWidth="true" hidden="false" outlineLevel="0" max="113" min="113" style="0" width="11.28"/>
    <col collapsed="false" customWidth="true" hidden="false" outlineLevel="0" max="124" min="114" style="0" width="10.28"/>
    <col collapsed="false" customWidth="true" hidden="false" outlineLevel="0" max="125" min="125" style="0" width="11.28"/>
    <col collapsed="false" customWidth="true" hidden="false" outlineLevel="0" max="136" min="126" style="0" width="10.28"/>
    <col collapsed="false" customWidth="true" hidden="false" outlineLevel="0" max="137" min="137" style="0" width="11.28"/>
    <col collapsed="false" customWidth="true" hidden="false" outlineLevel="0" max="148" min="138" style="0" width="10.28"/>
    <col collapsed="false" customWidth="true" hidden="false" outlineLevel="0" max="149" min="149" style="0" width="11.28"/>
    <col collapsed="false" customWidth="true" hidden="false" outlineLevel="0" max="160" min="150" style="0" width="10.28"/>
    <col collapsed="false" customWidth="true" hidden="false" outlineLevel="0" max="161" min="161" style="0" width="11.28"/>
    <col collapsed="false" customWidth="true" hidden="false" outlineLevel="0" max="172" min="162" style="0" width="10.28"/>
    <col collapsed="false" customWidth="true" hidden="false" outlineLevel="0" max="173" min="173" style="0" width="11.28"/>
    <col collapsed="false" customWidth="true" hidden="false" outlineLevel="0" max="184" min="174" style="0" width="10.28"/>
    <col collapsed="false" customWidth="true" hidden="false" outlineLevel="0" max="185" min="185" style="0" width="11.28"/>
    <col collapsed="false" customWidth="true" hidden="false" outlineLevel="0" max="196" min="186" style="0" width="8.7"/>
    <col collapsed="false" customWidth="true" hidden="false" outlineLevel="0" max="197" min="197" style="0" width="10.28"/>
    <col collapsed="false" customWidth="true" hidden="false" outlineLevel="0" max="201" min="198" style="0" width="6.7"/>
    <col collapsed="false" customWidth="true" hidden="false" outlineLevel="0" max="202" min="202" style="0" width="7.14"/>
    <col collapsed="false" customWidth="true" hidden="false" outlineLevel="0" max="204" min="203" style="0" width="6.7"/>
    <col collapsed="false" customWidth="true" hidden="false" outlineLevel="0" max="206" min="205" style="0" width="6.85"/>
    <col collapsed="false" customWidth="true" hidden="false" outlineLevel="0" max="208" min="207" style="0" width="6.56"/>
    <col collapsed="false" customWidth="true" hidden="false" outlineLevel="0" max="209" min="209" style="0" width="7.7"/>
    <col collapsed="false" customWidth="true" hidden="false" outlineLevel="0" max="230" min="210" style="0" width="8.7"/>
  </cols>
  <sheetData>
    <row r="1" customFormat="false" ht="12.75" hidden="false" customHeight="false" outlineLevel="0" collapsed="false">
      <c r="A1" s="25" t="s">
        <v>68</v>
      </c>
      <c r="B1" s="4"/>
      <c r="C1" s="4"/>
      <c r="D1" s="4"/>
      <c r="E1" s="4"/>
      <c r="F1" s="59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</row>
    <row r="2" customFormat="false" ht="12.75" hidden="false" customHeight="false" outlineLevel="0" collapsed="false">
      <c r="A2" s="25" t="str">
        <f aca="false">+assumptions!A2</f>
        <v>Sun Devil Project - San Juan Lateral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</row>
    <row r="3" customFormat="false" ht="15" hidden="false" customHeight="false" outlineLevel="0" collapsed="false">
      <c r="A3" s="60" t="s">
        <v>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</row>
    <row r="4" customFormat="false" ht="12.75" hidden="false" customHeight="false" outlineLevel="0" collapsed="false">
      <c r="B4" s="61"/>
      <c r="C4" s="62"/>
      <c r="D4" s="62"/>
      <c r="E4" s="61"/>
      <c r="F4" s="63" t="n">
        <v>1</v>
      </c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 t="n">
        <v>2</v>
      </c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 t="n">
        <v>3</v>
      </c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 t="n">
        <v>4</v>
      </c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 t="n">
        <v>5</v>
      </c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 t="n">
        <v>6</v>
      </c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 t="n">
        <v>7</v>
      </c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 t="n">
        <v>8</v>
      </c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 t="n">
        <v>9</v>
      </c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 t="n">
        <v>10</v>
      </c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 t="n">
        <v>11</v>
      </c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 t="n">
        <v>12</v>
      </c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 t="n">
        <v>13</v>
      </c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 t="n">
        <v>14</v>
      </c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 t="n">
        <v>15</v>
      </c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 t="n">
        <v>16</v>
      </c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 t="n">
        <v>17</v>
      </c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</row>
    <row r="5" customFormat="false" ht="13.5" hidden="false" customHeight="false" outlineLevel="0" collapsed="false">
      <c r="A5" s="0" t="s">
        <v>70</v>
      </c>
      <c r="F5" s="0" t="n">
        <v>31</v>
      </c>
      <c r="G5" s="0" t="n">
        <f aca="false">"3/1/04"-"2/1/04"</f>
        <v>29</v>
      </c>
      <c r="H5" s="0" t="n">
        <v>31</v>
      </c>
      <c r="I5" s="0" t="n">
        <v>30</v>
      </c>
      <c r="J5" s="0" t="n">
        <v>31</v>
      </c>
      <c r="K5" s="0" t="n">
        <v>30</v>
      </c>
      <c r="L5" s="0" t="n">
        <v>31</v>
      </c>
      <c r="M5" s="0" t="n">
        <v>31</v>
      </c>
      <c r="N5" s="0" t="n">
        <v>30</v>
      </c>
      <c r="O5" s="0" t="n">
        <v>31</v>
      </c>
      <c r="P5" s="0" t="n">
        <v>30</v>
      </c>
      <c r="Q5" s="0" t="n">
        <v>31</v>
      </c>
      <c r="R5" s="0" t="n">
        <v>31</v>
      </c>
      <c r="S5" s="0" t="n">
        <f aca="false">"3/1/05"-"2/1/05"</f>
        <v>28</v>
      </c>
      <c r="T5" s="0" t="n">
        <v>31</v>
      </c>
      <c r="U5" s="0" t="n">
        <v>30</v>
      </c>
      <c r="V5" s="0" t="n">
        <v>31</v>
      </c>
      <c r="W5" s="0" t="n">
        <v>30</v>
      </c>
      <c r="X5" s="0" t="n">
        <v>31</v>
      </c>
      <c r="Y5" s="0" t="n">
        <v>31</v>
      </c>
      <c r="Z5" s="0" t="n">
        <v>30</v>
      </c>
      <c r="AA5" s="0" t="n">
        <v>31</v>
      </c>
      <c r="AB5" s="0" t="n">
        <v>30</v>
      </c>
      <c r="AC5" s="0" t="n">
        <v>31</v>
      </c>
      <c r="AD5" s="0" t="n">
        <v>31</v>
      </c>
      <c r="AE5" s="0" t="n">
        <f aca="false">"3/1/06"-"2/1/06"</f>
        <v>28</v>
      </c>
      <c r="AF5" s="0" t="n">
        <v>31</v>
      </c>
      <c r="AG5" s="0" t="n">
        <v>30</v>
      </c>
      <c r="AH5" s="0" t="n">
        <v>31</v>
      </c>
      <c r="AI5" s="0" t="n">
        <v>30</v>
      </c>
      <c r="AJ5" s="0" t="n">
        <v>31</v>
      </c>
      <c r="AK5" s="0" t="n">
        <v>31</v>
      </c>
      <c r="AL5" s="0" t="n">
        <v>30</v>
      </c>
      <c r="AM5" s="0" t="n">
        <v>31</v>
      </c>
      <c r="AN5" s="0" t="n">
        <v>30</v>
      </c>
      <c r="AO5" s="0" t="n">
        <v>31</v>
      </c>
      <c r="AP5" s="0" t="n">
        <v>31</v>
      </c>
      <c r="AQ5" s="0" t="n">
        <f aca="false">"3/1/07"-"2/1/07"</f>
        <v>28</v>
      </c>
      <c r="AR5" s="0" t="n">
        <v>31</v>
      </c>
      <c r="AS5" s="0" t="n">
        <v>30</v>
      </c>
      <c r="AT5" s="0" t="n">
        <v>31</v>
      </c>
      <c r="AU5" s="0" t="n">
        <v>30</v>
      </c>
      <c r="AV5" s="0" t="n">
        <v>31</v>
      </c>
      <c r="AW5" s="0" t="n">
        <v>31</v>
      </c>
      <c r="AX5" s="0" t="n">
        <v>30</v>
      </c>
      <c r="AY5" s="0" t="n">
        <v>31</v>
      </c>
      <c r="AZ5" s="0" t="n">
        <v>30</v>
      </c>
      <c r="BA5" s="0" t="n">
        <v>31</v>
      </c>
      <c r="BB5" s="0" t="n">
        <v>31</v>
      </c>
      <c r="BC5" s="0" t="n">
        <f aca="false">"3/1/08"-"2/1/08"</f>
        <v>29</v>
      </c>
      <c r="BD5" s="0" t="n">
        <v>31</v>
      </c>
      <c r="BE5" s="0" t="n">
        <v>30</v>
      </c>
      <c r="BF5" s="0" t="n">
        <v>31</v>
      </c>
      <c r="BG5" s="0" t="n">
        <v>30</v>
      </c>
      <c r="BH5" s="0" t="n">
        <v>31</v>
      </c>
      <c r="BI5" s="0" t="n">
        <v>31</v>
      </c>
      <c r="BJ5" s="0" t="n">
        <v>30</v>
      </c>
      <c r="BK5" s="0" t="n">
        <v>31</v>
      </c>
      <c r="BL5" s="0" t="n">
        <v>30</v>
      </c>
      <c r="BM5" s="0" t="n">
        <v>31</v>
      </c>
      <c r="BN5" s="0" t="n">
        <v>31</v>
      </c>
      <c r="BO5" s="0" t="n">
        <f aca="false">"3/1/09"-"2/1/09"</f>
        <v>28</v>
      </c>
      <c r="BP5" s="0" t="n">
        <v>31</v>
      </c>
      <c r="BQ5" s="0" t="n">
        <v>30</v>
      </c>
      <c r="BR5" s="0" t="n">
        <v>31</v>
      </c>
      <c r="BS5" s="0" t="n">
        <v>30</v>
      </c>
      <c r="BT5" s="0" t="n">
        <v>31</v>
      </c>
      <c r="BU5" s="0" t="n">
        <v>31</v>
      </c>
      <c r="BV5" s="0" t="n">
        <v>30</v>
      </c>
      <c r="BW5" s="0" t="n">
        <v>31</v>
      </c>
      <c r="BX5" s="0" t="n">
        <v>30</v>
      </c>
      <c r="BY5" s="0" t="n">
        <v>31</v>
      </c>
      <c r="BZ5" s="0" t="n">
        <v>31</v>
      </c>
      <c r="CA5" s="0" t="n">
        <f aca="false">"3/1/10"-"2/1/10"</f>
        <v>28</v>
      </c>
      <c r="CB5" s="0" t="n">
        <v>31</v>
      </c>
      <c r="CC5" s="0" t="n">
        <v>30</v>
      </c>
      <c r="CD5" s="0" t="n">
        <v>31</v>
      </c>
      <c r="CE5" s="0" t="n">
        <v>30</v>
      </c>
      <c r="CF5" s="0" t="n">
        <v>31</v>
      </c>
      <c r="CG5" s="0" t="n">
        <v>31</v>
      </c>
      <c r="CH5" s="0" t="n">
        <v>30</v>
      </c>
      <c r="CI5" s="0" t="n">
        <v>31</v>
      </c>
      <c r="CJ5" s="0" t="n">
        <v>30</v>
      </c>
      <c r="CK5" s="0" t="n">
        <v>31</v>
      </c>
      <c r="CL5" s="0" t="n">
        <v>31</v>
      </c>
      <c r="CM5" s="0" t="n">
        <f aca="false">"3/1/11"-"2/1/11"</f>
        <v>28</v>
      </c>
      <c r="CN5" s="0" t="n">
        <v>31</v>
      </c>
      <c r="CO5" s="0" t="n">
        <v>30</v>
      </c>
      <c r="CP5" s="0" t="n">
        <v>31</v>
      </c>
      <c r="CQ5" s="0" t="n">
        <v>30</v>
      </c>
      <c r="CR5" s="0" t="n">
        <v>31</v>
      </c>
      <c r="CS5" s="0" t="n">
        <v>31</v>
      </c>
      <c r="CT5" s="0" t="n">
        <v>30</v>
      </c>
      <c r="CU5" s="0" t="n">
        <v>31</v>
      </c>
      <c r="CV5" s="0" t="n">
        <v>30</v>
      </c>
      <c r="CW5" s="0" t="n">
        <v>31</v>
      </c>
      <c r="CX5" s="0" t="n">
        <v>31</v>
      </c>
      <c r="CY5" s="0" t="n">
        <f aca="false">"3/1/12"-"2/1/12"</f>
        <v>29</v>
      </c>
      <c r="CZ5" s="0" t="n">
        <v>31</v>
      </c>
      <c r="DA5" s="0" t="n">
        <v>30</v>
      </c>
      <c r="DB5" s="0" t="n">
        <v>31</v>
      </c>
      <c r="DC5" s="0" t="n">
        <v>30</v>
      </c>
      <c r="DD5" s="0" t="n">
        <v>31</v>
      </c>
      <c r="DE5" s="0" t="n">
        <v>31</v>
      </c>
      <c r="DF5" s="0" t="n">
        <v>30</v>
      </c>
      <c r="DG5" s="0" t="n">
        <v>31</v>
      </c>
      <c r="DH5" s="0" t="n">
        <v>30</v>
      </c>
      <c r="DI5" s="0" t="n">
        <v>31</v>
      </c>
      <c r="DJ5" s="0" t="n">
        <v>31</v>
      </c>
      <c r="DK5" s="0" t="n">
        <f aca="false">"3/1/13"-"2/1/13"</f>
        <v>28</v>
      </c>
      <c r="DL5" s="0" t="n">
        <v>31</v>
      </c>
      <c r="DM5" s="0" t="n">
        <v>30</v>
      </c>
      <c r="DN5" s="0" t="n">
        <v>31</v>
      </c>
      <c r="DO5" s="0" t="n">
        <v>30</v>
      </c>
      <c r="DP5" s="0" t="n">
        <v>31</v>
      </c>
      <c r="DQ5" s="0" t="n">
        <v>31</v>
      </c>
      <c r="DR5" s="0" t="n">
        <v>30</v>
      </c>
      <c r="DS5" s="0" t="n">
        <v>31</v>
      </c>
      <c r="DT5" s="0" t="n">
        <v>30</v>
      </c>
      <c r="DU5" s="0" t="n">
        <v>31</v>
      </c>
      <c r="DV5" s="0" t="n">
        <v>31</v>
      </c>
      <c r="DW5" s="0" t="n">
        <f aca="false">"3/1/14"-"2/1/14"</f>
        <v>28</v>
      </c>
      <c r="DX5" s="0" t="n">
        <v>31</v>
      </c>
      <c r="DY5" s="0" t="n">
        <v>30</v>
      </c>
      <c r="DZ5" s="0" t="n">
        <v>31</v>
      </c>
      <c r="EA5" s="0" t="n">
        <v>30</v>
      </c>
      <c r="EB5" s="0" t="n">
        <v>31</v>
      </c>
      <c r="EC5" s="0" t="n">
        <v>31</v>
      </c>
      <c r="ED5" s="0" t="n">
        <v>30</v>
      </c>
      <c r="EE5" s="0" t="n">
        <v>31</v>
      </c>
      <c r="EF5" s="0" t="n">
        <v>30</v>
      </c>
      <c r="EG5" s="0" t="n">
        <v>31</v>
      </c>
      <c r="EH5" s="0" t="n">
        <v>31</v>
      </c>
      <c r="EI5" s="0" t="n">
        <f aca="false">"3/1/15"-"2/1/15"</f>
        <v>28</v>
      </c>
      <c r="EJ5" s="0" t="n">
        <v>31</v>
      </c>
      <c r="EK5" s="0" t="n">
        <v>30</v>
      </c>
      <c r="EL5" s="0" t="n">
        <v>31</v>
      </c>
      <c r="EM5" s="0" t="n">
        <v>30</v>
      </c>
      <c r="EN5" s="0" t="n">
        <v>31</v>
      </c>
      <c r="EO5" s="0" t="n">
        <v>31</v>
      </c>
      <c r="EP5" s="0" t="n">
        <v>30</v>
      </c>
      <c r="EQ5" s="0" t="n">
        <v>31</v>
      </c>
      <c r="ER5" s="0" t="n">
        <v>30</v>
      </c>
      <c r="ES5" s="0" t="n">
        <v>31</v>
      </c>
      <c r="ET5" s="0" t="n">
        <v>31</v>
      </c>
      <c r="EU5" s="0" t="n">
        <f aca="false">"3/1/16"-"2/1/16"</f>
        <v>29</v>
      </c>
      <c r="EV5" s="0" t="n">
        <v>31</v>
      </c>
      <c r="EW5" s="0" t="n">
        <v>30</v>
      </c>
      <c r="EX5" s="0" t="n">
        <v>31</v>
      </c>
      <c r="EY5" s="0" t="n">
        <v>30</v>
      </c>
      <c r="EZ5" s="0" t="n">
        <v>31</v>
      </c>
      <c r="FA5" s="0" t="n">
        <v>31</v>
      </c>
      <c r="FB5" s="0" t="n">
        <v>30</v>
      </c>
      <c r="FC5" s="0" t="n">
        <v>31</v>
      </c>
      <c r="FD5" s="0" t="n">
        <v>30</v>
      </c>
      <c r="FE5" s="0" t="n">
        <v>31</v>
      </c>
      <c r="FF5" s="0" t="n">
        <v>31</v>
      </c>
      <c r="FG5" s="0" t="n">
        <f aca="false">"3/1/17"-"2/1/17"</f>
        <v>28</v>
      </c>
      <c r="FH5" s="0" t="n">
        <v>31</v>
      </c>
      <c r="FI5" s="0" t="n">
        <v>30</v>
      </c>
      <c r="FJ5" s="0" t="n">
        <v>31</v>
      </c>
      <c r="FK5" s="0" t="n">
        <v>30</v>
      </c>
      <c r="FL5" s="0" t="n">
        <v>31</v>
      </c>
      <c r="FM5" s="0" t="n">
        <v>31</v>
      </c>
      <c r="FN5" s="0" t="n">
        <v>30</v>
      </c>
      <c r="FO5" s="0" t="n">
        <v>31</v>
      </c>
      <c r="FP5" s="0" t="n">
        <v>30</v>
      </c>
      <c r="FQ5" s="0" t="n">
        <v>31</v>
      </c>
      <c r="FR5" s="0" t="n">
        <v>31</v>
      </c>
      <c r="FS5" s="0" t="n">
        <f aca="false">"3/1/18"-"2/1/18"</f>
        <v>28</v>
      </c>
      <c r="FT5" s="0" t="n">
        <v>31</v>
      </c>
      <c r="FU5" s="0" t="n">
        <v>30</v>
      </c>
      <c r="FV5" s="0" t="n">
        <v>31</v>
      </c>
      <c r="FW5" s="0" t="n">
        <v>30</v>
      </c>
      <c r="FX5" s="0" t="n">
        <v>31</v>
      </c>
      <c r="FY5" s="0" t="n">
        <v>31</v>
      </c>
      <c r="FZ5" s="0" t="n">
        <v>30</v>
      </c>
      <c r="GA5" s="0" t="n">
        <v>31</v>
      </c>
      <c r="GB5" s="0" t="n">
        <v>30</v>
      </c>
      <c r="GC5" s="0" t="n">
        <v>31</v>
      </c>
      <c r="GD5" s="0" t="n">
        <v>31</v>
      </c>
      <c r="GE5" s="0" t="n">
        <f aca="false">"3/1/19"-"2/1/19"</f>
        <v>28</v>
      </c>
      <c r="GF5" s="0" t="n">
        <v>31</v>
      </c>
      <c r="GG5" s="0" t="n">
        <v>30</v>
      </c>
      <c r="GH5" s="0" t="n">
        <v>31</v>
      </c>
      <c r="GI5" s="0" t="n">
        <v>30</v>
      </c>
      <c r="GJ5" s="0" t="n">
        <v>31</v>
      </c>
      <c r="GK5" s="0" t="n">
        <v>31</v>
      </c>
      <c r="GL5" s="0" t="n">
        <v>30</v>
      </c>
      <c r="GM5" s="0" t="n">
        <v>31</v>
      </c>
      <c r="GN5" s="0" t="n">
        <v>30</v>
      </c>
      <c r="GO5" s="0" t="n">
        <v>31</v>
      </c>
      <c r="GP5" s="0" t="n">
        <v>31</v>
      </c>
      <c r="GQ5" s="0" t="n">
        <f aca="false">"3/1/20"-"2/1/20"</f>
        <v>29</v>
      </c>
      <c r="GR5" s="0" t="n">
        <v>31</v>
      </c>
      <c r="GS5" s="0" t="n">
        <v>30</v>
      </c>
      <c r="GT5" s="0" t="n">
        <v>31</v>
      </c>
      <c r="GU5" s="0" t="n">
        <v>30</v>
      </c>
      <c r="GV5" s="0" t="n">
        <v>31</v>
      </c>
      <c r="GW5" s="0" t="n">
        <v>31</v>
      </c>
      <c r="GX5" s="0" t="n">
        <v>30</v>
      </c>
      <c r="GY5" s="0" t="n">
        <v>31</v>
      </c>
      <c r="GZ5" s="0" t="n">
        <v>30</v>
      </c>
      <c r="HA5" s="0" t="n">
        <v>31</v>
      </c>
    </row>
    <row r="6" customFormat="false" ht="13.5" hidden="false" customHeight="false" outlineLevel="0" collapsed="false">
      <c r="A6" s="64" t="s">
        <v>71</v>
      </c>
      <c r="B6" s="65" t="s">
        <v>72</v>
      </c>
      <c r="C6" s="65" t="s">
        <v>73</v>
      </c>
      <c r="D6" s="65" t="s">
        <v>74</v>
      </c>
      <c r="E6" s="66" t="s">
        <v>75</v>
      </c>
      <c r="F6" s="67" t="n">
        <v>37987</v>
      </c>
      <c r="G6" s="67" t="n">
        <v>38018</v>
      </c>
      <c r="H6" s="67" t="n">
        <v>38047</v>
      </c>
      <c r="I6" s="67" t="n">
        <v>38078</v>
      </c>
      <c r="J6" s="67" t="n">
        <v>38108</v>
      </c>
      <c r="K6" s="67" t="n">
        <v>38139</v>
      </c>
      <c r="L6" s="67" t="n">
        <v>38169</v>
      </c>
      <c r="M6" s="67" t="n">
        <v>38200</v>
      </c>
      <c r="N6" s="67" t="n">
        <v>38231</v>
      </c>
      <c r="O6" s="67" t="n">
        <v>38261</v>
      </c>
      <c r="P6" s="67" t="n">
        <v>38292</v>
      </c>
      <c r="Q6" s="67" t="n">
        <v>38322</v>
      </c>
      <c r="R6" s="67" t="n">
        <v>38353</v>
      </c>
      <c r="S6" s="67" t="n">
        <v>38384</v>
      </c>
      <c r="T6" s="67" t="n">
        <v>38412</v>
      </c>
      <c r="U6" s="67" t="n">
        <v>38443</v>
      </c>
      <c r="V6" s="67" t="n">
        <v>38473</v>
      </c>
      <c r="W6" s="67" t="n">
        <v>38504</v>
      </c>
      <c r="X6" s="67" t="n">
        <v>38534</v>
      </c>
      <c r="Y6" s="67" t="n">
        <v>38565</v>
      </c>
      <c r="Z6" s="67" t="n">
        <v>38596</v>
      </c>
      <c r="AA6" s="67" t="n">
        <v>38626</v>
      </c>
      <c r="AB6" s="67" t="n">
        <v>38657</v>
      </c>
      <c r="AC6" s="67" t="n">
        <v>38687</v>
      </c>
      <c r="AD6" s="67" t="n">
        <v>38718</v>
      </c>
      <c r="AE6" s="67" t="n">
        <v>38749</v>
      </c>
      <c r="AF6" s="67" t="n">
        <v>38777</v>
      </c>
      <c r="AG6" s="67" t="n">
        <v>38808</v>
      </c>
      <c r="AH6" s="67" t="n">
        <v>38838</v>
      </c>
      <c r="AI6" s="67" t="n">
        <v>38869</v>
      </c>
      <c r="AJ6" s="67" t="n">
        <v>38899</v>
      </c>
      <c r="AK6" s="67" t="n">
        <v>38930</v>
      </c>
      <c r="AL6" s="67" t="n">
        <v>38961</v>
      </c>
      <c r="AM6" s="67" t="n">
        <v>38991</v>
      </c>
      <c r="AN6" s="67" t="n">
        <v>39022</v>
      </c>
      <c r="AO6" s="67" t="n">
        <v>39052</v>
      </c>
      <c r="AP6" s="67" t="n">
        <v>39083</v>
      </c>
      <c r="AQ6" s="67" t="n">
        <v>39114</v>
      </c>
      <c r="AR6" s="67" t="n">
        <v>39142</v>
      </c>
      <c r="AS6" s="67" t="n">
        <v>39173</v>
      </c>
      <c r="AT6" s="67" t="n">
        <v>39203</v>
      </c>
      <c r="AU6" s="67" t="n">
        <v>39234</v>
      </c>
      <c r="AV6" s="67" t="n">
        <v>39264</v>
      </c>
      <c r="AW6" s="67" t="n">
        <v>39295</v>
      </c>
      <c r="AX6" s="67" t="n">
        <v>39326</v>
      </c>
      <c r="AY6" s="67" t="n">
        <v>39356</v>
      </c>
      <c r="AZ6" s="67" t="n">
        <v>39387</v>
      </c>
      <c r="BA6" s="67" t="n">
        <v>39417</v>
      </c>
      <c r="BB6" s="67" t="n">
        <v>39448</v>
      </c>
      <c r="BC6" s="67" t="n">
        <v>39479</v>
      </c>
      <c r="BD6" s="67" t="n">
        <v>39508</v>
      </c>
      <c r="BE6" s="67" t="n">
        <v>39539</v>
      </c>
      <c r="BF6" s="67" t="n">
        <v>39569</v>
      </c>
      <c r="BG6" s="67" t="n">
        <v>39600</v>
      </c>
      <c r="BH6" s="67" t="n">
        <v>39630</v>
      </c>
      <c r="BI6" s="67" t="n">
        <v>39661</v>
      </c>
      <c r="BJ6" s="67" t="n">
        <v>39692</v>
      </c>
      <c r="BK6" s="67" t="n">
        <v>39722</v>
      </c>
      <c r="BL6" s="67" t="n">
        <v>39753</v>
      </c>
      <c r="BM6" s="67" t="n">
        <v>39783</v>
      </c>
      <c r="BN6" s="67" t="n">
        <v>39814</v>
      </c>
      <c r="BO6" s="67" t="n">
        <v>39845</v>
      </c>
      <c r="BP6" s="67" t="n">
        <v>39873</v>
      </c>
      <c r="BQ6" s="67" t="n">
        <v>39904</v>
      </c>
      <c r="BR6" s="67" t="n">
        <v>39934</v>
      </c>
      <c r="BS6" s="67" t="n">
        <v>39965</v>
      </c>
      <c r="BT6" s="67" t="n">
        <v>39995</v>
      </c>
      <c r="BU6" s="67" t="n">
        <v>40026</v>
      </c>
      <c r="BV6" s="67" t="n">
        <v>40057</v>
      </c>
      <c r="BW6" s="67" t="n">
        <v>40087</v>
      </c>
      <c r="BX6" s="67" t="n">
        <v>40118</v>
      </c>
      <c r="BY6" s="67" t="n">
        <v>40148</v>
      </c>
      <c r="BZ6" s="67" t="n">
        <v>40179</v>
      </c>
      <c r="CA6" s="67" t="n">
        <v>40210</v>
      </c>
      <c r="CB6" s="67" t="n">
        <v>40238</v>
      </c>
      <c r="CC6" s="67" t="n">
        <v>40269</v>
      </c>
      <c r="CD6" s="67" t="n">
        <v>40299</v>
      </c>
      <c r="CE6" s="67" t="n">
        <v>40330</v>
      </c>
      <c r="CF6" s="67" t="n">
        <v>40360</v>
      </c>
      <c r="CG6" s="67" t="n">
        <v>40391</v>
      </c>
      <c r="CH6" s="67" t="n">
        <v>40422</v>
      </c>
      <c r="CI6" s="67" t="n">
        <v>40452</v>
      </c>
      <c r="CJ6" s="67" t="n">
        <v>40483</v>
      </c>
      <c r="CK6" s="67" t="n">
        <v>40513</v>
      </c>
      <c r="CL6" s="67" t="n">
        <v>40544</v>
      </c>
      <c r="CM6" s="67" t="n">
        <v>40575</v>
      </c>
      <c r="CN6" s="67" t="n">
        <v>40603</v>
      </c>
      <c r="CO6" s="67" t="n">
        <v>40634</v>
      </c>
      <c r="CP6" s="67" t="n">
        <v>40664</v>
      </c>
      <c r="CQ6" s="67" t="n">
        <v>40695</v>
      </c>
      <c r="CR6" s="67" t="n">
        <v>40725</v>
      </c>
      <c r="CS6" s="67" t="n">
        <v>40756</v>
      </c>
      <c r="CT6" s="67" t="n">
        <v>40787</v>
      </c>
      <c r="CU6" s="67" t="n">
        <v>40817</v>
      </c>
      <c r="CV6" s="67" t="n">
        <v>40848</v>
      </c>
      <c r="CW6" s="67" t="n">
        <v>40878</v>
      </c>
      <c r="CX6" s="67" t="n">
        <v>40909</v>
      </c>
      <c r="CY6" s="67" t="n">
        <v>40940</v>
      </c>
      <c r="CZ6" s="67" t="n">
        <v>40969</v>
      </c>
      <c r="DA6" s="67" t="n">
        <v>41000</v>
      </c>
      <c r="DB6" s="67" t="n">
        <v>41030</v>
      </c>
      <c r="DC6" s="67" t="n">
        <v>41061</v>
      </c>
      <c r="DD6" s="67" t="n">
        <v>41091</v>
      </c>
      <c r="DE6" s="67" t="n">
        <v>41122</v>
      </c>
      <c r="DF6" s="67" t="n">
        <v>41153</v>
      </c>
      <c r="DG6" s="67" t="n">
        <v>41183</v>
      </c>
      <c r="DH6" s="67" t="n">
        <v>41214</v>
      </c>
      <c r="DI6" s="67" t="n">
        <v>41244</v>
      </c>
      <c r="DJ6" s="67" t="n">
        <v>41275</v>
      </c>
      <c r="DK6" s="67" t="n">
        <v>41306</v>
      </c>
      <c r="DL6" s="67" t="n">
        <v>41334</v>
      </c>
      <c r="DM6" s="67" t="n">
        <v>41365</v>
      </c>
      <c r="DN6" s="67" t="n">
        <v>41395</v>
      </c>
      <c r="DO6" s="67" t="n">
        <v>41426</v>
      </c>
      <c r="DP6" s="67" t="n">
        <v>41456</v>
      </c>
      <c r="DQ6" s="67" t="n">
        <v>41487</v>
      </c>
      <c r="DR6" s="67" t="n">
        <v>41518</v>
      </c>
      <c r="DS6" s="67" t="n">
        <v>41548</v>
      </c>
      <c r="DT6" s="67" t="n">
        <v>41579</v>
      </c>
      <c r="DU6" s="67" t="n">
        <v>41609</v>
      </c>
      <c r="DV6" s="67" t="n">
        <v>41640</v>
      </c>
      <c r="DW6" s="67" t="n">
        <v>41671</v>
      </c>
      <c r="DX6" s="67" t="n">
        <v>41699</v>
      </c>
      <c r="DY6" s="67" t="n">
        <v>41730</v>
      </c>
      <c r="DZ6" s="67" t="n">
        <v>41760</v>
      </c>
      <c r="EA6" s="67" t="n">
        <v>41791</v>
      </c>
      <c r="EB6" s="67" t="n">
        <v>41821</v>
      </c>
      <c r="EC6" s="67" t="n">
        <v>41852</v>
      </c>
      <c r="ED6" s="67" t="n">
        <v>41883</v>
      </c>
      <c r="EE6" s="67" t="n">
        <v>41913</v>
      </c>
      <c r="EF6" s="67" t="n">
        <v>41944</v>
      </c>
      <c r="EG6" s="67" t="n">
        <v>41974</v>
      </c>
      <c r="EH6" s="67" t="n">
        <v>42005</v>
      </c>
      <c r="EI6" s="67" t="n">
        <v>42036</v>
      </c>
      <c r="EJ6" s="67" t="n">
        <v>42064</v>
      </c>
      <c r="EK6" s="67" t="n">
        <v>42095</v>
      </c>
      <c r="EL6" s="67" t="n">
        <v>42125</v>
      </c>
      <c r="EM6" s="67" t="n">
        <v>42156</v>
      </c>
      <c r="EN6" s="67" t="n">
        <v>42186</v>
      </c>
      <c r="EO6" s="67" t="n">
        <v>42217</v>
      </c>
      <c r="EP6" s="67" t="n">
        <v>42248</v>
      </c>
      <c r="EQ6" s="67" t="n">
        <v>42278</v>
      </c>
      <c r="ER6" s="67" t="n">
        <v>42309</v>
      </c>
      <c r="ES6" s="67" t="n">
        <v>42339</v>
      </c>
      <c r="ET6" s="67" t="n">
        <v>42370</v>
      </c>
      <c r="EU6" s="67" t="n">
        <v>42401</v>
      </c>
      <c r="EV6" s="67" t="n">
        <v>42430</v>
      </c>
      <c r="EW6" s="67" t="n">
        <v>42461</v>
      </c>
      <c r="EX6" s="67" t="n">
        <v>42491</v>
      </c>
      <c r="EY6" s="67" t="n">
        <v>42522</v>
      </c>
      <c r="EZ6" s="67" t="n">
        <v>42552</v>
      </c>
      <c r="FA6" s="67" t="n">
        <v>42583</v>
      </c>
      <c r="FB6" s="67" t="n">
        <v>42614</v>
      </c>
      <c r="FC6" s="67" t="n">
        <v>42644</v>
      </c>
      <c r="FD6" s="67" t="n">
        <v>42675</v>
      </c>
      <c r="FE6" s="67" t="n">
        <v>42705</v>
      </c>
      <c r="FF6" s="67" t="n">
        <v>42736</v>
      </c>
      <c r="FG6" s="67" t="n">
        <v>42767</v>
      </c>
      <c r="FH6" s="67" t="n">
        <v>42795</v>
      </c>
      <c r="FI6" s="67" t="n">
        <v>42826</v>
      </c>
      <c r="FJ6" s="67" t="n">
        <v>42856</v>
      </c>
      <c r="FK6" s="67" t="n">
        <v>42887</v>
      </c>
      <c r="FL6" s="67" t="n">
        <v>42917</v>
      </c>
      <c r="FM6" s="67" t="n">
        <v>42948</v>
      </c>
      <c r="FN6" s="67" t="n">
        <v>42979</v>
      </c>
      <c r="FO6" s="67" t="n">
        <v>43009</v>
      </c>
      <c r="FP6" s="67" t="n">
        <v>43040</v>
      </c>
      <c r="FQ6" s="67" t="n">
        <v>43070</v>
      </c>
      <c r="FR6" s="67" t="n">
        <v>43101</v>
      </c>
      <c r="FS6" s="67" t="n">
        <v>43132</v>
      </c>
      <c r="FT6" s="67" t="n">
        <v>43160</v>
      </c>
      <c r="FU6" s="67" t="n">
        <v>43191</v>
      </c>
      <c r="FV6" s="67" t="n">
        <v>43221</v>
      </c>
      <c r="FW6" s="67" t="n">
        <v>43252</v>
      </c>
      <c r="FX6" s="67" t="n">
        <v>43282</v>
      </c>
      <c r="FY6" s="67" t="n">
        <v>43313</v>
      </c>
      <c r="FZ6" s="67" t="n">
        <v>43344</v>
      </c>
      <c r="GA6" s="67" t="n">
        <v>43374</v>
      </c>
      <c r="GB6" s="67" t="n">
        <v>43405</v>
      </c>
      <c r="GC6" s="67" t="n">
        <v>43435</v>
      </c>
      <c r="GD6" s="67" t="n">
        <v>43466</v>
      </c>
      <c r="GE6" s="67" t="n">
        <v>43497</v>
      </c>
      <c r="GF6" s="67" t="n">
        <v>43525</v>
      </c>
      <c r="GG6" s="67" t="n">
        <v>43556</v>
      </c>
      <c r="GH6" s="67" t="n">
        <v>43586</v>
      </c>
      <c r="GI6" s="67" t="n">
        <v>43617</v>
      </c>
      <c r="GJ6" s="67" t="n">
        <v>43647</v>
      </c>
      <c r="GK6" s="67" t="n">
        <v>43678</v>
      </c>
      <c r="GL6" s="67" t="n">
        <v>43709</v>
      </c>
      <c r="GM6" s="67" t="n">
        <v>43739</v>
      </c>
      <c r="GN6" s="67" t="n">
        <v>43770</v>
      </c>
      <c r="GO6" s="67" t="n">
        <v>43800</v>
      </c>
      <c r="GP6" s="67" t="n">
        <v>43831</v>
      </c>
      <c r="GQ6" s="67" t="n">
        <v>43862</v>
      </c>
      <c r="GR6" s="67" t="n">
        <v>43891</v>
      </c>
      <c r="GS6" s="67" t="n">
        <v>43922</v>
      </c>
      <c r="GT6" s="67" t="n">
        <v>43952</v>
      </c>
      <c r="GU6" s="67" t="n">
        <v>43983</v>
      </c>
      <c r="GV6" s="67" t="n">
        <v>44013</v>
      </c>
      <c r="GW6" s="67" t="n">
        <v>44044</v>
      </c>
      <c r="GX6" s="67" t="n">
        <v>44075</v>
      </c>
      <c r="GY6" s="67" t="n">
        <v>44105</v>
      </c>
      <c r="GZ6" s="67" t="n">
        <v>44136</v>
      </c>
      <c r="HA6" s="67" t="n">
        <v>44166</v>
      </c>
    </row>
    <row r="7" customFormat="false" ht="12.75" hidden="false" customHeight="false" outlineLevel="0" collapsed="false">
      <c r="A7" s="68" t="s">
        <v>76</v>
      </c>
      <c r="B7" s="69" t="n">
        <v>500</v>
      </c>
      <c r="C7" s="70" t="n">
        <v>37987</v>
      </c>
      <c r="D7" s="71" t="n">
        <v>15</v>
      </c>
      <c r="E7" s="62" t="n">
        <v>0.24</v>
      </c>
      <c r="F7" s="72" t="n">
        <f aca="false">+$E$7*$B$7*F5</f>
        <v>3720</v>
      </c>
      <c r="G7" s="72" t="n">
        <f aca="false">+$E$7*$B$7*G5</f>
        <v>3480</v>
      </c>
      <c r="H7" s="72" t="n">
        <f aca="false">+$E$7*$B$7*H5</f>
        <v>3720</v>
      </c>
      <c r="I7" s="72" t="n">
        <f aca="false">+$E$7*$B$7*I5</f>
        <v>3600</v>
      </c>
      <c r="J7" s="72" t="n">
        <f aca="false">+$E$7*$B$7*J5</f>
        <v>3720</v>
      </c>
      <c r="K7" s="72" t="n">
        <f aca="false">+$E$7*$B$7*K5</f>
        <v>3600</v>
      </c>
      <c r="L7" s="72" t="n">
        <f aca="false">+$E$7*$B$7*L5</f>
        <v>3720</v>
      </c>
      <c r="M7" s="72" t="n">
        <f aca="false">+$E$7*$B$7*M5</f>
        <v>3720</v>
      </c>
      <c r="N7" s="72" t="n">
        <f aca="false">+$E$7*$B$7*N5</f>
        <v>3600</v>
      </c>
      <c r="O7" s="72" t="n">
        <f aca="false">+$E$7*$B$7*O5</f>
        <v>3720</v>
      </c>
      <c r="P7" s="72" t="n">
        <f aca="false">+$E$7*$B$7*P5</f>
        <v>3600</v>
      </c>
      <c r="Q7" s="72" t="n">
        <f aca="false">+$E$7*$B$7*Q5</f>
        <v>3720</v>
      </c>
      <c r="R7" s="72" t="n">
        <f aca="false">+$E$7*$B$7*R5</f>
        <v>3720</v>
      </c>
      <c r="S7" s="72" t="n">
        <f aca="false">+$E$7*$B$7*S5</f>
        <v>3360</v>
      </c>
      <c r="T7" s="72" t="n">
        <f aca="false">+$E$7*$B$7*T5</f>
        <v>3720</v>
      </c>
      <c r="U7" s="72" t="n">
        <f aca="false">+$E$7*$B$7*U5</f>
        <v>3600</v>
      </c>
      <c r="V7" s="72" t="n">
        <f aca="false">+$E$7*$B$7*V5</f>
        <v>3720</v>
      </c>
      <c r="W7" s="72" t="n">
        <f aca="false">+$E$7*$B$7*W5</f>
        <v>3600</v>
      </c>
      <c r="X7" s="72" t="n">
        <f aca="false">+$E$7*$B$7*X5</f>
        <v>3720</v>
      </c>
      <c r="Y7" s="72" t="n">
        <f aca="false">+$E$7*$B$7*Y5</f>
        <v>3720</v>
      </c>
      <c r="Z7" s="72" t="n">
        <f aca="false">+$E$7*$B$7*Z5</f>
        <v>3600</v>
      </c>
      <c r="AA7" s="72" t="n">
        <f aca="false">+$E$7*$B$7*AA5</f>
        <v>3720</v>
      </c>
      <c r="AB7" s="72" t="n">
        <f aca="false">+$E$7*$B$7*AB5</f>
        <v>3600</v>
      </c>
      <c r="AC7" s="72" t="n">
        <f aca="false">+$E$7*$B$7*AC5</f>
        <v>3720</v>
      </c>
      <c r="AD7" s="72" t="n">
        <f aca="false">+$E$7*$B$7*AD5</f>
        <v>3720</v>
      </c>
      <c r="AE7" s="72" t="n">
        <f aca="false">+$E$7*$B$7*AE5</f>
        <v>3360</v>
      </c>
      <c r="AF7" s="72" t="n">
        <f aca="false">+$E$7*$B$7*AF5</f>
        <v>3720</v>
      </c>
      <c r="AG7" s="72" t="n">
        <f aca="false">+$E$7*$B$7*AG5</f>
        <v>3600</v>
      </c>
      <c r="AH7" s="72" t="n">
        <f aca="false">+$E$7*$B$7*AH5</f>
        <v>3720</v>
      </c>
      <c r="AI7" s="72" t="n">
        <f aca="false">+$E$7*$B$7*AI5</f>
        <v>3600</v>
      </c>
      <c r="AJ7" s="72" t="n">
        <f aca="false">+$E$7*$B$7*AJ5</f>
        <v>3720</v>
      </c>
      <c r="AK7" s="72" t="n">
        <f aca="false">+$E$7*$B$7*AK5</f>
        <v>3720</v>
      </c>
      <c r="AL7" s="72" t="n">
        <f aca="false">+$E$7*$B$7*AL5</f>
        <v>3600</v>
      </c>
      <c r="AM7" s="72" t="n">
        <f aca="false">+$E$7*$B$7*AM5</f>
        <v>3720</v>
      </c>
      <c r="AN7" s="72" t="n">
        <f aca="false">+$E$7*$B$7*AN5</f>
        <v>3600</v>
      </c>
      <c r="AO7" s="72" t="n">
        <f aca="false">+$E$7*$B$7*AO5</f>
        <v>3720</v>
      </c>
      <c r="AP7" s="72" t="n">
        <f aca="false">+$E$7*$B$7*AP5</f>
        <v>3720</v>
      </c>
      <c r="AQ7" s="72" t="n">
        <f aca="false">+$E$7*$B$7*AQ5</f>
        <v>3360</v>
      </c>
      <c r="AR7" s="72" t="n">
        <f aca="false">+$E$7*$B$7*AR5</f>
        <v>3720</v>
      </c>
      <c r="AS7" s="72" t="n">
        <f aca="false">+$E$7*$B$7*AS5</f>
        <v>3600</v>
      </c>
      <c r="AT7" s="72" t="n">
        <f aca="false">+$E$7*$B$7*AT5</f>
        <v>3720</v>
      </c>
      <c r="AU7" s="72" t="n">
        <f aca="false">+$E$7*$B$7*AU5</f>
        <v>3600</v>
      </c>
      <c r="AV7" s="72" t="n">
        <f aca="false">+$E$7*$B$7*AV5</f>
        <v>3720</v>
      </c>
      <c r="AW7" s="72" t="n">
        <f aca="false">+$E$7*$B$7*AW5</f>
        <v>3720</v>
      </c>
      <c r="AX7" s="72" t="n">
        <f aca="false">+$E$7*$B$7*AX5</f>
        <v>3600</v>
      </c>
      <c r="AY7" s="72" t="n">
        <f aca="false">+$E$7*$B$7*AY5</f>
        <v>3720</v>
      </c>
      <c r="AZ7" s="72" t="n">
        <f aca="false">+$E$7*$B$7*AZ5</f>
        <v>3600</v>
      </c>
      <c r="BA7" s="72" t="n">
        <f aca="false">+$E$7*$B$7*BA5</f>
        <v>3720</v>
      </c>
      <c r="BB7" s="72" t="n">
        <f aca="false">+$E$7*$B$7*BB5</f>
        <v>3720</v>
      </c>
      <c r="BC7" s="72" t="n">
        <f aca="false">+$E$7*$B$7*BC5</f>
        <v>3480</v>
      </c>
      <c r="BD7" s="72" t="n">
        <f aca="false">+$E$7*$B$7*BD5</f>
        <v>3720</v>
      </c>
      <c r="BE7" s="72" t="n">
        <f aca="false">+$E$7*$B$7*BE5</f>
        <v>3600</v>
      </c>
      <c r="BF7" s="72" t="n">
        <f aca="false">+$E$7*$B$7*BF5</f>
        <v>3720</v>
      </c>
      <c r="BG7" s="72" t="n">
        <f aca="false">+$E$7*$B$7*BG5</f>
        <v>3600</v>
      </c>
      <c r="BH7" s="72" t="n">
        <f aca="false">+$E$7*$B$7*BH5</f>
        <v>3720</v>
      </c>
      <c r="BI7" s="72" t="n">
        <f aca="false">+$E$7*$B$7*BI5</f>
        <v>3720</v>
      </c>
      <c r="BJ7" s="72" t="n">
        <f aca="false">+$E$7*$B$7*BJ5</f>
        <v>3600</v>
      </c>
      <c r="BK7" s="72" t="n">
        <f aca="false">+$E$7*$B$7*BK5</f>
        <v>3720</v>
      </c>
      <c r="BL7" s="72" t="n">
        <f aca="false">+$E$7*$B$7*BL5</f>
        <v>3600</v>
      </c>
      <c r="BM7" s="72" t="n">
        <f aca="false">+$E$7*$B$7*BM5</f>
        <v>3720</v>
      </c>
      <c r="BN7" s="72" t="n">
        <f aca="false">+$E$7*$B$7*BN5</f>
        <v>3720</v>
      </c>
      <c r="BO7" s="72" t="n">
        <f aca="false">+$E$7*$B$7*BO5</f>
        <v>3360</v>
      </c>
      <c r="BP7" s="72" t="n">
        <f aca="false">+$E$7*$B$7*BP5</f>
        <v>3720</v>
      </c>
      <c r="BQ7" s="72" t="n">
        <f aca="false">+$E$7*$B$7*BQ5</f>
        <v>3600</v>
      </c>
      <c r="BR7" s="72" t="n">
        <f aca="false">+$E$7*$B$7*BR5</f>
        <v>3720</v>
      </c>
      <c r="BS7" s="72" t="n">
        <f aca="false">+$E$7*$B$7*BS5</f>
        <v>3600</v>
      </c>
      <c r="BT7" s="72" t="n">
        <f aca="false">+$E$7*$B$7*BT5</f>
        <v>3720</v>
      </c>
      <c r="BU7" s="72" t="n">
        <f aca="false">+$E$7*$B$7*BU5</f>
        <v>3720</v>
      </c>
      <c r="BV7" s="72" t="n">
        <f aca="false">+$E$7*$B$7*BV5</f>
        <v>3600</v>
      </c>
      <c r="BW7" s="72" t="n">
        <f aca="false">+$E$7*$B$7*BW5</f>
        <v>3720</v>
      </c>
      <c r="BX7" s="72" t="n">
        <f aca="false">+$E$7*$B$7*BX5</f>
        <v>3600</v>
      </c>
      <c r="BY7" s="72" t="n">
        <f aca="false">+$E$7*$B$7*BY5</f>
        <v>3720</v>
      </c>
      <c r="BZ7" s="72" t="n">
        <f aca="false">+$E$7*$B$7*BZ5</f>
        <v>3720</v>
      </c>
      <c r="CA7" s="72" t="n">
        <f aca="false">+$E$7*$B$7*CA5</f>
        <v>3360</v>
      </c>
      <c r="CB7" s="72" t="n">
        <f aca="false">+$E$7*$B$7*CB5</f>
        <v>3720</v>
      </c>
      <c r="CC7" s="72" t="n">
        <f aca="false">+$E$7*$B$7*CC5</f>
        <v>3600</v>
      </c>
      <c r="CD7" s="72" t="n">
        <f aca="false">+$E$7*$B$7*CD5</f>
        <v>3720</v>
      </c>
      <c r="CE7" s="72" t="n">
        <f aca="false">+$E$7*$B$7*CE5</f>
        <v>3600</v>
      </c>
      <c r="CF7" s="72" t="n">
        <f aca="false">+$E$7*$B$7*CF5</f>
        <v>3720</v>
      </c>
      <c r="CG7" s="72" t="n">
        <f aca="false">+$E$7*$B$7*CG5</f>
        <v>3720</v>
      </c>
      <c r="CH7" s="72" t="n">
        <f aca="false">+$E$7*$B$7*CH5</f>
        <v>3600</v>
      </c>
      <c r="CI7" s="72" t="n">
        <f aca="false">+$E$7*$B$7*CI5</f>
        <v>3720</v>
      </c>
      <c r="CJ7" s="72" t="n">
        <f aca="false">+$E$7*$B$7*CJ5</f>
        <v>3600</v>
      </c>
      <c r="CK7" s="72" t="n">
        <f aca="false">+$E$7*$B$7*CK5</f>
        <v>3720</v>
      </c>
      <c r="CL7" s="72" t="n">
        <f aca="false">+$E$7*$B$7*CL5</f>
        <v>3720</v>
      </c>
      <c r="CM7" s="72" t="n">
        <f aca="false">+$E$7*$B$7*CM5</f>
        <v>3360</v>
      </c>
      <c r="CN7" s="72" t="n">
        <f aca="false">+$E$7*$B$7*CN5</f>
        <v>3720</v>
      </c>
      <c r="CO7" s="72" t="n">
        <f aca="false">+$E$7*$B$7*CO5</f>
        <v>3600</v>
      </c>
      <c r="CP7" s="72" t="n">
        <f aca="false">+$E$7*$B$7*CP5</f>
        <v>3720</v>
      </c>
      <c r="CQ7" s="72" t="n">
        <f aca="false">+$E$7*$B$7*CQ5</f>
        <v>3600</v>
      </c>
      <c r="CR7" s="72" t="n">
        <f aca="false">+$E$7*$B$7*CR5</f>
        <v>3720</v>
      </c>
      <c r="CS7" s="72" t="n">
        <f aca="false">+$E$7*$B$7*CS5</f>
        <v>3720</v>
      </c>
      <c r="CT7" s="72" t="n">
        <f aca="false">+$E$7*$B$7*CT5</f>
        <v>3600</v>
      </c>
      <c r="CU7" s="72" t="n">
        <f aca="false">+$E$7*$B$7*CU5</f>
        <v>3720</v>
      </c>
      <c r="CV7" s="72" t="n">
        <f aca="false">+$E$7*$B$7*CV5</f>
        <v>3600</v>
      </c>
      <c r="CW7" s="72" t="n">
        <f aca="false">+$E$7*$B$7*CW5</f>
        <v>3720</v>
      </c>
      <c r="CX7" s="72" t="n">
        <f aca="false">+$E$7*$B$7*CX5</f>
        <v>3720</v>
      </c>
      <c r="CY7" s="72" t="n">
        <f aca="false">+$E$7*$B$7*CY5</f>
        <v>3480</v>
      </c>
      <c r="CZ7" s="72" t="n">
        <f aca="false">+$E$7*$B$7*CZ5</f>
        <v>3720</v>
      </c>
      <c r="DA7" s="72" t="n">
        <f aca="false">+$E$7*$B$7*DA5</f>
        <v>3600</v>
      </c>
      <c r="DB7" s="72" t="n">
        <f aca="false">+$E$7*$B$7*DB5</f>
        <v>3720</v>
      </c>
      <c r="DC7" s="72" t="n">
        <f aca="false">+$E$7*$B$7*DC5</f>
        <v>3600</v>
      </c>
      <c r="DD7" s="72" t="n">
        <f aca="false">+$E$7*$B$7*DD5</f>
        <v>3720</v>
      </c>
      <c r="DE7" s="72" t="n">
        <f aca="false">+$E$7*$B$7*DE5</f>
        <v>3720</v>
      </c>
      <c r="DF7" s="72" t="n">
        <f aca="false">+$E$7*$B$7*DF5</f>
        <v>3600</v>
      </c>
      <c r="DG7" s="72" t="n">
        <f aca="false">+$E$7*$B$7*DG5</f>
        <v>3720</v>
      </c>
      <c r="DH7" s="72" t="n">
        <f aca="false">+$E$7*$B$7*DH5</f>
        <v>3600</v>
      </c>
      <c r="DI7" s="72" t="n">
        <f aca="false">+$E$7*$B$7*DI5</f>
        <v>3720</v>
      </c>
      <c r="DJ7" s="72" t="n">
        <f aca="false">+$E$7*$B$7*DJ5</f>
        <v>3720</v>
      </c>
      <c r="DK7" s="72" t="n">
        <f aca="false">+$E$7*$B$7*DK5</f>
        <v>3360</v>
      </c>
      <c r="DL7" s="72" t="n">
        <f aca="false">+$E$7*$B$7*DL5</f>
        <v>3720</v>
      </c>
      <c r="DM7" s="72" t="n">
        <f aca="false">+$E$7*$B$7*DM5</f>
        <v>3600</v>
      </c>
      <c r="DN7" s="72" t="n">
        <f aca="false">+$E$7*$B$7*DN5</f>
        <v>3720</v>
      </c>
      <c r="DO7" s="72" t="n">
        <f aca="false">+$E$7*$B$7*DO5</f>
        <v>3600</v>
      </c>
      <c r="DP7" s="72" t="n">
        <f aca="false">+$E$7*$B$7*DP5</f>
        <v>3720</v>
      </c>
      <c r="DQ7" s="72" t="n">
        <f aca="false">+$E$7*$B$7*DQ5</f>
        <v>3720</v>
      </c>
      <c r="DR7" s="72" t="n">
        <f aca="false">+$E$7*$B$7*DR5</f>
        <v>3600</v>
      </c>
      <c r="DS7" s="72" t="n">
        <f aca="false">+$E$7*$B$7*DS5</f>
        <v>3720</v>
      </c>
      <c r="DT7" s="72" t="n">
        <f aca="false">+$E$7*$B$7*DT5</f>
        <v>3600</v>
      </c>
      <c r="DU7" s="72" t="n">
        <f aca="false">+$E$7*$B$7*DU5</f>
        <v>3720</v>
      </c>
      <c r="DV7" s="72" t="n">
        <f aca="false">+$E$7*$B$7*DV5</f>
        <v>3720</v>
      </c>
      <c r="DW7" s="72" t="n">
        <f aca="false">+$E$7*$B$7*DW5</f>
        <v>3360</v>
      </c>
      <c r="DX7" s="72" t="n">
        <f aca="false">+$E$7*$B$7*DX5</f>
        <v>3720</v>
      </c>
      <c r="DY7" s="72" t="n">
        <f aca="false">+$E$7*$B$7*DY5</f>
        <v>3600</v>
      </c>
      <c r="DZ7" s="72" t="n">
        <f aca="false">+$E$7*$B$7*DZ5</f>
        <v>3720</v>
      </c>
      <c r="EA7" s="72" t="n">
        <f aca="false">+$E$7*$B$7*EA5</f>
        <v>3600</v>
      </c>
      <c r="EB7" s="72" t="n">
        <f aca="false">+$E$7*$B$7*EB5</f>
        <v>3720</v>
      </c>
      <c r="EC7" s="72" t="n">
        <f aca="false">+$E$7*$B$7*EC5</f>
        <v>3720</v>
      </c>
      <c r="ED7" s="72" t="n">
        <f aca="false">+$E$7*$B$7*ED5</f>
        <v>3600</v>
      </c>
      <c r="EE7" s="72" t="n">
        <f aca="false">+$E$7*$B$7*EE5</f>
        <v>3720</v>
      </c>
      <c r="EF7" s="72" t="n">
        <f aca="false">+$E$7*$B$7*EF5</f>
        <v>3600</v>
      </c>
      <c r="EG7" s="72" t="n">
        <f aca="false">+$E$7*$B$7*EG5</f>
        <v>3720</v>
      </c>
      <c r="EH7" s="72" t="n">
        <f aca="false">+$E$7*$B$7*EH5</f>
        <v>3720</v>
      </c>
      <c r="EI7" s="72" t="n">
        <f aca="false">+$E$7*$B$7*EI5</f>
        <v>3360</v>
      </c>
      <c r="EJ7" s="72" t="n">
        <f aca="false">+$E$7*$B$7*EJ5</f>
        <v>3720</v>
      </c>
      <c r="EK7" s="72" t="n">
        <f aca="false">+$E$7*$B$7*EK5</f>
        <v>3600</v>
      </c>
      <c r="EL7" s="72" t="n">
        <f aca="false">+$E$7*$B$7*EL5</f>
        <v>3720</v>
      </c>
      <c r="EM7" s="72" t="n">
        <f aca="false">+$E$7*$B$7*EM5</f>
        <v>3600</v>
      </c>
      <c r="EN7" s="72" t="n">
        <f aca="false">+$E$7*$B$7*EN5</f>
        <v>3720</v>
      </c>
      <c r="EO7" s="72" t="n">
        <f aca="false">+$E$7*$B$7*EO5</f>
        <v>3720</v>
      </c>
      <c r="EP7" s="72" t="n">
        <f aca="false">+$E$7*$B$7*EP5</f>
        <v>3600</v>
      </c>
      <c r="EQ7" s="72" t="n">
        <f aca="false">+$E$7*$B$7*EQ5</f>
        <v>3720</v>
      </c>
      <c r="ER7" s="72" t="n">
        <f aca="false">+$E$7*$B$7*ER5</f>
        <v>3600</v>
      </c>
      <c r="ES7" s="72" t="n">
        <f aca="false">+$E$7*$B$7*ES5</f>
        <v>3720</v>
      </c>
      <c r="ET7" s="72" t="n">
        <f aca="false">+$E$7*$B$7*ET5</f>
        <v>3720</v>
      </c>
      <c r="EU7" s="72" t="n">
        <f aca="false">+$E$7*$B$7*EU5</f>
        <v>3480</v>
      </c>
      <c r="EV7" s="72" t="n">
        <f aca="false">+$E$7*$B$7*EV5</f>
        <v>3720</v>
      </c>
      <c r="EW7" s="72" t="n">
        <f aca="false">+$E$7*$B$7*EW5</f>
        <v>3600</v>
      </c>
      <c r="EX7" s="72" t="n">
        <f aca="false">+$E$7*$B$7*EX5</f>
        <v>3720</v>
      </c>
      <c r="EY7" s="72" t="n">
        <f aca="false">+$E$7*$B$7*EY5</f>
        <v>3600</v>
      </c>
      <c r="EZ7" s="72" t="n">
        <f aca="false">+$E$7*$B$7*EZ5</f>
        <v>3720</v>
      </c>
      <c r="FA7" s="72" t="n">
        <f aca="false">+$E$7*$B$7*FA5</f>
        <v>3720</v>
      </c>
      <c r="FB7" s="72" t="n">
        <f aca="false">+$E$7*$B$7*FB5</f>
        <v>3600</v>
      </c>
      <c r="FC7" s="72" t="n">
        <f aca="false">+$E$7*$B$7*FC5</f>
        <v>3720</v>
      </c>
      <c r="FD7" s="72" t="n">
        <f aca="false">+$E$7*$B$7*FD5</f>
        <v>3600</v>
      </c>
      <c r="FE7" s="72" t="n">
        <f aca="false">+$E$7*$B$7*FE5</f>
        <v>3720</v>
      </c>
      <c r="FF7" s="72" t="n">
        <f aca="false">+$E$7*$B$7*FF5</f>
        <v>3720</v>
      </c>
      <c r="FG7" s="72" t="n">
        <f aca="false">+$E$7*$B$7*FG5</f>
        <v>3360</v>
      </c>
      <c r="FH7" s="72" t="n">
        <f aca="false">+$E$7*$B$7*FH5</f>
        <v>3720</v>
      </c>
      <c r="FI7" s="72" t="n">
        <f aca="false">+$E$7*$B$7*FI5</f>
        <v>3600</v>
      </c>
      <c r="FJ7" s="72" t="n">
        <f aca="false">+$E$7*$B$7*FJ5</f>
        <v>3720</v>
      </c>
      <c r="FK7" s="72" t="n">
        <f aca="false">+$E$7*$B$7*FK5</f>
        <v>3600</v>
      </c>
      <c r="FL7" s="72" t="n">
        <f aca="false">+$E$7*$B$7*FL5</f>
        <v>3720</v>
      </c>
      <c r="FM7" s="72" t="n">
        <f aca="false">+$E$7*$B$7*FM5</f>
        <v>3720</v>
      </c>
      <c r="FN7" s="72" t="n">
        <f aca="false">+$E$7*$B$7*FN5</f>
        <v>3600</v>
      </c>
      <c r="FO7" s="72" t="n">
        <f aca="false">+$E$7*$B$7*FO5</f>
        <v>3720</v>
      </c>
      <c r="FP7" s="72" t="n">
        <f aca="false">+$E$7*$B$7*FP5</f>
        <v>3600</v>
      </c>
      <c r="FQ7" s="72" t="n">
        <f aca="false">+$E$7*$B$7*FQ5</f>
        <v>3720</v>
      </c>
      <c r="FR7" s="72" t="n">
        <f aca="false">+$E$7*$B$7*FR5</f>
        <v>3720</v>
      </c>
      <c r="FS7" s="72" t="n">
        <f aca="false">+$E$7*$B$7*FS5</f>
        <v>3360</v>
      </c>
      <c r="FT7" s="72" t="n">
        <f aca="false">+$E$7*$B$7*FT5</f>
        <v>3720</v>
      </c>
      <c r="FU7" s="72" t="n">
        <f aca="false">+$E$7*$B$7*FU5</f>
        <v>3600</v>
      </c>
      <c r="FV7" s="72" t="n">
        <f aca="false">+$E$7*$B$7*FV5</f>
        <v>3720</v>
      </c>
      <c r="FW7" s="72" t="n">
        <f aca="false">+$E$7*$B$7*FW5</f>
        <v>3600</v>
      </c>
      <c r="FX7" s="72" t="n">
        <f aca="false">+$E$7*$B$7*FX5</f>
        <v>3720</v>
      </c>
      <c r="FY7" s="72" t="n">
        <f aca="false">+$E$7*$B$7*FY5</f>
        <v>3720</v>
      </c>
      <c r="FZ7" s="72" t="n">
        <f aca="false">+$E$7*$B$7*FZ5</f>
        <v>3600</v>
      </c>
      <c r="GA7" s="72" t="n">
        <f aca="false">+$E$7*$B$7*GA5</f>
        <v>3720</v>
      </c>
      <c r="GB7" s="72" t="n">
        <f aca="false">+$E$7*$B$7*GB5</f>
        <v>3600</v>
      </c>
      <c r="GC7" s="72" t="n">
        <f aca="false">+$E$7*$B$7*GC5</f>
        <v>3720</v>
      </c>
      <c r="GD7" s="72" t="n">
        <f aca="false">+$E$7*$B$7*GD5</f>
        <v>3720</v>
      </c>
      <c r="GE7" s="72" t="n">
        <f aca="false">+$E$7*$B$7*GE5</f>
        <v>3360</v>
      </c>
      <c r="GF7" s="72" t="n">
        <f aca="false">+$E$7*$B$7*GF5</f>
        <v>3720</v>
      </c>
      <c r="GG7" s="72" t="n">
        <f aca="false">+$E$7*$B$7*GG5</f>
        <v>3600</v>
      </c>
      <c r="GH7" s="72" t="n">
        <f aca="false">+$E$7*$B$7*GH5</f>
        <v>3720</v>
      </c>
      <c r="GI7" s="72" t="n">
        <f aca="false">+$E$7*$B$7*GI5</f>
        <v>3600</v>
      </c>
      <c r="GJ7" s="72" t="n">
        <f aca="false">+$E$7*$B$7*GJ5</f>
        <v>3720</v>
      </c>
      <c r="GK7" s="72" t="n">
        <f aca="false">+$E$7*$B$7*GK5</f>
        <v>3720</v>
      </c>
      <c r="GL7" s="72" t="n">
        <f aca="false">+$E$7*$B$7*GL5</f>
        <v>3600</v>
      </c>
      <c r="GM7" s="72" t="n">
        <f aca="false">+$E$7*$B$7*GM5</f>
        <v>3720</v>
      </c>
      <c r="GN7" s="72" t="n">
        <f aca="false">+$E$7*$B$7*GN5</f>
        <v>3600</v>
      </c>
      <c r="GO7" s="72" t="n">
        <f aca="false">+$E$7*$B$7*GO5</f>
        <v>3720</v>
      </c>
      <c r="GP7" s="72" t="n">
        <f aca="false">+$E$7*$B$7*GP5</f>
        <v>3720</v>
      </c>
      <c r="GQ7" s="72" t="n">
        <f aca="false">+$E$7*$B$7*GQ5</f>
        <v>3480</v>
      </c>
      <c r="GR7" s="72" t="n">
        <f aca="false">+$E$7*$B$7*GR5</f>
        <v>3720</v>
      </c>
      <c r="GS7" s="72" t="n">
        <f aca="false">+$E$7*$B$7*GS5</f>
        <v>3600</v>
      </c>
      <c r="GT7" s="72" t="n">
        <f aca="false">+$E$7*$B$7*GT5</f>
        <v>3720</v>
      </c>
      <c r="GU7" s="72" t="n">
        <f aca="false">+$E$7*$B$7*GU5</f>
        <v>3600</v>
      </c>
      <c r="GV7" s="72" t="n">
        <f aca="false">+$E$7*$B$7*GV5</f>
        <v>3720</v>
      </c>
      <c r="GW7" s="72" t="n">
        <f aca="false">+$E$7*$B$7*GW5</f>
        <v>3720</v>
      </c>
      <c r="GX7" s="72" t="n">
        <f aca="false">+$E$7*$B$7*GX5</f>
        <v>3600</v>
      </c>
      <c r="GY7" s="72" t="n">
        <f aca="false">+$E$7*$B$7*GY5</f>
        <v>3720</v>
      </c>
      <c r="GZ7" s="72" t="n">
        <f aca="false">+$E$7*$B$7*GZ5</f>
        <v>3600</v>
      </c>
      <c r="HA7" s="72" t="n">
        <f aca="false">+$E$7*$B$7*HA5</f>
        <v>3720</v>
      </c>
    </row>
    <row r="8" customFormat="false" ht="12.75" hidden="false" customHeight="false" outlineLevel="0" collapsed="false">
      <c r="A8" s="68"/>
      <c r="B8" s="69"/>
      <c r="C8" s="70"/>
      <c r="D8" s="71"/>
      <c r="E8" s="62"/>
      <c r="F8" s="72" t="n">
        <f aca="false">+$E8*$B8*F$5</f>
        <v>0</v>
      </c>
      <c r="G8" s="72" t="n">
        <f aca="false">+$E8*$B8*G$5</f>
        <v>0</v>
      </c>
      <c r="H8" s="72" t="n">
        <f aca="false">+$E8*$B8*H$5</f>
        <v>0</v>
      </c>
      <c r="I8" s="72" t="n">
        <f aca="false">+$E8*$B8*I$5</f>
        <v>0</v>
      </c>
      <c r="J8" s="72" t="n">
        <f aca="false">+$E8*$B8*J$5</f>
        <v>0</v>
      </c>
      <c r="K8" s="72" t="n">
        <f aca="false">+$E8*$B8*K$5</f>
        <v>0</v>
      </c>
      <c r="L8" s="72" t="n">
        <f aca="false">+$E8*$B8*L$5</f>
        <v>0</v>
      </c>
      <c r="M8" s="72" t="n">
        <f aca="false">+$E8*$B8*M$5</f>
        <v>0</v>
      </c>
      <c r="N8" s="72" t="n">
        <f aca="false">+$E8*$B8*N$5</f>
        <v>0</v>
      </c>
      <c r="O8" s="72" t="n">
        <f aca="false">+$E8*$B8*O$5</f>
        <v>0</v>
      </c>
      <c r="P8" s="72" t="n">
        <f aca="false">+$E8*$B8*P$5</f>
        <v>0</v>
      </c>
      <c r="Q8" s="72" t="n">
        <f aca="false">+$E8*$B8*Q$5</f>
        <v>0</v>
      </c>
      <c r="R8" s="72" t="n">
        <f aca="false">+$E8*$B8*R$5</f>
        <v>0</v>
      </c>
      <c r="S8" s="72" t="n">
        <f aca="false">+$E8*$B8*S$5</f>
        <v>0</v>
      </c>
      <c r="T8" s="72" t="n">
        <f aca="false">+$E8*$B8*T$5</f>
        <v>0</v>
      </c>
      <c r="U8" s="72" t="n">
        <f aca="false">+$E8*$B8*U$5</f>
        <v>0</v>
      </c>
      <c r="V8" s="72" t="n">
        <f aca="false">+$E8*$B8*V$5</f>
        <v>0</v>
      </c>
      <c r="W8" s="72" t="n">
        <f aca="false">+$E8*$B8*W$5</f>
        <v>0</v>
      </c>
      <c r="X8" s="72" t="n">
        <f aca="false">+$E8*$B8*X$5</f>
        <v>0</v>
      </c>
      <c r="Y8" s="72" t="n">
        <f aca="false">+$E8*$B8*Y$5</f>
        <v>0</v>
      </c>
      <c r="Z8" s="72" t="n">
        <f aca="false">+$E8*$B8*Z$5</f>
        <v>0</v>
      </c>
      <c r="AA8" s="72" t="n">
        <f aca="false">+$E8*$B8*AA$5</f>
        <v>0</v>
      </c>
      <c r="AB8" s="72" t="n">
        <f aca="false">+$E8*$B8*AB$5</f>
        <v>0</v>
      </c>
      <c r="AC8" s="72" t="n">
        <f aca="false">+$E8*$B8*AC$5</f>
        <v>0</v>
      </c>
      <c r="AD8" s="72" t="n">
        <f aca="false">+$E8*$B8*AD$5</f>
        <v>0</v>
      </c>
      <c r="AE8" s="72" t="n">
        <f aca="false">+$E8*$B8*AE$5</f>
        <v>0</v>
      </c>
      <c r="AF8" s="72" t="n">
        <f aca="false">+$E8*$B8*AF$5</f>
        <v>0</v>
      </c>
      <c r="AG8" s="72" t="n">
        <f aca="false">+$E8*$B8*AG$5</f>
        <v>0</v>
      </c>
      <c r="AH8" s="72" t="n">
        <f aca="false">+$E8*$B8*AH$5</f>
        <v>0</v>
      </c>
      <c r="AI8" s="72" t="n">
        <f aca="false">+$E8*$B8*AI$5</f>
        <v>0</v>
      </c>
      <c r="AJ8" s="72" t="n">
        <f aca="false">+$E8*$B8*AJ$5</f>
        <v>0</v>
      </c>
      <c r="AK8" s="72" t="n">
        <f aca="false">+$E8*$B8*AK$5</f>
        <v>0</v>
      </c>
      <c r="AL8" s="72" t="n">
        <f aca="false">+$E8*$B8*AL$5</f>
        <v>0</v>
      </c>
      <c r="AM8" s="72" t="n">
        <f aca="false">+$E8*$B8*AM$5</f>
        <v>0</v>
      </c>
      <c r="AN8" s="72" t="n">
        <f aca="false">+$E8*$B8*AN$5</f>
        <v>0</v>
      </c>
      <c r="AO8" s="72" t="n">
        <f aca="false">+$E8*$B8*AO$5</f>
        <v>0</v>
      </c>
      <c r="AP8" s="72" t="n">
        <f aca="false">+$E8*$B8*AP$5</f>
        <v>0</v>
      </c>
      <c r="AQ8" s="72" t="n">
        <f aca="false">+$E8*$B8*AQ$5</f>
        <v>0</v>
      </c>
      <c r="AR8" s="72" t="n">
        <f aca="false">+$E8*$B8*AR$5</f>
        <v>0</v>
      </c>
      <c r="AS8" s="72" t="n">
        <f aca="false">+$E8*$B8*AS$5</f>
        <v>0</v>
      </c>
      <c r="AT8" s="72" t="n">
        <f aca="false">+$E8*$B8*AT$5</f>
        <v>0</v>
      </c>
      <c r="AU8" s="72" t="n">
        <f aca="false">+$E8*$B8*AU$5</f>
        <v>0</v>
      </c>
      <c r="AV8" s="72" t="n">
        <f aca="false">+$E8*$B8*AV$5</f>
        <v>0</v>
      </c>
      <c r="AW8" s="72" t="n">
        <f aca="false">+$E8*$B8*AW$5</f>
        <v>0</v>
      </c>
      <c r="AX8" s="72" t="n">
        <f aca="false">+$E8*$B8*AX$5</f>
        <v>0</v>
      </c>
      <c r="AY8" s="72" t="n">
        <f aca="false">+$E8*$B8*AY$5</f>
        <v>0</v>
      </c>
      <c r="AZ8" s="72" t="n">
        <f aca="false">+$E8*$B8*AZ$5</f>
        <v>0</v>
      </c>
      <c r="BA8" s="72" t="n">
        <f aca="false">+$E8*$B8*BA$5</f>
        <v>0</v>
      </c>
      <c r="BB8" s="72" t="n">
        <f aca="false">+$E8*$B8*BB$5</f>
        <v>0</v>
      </c>
      <c r="BC8" s="72" t="n">
        <f aca="false">+$E8*$B8*BC$5</f>
        <v>0</v>
      </c>
      <c r="BD8" s="72" t="n">
        <f aca="false">+$E8*$B8*BD$5</f>
        <v>0</v>
      </c>
      <c r="BE8" s="72" t="n">
        <f aca="false">+$E8*$B8*BE$5</f>
        <v>0</v>
      </c>
      <c r="BF8" s="72" t="n">
        <f aca="false">+$E8*$B8*BF$5</f>
        <v>0</v>
      </c>
      <c r="BG8" s="72" t="n">
        <f aca="false">+$E8*$B8*BG$5</f>
        <v>0</v>
      </c>
      <c r="BH8" s="72" t="n">
        <f aca="false">+$E8*$B8*BH$5</f>
        <v>0</v>
      </c>
      <c r="BI8" s="72" t="n">
        <f aca="false">+$E8*$B8*BI$5</f>
        <v>0</v>
      </c>
      <c r="BJ8" s="72" t="n">
        <f aca="false">+$E8*$B8*BJ$5</f>
        <v>0</v>
      </c>
      <c r="BK8" s="72" t="n">
        <f aca="false">+$E8*$B8*BK$5</f>
        <v>0</v>
      </c>
      <c r="BL8" s="72" t="n">
        <f aca="false">+$E8*$B8*BL$5</f>
        <v>0</v>
      </c>
      <c r="BM8" s="72" t="n">
        <f aca="false">+$E8*$B8*BM$5</f>
        <v>0</v>
      </c>
      <c r="BN8" s="72" t="n">
        <f aca="false">+$E8*$B8*BN$5</f>
        <v>0</v>
      </c>
      <c r="BO8" s="72" t="n">
        <f aca="false">+$E8*$B8*BO$5</f>
        <v>0</v>
      </c>
      <c r="BP8" s="72" t="n">
        <f aca="false">+$E8*$B8*BP$5</f>
        <v>0</v>
      </c>
      <c r="BQ8" s="72" t="n">
        <f aca="false">+$E8*$B8*BQ$5</f>
        <v>0</v>
      </c>
      <c r="BR8" s="72" t="n">
        <f aca="false">+$E8*$B8*BR$5</f>
        <v>0</v>
      </c>
      <c r="BS8" s="72" t="n">
        <f aca="false">+$E8*$B8*BS$5</f>
        <v>0</v>
      </c>
      <c r="BT8" s="72" t="n">
        <f aca="false">+$E8*$B8*BT$5</f>
        <v>0</v>
      </c>
      <c r="BU8" s="72" t="n">
        <f aca="false">+$E8*$B8*BU$5</f>
        <v>0</v>
      </c>
      <c r="BV8" s="72" t="n">
        <f aca="false">+$E8*$B8*BV$5</f>
        <v>0</v>
      </c>
      <c r="BW8" s="72" t="n">
        <f aca="false">+$E8*$B8*BW$5</f>
        <v>0</v>
      </c>
      <c r="BX8" s="72" t="n">
        <f aca="false">+$E8*$B8*BX$5</f>
        <v>0</v>
      </c>
      <c r="BY8" s="72" t="n">
        <f aca="false">+$E8*$B8*BY$5</f>
        <v>0</v>
      </c>
      <c r="BZ8" s="72" t="n">
        <f aca="false">+$E8*$B8*BZ$5</f>
        <v>0</v>
      </c>
      <c r="CA8" s="72" t="n">
        <f aca="false">+$E8*$B8*CA$5</f>
        <v>0</v>
      </c>
      <c r="CB8" s="72" t="n">
        <f aca="false">+$E8*$B8*CB$5</f>
        <v>0</v>
      </c>
      <c r="CC8" s="72" t="n">
        <f aca="false">+$E8*$B8*CC$5</f>
        <v>0</v>
      </c>
      <c r="CD8" s="72" t="n">
        <f aca="false">+$E8*$B8*CD$5</f>
        <v>0</v>
      </c>
      <c r="CE8" s="72" t="n">
        <f aca="false">+$E8*$B8*CE$5</f>
        <v>0</v>
      </c>
      <c r="CF8" s="72" t="n">
        <f aca="false">+$E8*$B8*CF$5</f>
        <v>0</v>
      </c>
      <c r="CG8" s="72" t="n">
        <f aca="false">+$E8*$B8*CG$5</f>
        <v>0</v>
      </c>
      <c r="CH8" s="72" t="n">
        <f aca="false">+$E8*$B8*CH$5</f>
        <v>0</v>
      </c>
      <c r="CI8" s="72" t="n">
        <f aca="false">+$E8*$B8*CI$5</f>
        <v>0</v>
      </c>
      <c r="CJ8" s="72" t="n">
        <f aca="false">+$E8*$B8*CJ$5</f>
        <v>0</v>
      </c>
      <c r="CK8" s="72" t="n">
        <f aca="false">+$E8*$B8*CK$5</f>
        <v>0</v>
      </c>
      <c r="CL8" s="72" t="n">
        <f aca="false">+$E8*$B8*CL$5</f>
        <v>0</v>
      </c>
      <c r="CM8" s="72" t="n">
        <f aca="false">+$E8*$B8*CM$5</f>
        <v>0</v>
      </c>
      <c r="CN8" s="72" t="n">
        <f aca="false">+$E8*$B8*CN$5</f>
        <v>0</v>
      </c>
      <c r="CO8" s="72" t="n">
        <f aca="false">+$E8*$B8*CO$5</f>
        <v>0</v>
      </c>
      <c r="CP8" s="72" t="n">
        <f aca="false">+$E8*$B8*CP$5</f>
        <v>0</v>
      </c>
      <c r="CQ8" s="72" t="n">
        <f aca="false">+$E8*$B8*CQ$5</f>
        <v>0</v>
      </c>
      <c r="CR8" s="72" t="n">
        <f aca="false">+$E8*$B8*CR$5</f>
        <v>0</v>
      </c>
      <c r="CS8" s="72" t="n">
        <f aca="false">+$E8*$B8*CS$5</f>
        <v>0</v>
      </c>
      <c r="CT8" s="72" t="n">
        <f aca="false">+$E8*$B8*CT$5</f>
        <v>0</v>
      </c>
      <c r="CU8" s="72" t="n">
        <f aca="false">+$E8*$B8*CU$5</f>
        <v>0</v>
      </c>
      <c r="CV8" s="72" t="n">
        <f aca="false">+$E8*$B8*CV$5</f>
        <v>0</v>
      </c>
      <c r="CW8" s="72" t="n">
        <f aca="false">+$E8*$B8*CW$5</f>
        <v>0</v>
      </c>
      <c r="CX8" s="72" t="n">
        <f aca="false">+$E8*$B8*CX$5</f>
        <v>0</v>
      </c>
      <c r="CY8" s="72" t="n">
        <f aca="false">+$E8*$B8*CY$5</f>
        <v>0</v>
      </c>
      <c r="CZ8" s="72" t="n">
        <f aca="false">+$E8*$B8*CZ$5</f>
        <v>0</v>
      </c>
      <c r="DA8" s="72" t="n">
        <f aca="false">+$E8*$B8*DA$5</f>
        <v>0</v>
      </c>
      <c r="DB8" s="72" t="n">
        <f aca="false">+$E8*$B8*DB$5</f>
        <v>0</v>
      </c>
      <c r="DC8" s="72" t="n">
        <f aca="false">+$E8*$B8*DC$5</f>
        <v>0</v>
      </c>
      <c r="DD8" s="72" t="n">
        <f aca="false">+$E8*$B8*DD$5</f>
        <v>0</v>
      </c>
      <c r="DE8" s="72" t="n">
        <f aca="false">+$E8*$B8*DE$5</f>
        <v>0</v>
      </c>
      <c r="DF8" s="72" t="n">
        <f aca="false">+$E8*$B8*DF$5</f>
        <v>0</v>
      </c>
      <c r="DG8" s="72" t="n">
        <f aca="false">+$E8*$B8*DG$5</f>
        <v>0</v>
      </c>
      <c r="DH8" s="72" t="n">
        <f aca="false">+$E8*$B8*DH$5</f>
        <v>0</v>
      </c>
      <c r="DI8" s="72" t="n">
        <f aca="false">+$E8*$B8*DI$5</f>
        <v>0</v>
      </c>
      <c r="DJ8" s="72" t="n">
        <f aca="false">+$E8*$B8*DJ$5</f>
        <v>0</v>
      </c>
      <c r="DK8" s="72" t="n">
        <f aca="false">+$E8*$B8*DK$5</f>
        <v>0</v>
      </c>
      <c r="DL8" s="72" t="n">
        <f aca="false">+$E8*$B8*DL$5</f>
        <v>0</v>
      </c>
      <c r="DM8" s="72" t="n">
        <f aca="false">+$E8*$B8*DM$5</f>
        <v>0</v>
      </c>
      <c r="DN8" s="72" t="n">
        <f aca="false">+$E8*$B8*DN$5</f>
        <v>0</v>
      </c>
      <c r="DO8" s="72" t="n">
        <f aca="false">+$E8*$B8*DO$5</f>
        <v>0</v>
      </c>
      <c r="DP8" s="72" t="n">
        <f aca="false">+$E8*$B8*DP$5</f>
        <v>0</v>
      </c>
      <c r="DQ8" s="72" t="n">
        <f aca="false">+$E8*$B8*DQ$5</f>
        <v>0</v>
      </c>
      <c r="DR8" s="72" t="n">
        <f aca="false">+$E8*$B8*DR$5</f>
        <v>0</v>
      </c>
      <c r="DS8" s="72" t="n">
        <f aca="false">+$E8*$B8*DS$5</f>
        <v>0</v>
      </c>
      <c r="DT8" s="72" t="n">
        <f aca="false">+$E8*$B8*DT$5</f>
        <v>0</v>
      </c>
      <c r="DU8" s="72" t="n">
        <f aca="false">+$E8*$B8*DU$5</f>
        <v>0</v>
      </c>
      <c r="DV8" s="72" t="n">
        <f aca="false">+$E8*$B8*DV$5</f>
        <v>0</v>
      </c>
      <c r="DW8" s="72" t="n">
        <f aca="false">+$E8*$B8*DW$5</f>
        <v>0</v>
      </c>
      <c r="DX8" s="72" t="n">
        <f aca="false">+$E8*$B8*DX$5</f>
        <v>0</v>
      </c>
      <c r="DY8" s="72" t="n">
        <f aca="false">+$E8*$B8*DY$5</f>
        <v>0</v>
      </c>
      <c r="DZ8" s="72" t="n">
        <f aca="false">+$E8*$B8*DZ$5</f>
        <v>0</v>
      </c>
      <c r="EA8" s="72" t="n">
        <f aca="false">+$E8*$B8*EA$5</f>
        <v>0</v>
      </c>
      <c r="EB8" s="72" t="n">
        <f aca="false">+$E8*$B8*EB$5</f>
        <v>0</v>
      </c>
      <c r="EC8" s="72" t="n">
        <f aca="false">+$E8*$B8*EC$5</f>
        <v>0</v>
      </c>
      <c r="ED8" s="72" t="n">
        <f aca="false">+$E8*$B8*ED$5</f>
        <v>0</v>
      </c>
      <c r="EE8" s="72" t="n">
        <f aca="false">+$E8*$B8*EE$5</f>
        <v>0</v>
      </c>
      <c r="EF8" s="72" t="n">
        <f aca="false">+$E8*$B8*EF$5</f>
        <v>0</v>
      </c>
      <c r="EG8" s="72" t="n">
        <f aca="false">+$E8*$B8*EG$5</f>
        <v>0</v>
      </c>
      <c r="EH8" s="72" t="n">
        <f aca="false">+$E8*$B8*EH$5</f>
        <v>0</v>
      </c>
      <c r="EI8" s="72" t="n">
        <f aca="false">+$E8*$B8*EI$5</f>
        <v>0</v>
      </c>
      <c r="EJ8" s="72" t="n">
        <f aca="false">+$E8*$B8*EJ$5</f>
        <v>0</v>
      </c>
      <c r="EK8" s="72" t="n">
        <f aca="false">+$E8*$B8*EK$5</f>
        <v>0</v>
      </c>
      <c r="EL8" s="72" t="n">
        <f aca="false">+$E8*$B8*EL$5</f>
        <v>0</v>
      </c>
      <c r="EM8" s="72" t="n">
        <f aca="false">+$E8*$B8*EM$5</f>
        <v>0</v>
      </c>
      <c r="EN8" s="72" t="n">
        <f aca="false">+$E8*$B8*EN$5</f>
        <v>0</v>
      </c>
      <c r="EO8" s="72" t="n">
        <f aca="false">+$E8*$B8*EO$5</f>
        <v>0</v>
      </c>
      <c r="EP8" s="72" t="n">
        <f aca="false">+$E8*$B8*EP$5</f>
        <v>0</v>
      </c>
      <c r="EQ8" s="72" t="n">
        <f aca="false">+$E8*$B8*EQ$5</f>
        <v>0</v>
      </c>
      <c r="ER8" s="72" t="n">
        <f aca="false">+$E8*$B8*ER$5</f>
        <v>0</v>
      </c>
      <c r="ES8" s="72" t="n">
        <f aca="false">+$E8*$B8*ES$5</f>
        <v>0</v>
      </c>
      <c r="ET8" s="72" t="n">
        <f aca="false">+$E8*$B8*ET$5</f>
        <v>0</v>
      </c>
      <c r="EU8" s="72" t="n">
        <f aca="false">+$E8*$B8*EU$5</f>
        <v>0</v>
      </c>
      <c r="EV8" s="72" t="n">
        <f aca="false">+$E8*$B8*EV$5</f>
        <v>0</v>
      </c>
      <c r="EW8" s="72" t="n">
        <f aca="false">+$E8*$B8*EW$5</f>
        <v>0</v>
      </c>
      <c r="EX8" s="72" t="n">
        <f aca="false">+$E8*$B8*EX$5</f>
        <v>0</v>
      </c>
      <c r="EY8" s="72" t="n">
        <f aca="false">+$E8*$B8*EY$5</f>
        <v>0</v>
      </c>
      <c r="EZ8" s="72" t="n">
        <f aca="false">+$E8*$B8*EZ$5</f>
        <v>0</v>
      </c>
      <c r="FA8" s="72" t="n">
        <f aca="false">+$E8*$B8*FA$5</f>
        <v>0</v>
      </c>
      <c r="FB8" s="72" t="n">
        <f aca="false">+$E8*$B8*FB$5</f>
        <v>0</v>
      </c>
      <c r="FC8" s="72" t="n">
        <f aca="false">+$E8*$B8*FC$5</f>
        <v>0</v>
      </c>
      <c r="FD8" s="72" t="n">
        <f aca="false">+$E8*$B8*FD$5</f>
        <v>0</v>
      </c>
      <c r="FE8" s="72" t="n">
        <f aca="false">+$E8*$B8*FE$5</f>
        <v>0</v>
      </c>
      <c r="FF8" s="72" t="n">
        <f aca="false">+$E8*$B8*FF$5</f>
        <v>0</v>
      </c>
      <c r="FG8" s="72" t="n">
        <f aca="false">+$E8*$B8*FG$5</f>
        <v>0</v>
      </c>
      <c r="FH8" s="72" t="n">
        <f aca="false">+$E8*$B8*FH$5</f>
        <v>0</v>
      </c>
      <c r="FI8" s="72" t="n">
        <f aca="false">+$E8*$B8*FI$5</f>
        <v>0</v>
      </c>
      <c r="FJ8" s="72" t="n">
        <f aca="false">+$E8*$B8*FJ$5</f>
        <v>0</v>
      </c>
      <c r="FK8" s="72" t="n">
        <f aca="false">+$E8*$B8*FK$5</f>
        <v>0</v>
      </c>
      <c r="FL8" s="72" t="n">
        <f aca="false">+$E8*$B8*FL$5</f>
        <v>0</v>
      </c>
      <c r="FM8" s="72" t="n">
        <f aca="false">+$E8*$B8*FM$5</f>
        <v>0</v>
      </c>
      <c r="FN8" s="72" t="n">
        <f aca="false">+$E8*$B8*FN$5</f>
        <v>0</v>
      </c>
      <c r="FO8" s="72" t="n">
        <f aca="false">+$E8*$B8*FO$5</f>
        <v>0</v>
      </c>
      <c r="FP8" s="72" t="n">
        <f aca="false">+$E8*$B8*FP$5</f>
        <v>0</v>
      </c>
      <c r="FQ8" s="72" t="n">
        <f aca="false">+$E8*$B8*FQ$5</f>
        <v>0</v>
      </c>
      <c r="FR8" s="72" t="n">
        <f aca="false">+$E8*$B8*FR$5</f>
        <v>0</v>
      </c>
      <c r="FS8" s="72" t="n">
        <f aca="false">+$E8*$B8*FS$5</f>
        <v>0</v>
      </c>
      <c r="FT8" s="72" t="n">
        <f aca="false">+$E8*$B8*FT$5</f>
        <v>0</v>
      </c>
      <c r="FU8" s="72" t="n">
        <f aca="false">+$E8*$B8*FU$5</f>
        <v>0</v>
      </c>
      <c r="FV8" s="72" t="n">
        <f aca="false">+$E8*$B8*FV$5</f>
        <v>0</v>
      </c>
      <c r="FW8" s="72" t="n">
        <f aca="false">+$E8*$B8*FW$5</f>
        <v>0</v>
      </c>
      <c r="FX8" s="72" t="n">
        <f aca="false">+$E8*$B8*FX$5</f>
        <v>0</v>
      </c>
      <c r="FY8" s="72" t="n">
        <f aca="false">+$E8*$B8*FY$5</f>
        <v>0</v>
      </c>
      <c r="FZ8" s="72" t="n">
        <f aca="false">+$E8*$B8*FZ$5</f>
        <v>0</v>
      </c>
      <c r="GA8" s="72" t="n">
        <f aca="false">+$E8*$B8*GA$5</f>
        <v>0</v>
      </c>
      <c r="GB8" s="72" t="n">
        <f aca="false">+$E8*$B8*GB$5</f>
        <v>0</v>
      </c>
      <c r="GC8" s="72" t="n">
        <f aca="false">+$E8*$B8*GC$5</f>
        <v>0</v>
      </c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GZ8" s="72"/>
      <c r="HA8" s="72"/>
    </row>
    <row r="9" customFormat="false" ht="12.75" hidden="false" customHeight="false" outlineLevel="0" collapsed="false">
      <c r="A9" s="73"/>
      <c r="B9" s="69"/>
      <c r="C9" s="70"/>
      <c r="D9" s="71"/>
      <c r="E9" s="62"/>
      <c r="F9" s="72" t="n">
        <f aca="false">+$E9*$B9*F$5</f>
        <v>0</v>
      </c>
      <c r="G9" s="72" t="n">
        <f aca="false">+$E9*$B9*G$5</f>
        <v>0</v>
      </c>
      <c r="H9" s="72" t="n">
        <f aca="false">+$E9*$B9*H$5</f>
        <v>0</v>
      </c>
      <c r="I9" s="72" t="n">
        <f aca="false">+$E9*$B9*I$5</f>
        <v>0</v>
      </c>
      <c r="J9" s="72" t="n">
        <f aca="false">+$E9*$B9*J$5</f>
        <v>0</v>
      </c>
      <c r="K9" s="72" t="n">
        <f aca="false">+$E9*$B9*K$5</f>
        <v>0</v>
      </c>
      <c r="L9" s="72" t="n">
        <f aca="false">+$E9*$B9*L$5</f>
        <v>0</v>
      </c>
      <c r="M9" s="72" t="n">
        <f aca="false">+$E9*$B9*M$5</f>
        <v>0</v>
      </c>
      <c r="N9" s="72" t="n">
        <f aca="false">+$E9*$B9*N$5</f>
        <v>0</v>
      </c>
      <c r="O9" s="72" t="n">
        <f aca="false">+$E9*$B9*O$5</f>
        <v>0</v>
      </c>
      <c r="P9" s="72" t="n">
        <f aca="false">+$E9*$B9*P$5</f>
        <v>0</v>
      </c>
      <c r="Q9" s="72" t="n">
        <f aca="false">+$E9*$B9*Q$5</f>
        <v>0</v>
      </c>
      <c r="R9" s="72" t="n">
        <f aca="false">+$E9*$B9*R$5</f>
        <v>0</v>
      </c>
      <c r="S9" s="72" t="n">
        <f aca="false">+$E9*$B9*S$5</f>
        <v>0</v>
      </c>
      <c r="T9" s="72" t="n">
        <f aca="false">+$E9*$B9*T$5</f>
        <v>0</v>
      </c>
      <c r="U9" s="72" t="n">
        <f aca="false">+$E9*$B9*U$5</f>
        <v>0</v>
      </c>
      <c r="V9" s="72" t="n">
        <f aca="false">+$E9*$B9*V$5</f>
        <v>0</v>
      </c>
      <c r="W9" s="72" t="n">
        <f aca="false">+$E9*$B9*W$5</f>
        <v>0</v>
      </c>
      <c r="X9" s="72" t="n">
        <f aca="false">+$E9*$B9*X$5</f>
        <v>0</v>
      </c>
      <c r="Y9" s="72" t="n">
        <f aca="false">+$E9*$B9*Y$5</f>
        <v>0</v>
      </c>
      <c r="Z9" s="72" t="n">
        <f aca="false">+$E9*$B9*Z$5</f>
        <v>0</v>
      </c>
      <c r="AA9" s="72" t="n">
        <f aca="false">+$E9*$B9*AA$5</f>
        <v>0</v>
      </c>
      <c r="AB9" s="72" t="n">
        <f aca="false">+$E9*$B9*AB$5</f>
        <v>0</v>
      </c>
      <c r="AC9" s="72" t="n">
        <f aca="false">+$E9*$B9*AC$5</f>
        <v>0</v>
      </c>
      <c r="AD9" s="72" t="n">
        <f aca="false">+$E9*$B9*AD$5</f>
        <v>0</v>
      </c>
      <c r="AE9" s="72" t="n">
        <f aca="false">+$E9*$B9*AE$5</f>
        <v>0</v>
      </c>
      <c r="AF9" s="72" t="n">
        <f aca="false">+$E9*$B9*AF$5</f>
        <v>0</v>
      </c>
      <c r="AG9" s="72" t="n">
        <f aca="false">+$E9*$B9*AG$5</f>
        <v>0</v>
      </c>
      <c r="AH9" s="72" t="n">
        <f aca="false">+$E9*$B9*AH$5</f>
        <v>0</v>
      </c>
      <c r="AI9" s="72" t="n">
        <f aca="false">+$E9*$B9*AI$5</f>
        <v>0</v>
      </c>
      <c r="AJ9" s="72" t="n">
        <f aca="false">+$E9*$B9*AJ$5</f>
        <v>0</v>
      </c>
      <c r="AK9" s="72" t="n">
        <f aca="false">+$E9*$B9*AK$5</f>
        <v>0</v>
      </c>
      <c r="AL9" s="72" t="n">
        <f aca="false">+$E9*$B9*AL$5</f>
        <v>0</v>
      </c>
      <c r="AM9" s="72" t="n">
        <f aca="false">+$E9*$B9*AM$5</f>
        <v>0</v>
      </c>
      <c r="AN9" s="72" t="n">
        <f aca="false">+$E9*$B9*AN$5</f>
        <v>0</v>
      </c>
      <c r="AO9" s="72" t="n">
        <f aca="false">+$E9*$B9*AO$5</f>
        <v>0</v>
      </c>
      <c r="AP9" s="72" t="n">
        <f aca="false">+$E9*$B9*AP$5</f>
        <v>0</v>
      </c>
      <c r="AQ9" s="72" t="n">
        <f aca="false">+$E9*$B9*AQ$5</f>
        <v>0</v>
      </c>
      <c r="AR9" s="72" t="n">
        <f aca="false">+$E9*$B9*AR$5</f>
        <v>0</v>
      </c>
      <c r="AS9" s="72" t="n">
        <f aca="false">+$E9*$B9*AS$5</f>
        <v>0</v>
      </c>
      <c r="AT9" s="72" t="n">
        <f aca="false">+$E9*$B9*AT$5</f>
        <v>0</v>
      </c>
      <c r="AU9" s="72" t="n">
        <f aca="false">+$E9*$B9*AU$5</f>
        <v>0</v>
      </c>
      <c r="AV9" s="72" t="n">
        <f aca="false">+$E9*$B9*AV$5</f>
        <v>0</v>
      </c>
      <c r="AW9" s="72" t="n">
        <f aca="false">+$E9*$B9*AW$5</f>
        <v>0</v>
      </c>
      <c r="AX9" s="72" t="n">
        <f aca="false">+$E9*$B9*AX$5</f>
        <v>0</v>
      </c>
      <c r="AY9" s="72" t="n">
        <f aca="false">+$E9*$B9*AY$5</f>
        <v>0</v>
      </c>
      <c r="AZ9" s="72" t="n">
        <f aca="false">+$E9*$B9*AZ$5</f>
        <v>0</v>
      </c>
      <c r="BA9" s="72" t="n">
        <f aca="false">+$E9*$B9*BA$5</f>
        <v>0</v>
      </c>
      <c r="BB9" s="72" t="n">
        <f aca="false">+$E9*$B9*BB$5</f>
        <v>0</v>
      </c>
      <c r="BC9" s="72" t="n">
        <f aca="false">+$E9*$B9*BC$5</f>
        <v>0</v>
      </c>
      <c r="BD9" s="72" t="n">
        <f aca="false">+$E9*$B9*BD$5</f>
        <v>0</v>
      </c>
      <c r="BE9" s="72" t="n">
        <f aca="false">+$E9*$B9*BE$5</f>
        <v>0</v>
      </c>
      <c r="BF9" s="72" t="n">
        <f aca="false">+$E9*$B9*BF$5</f>
        <v>0</v>
      </c>
      <c r="BG9" s="72" t="n">
        <f aca="false">+$E9*$B9*BG$5</f>
        <v>0</v>
      </c>
      <c r="BH9" s="72" t="n">
        <f aca="false">+$E9*$B9*BH$5</f>
        <v>0</v>
      </c>
      <c r="BI9" s="72" t="n">
        <f aca="false">+$E9*$B9*BI$5</f>
        <v>0</v>
      </c>
      <c r="BJ9" s="72" t="n">
        <f aca="false">+$E9*$B9*BJ$5</f>
        <v>0</v>
      </c>
      <c r="BK9" s="72" t="n">
        <f aca="false">+$E9*$B9*BK$5</f>
        <v>0</v>
      </c>
      <c r="BL9" s="72" t="n">
        <f aca="false">+$E9*$B9*BL$5</f>
        <v>0</v>
      </c>
      <c r="BM9" s="72" t="n">
        <f aca="false">+$E9*$B9*BM$5</f>
        <v>0</v>
      </c>
      <c r="BN9" s="72" t="n">
        <f aca="false">+$E9*$B9*BN$5</f>
        <v>0</v>
      </c>
      <c r="BO9" s="72" t="n">
        <f aca="false">+$E9*$B9*BO$5</f>
        <v>0</v>
      </c>
      <c r="BP9" s="72" t="n">
        <f aca="false">+$E9*$B9*BP$5</f>
        <v>0</v>
      </c>
      <c r="BQ9" s="72" t="n">
        <f aca="false">+$E9*$B9*BQ$5</f>
        <v>0</v>
      </c>
      <c r="BR9" s="72" t="n">
        <f aca="false">+$E9*$B9*BR$5</f>
        <v>0</v>
      </c>
      <c r="BS9" s="72" t="n">
        <f aca="false">+$E9*$B9*BS$5</f>
        <v>0</v>
      </c>
      <c r="BT9" s="72" t="n">
        <f aca="false">+$E9*$B9*BT$5</f>
        <v>0</v>
      </c>
      <c r="BU9" s="72" t="n">
        <f aca="false">+$E9*$B9*BU$5</f>
        <v>0</v>
      </c>
      <c r="BV9" s="72" t="n">
        <f aca="false">+$E9*$B9*BV$5</f>
        <v>0</v>
      </c>
      <c r="BW9" s="72" t="n">
        <f aca="false">+$E9*$B9*BW$5</f>
        <v>0</v>
      </c>
      <c r="BX9" s="72" t="n">
        <f aca="false">+$E9*$B9*BX$5</f>
        <v>0</v>
      </c>
      <c r="BY9" s="72" t="n">
        <f aca="false">+$E9*$B9*BY$5</f>
        <v>0</v>
      </c>
      <c r="BZ9" s="72" t="n">
        <f aca="false">+$E9*$B9*BZ$5</f>
        <v>0</v>
      </c>
      <c r="CA9" s="72" t="n">
        <f aca="false">+$E9*$B9*CA$5</f>
        <v>0</v>
      </c>
      <c r="CB9" s="72" t="n">
        <f aca="false">+$E9*$B9*CB$5</f>
        <v>0</v>
      </c>
      <c r="CC9" s="72" t="n">
        <f aca="false">+$E9*$B9*CC$5</f>
        <v>0</v>
      </c>
      <c r="CD9" s="72" t="n">
        <f aca="false">+$E9*$B9*CD$5</f>
        <v>0</v>
      </c>
      <c r="CE9" s="72" t="n">
        <f aca="false">+$E9*$B9*CE$5</f>
        <v>0</v>
      </c>
      <c r="CF9" s="72" t="n">
        <f aca="false">+$E9*$B9*CF$5</f>
        <v>0</v>
      </c>
      <c r="CG9" s="72" t="n">
        <f aca="false">+$E9*$B9*CG$5</f>
        <v>0</v>
      </c>
      <c r="CH9" s="72" t="n">
        <f aca="false">+$E9*$B9*CH$5</f>
        <v>0</v>
      </c>
      <c r="CI9" s="72" t="n">
        <f aca="false">+$E9*$B9*CI$5</f>
        <v>0</v>
      </c>
      <c r="CJ9" s="72" t="n">
        <f aca="false">+$E9*$B9*CJ$5</f>
        <v>0</v>
      </c>
      <c r="CK9" s="72" t="n">
        <f aca="false">+$E9*$B9*CK$5</f>
        <v>0</v>
      </c>
      <c r="CL9" s="72" t="n">
        <f aca="false">+$E9*$B9*CL$5</f>
        <v>0</v>
      </c>
      <c r="CM9" s="72" t="n">
        <f aca="false">+$E9*$B9*CM$5</f>
        <v>0</v>
      </c>
      <c r="CN9" s="72" t="n">
        <f aca="false">+$E9*$B9*CN$5</f>
        <v>0</v>
      </c>
      <c r="CO9" s="72" t="n">
        <f aca="false">+$E9*$B9*CO$5</f>
        <v>0</v>
      </c>
      <c r="CP9" s="72" t="n">
        <f aca="false">+$E9*$B9*CP$5</f>
        <v>0</v>
      </c>
      <c r="CQ9" s="72" t="n">
        <f aca="false">+$E9*$B9*CQ$5</f>
        <v>0</v>
      </c>
      <c r="CR9" s="72" t="n">
        <f aca="false">+$E9*$B9*CR$5</f>
        <v>0</v>
      </c>
      <c r="CS9" s="72" t="n">
        <f aca="false">+$E9*$B9*CS$5</f>
        <v>0</v>
      </c>
      <c r="CT9" s="72" t="n">
        <f aca="false">+$E9*$B9*CT$5</f>
        <v>0</v>
      </c>
      <c r="CU9" s="72" t="n">
        <f aca="false">+$E9*$B9*CU$5</f>
        <v>0</v>
      </c>
      <c r="CV9" s="72" t="n">
        <f aca="false">+$E9*$B9*CV$5</f>
        <v>0</v>
      </c>
      <c r="CW9" s="72" t="n">
        <f aca="false">+$E9*$B9*CW$5</f>
        <v>0</v>
      </c>
      <c r="CX9" s="72" t="n">
        <f aca="false">+$E9*$B9*CX$5</f>
        <v>0</v>
      </c>
      <c r="CY9" s="72" t="n">
        <f aca="false">+$E9*$B9*CY$5</f>
        <v>0</v>
      </c>
      <c r="CZ9" s="72" t="n">
        <f aca="false">+$E9*$B9*CZ$5</f>
        <v>0</v>
      </c>
      <c r="DA9" s="72" t="n">
        <f aca="false">+$E9*$B9*DA$5</f>
        <v>0</v>
      </c>
      <c r="DB9" s="72" t="n">
        <f aca="false">+$E9*$B9*DB$5</f>
        <v>0</v>
      </c>
      <c r="DC9" s="72" t="n">
        <f aca="false">+$E9*$B9*DC$5</f>
        <v>0</v>
      </c>
      <c r="DD9" s="72" t="n">
        <f aca="false">+$E9*$B9*DD$5</f>
        <v>0</v>
      </c>
      <c r="DE9" s="72" t="n">
        <f aca="false">+$E9*$B9*DE$5</f>
        <v>0</v>
      </c>
      <c r="DF9" s="72" t="n">
        <f aca="false">+$E9*$B9*DF$5</f>
        <v>0</v>
      </c>
      <c r="DG9" s="72" t="n">
        <f aca="false">+$E9*$B9*DG$5</f>
        <v>0</v>
      </c>
      <c r="DH9" s="72" t="n">
        <f aca="false">+$E9*$B9*DH$5</f>
        <v>0</v>
      </c>
      <c r="DI9" s="72" t="n">
        <f aca="false">+$E9*$B9*DI$5</f>
        <v>0</v>
      </c>
      <c r="DJ9" s="72" t="n">
        <f aca="false">+$E9*$B9*DJ$5</f>
        <v>0</v>
      </c>
      <c r="DK9" s="72" t="n">
        <f aca="false">+$E9*$B9*DK$5</f>
        <v>0</v>
      </c>
      <c r="DL9" s="72" t="n">
        <f aca="false">+$E9*$B9*DL$5</f>
        <v>0</v>
      </c>
      <c r="DM9" s="72" t="n">
        <f aca="false">+$E9*$B9*DM$5</f>
        <v>0</v>
      </c>
      <c r="DN9" s="72" t="n">
        <f aca="false">+$E9*$B9*DN$5</f>
        <v>0</v>
      </c>
      <c r="DO9" s="72" t="n">
        <f aca="false">+$E9*$B9*DO$5</f>
        <v>0</v>
      </c>
      <c r="DP9" s="72" t="n">
        <f aca="false">+$E9*$B9*DP$5</f>
        <v>0</v>
      </c>
      <c r="DQ9" s="72" t="n">
        <f aca="false">+$E9*$B9*DQ$5</f>
        <v>0</v>
      </c>
      <c r="DR9" s="72" t="n">
        <f aca="false">+$E9*$B9*DR$5</f>
        <v>0</v>
      </c>
      <c r="DS9" s="72" t="n">
        <f aca="false">+$E9*$B9*DS$5</f>
        <v>0</v>
      </c>
      <c r="DT9" s="72" t="n">
        <f aca="false">+$E9*$B9*DT$5</f>
        <v>0</v>
      </c>
      <c r="DU9" s="72" t="n">
        <f aca="false">+$E9*$B9*DU$5</f>
        <v>0</v>
      </c>
      <c r="DV9" s="72" t="n">
        <f aca="false">+$E9*$B9*DV$5</f>
        <v>0</v>
      </c>
      <c r="DW9" s="72" t="n">
        <f aca="false">+$E9*$B9*DW$5</f>
        <v>0</v>
      </c>
      <c r="DX9" s="72" t="n">
        <f aca="false">+$E9*$B9*DX$5</f>
        <v>0</v>
      </c>
      <c r="DY9" s="72" t="n">
        <f aca="false">+$E9*$B9*DY$5</f>
        <v>0</v>
      </c>
      <c r="DZ9" s="72" t="n">
        <f aca="false">+$E9*$B9*DZ$5</f>
        <v>0</v>
      </c>
      <c r="EA9" s="72" t="n">
        <f aca="false">+$E9*$B9*EA$5</f>
        <v>0</v>
      </c>
      <c r="EB9" s="72" t="n">
        <f aca="false">+$E9*$B9*EB$5</f>
        <v>0</v>
      </c>
      <c r="EC9" s="72" t="n">
        <f aca="false">+$E9*$B9*EC$5</f>
        <v>0</v>
      </c>
      <c r="ED9" s="72" t="n">
        <f aca="false">+$E9*$B9*ED$5</f>
        <v>0</v>
      </c>
      <c r="EE9" s="72" t="n">
        <f aca="false">+$E9*$B9*EE$5</f>
        <v>0</v>
      </c>
      <c r="EF9" s="72" t="n">
        <f aca="false">+$E9*$B9*EF$5</f>
        <v>0</v>
      </c>
      <c r="EG9" s="72" t="n">
        <f aca="false">+$E9*$B9*EG$5</f>
        <v>0</v>
      </c>
      <c r="EH9" s="72" t="n">
        <f aca="false">+$E9*$B9*EH$5</f>
        <v>0</v>
      </c>
      <c r="EI9" s="72" t="n">
        <f aca="false">+$E9*$B9*EI$5</f>
        <v>0</v>
      </c>
      <c r="EJ9" s="72" t="n">
        <f aca="false">+$E9*$B9*EJ$5</f>
        <v>0</v>
      </c>
      <c r="EK9" s="72" t="n">
        <f aca="false">+$E9*$B9*EK$5</f>
        <v>0</v>
      </c>
      <c r="EL9" s="72" t="n">
        <f aca="false">+$E9*$B9*EL$5</f>
        <v>0</v>
      </c>
      <c r="EM9" s="72" t="n">
        <f aca="false">+$E9*$B9*EM$5</f>
        <v>0</v>
      </c>
      <c r="EN9" s="72" t="n">
        <f aca="false">+$E9*$B9*EN$5</f>
        <v>0</v>
      </c>
      <c r="EO9" s="72" t="n">
        <f aca="false">+$E9*$B9*EO$5</f>
        <v>0</v>
      </c>
      <c r="EP9" s="72" t="n">
        <f aca="false">+$E9*$B9*EP$5</f>
        <v>0</v>
      </c>
      <c r="EQ9" s="72" t="n">
        <f aca="false">+$E9*$B9*EQ$5</f>
        <v>0</v>
      </c>
      <c r="ER9" s="72" t="n">
        <f aca="false">+$E9*$B9*ER$5</f>
        <v>0</v>
      </c>
      <c r="ES9" s="72" t="n">
        <f aca="false">+$E9*$B9*ES$5</f>
        <v>0</v>
      </c>
      <c r="ET9" s="72" t="n">
        <f aca="false">+$E9*$B9*ET$5</f>
        <v>0</v>
      </c>
      <c r="EU9" s="72" t="n">
        <f aca="false">+$E9*$B9*EU$5</f>
        <v>0</v>
      </c>
      <c r="EV9" s="72" t="n">
        <f aca="false">+$E9*$B9*EV$5</f>
        <v>0</v>
      </c>
      <c r="EW9" s="72" t="n">
        <f aca="false">+$E9*$B9*EW$5</f>
        <v>0</v>
      </c>
      <c r="EX9" s="72" t="n">
        <f aca="false">+$E9*$B9*EX$5</f>
        <v>0</v>
      </c>
      <c r="EY9" s="72" t="n">
        <f aca="false">+$E9*$B9*EY$5</f>
        <v>0</v>
      </c>
      <c r="EZ9" s="72" t="n">
        <f aca="false">+$E9*$B9*EZ$5</f>
        <v>0</v>
      </c>
      <c r="FA9" s="72" t="n">
        <f aca="false">+$E9*$B9*FA$5</f>
        <v>0</v>
      </c>
      <c r="FB9" s="72" t="n">
        <f aca="false">+$E9*$B9*FB$5</f>
        <v>0</v>
      </c>
      <c r="FC9" s="72" t="n">
        <f aca="false">+$E9*$B9*FC$5</f>
        <v>0</v>
      </c>
      <c r="FD9" s="72" t="n">
        <f aca="false">+$E9*$B9*FD$5</f>
        <v>0</v>
      </c>
      <c r="FE9" s="72" t="n">
        <f aca="false">+$E9*$B9*FE$5</f>
        <v>0</v>
      </c>
      <c r="FF9" s="72" t="n">
        <f aca="false">+$E9*$B9*FF$5</f>
        <v>0</v>
      </c>
      <c r="FG9" s="72" t="n">
        <f aca="false">+$E9*$B9*FG$5</f>
        <v>0</v>
      </c>
      <c r="FH9" s="72" t="n">
        <f aca="false">+$E9*$B9*FH$5</f>
        <v>0</v>
      </c>
      <c r="FI9" s="72" t="n">
        <f aca="false">+$E9*$B9*FI$5</f>
        <v>0</v>
      </c>
      <c r="FJ9" s="72" t="n">
        <f aca="false">+$E9*$B9*FJ$5</f>
        <v>0</v>
      </c>
      <c r="FK9" s="72" t="n">
        <f aca="false">+$E9*$B9*FK$5</f>
        <v>0</v>
      </c>
      <c r="FL9" s="72" t="n">
        <f aca="false">+$E9*$B9*FL$5</f>
        <v>0</v>
      </c>
      <c r="FM9" s="72" t="n">
        <f aca="false">+$E9*$B9*FM$5</f>
        <v>0</v>
      </c>
      <c r="FN9" s="72" t="n">
        <f aca="false">+$E9*$B9*FN$5</f>
        <v>0</v>
      </c>
      <c r="FO9" s="72" t="n">
        <f aca="false">+$E9*$B9*FO$5</f>
        <v>0</v>
      </c>
      <c r="FP9" s="72" t="n">
        <f aca="false">+$E9*$B9*FP$5</f>
        <v>0</v>
      </c>
      <c r="FQ9" s="72" t="n">
        <f aca="false">+$E9*$B9*FQ$5</f>
        <v>0</v>
      </c>
      <c r="FR9" s="72" t="n">
        <f aca="false">+$E9*$B9*FR$5</f>
        <v>0</v>
      </c>
      <c r="FS9" s="72" t="n">
        <f aca="false">+$E9*$B9*FS$5</f>
        <v>0</v>
      </c>
      <c r="FT9" s="72" t="n">
        <f aca="false">+$E9*$B9*FT$5</f>
        <v>0</v>
      </c>
      <c r="FU9" s="72" t="n">
        <f aca="false">+$E9*$B9*FU$5</f>
        <v>0</v>
      </c>
      <c r="FV9" s="72" t="n">
        <f aca="false">+$E9*$B9*FV$5</f>
        <v>0</v>
      </c>
      <c r="FW9" s="72" t="n">
        <f aca="false">+$E9*$B9*FW$5</f>
        <v>0</v>
      </c>
      <c r="FX9" s="72" t="n">
        <f aca="false">+$E9*$B9*FX$5</f>
        <v>0</v>
      </c>
      <c r="FY9" s="72" t="n">
        <f aca="false">+$E9*$B9*FY$5</f>
        <v>0</v>
      </c>
      <c r="FZ9" s="72" t="n">
        <f aca="false">+$E9*$B9*FZ$5</f>
        <v>0</v>
      </c>
      <c r="GA9" s="72" t="n">
        <f aca="false">+$E9*$B9*GA$5</f>
        <v>0</v>
      </c>
      <c r="GB9" s="72" t="n">
        <f aca="false">+$E9*$B9*GB$5</f>
        <v>0</v>
      </c>
      <c r="GC9" s="72" t="n">
        <f aca="false">+$E9*$B9*GC$5</f>
        <v>0</v>
      </c>
      <c r="GD9" s="72" t="n">
        <f aca="false">+$E9*$B9*GD$5</f>
        <v>0</v>
      </c>
      <c r="GE9" s="72" t="n">
        <f aca="false">+$E9*$B9*GE$5</f>
        <v>0</v>
      </c>
      <c r="GF9" s="72" t="n">
        <f aca="false">+$E9*$B9*GF$5</f>
        <v>0</v>
      </c>
      <c r="GG9" s="72" t="n">
        <f aca="false">+$E9*$B9*GG$5</f>
        <v>0</v>
      </c>
      <c r="GH9" s="72" t="n">
        <f aca="false">+$E9*$B9*GH$5</f>
        <v>0</v>
      </c>
      <c r="GI9" s="72" t="n">
        <f aca="false">+$E9*$B9*GI$5</f>
        <v>0</v>
      </c>
      <c r="GJ9" s="72" t="n">
        <f aca="false">+$E9*$B9*GJ$5</f>
        <v>0</v>
      </c>
      <c r="GK9" s="72" t="n">
        <f aca="false">+$E9*$B9*GK$5</f>
        <v>0</v>
      </c>
      <c r="GL9" s="72" t="n">
        <f aca="false">+$E9*$B9*GL$5</f>
        <v>0</v>
      </c>
      <c r="GM9" s="72" t="n">
        <f aca="false">+$E9*$B9*GM$5</f>
        <v>0</v>
      </c>
      <c r="GN9" s="72" t="n">
        <f aca="false">+$E9*$B9*GN$5</f>
        <v>0</v>
      </c>
      <c r="GO9" s="72" t="n">
        <f aca="false">+$E9*$B9*GO$5</f>
        <v>0</v>
      </c>
      <c r="GP9" s="72" t="n">
        <f aca="false">+$E9*$B9*GP$5</f>
        <v>0</v>
      </c>
      <c r="GQ9" s="72" t="n">
        <f aca="false">+$E9*$B9*GQ$5</f>
        <v>0</v>
      </c>
      <c r="GR9" s="72" t="n">
        <f aca="false">+$E9*$B9*GR$5</f>
        <v>0</v>
      </c>
      <c r="GS9" s="72" t="n">
        <f aca="false">+$E9*$B9*GS$5</f>
        <v>0</v>
      </c>
      <c r="GT9" s="72" t="n">
        <f aca="false">+$E9*$B9*GT$5</f>
        <v>0</v>
      </c>
      <c r="GU9" s="72" t="n">
        <f aca="false">+$E9*$B9*GU$5</f>
        <v>0</v>
      </c>
      <c r="GV9" s="72" t="n">
        <f aca="false">+$E9*$B9*GV$5</f>
        <v>0</v>
      </c>
      <c r="GW9" s="72" t="n">
        <f aca="false">+$E9*$B9*GW$5</f>
        <v>0</v>
      </c>
      <c r="GX9" s="72" t="n">
        <f aca="false">+$E9*$B9*GX$5</f>
        <v>0</v>
      </c>
      <c r="GY9" s="72" t="n">
        <f aca="false">+$E9*$B9*GY$5</f>
        <v>0</v>
      </c>
      <c r="GZ9" s="72" t="n">
        <f aca="false">+$E9*$B9*GZ$5</f>
        <v>0</v>
      </c>
      <c r="HA9" s="72" t="n">
        <f aca="false">+$E9*$B9*HA$5</f>
        <v>0</v>
      </c>
    </row>
    <row r="10" customFormat="false" ht="12.75" hidden="false" customHeight="false" outlineLevel="0" collapsed="false">
      <c r="A10" s="73"/>
      <c r="B10" s="69"/>
      <c r="C10" s="70"/>
      <c r="D10" s="71"/>
      <c r="E10" s="62"/>
      <c r="F10" s="72" t="n">
        <f aca="false">+$E10*$B10*F$5</f>
        <v>0</v>
      </c>
      <c r="G10" s="72" t="n">
        <f aca="false">+$E10*$B10*G$5</f>
        <v>0</v>
      </c>
      <c r="H10" s="72" t="n">
        <f aca="false">+$E10*$B10*H$5</f>
        <v>0</v>
      </c>
      <c r="I10" s="72" t="n">
        <f aca="false">+$E10*$B10*I$5</f>
        <v>0</v>
      </c>
      <c r="J10" s="72" t="n">
        <f aca="false">+$E10*$B10*J$5</f>
        <v>0</v>
      </c>
      <c r="K10" s="72" t="n">
        <f aca="false">+$E10*$B10*K$5</f>
        <v>0</v>
      </c>
      <c r="L10" s="72" t="n">
        <f aca="false">+$E10*$B10*L$5</f>
        <v>0</v>
      </c>
      <c r="M10" s="72" t="n">
        <f aca="false">+$E10*$B10*M$5</f>
        <v>0</v>
      </c>
      <c r="N10" s="72" t="n">
        <f aca="false">+$E10*$B10*N$5</f>
        <v>0</v>
      </c>
      <c r="O10" s="72" t="n">
        <f aca="false">+$E10*$B10*O$5</f>
        <v>0</v>
      </c>
      <c r="P10" s="72" t="n">
        <f aca="false">+$E10*$B10*P$5</f>
        <v>0</v>
      </c>
      <c r="Q10" s="72" t="n">
        <f aca="false">+$E10*$B10*Q$5</f>
        <v>0</v>
      </c>
      <c r="R10" s="72" t="n">
        <f aca="false">+$E10*$B10*R$5</f>
        <v>0</v>
      </c>
      <c r="S10" s="72" t="n">
        <f aca="false">+$E10*$B10*S$5</f>
        <v>0</v>
      </c>
      <c r="T10" s="72" t="n">
        <f aca="false">+$E10*$B10*T$5</f>
        <v>0</v>
      </c>
      <c r="U10" s="72" t="n">
        <f aca="false">+$E10*$B10*U$5</f>
        <v>0</v>
      </c>
      <c r="V10" s="72" t="n">
        <f aca="false">+$E10*$B10*V$5</f>
        <v>0</v>
      </c>
      <c r="W10" s="72" t="n">
        <f aca="false">+$E10*$B10*W$5</f>
        <v>0</v>
      </c>
      <c r="X10" s="72" t="n">
        <f aca="false">+$E10*$B10*X$5</f>
        <v>0</v>
      </c>
      <c r="Y10" s="72" t="n">
        <f aca="false">+$E10*$B10*Y$5</f>
        <v>0</v>
      </c>
      <c r="Z10" s="72" t="n">
        <f aca="false">+$E10*$B10*Z$5</f>
        <v>0</v>
      </c>
      <c r="AA10" s="72" t="n">
        <f aca="false">+$E10*$B10*AA$5</f>
        <v>0</v>
      </c>
      <c r="AB10" s="72" t="n">
        <f aca="false">+$E10*$B10*AB$5</f>
        <v>0</v>
      </c>
      <c r="AC10" s="72" t="n">
        <f aca="false">+$E10*$B10*AC$5</f>
        <v>0</v>
      </c>
      <c r="AD10" s="72" t="n">
        <f aca="false">+$E10*$B10*AD$5</f>
        <v>0</v>
      </c>
      <c r="AE10" s="72" t="n">
        <f aca="false">+$E10*$B10*AE$5</f>
        <v>0</v>
      </c>
      <c r="AF10" s="72" t="n">
        <f aca="false">+$E10*$B10*AF$5</f>
        <v>0</v>
      </c>
      <c r="AG10" s="72" t="n">
        <f aca="false">+$E10*$B10*AG$5</f>
        <v>0</v>
      </c>
      <c r="AH10" s="72" t="n">
        <f aca="false">+$E10*$B10*AH$5</f>
        <v>0</v>
      </c>
      <c r="AI10" s="72" t="n">
        <f aca="false">+$E10*$B10*AI$5</f>
        <v>0</v>
      </c>
      <c r="AJ10" s="72" t="n">
        <f aca="false">+$E10*$B10*AJ$5</f>
        <v>0</v>
      </c>
      <c r="AK10" s="72" t="n">
        <f aca="false">+$E10*$B10*AK$5</f>
        <v>0</v>
      </c>
      <c r="AL10" s="72" t="n">
        <f aca="false">+$E10*$B10*AL$5</f>
        <v>0</v>
      </c>
      <c r="AM10" s="72" t="n">
        <f aca="false">+$E10*$B10*AM$5</f>
        <v>0</v>
      </c>
      <c r="AN10" s="72" t="n">
        <f aca="false">+$E10*$B10*AN$5</f>
        <v>0</v>
      </c>
      <c r="AO10" s="72" t="n">
        <f aca="false">+$E10*$B10*AO$5</f>
        <v>0</v>
      </c>
      <c r="AP10" s="72" t="n">
        <f aca="false">+$E10*$B10*AP$5</f>
        <v>0</v>
      </c>
      <c r="AQ10" s="72" t="n">
        <f aca="false">+$E10*$B10*AQ$5</f>
        <v>0</v>
      </c>
      <c r="AR10" s="72" t="n">
        <f aca="false">+$E10*$B10*AR$5</f>
        <v>0</v>
      </c>
      <c r="AS10" s="72" t="n">
        <f aca="false">+$E10*$B10*AS$5</f>
        <v>0</v>
      </c>
      <c r="AT10" s="72" t="n">
        <f aca="false">+$E10*$B10*AT$5</f>
        <v>0</v>
      </c>
      <c r="AU10" s="72" t="n">
        <f aca="false">+$E10*$B10*AU$5</f>
        <v>0</v>
      </c>
      <c r="AV10" s="72" t="n">
        <f aca="false">+$E10*$B10*AV$5</f>
        <v>0</v>
      </c>
      <c r="AW10" s="72" t="n">
        <f aca="false">+$E10*$B10*AW$5</f>
        <v>0</v>
      </c>
      <c r="AX10" s="72" t="n">
        <f aca="false">+$E10*$B10*AX$5</f>
        <v>0</v>
      </c>
      <c r="AY10" s="72" t="n">
        <f aca="false">+$E10*$B10*AY$5</f>
        <v>0</v>
      </c>
      <c r="AZ10" s="72" t="n">
        <f aca="false">+$E10*$B10*AZ$5</f>
        <v>0</v>
      </c>
      <c r="BA10" s="72" t="n">
        <f aca="false">+$E10*$B10*BA$5</f>
        <v>0</v>
      </c>
      <c r="BB10" s="72" t="n">
        <f aca="false">+$E10*$B10*BB$5</f>
        <v>0</v>
      </c>
      <c r="BC10" s="72" t="n">
        <f aca="false">+$E10*$B10*BC$5</f>
        <v>0</v>
      </c>
      <c r="BD10" s="72" t="n">
        <f aca="false">+$E10*$B10*BD$5</f>
        <v>0</v>
      </c>
      <c r="BE10" s="72" t="n">
        <f aca="false">+$E10*$B10*BE$5</f>
        <v>0</v>
      </c>
      <c r="BF10" s="72" t="n">
        <f aca="false">+$E10*$B10*BF$5</f>
        <v>0</v>
      </c>
      <c r="BG10" s="72" t="n">
        <f aca="false">+$E10*$B10*BG$5</f>
        <v>0</v>
      </c>
      <c r="BH10" s="72" t="n">
        <f aca="false">+$E10*$B10*BH$5</f>
        <v>0</v>
      </c>
      <c r="BI10" s="72" t="n">
        <f aca="false">+$E10*$B10*BI$5</f>
        <v>0</v>
      </c>
      <c r="BJ10" s="72" t="n">
        <f aca="false">+$E10*$B10*BJ$5</f>
        <v>0</v>
      </c>
      <c r="BK10" s="72" t="n">
        <f aca="false">+$E10*$B10*BK$5</f>
        <v>0</v>
      </c>
      <c r="BL10" s="72" t="n">
        <f aca="false">+$E10*$B10*BL$5</f>
        <v>0</v>
      </c>
      <c r="BM10" s="72" t="n">
        <f aca="false">+$E10*$B10*BM$5</f>
        <v>0</v>
      </c>
    </row>
    <row r="11" customFormat="false" ht="12.75" hidden="false" customHeight="false" outlineLevel="0" collapsed="false">
      <c r="A11" s="74"/>
      <c r="B11" s="69"/>
      <c r="C11" s="70"/>
      <c r="D11" s="71"/>
      <c r="E11" s="62"/>
      <c r="F11" s="72" t="n">
        <f aca="false">+$E11*$B11*F$5</f>
        <v>0</v>
      </c>
      <c r="G11" s="72" t="n">
        <f aca="false">+$E11*$B11*G$5</f>
        <v>0</v>
      </c>
      <c r="H11" s="72" t="n">
        <f aca="false">+$E11*$B11*H$5</f>
        <v>0</v>
      </c>
      <c r="I11" s="72" t="n">
        <f aca="false">+$E11*$B11*I$5</f>
        <v>0</v>
      </c>
      <c r="J11" s="72" t="n">
        <f aca="false">+$E11*$B11*J$5</f>
        <v>0</v>
      </c>
      <c r="K11" s="72" t="n">
        <f aca="false">+$E11*$B11*K$5</f>
        <v>0</v>
      </c>
      <c r="L11" s="72" t="n">
        <f aca="false">+$E11*$B11*L$5</f>
        <v>0</v>
      </c>
      <c r="M11" s="72" t="n">
        <f aca="false">+$E11*$B11*M$5</f>
        <v>0</v>
      </c>
      <c r="N11" s="72" t="n">
        <f aca="false">+$E11*$B11*N$5</f>
        <v>0</v>
      </c>
      <c r="O11" s="72" t="n">
        <f aca="false">+$E11*$B11*O$5</f>
        <v>0</v>
      </c>
      <c r="P11" s="72" t="n">
        <f aca="false">+$E11*$B11*P$5</f>
        <v>0</v>
      </c>
      <c r="Q11" s="72" t="n">
        <f aca="false">+$E11*$B11*Q$5</f>
        <v>0</v>
      </c>
      <c r="R11" s="72" t="n">
        <f aca="false">+$E11*$B11*R$5</f>
        <v>0</v>
      </c>
      <c r="S11" s="72" t="n">
        <f aca="false">+$E11*$B11*S$5</f>
        <v>0</v>
      </c>
      <c r="T11" s="72" t="n">
        <f aca="false">+$E11*$B11*T$5</f>
        <v>0</v>
      </c>
      <c r="U11" s="72" t="n">
        <f aca="false">+$E11*$B11*U$5</f>
        <v>0</v>
      </c>
      <c r="V11" s="72" t="n">
        <f aca="false">+$E11*$B11*V$5</f>
        <v>0</v>
      </c>
      <c r="W11" s="72" t="n">
        <f aca="false">+$E11*$B11*W$5</f>
        <v>0</v>
      </c>
      <c r="X11" s="72" t="n">
        <f aca="false">+$E11*$B11*X$5</f>
        <v>0</v>
      </c>
      <c r="Y11" s="72" t="n">
        <f aca="false">+$E11*$B11*Y$5</f>
        <v>0</v>
      </c>
      <c r="Z11" s="72" t="n">
        <f aca="false">+$E11*$B11*Z$5</f>
        <v>0</v>
      </c>
      <c r="AA11" s="72" t="n">
        <f aca="false">+$E11*$B11*AA$5</f>
        <v>0</v>
      </c>
      <c r="AB11" s="72" t="n">
        <f aca="false">+$E11*$B11*AB$5</f>
        <v>0</v>
      </c>
      <c r="AC11" s="72" t="n">
        <f aca="false">+$E11*$B11*AC$5</f>
        <v>0</v>
      </c>
      <c r="AD11" s="72" t="n">
        <f aca="false">+$E11*$B11*AD$5</f>
        <v>0</v>
      </c>
      <c r="AE11" s="72" t="n">
        <f aca="false">+$E11*$B11*AE$5</f>
        <v>0</v>
      </c>
      <c r="AF11" s="72" t="n">
        <f aca="false">+$E11*$B11*AF$5</f>
        <v>0</v>
      </c>
      <c r="AG11" s="72" t="n">
        <f aca="false">+$E11*$B11*AG$5</f>
        <v>0</v>
      </c>
      <c r="AH11" s="72" t="n">
        <f aca="false">+$E11*$B11*AH$5</f>
        <v>0</v>
      </c>
      <c r="AI11" s="72" t="n">
        <f aca="false">+$E11*$B11*AI$5</f>
        <v>0</v>
      </c>
      <c r="AJ11" s="72" t="n">
        <f aca="false">+$E11*$B11*AJ$5</f>
        <v>0</v>
      </c>
      <c r="AK11" s="72" t="n">
        <f aca="false">+$E11*$B11*AK$5</f>
        <v>0</v>
      </c>
      <c r="AL11" s="72" t="n">
        <f aca="false">+$E11*$B11*AL$5</f>
        <v>0</v>
      </c>
      <c r="AM11" s="72" t="n">
        <f aca="false">+$E11*$B11*AM$5</f>
        <v>0</v>
      </c>
      <c r="AN11" s="72" t="n">
        <f aca="false">+$E11*$B11*AN$5</f>
        <v>0</v>
      </c>
      <c r="AO11" s="72" t="n">
        <f aca="false">+$E11*$B11*AO$5</f>
        <v>0</v>
      </c>
      <c r="AP11" s="72" t="n">
        <f aca="false">+$E11*$B11*AP$5</f>
        <v>0</v>
      </c>
      <c r="AQ11" s="72" t="n">
        <f aca="false">+$E11*$B11*AQ$5</f>
        <v>0</v>
      </c>
      <c r="AR11" s="72" t="n">
        <f aca="false">+$E11*$B11*AR$5</f>
        <v>0</v>
      </c>
      <c r="AS11" s="72" t="n">
        <f aca="false">+$E11*$B11*AS$5</f>
        <v>0</v>
      </c>
      <c r="AT11" s="72" t="n">
        <f aca="false">+$E11*$B11*AT$5</f>
        <v>0</v>
      </c>
      <c r="AU11" s="72" t="n">
        <f aca="false">+$E11*$B11*AU$5</f>
        <v>0</v>
      </c>
      <c r="AV11" s="72" t="n">
        <f aca="false">+$E11*$B11*AV$5</f>
        <v>0</v>
      </c>
      <c r="AW11" s="72" t="n">
        <f aca="false">+$E11*$B11*AW$5</f>
        <v>0</v>
      </c>
      <c r="AX11" s="72" t="n">
        <f aca="false">+$E11*$B11*AX$5</f>
        <v>0</v>
      </c>
      <c r="AY11" s="72" t="n">
        <f aca="false">+$E11*$B11*AY$5</f>
        <v>0</v>
      </c>
      <c r="AZ11" s="72" t="n">
        <f aca="false">+$E11*$B11*AZ$5</f>
        <v>0</v>
      </c>
      <c r="BA11" s="72" t="n">
        <f aca="false">+$E11*$B11*BA$5</f>
        <v>0</v>
      </c>
      <c r="BB11" s="72" t="n">
        <f aca="false">+$E11*$B11*BB$5</f>
        <v>0</v>
      </c>
      <c r="BC11" s="72" t="n">
        <f aca="false">+$E11*$B11*BC$5</f>
        <v>0</v>
      </c>
      <c r="BD11" s="72" t="n">
        <f aca="false">+$E11*$B11*BD$5</f>
        <v>0</v>
      </c>
      <c r="BE11" s="72" t="n">
        <f aca="false">+$E11*$B11*BE$5</f>
        <v>0</v>
      </c>
      <c r="BF11" s="72" t="n">
        <f aca="false">+$E11*$B11*BF$5</f>
        <v>0</v>
      </c>
      <c r="BG11" s="72" t="n">
        <f aca="false">+$E11*$B11*BG$5</f>
        <v>0</v>
      </c>
      <c r="BH11" s="72" t="n">
        <f aca="false">+$E11*$B11*BH$5</f>
        <v>0</v>
      </c>
      <c r="BI11" s="72" t="n">
        <f aca="false">+$E11*$B11*BI$5</f>
        <v>0</v>
      </c>
      <c r="BJ11" s="72" t="n">
        <f aca="false">+$E11*$B11*BJ$5</f>
        <v>0</v>
      </c>
      <c r="BK11" s="72" t="n">
        <f aca="false">+$E11*$B11*BK$5</f>
        <v>0</v>
      </c>
      <c r="BL11" s="72" t="n">
        <f aca="false">+$E11*$B11*BL$5</f>
        <v>0</v>
      </c>
      <c r="BM11" s="72" t="n">
        <f aca="false">+$E11*$B11*BM$5</f>
        <v>0</v>
      </c>
      <c r="BN11" s="72" t="n">
        <f aca="false">+$E11*$B11*BN$5</f>
        <v>0</v>
      </c>
      <c r="BO11" s="72" t="n">
        <f aca="false">+$E11*$B11*BO$5</f>
        <v>0</v>
      </c>
      <c r="BP11" s="72" t="n">
        <f aca="false">+$E11*$B11*BP$5</f>
        <v>0</v>
      </c>
      <c r="BQ11" s="72" t="n">
        <f aca="false">+$E11*$B11*BQ$5</f>
        <v>0</v>
      </c>
      <c r="BR11" s="72" t="n">
        <f aca="false">+$E11*$B11*BR$5</f>
        <v>0</v>
      </c>
      <c r="BS11" s="72" t="n">
        <f aca="false">+$E11*$B11*BS$5</f>
        <v>0</v>
      </c>
      <c r="BT11" s="72" t="n">
        <f aca="false">+$E11*$B11*BT$5</f>
        <v>0</v>
      </c>
      <c r="BU11" s="72" t="n">
        <f aca="false">+$E11*$B11*BU$5</f>
        <v>0</v>
      </c>
      <c r="BV11" s="72" t="n">
        <f aca="false">+$E11*$B11*BV$5</f>
        <v>0</v>
      </c>
      <c r="BW11" s="72" t="n">
        <f aca="false">+$E11*$B11*BW$5</f>
        <v>0</v>
      </c>
      <c r="BX11" s="72" t="n">
        <f aca="false">+$E11*$B11*BX$5</f>
        <v>0</v>
      </c>
      <c r="BY11" s="72" t="n">
        <f aca="false">+$E11*$B11*BY$5</f>
        <v>0</v>
      </c>
      <c r="BZ11" s="72" t="n">
        <f aca="false">+$E11*$B11*BZ$5</f>
        <v>0</v>
      </c>
      <c r="CA11" s="72" t="n">
        <f aca="false">+$E11*$B11*CA$5</f>
        <v>0</v>
      </c>
      <c r="CB11" s="72" t="n">
        <f aca="false">+$E11*$B11*CB$5</f>
        <v>0</v>
      </c>
      <c r="CC11" s="72" t="n">
        <f aca="false">+$E11*$B11*CC$5</f>
        <v>0</v>
      </c>
      <c r="CD11" s="72" t="n">
        <f aca="false">+$E11*$B11*CD$5</f>
        <v>0</v>
      </c>
      <c r="CE11" s="72" t="n">
        <f aca="false">+$E11*$B11*CE$5</f>
        <v>0</v>
      </c>
      <c r="CF11" s="72" t="n">
        <f aca="false">+$E11*$B11*CF$5</f>
        <v>0</v>
      </c>
      <c r="CG11" s="72" t="n">
        <f aca="false">+$E11*$B11*CG$5</f>
        <v>0</v>
      </c>
      <c r="CH11" s="72" t="n">
        <f aca="false">+$E11*$B11*CH$5</f>
        <v>0</v>
      </c>
      <c r="CI11" s="72" t="n">
        <f aca="false">+$E11*$B11*CI$5</f>
        <v>0</v>
      </c>
      <c r="CJ11" s="72" t="n">
        <f aca="false">+$E11*$B11*CJ$5</f>
        <v>0</v>
      </c>
      <c r="CK11" s="72" t="n">
        <f aca="false">+$E11*$B11*CK$5</f>
        <v>0</v>
      </c>
      <c r="CL11" s="72" t="n">
        <f aca="false">+$E11*$B11*CL$5</f>
        <v>0</v>
      </c>
      <c r="CM11" s="72" t="n">
        <f aca="false">+$E11*$B11*CM$5</f>
        <v>0</v>
      </c>
      <c r="CN11" s="72" t="n">
        <f aca="false">+$E11*$B11*CN$5</f>
        <v>0</v>
      </c>
      <c r="CO11" s="72" t="n">
        <f aca="false">+$E11*$B11*CO$5</f>
        <v>0</v>
      </c>
      <c r="CP11" s="72" t="n">
        <f aca="false">+$E11*$B11*CP$5</f>
        <v>0</v>
      </c>
      <c r="CQ11" s="72" t="n">
        <f aca="false">+$E11*$B11*CQ$5</f>
        <v>0</v>
      </c>
      <c r="CR11" s="72" t="n">
        <f aca="false">+$E11*$B11*CR$5</f>
        <v>0</v>
      </c>
      <c r="CS11" s="72" t="n">
        <f aca="false">+$E11*$B11*CS$5</f>
        <v>0</v>
      </c>
      <c r="CT11" s="72" t="n">
        <f aca="false">+$E11*$B11*CT$5</f>
        <v>0</v>
      </c>
      <c r="CU11" s="72" t="n">
        <f aca="false">+$E11*$B11*CU$5</f>
        <v>0</v>
      </c>
      <c r="CV11" s="72" t="n">
        <f aca="false">+$E11*$B11*CV$5</f>
        <v>0</v>
      </c>
      <c r="CW11" s="72" t="n">
        <f aca="false">+$E11*$B11*CW$5</f>
        <v>0</v>
      </c>
      <c r="CX11" s="72" t="n">
        <f aca="false">+$E11*$B11*CX$5</f>
        <v>0</v>
      </c>
      <c r="CY11" s="72" t="n">
        <f aca="false">+$E11*$B11*CY$5</f>
        <v>0</v>
      </c>
      <c r="CZ11" s="72" t="n">
        <f aca="false">+$E11*$B11*CZ$5</f>
        <v>0</v>
      </c>
      <c r="DA11" s="72" t="n">
        <f aca="false">+$E11*$B11*DA$5</f>
        <v>0</v>
      </c>
      <c r="DB11" s="72" t="n">
        <f aca="false">+$E11*$B11*DB$5</f>
        <v>0</v>
      </c>
      <c r="DC11" s="72" t="n">
        <f aca="false">+$E11*$B11*DC$5</f>
        <v>0</v>
      </c>
      <c r="DD11" s="72" t="n">
        <f aca="false">+$E11*$B11*DD$5</f>
        <v>0</v>
      </c>
      <c r="DE11" s="72" t="n">
        <f aca="false">+$E11*$B11*DE$5</f>
        <v>0</v>
      </c>
      <c r="DF11" s="72" t="n">
        <f aca="false">+$E11*$B11*DF$5</f>
        <v>0</v>
      </c>
      <c r="DG11" s="72" t="n">
        <f aca="false">+$E11*$B11*DG$5</f>
        <v>0</v>
      </c>
      <c r="DH11" s="72" t="n">
        <f aca="false">+$E11*$B11*DH$5</f>
        <v>0</v>
      </c>
      <c r="DI11" s="72" t="n">
        <f aca="false">+$E11*$B11*DI$5</f>
        <v>0</v>
      </c>
      <c r="DJ11" s="72" t="n">
        <f aca="false">+$E11*$B11*DJ$5</f>
        <v>0</v>
      </c>
      <c r="DK11" s="72" t="n">
        <f aca="false">+$E11*$B11*DK$5</f>
        <v>0</v>
      </c>
      <c r="DL11" s="72" t="n">
        <f aca="false">+$E11*$B11*DL$5</f>
        <v>0</v>
      </c>
      <c r="DM11" s="72" t="n">
        <f aca="false">+$E11*$B11*DM$5</f>
        <v>0</v>
      </c>
      <c r="DN11" s="72" t="n">
        <f aca="false">+$E11*$B11*DN$5</f>
        <v>0</v>
      </c>
      <c r="DO11" s="72" t="n">
        <f aca="false">+$E11*$B11*DO$5</f>
        <v>0</v>
      </c>
      <c r="DP11" s="72" t="n">
        <f aca="false">+$E11*$B11*DP$5</f>
        <v>0</v>
      </c>
      <c r="DQ11" s="72" t="n">
        <f aca="false">+$E11*$B11*DQ$5</f>
        <v>0</v>
      </c>
      <c r="DR11" s="72" t="n">
        <f aca="false">+$E11*$B11*DR$5</f>
        <v>0</v>
      </c>
      <c r="DS11" s="72" t="n">
        <f aca="false">+$E11*$B11*DS$5</f>
        <v>0</v>
      </c>
      <c r="DT11" s="72" t="n">
        <f aca="false">+$E11*$B11*DT$5</f>
        <v>0</v>
      </c>
      <c r="DU11" s="72" t="n">
        <f aca="false">+$E11*$B11*DU$5</f>
        <v>0</v>
      </c>
      <c r="DV11" s="72" t="n">
        <f aca="false">+$E11*$B11*DV$5</f>
        <v>0</v>
      </c>
      <c r="DW11" s="72" t="n">
        <f aca="false">+$E11*$B11*DW$5</f>
        <v>0</v>
      </c>
      <c r="DX11" s="72" t="n">
        <f aca="false">+$E11*$B11*DX$5</f>
        <v>0</v>
      </c>
      <c r="DY11" s="72" t="n">
        <f aca="false">+$E11*$B11*DY$5</f>
        <v>0</v>
      </c>
      <c r="DZ11" s="72" t="n">
        <f aca="false">+$E11*$B11*DZ$5</f>
        <v>0</v>
      </c>
      <c r="EA11" s="72" t="n">
        <f aca="false">+$E11*$B11*EA$5</f>
        <v>0</v>
      </c>
      <c r="EB11" s="72" t="n">
        <f aca="false">+$E11*$B11*EB$5</f>
        <v>0</v>
      </c>
      <c r="EC11" s="72" t="n">
        <f aca="false">+$E11*$B11*EC$5</f>
        <v>0</v>
      </c>
      <c r="ED11" s="72" t="n">
        <f aca="false">+$E11*$B11*ED$5</f>
        <v>0</v>
      </c>
      <c r="EE11" s="72" t="n">
        <f aca="false">+$E11*$B11*EE$5</f>
        <v>0</v>
      </c>
      <c r="EF11" s="72" t="n">
        <f aca="false">+$E11*$B11*EF$5</f>
        <v>0</v>
      </c>
      <c r="EG11" s="72" t="n">
        <f aca="false">+$E11*$B11*EG$5</f>
        <v>0</v>
      </c>
      <c r="EH11" s="72" t="n">
        <f aca="false">+$E11*$B11*EH$5</f>
        <v>0</v>
      </c>
      <c r="EI11" s="72" t="n">
        <f aca="false">+$E11*$B11*EI$5</f>
        <v>0</v>
      </c>
      <c r="EJ11" s="72" t="n">
        <f aca="false">+$E11*$B11*EJ$5</f>
        <v>0</v>
      </c>
      <c r="EK11" s="72" t="n">
        <f aca="false">+$E11*$B11*EK$5</f>
        <v>0</v>
      </c>
      <c r="EL11" s="72" t="n">
        <f aca="false">+$E11*$B11*EL$5</f>
        <v>0</v>
      </c>
      <c r="EM11" s="72" t="n">
        <f aca="false">+$E11*$B11*EM$5</f>
        <v>0</v>
      </c>
      <c r="EN11" s="72" t="n">
        <f aca="false">+$E11*$B11*EN$5</f>
        <v>0</v>
      </c>
      <c r="EO11" s="72" t="n">
        <f aca="false">+$E11*$B11*EO$5</f>
        <v>0</v>
      </c>
      <c r="EP11" s="72" t="n">
        <f aca="false">+$E11*$B11*EP$5</f>
        <v>0</v>
      </c>
      <c r="EQ11" s="72" t="n">
        <f aca="false">+$E11*$B11*EQ$5</f>
        <v>0</v>
      </c>
      <c r="ER11" s="72" t="n">
        <f aca="false">+$E11*$B11*ER$5</f>
        <v>0</v>
      </c>
      <c r="ES11" s="72" t="n">
        <f aca="false">+$E11*$B11*ES$5</f>
        <v>0</v>
      </c>
      <c r="ET11" s="72" t="n">
        <f aca="false">+$E11*$B11*ET$5</f>
        <v>0</v>
      </c>
      <c r="EU11" s="72" t="n">
        <f aca="false">+$E11*$B11*EU$5</f>
        <v>0</v>
      </c>
      <c r="EV11" s="72" t="n">
        <f aca="false">+$E11*$B11*EV$5</f>
        <v>0</v>
      </c>
      <c r="EW11" s="72" t="n">
        <f aca="false">+$E11*$B11*EW$5</f>
        <v>0</v>
      </c>
      <c r="EX11" s="72" t="n">
        <f aca="false">+$E11*$B11*EX$5</f>
        <v>0</v>
      </c>
      <c r="EY11" s="72" t="n">
        <f aca="false">+$E11*$B11*EY$5</f>
        <v>0</v>
      </c>
      <c r="EZ11" s="72" t="n">
        <f aca="false">+$E11*$B11*EZ$5</f>
        <v>0</v>
      </c>
      <c r="FA11" s="72" t="n">
        <f aca="false">+$E11*$B11*FA$5</f>
        <v>0</v>
      </c>
      <c r="FB11" s="72" t="n">
        <f aca="false">+$E11*$B11*FB$5</f>
        <v>0</v>
      </c>
      <c r="FC11" s="72" t="n">
        <f aca="false">+$E11*$B11*FC$5</f>
        <v>0</v>
      </c>
      <c r="FD11" s="72" t="n">
        <f aca="false">+$E11*$B11*FD$5</f>
        <v>0</v>
      </c>
      <c r="FE11" s="72" t="n">
        <f aca="false">+$E11*$B11*FE$5</f>
        <v>0</v>
      </c>
      <c r="FF11" s="72" t="n">
        <f aca="false">+$E11*$B11*FF$5</f>
        <v>0</v>
      </c>
      <c r="FG11" s="72" t="n">
        <f aca="false">+$E11*$B11*FG$5</f>
        <v>0</v>
      </c>
      <c r="FH11" s="72" t="n">
        <f aca="false">+$E11*$B11*FH$5</f>
        <v>0</v>
      </c>
      <c r="FI11" s="72" t="n">
        <f aca="false">+$E11*$B11*FI$5</f>
        <v>0</v>
      </c>
      <c r="FJ11" s="72" t="n">
        <f aca="false">+$E11*$B11*FJ$5</f>
        <v>0</v>
      </c>
      <c r="FK11" s="72" t="n">
        <f aca="false">+$E11*$B11*FK$5</f>
        <v>0</v>
      </c>
      <c r="FL11" s="72" t="n">
        <f aca="false">+$E11*$B11*FL$5</f>
        <v>0</v>
      </c>
      <c r="FM11" s="72" t="n">
        <f aca="false">+$E11*$B11*FM$5</f>
        <v>0</v>
      </c>
      <c r="FN11" s="72" t="n">
        <f aca="false">+$E11*$B11*FN$5</f>
        <v>0</v>
      </c>
      <c r="FO11" s="72" t="n">
        <f aca="false">+$E11*$B11*FO$5</f>
        <v>0</v>
      </c>
      <c r="FP11" s="72" t="n">
        <f aca="false">+$E11*$B11*FP$5</f>
        <v>0</v>
      </c>
      <c r="FQ11" s="72" t="n">
        <f aca="false">+$E11*$B11*FQ$5</f>
        <v>0</v>
      </c>
      <c r="FR11" s="72" t="n">
        <f aca="false">+$E11*$B11*FR$5</f>
        <v>0</v>
      </c>
      <c r="FS11" s="72" t="n">
        <f aca="false">+$E11*$B11*FS$5</f>
        <v>0</v>
      </c>
      <c r="FT11" s="72" t="n">
        <f aca="false">+$E11*$B11*FT$5</f>
        <v>0</v>
      </c>
      <c r="FU11" s="72" t="n">
        <f aca="false">+$E11*$B11*FU$5</f>
        <v>0</v>
      </c>
      <c r="FV11" s="72" t="n">
        <f aca="false">+$E11*$B11*FV$5</f>
        <v>0</v>
      </c>
      <c r="FW11" s="72" t="n">
        <f aca="false">+$E11*$B11*FW$5</f>
        <v>0</v>
      </c>
      <c r="FX11" s="72" t="n">
        <f aca="false">+$E11*$B11*FX$5</f>
        <v>0</v>
      </c>
      <c r="FY11" s="72" t="n">
        <f aca="false">+$E11*$B11*FY$5</f>
        <v>0</v>
      </c>
      <c r="FZ11" s="72" t="n">
        <f aca="false">+$E11*$B11*FZ$5</f>
        <v>0</v>
      </c>
      <c r="GA11" s="72" t="n">
        <f aca="false">+$E11*$B11*GA$5</f>
        <v>0</v>
      </c>
      <c r="GB11" s="72" t="n">
        <f aca="false">+$E11*$B11*GB$5</f>
        <v>0</v>
      </c>
      <c r="GC11" s="72" t="n">
        <f aca="false">+$E11*$B11*GC$5</f>
        <v>0</v>
      </c>
    </row>
    <row r="12" customFormat="false" ht="12.75" hidden="false" customHeight="false" outlineLevel="0" collapsed="false">
      <c r="A12" s="73"/>
      <c r="B12" s="69"/>
      <c r="C12" s="70"/>
      <c r="D12" s="71"/>
      <c r="E12" s="62"/>
      <c r="F12" s="72" t="n">
        <f aca="false">+$E12*$B12*F$5</f>
        <v>0</v>
      </c>
      <c r="G12" s="72" t="n">
        <f aca="false">+$E12*$B12*G$5</f>
        <v>0</v>
      </c>
      <c r="H12" s="72" t="n">
        <f aca="false">+$E12*$B12*H$5</f>
        <v>0</v>
      </c>
      <c r="I12" s="72" t="n">
        <f aca="false">+$E12*$B12*I$5</f>
        <v>0</v>
      </c>
      <c r="J12" s="72" t="n">
        <f aca="false">+$E12*$B12*J$5</f>
        <v>0</v>
      </c>
      <c r="K12" s="72" t="n">
        <f aca="false">+$E12*$B12*K$5</f>
        <v>0</v>
      </c>
      <c r="L12" s="72" t="n">
        <f aca="false">+$E12*$B12*L$5</f>
        <v>0</v>
      </c>
      <c r="M12" s="72" t="n">
        <f aca="false">+$E12*$B12*M$5</f>
        <v>0</v>
      </c>
      <c r="N12" s="72" t="n">
        <f aca="false">+$E12*$B12*N$5</f>
        <v>0</v>
      </c>
      <c r="O12" s="72" t="n">
        <f aca="false">+$E12*$B12*O$5</f>
        <v>0</v>
      </c>
      <c r="P12" s="72" t="n">
        <f aca="false">+$E12*$B12*P$5</f>
        <v>0</v>
      </c>
      <c r="Q12" s="72" t="n">
        <f aca="false">+$E12*$B12*Q$5</f>
        <v>0</v>
      </c>
      <c r="R12" s="72" t="n">
        <f aca="false">+$E12*$B12*R$5</f>
        <v>0</v>
      </c>
      <c r="S12" s="72" t="n">
        <f aca="false">+$E12*$B12*S$5</f>
        <v>0</v>
      </c>
      <c r="T12" s="72" t="n">
        <f aca="false">+$E12*$B12*T$5</f>
        <v>0</v>
      </c>
      <c r="U12" s="72" t="n">
        <f aca="false">+$E12*$B12*U$5</f>
        <v>0</v>
      </c>
      <c r="V12" s="72" t="n">
        <f aca="false">+$E12*$B12*V$5</f>
        <v>0</v>
      </c>
      <c r="W12" s="72" t="n">
        <f aca="false">+$E12*$B12*W$5</f>
        <v>0</v>
      </c>
      <c r="X12" s="72" t="n">
        <f aca="false">+$E12*$B12*X$5</f>
        <v>0</v>
      </c>
      <c r="Y12" s="72" t="n">
        <f aca="false">+$E12*$B12*Y$5</f>
        <v>0</v>
      </c>
      <c r="Z12" s="72" t="n">
        <f aca="false">+$E12*$B12*Z$5</f>
        <v>0</v>
      </c>
      <c r="AA12" s="72" t="n">
        <f aca="false">+$E12*$B12*AA$5</f>
        <v>0</v>
      </c>
      <c r="AB12" s="72" t="n">
        <f aca="false">+$E12*$B12*AB$5</f>
        <v>0</v>
      </c>
      <c r="AC12" s="72" t="n">
        <f aca="false">+$E12*$B12*AC$5</f>
        <v>0</v>
      </c>
      <c r="AD12" s="72" t="n">
        <f aca="false">+$E12*$B12*AD$5</f>
        <v>0</v>
      </c>
      <c r="AE12" s="72" t="n">
        <f aca="false">+$E12*$B12*AE$5</f>
        <v>0</v>
      </c>
      <c r="AF12" s="72" t="n">
        <f aca="false">+$E12*$B12*AF$5</f>
        <v>0</v>
      </c>
      <c r="AG12" s="72" t="n">
        <f aca="false">+$E12*$B12*AG$5</f>
        <v>0</v>
      </c>
      <c r="AH12" s="72" t="n">
        <f aca="false">+$E12*$B12*AH$5</f>
        <v>0</v>
      </c>
      <c r="AI12" s="72" t="n">
        <f aca="false">+$E12*$B12*AI$5</f>
        <v>0</v>
      </c>
      <c r="AJ12" s="72" t="n">
        <f aca="false">+$E12*$B12*AJ$5</f>
        <v>0</v>
      </c>
      <c r="AK12" s="72" t="n">
        <f aca="false">+$E12*$B12*AK$5</f>
        <v>0</v>
      </c>
      <c r="AL12" s="72" t="n">
        <f aca="false">+$E12*$B12*AL$5</f>
        <v>0</v>
      </c>
      <c r="AM12" s="72" t="n">
        <f aca="false">+$E12*$B12*AM$5</f>
        <v>0</v>
      </c>
      <c r="AN12" s="72" t="n">
        <f aca="false">+$E12*$B12*AN$5</f>
        <v>0</v>
      </c>
      <c r="AO12" s="72" t="n">
        <f aca="false">+$E12*$B12*AO$5</f>
        <v>0</v>
      </c>
      <c r="AP12" s="72" t="n">
        <f aca="false">+$E12*$B12*AP$5</f>
        <v>0</v>
      </c>
      <c r="AQ12" s="72" t="n">
        <f aca="false">+$E12*$B12*AQ$5</f>
        <v>0</v>
      </c>
      <c r="AR12" s="72" t="n">
        <f aca="false">+$E12*$B12*AR$5</f>
        <v>0</v>
      </c>
      <c r="AS12" s="72" t="n">
        <f aca="false">+$E12*$B12*AS$5</f>
        <v>0</v>
      </c>
      <c r="AT12" s="72" t="n">
        <f aca="false">+$E12*$B12*AT$5</f>
        <v>0</v>
      </c>
      <c r="AU12" s="72" t="n">
        <f aca="false">+$E12*$B12*AU$5</f>
        <v>0</v>
      </c>
      <c r="AV12" s="72" t="n">
        <f aca="false">+$E12*$B12*AV$5</f>
        <v>0</v>
      </c>
      <c r="AW12" s="72" t="n">
        <f aca="false">+$E12*$B12*AW$5</f>
        <v>0</v>
      </c>
      <c r="AX12" s="72" t="n">
        <f aca="false">+$E12*$B12*AX$5</f>
        <v>0</v>
      </c>
      <c r="AY12" s="72" t="n">
        <f aca="false">+$E12*$B12*AY$5</f>
        <v>0</v>
      </c>
      <c r="AZ12" s="72" t="n">
        <f aca="false">+$E12*$B12*AZ$5</f>
        <v>0</v>
      </c>
      <c r="BA12" s="72" t="n">
        <f aca="false">+$E12*$B12*BA$5</f>
        <v>0</v>
      </c>
      <c r="BB12" s="72" t="n">
        <f aca="false">+$E12*$B12*BB$5</f>
        <v>0</v>
      </c>
      <c r="BC12" s="72" t="n">
        <f aca="false">+$E12*$B12*BC$5</f>
        <v>0</v>
      </c>
      <c r="BD12" s="72" t="n">
        <f aca="false">+$E12*$B12*BD$5</f>
        <v>0</v>
      </c>
      <c r="BE12" s="72" t="n">
        <f aca="false">+$E12*$B12*BE$5</f>
        <v>0</v>
      </c>
      <c r="BF12" s="72" t="n">
        <f aca="false">+$E12*$B12*BF$5</f>
        <v>0</v>
      </c>
      <c r="BG12" s="72" t="n">
        <f aca="false">+$E12*$B12*BG$5</f>
        <v>0</v>
      </c>
      <c r="BH12" s="72" t="n">
        <f aca="false">+$E12*$B12*BH$5</f>
        <v>0</v>
      </c>
      <c r="BI12" s="72" t="n">
        <f aca="false">+$E12*$B12*BI$5</f>
        <v>0</v>
      </c>
      <c r="BJ12" s="72" t="n">
        <f aca="false">+$E12*$B12*BJ$5</f>
        <v>0</v>
      </c>
      <c r="BK12" s="72" t="n">
        <f aca="false">+$E12*$B12*BK$5</f>
        <v>0</v>
      </c>
      <c r="BL12" s="72" t="n">
        <f aca="false">+$E12*$B12*BL$5</f>
        <v>0</v>
      </c>
      <c r="BM12" s="72" t="n">
        <f aca="false">+$E12*$B12*BM$5</f>
        <v>0</v>
      </c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</row>
    <row r="13" customFormat="false" ht="12.75" hidden="false" customHeight="false" outlineLevel="0" collapsed="false">
      <c r="A13" s="73"/>
      <c r="B13" s="69"/>
      <c r="C13" s="70"/>
      <c r="D13" s="71"/>
      <c r="E13" s="62"/>
      <c r="F13" s="72" t="n">
        <f aca="false">+$E13*$B13*F$5</f>
        <v>0</v>
      </c>
      <c r="G13" s="72" t="n">
        <f aca="false">+$E13*$B13*G$5</f>
        <v>0</v>
      </c>
      <c r="H13" s="72" t="n">
        <f aca="false">+$E13*$B13*H$5</f>
        <v>0</v>
      </c>
      <c r="I13" s="72" t="n">
        <f aca="false">+$E13*$B13*I$5</f>
        <v>0</v>
      </c>
      <c r="J13" s="72" t="n">
        <f aca="false">+$E13*$B13*J$5</f>
        <v>0</v>
      </c>
      <c r="K13" s="72" t="n">
        <f aca="false">+$E13*$B13*K$5</f>
        <v>0</v>
      </c>
      <c r="L13" s="72" t="n">
        <f aca="false">+$E13*$B13*L$5</f>
        <v>0</v>
      </c>
      <c r="M13" s="72" t="n">
        <f aca="false">+$E13*$B13*M$5</f>
        <v>0</v>
      </c>
      <c r="N13" s="72" t="n">
        <f aca="false">+$E13*$B13*N$5</f>
        <v>0</v>
      </c>
      <c r="O13" s="72" t="n">
        <f aca="false">+$E13*$B13*O$5</f>
        <v>0</v>
      </c>
      <c r="P13" s="72" t="n">
        <f aca="false">+$E13*$B13*P$5</f>
        <v>0</v>
      </c>
      <c r="Q13" s="72" t="n">
        <f aca="false">+$E13*$B13*Q$5</f>
        <v>0</v>
      </c>
      <c r="R13" s="72" t="n">
        <f aca="false">+$E13*$B13*R$5</f>
        <v>0</v>
      </c>
      <c r="S13" s="72" t="n">
        <f aca="false">+$E13*$B13*S$5</f>
        <v>0</v>
      </c>
      <c r="T13" s="72" t="n">
        <f aca="false">+$E13*$B13*T$5</f>
        <v>0</v>
      </c>
      <c r="U13" s="72" t="n">
        <f aca="false">+$E13*$B13*U$5</f>
        <v>0</v>
      </c>
      <c r="V13" s="72" t="n">
        <f aca="false">+$E13*$B13*V$5</f>
        <v>0</v>
      </c>
      <c r="W13" s="72" t="n">
        <f aca="false">+$E13*$B13*W$5</f>
        <v>0</v>
      </c>
      <c r="X13" s="72" t="n">
        <f aca="false">+$E13*$B13*X$5</f>
        <v>0</v>
      </c>
      <c r="Y13" s="72" t="n">
        <f aca="false">+$E13*$B13*Y$5</f>
        <v>0</v>
      </c>
      <c r="Z13" s="72" t="n">
        <f aca="false">+$E13*$B13*Z$5</f>
        <v>0</v>
      </c>
      <c r="AA13" s="72" t="n">
        <f aca="false">+$E13*$B13*AA$5</f>
        <v>0</v>
      </c>
      <c r="AB13" s="72" t="n">
        <f aca="false">+$E13*$B13*AB$5</f>
        <v>0</v>
      </c>
      <c r="AC13" s="72" t="n">
        <f aca="false">+$E13*$B13*AC$5</f>
        <v>0</v>
      </c>
      <c r="AD13" s="72" t="n">
        <f aca="false">+$E13*$B13*AD$5</f>
        <v>0</v>
      </c>
      <c r="AE13" s="72" t="n">
        <f aca="false">+$E13*$B13*AE$5</f>
        <v>0</v>
      </c>
      <c r="AF13" s="72" t="n">
        <f aca="false">+$E13*$B13*AF$5</f>
        <v>0</v>
      </c>
      <c r="AG13" s="72" t="n">
        <f aca="false">+$E13*$B13*AG$5</f>
        <v>0</v>
      </c>
      <c r="AH13" s="72" t="n">
        <f aca="false">+$E13*$B13*AH$5</f>
        <v>0</v>
      </c>
      <c r="AI13" s="72" t="n">
        <f aca="false">+$E13*$B13*AI$5</f>
        <v>0</v>
      </c>
      <c r="AJ13" s="72" t="n">
        <f aca="false">+$E13*$B13*AJ$5</f>
        <v>0</v>
      </c>
      <c r="AK13" s="72" t="n">
        <f aca="false">+$E13*$B13*AK$5</f>
        <v>0</v>
      </c>
      <c r="AL13" s="72" t="n">
        <f aca="false">+$E13*$B13*AL$5</f>
        <v>0</v>
      </c>
      <c r="AM13" s="72" t="n">
        <f aca="false">+$E13*$B13*AM$5</f>
        <v>0</v>
      </c>
      <c r="AN13" s="72" t="n">
        <f aca="false">+$E13*$B13*AN$5</f>
        <v>0</v>
      </c>
      <c r="AO13" s="72" t="n">
        <f aca="false">+$E13*$B13*AO$5</f>
        <v>0</v>
      </c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</row>
    <row r="14" customFormat="false" ht="12.75" hidden="false" customHeight="false" outlineLevel="0" collapsed="false">
      <c r="A14" s="73"/>
      <c r="B14" s="69"/>
      <c r="C14" s="70"/>
      <c r="D14" s="71"/>
      <c r="E14" s="62"/>
      <c r="F14" s="72" t="n">
        <f aca="false">+$E14*$B14*F$5</f>
        <v>0</v>
      </c>
      <c r="G14" s="72" t="n">
        <f aca="false">+$E14*$B14*G$5</f>
        <v>0</v>
      </c>
      <c r="H14" s="72" t="n">
        <f aca="false">+$E14*$B14*H$5</f>
        <v>0</v>
      </c>
      <c r="I14" s="72" t="n">
        <f aca="false">+$E14*$B14*I$5</f>
        <v>0</v>
      </c>
      <c r="J14" s="72" t="n">
        <f aca="false">+$E14*$B14*J$5</f>
        <v>0</v>
      </c>
      <c r="K14" s="72" t="n">
        <f aca="false">+$E14*$B14*K$5</f>
        <v>0</v>
      </c>
      <c r="L14" s="72" t="n">
        <f aca="false">+$E14*$B14*L$5</f>
        <v>0</v>
      </c>
      <c r="M14" s="72" t="n">
        <f aca="false">+$E14*$B14*M$5</f>
        <v>0</v>
      </c>
      <c r="N14" s="72" t="n">
        <f aca="false">+$E14*$B14*N$5</f>
        <v>0</v>
      </c>
      <c r="O14" s="72" t="n">
        <f aca="false">+$E14*$B14*O$5</f>
        <v>0</v>
      </c>
      <c r="P14" s="72" t="n">
        <f aca="false">+$E14*$B14*P$5</f>
        <v>0</v>
      </c>
      <c r="Q14" s="72" t="n">
        <f aca="false">+$E14*$B14*Q$5</f>
        <v>0</v>
      </c>
      <c r="R14" s="72" t="n">
        <f aca="false">+$E14*$B14*R$5</f>
        <v>0</v>
      </c>
      <c r="S14" s="72" t="n">
        <f aca="false">+$E14*$B14*S$5</f>
        <v>0</v>
      </c>
      <c r="T14" s="72" t="n">
        <f aca="false">+$E14*$B14*T$5</f>
        <v>0</v>
      </c>
      <c r="U14" s="72" t="n">
        <f aca="false">+$E14*$B14*U$5</f>
        <v>0</v>
      </c>
      <c r="V14" s="72" t="n">
        <f aca="false">+$E14*$B14*V$5</f>
        <v>0</v>
      </c>
      <c r="W14" s="72" t="n">
        <f aca="false">+$E14*$B14*W$5</f>
        <v>0</v>
      </c>
      <c r="X14" s="72" t="n">
        <f aca="false">+$E14*$B14*X$5</f>
        <v>0</v>
      </c>
      <c r="Y14" s="72" t="n">
        <f aca="false">+$E14*$B14*Y$5</f>
        <v>0</v>
      </c>
      <c r="Z14" s="72" t="n">
        <f aca="false">+$E14*$B14*Z$5</f>
        <v>0</v>
      </c>
      <c r="AA14" s="72" t="n">
        <f aca="false">+$E14*$B14*AA$5</f>
        <v>0</v>
      </c>
      <c r="AB14" s="72" t="n">
        <f aca="false">+$E14*$B14*AB$5</f>
        <v>0</v>
      </c>
      <c r="AC14" s="72" t="n">
        <f aca="false">+$E14*$B14*AC$5</f>
        <v>0</v>
      </c>
      <c r="AD14" s="72" t="n">
        <f aca="false">+$E14*$B14*AD$5</f>
        <v>0</v>
      </c>
      <c r="AE14" s="72" t="n">
        <f aca="false">+$E14*$B14*AE$5</f>
        <v>0</v>
      </c>
      <c r="AF14" s="72" t="n">
        <f aca="false">+$E14*$B14*AF$5</f>
        <v>0</v>
      </c>
      <c r="AG14" s="72" t="n">
        <f aca="false">+$E14*$B14*AG$5</f>
        <v>0</v>
      </c>
      <c r="AH14" s="72" t="n">
        <f aca="false">+$E14*$B14*AH$5</f>
        <v>0</v>
      </c>
      <c r="AI14" s="72" t="n">
        <f aca="false">+$E14*$B14*AI$5</f>
        <v>0</v>
      </c>
      <c r="AJ14" s="72" t="n">
        <f aca="false">+$E14*$B14*AJ$5</f>
        <v>0</v>
      </c>
      <c r="AK14" s="72" t="n">
        <f aca="false">+$E14*$B14*AK$5</f>
        <v>0</v>
      </c>
      <c r="AL14" s="72" t="n">
        <f aca="false">+$E14*$B14*AL$5</f>
        <v>0</v>
      </c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</row>
    <row r="15" customFormat="false" ht="12.75" hidden="false" customHeight="false" outlineLevel="0" collapsed="false">
      <c r="A15" s="73"/>
      <c r="B15" s="69"/>
      <c r="C15" s="70"/>
      <c r="D15" s="71"/>
      <c r="E15" s="62"/>
      <c r="F15" s="72" t="n">
        <f aca="false">+$E15*$B15*F$5</f>
        <v>0</v>
      </c>
      <c r="G15" s="72" t="n">
        <f aca="false">+$E15*$B15*G$5</f>
        <v>0</v>
      </c>
      <c r="H15" s="72" t="n">
        <f aca="false">+$E15*$B15*H$5</f>
        <v>0</v>
      </c>
      <c r="I15" s="72" t="n">
        <f aca="false">+$E15*$B15*I$5</f>
        <v>0</v>
      </c>
      <c r="J15" s="72" t="n">
        <f aca="false">+$E15*$B15*J$5</f>
        <v>0</v>
      </c>
      <c r="K15" s="72" t="n">
        <f aca="false">+$E15*$B15*K$5</f>
        <v>0</v>
      </c>
      <c r="L15" s="72" t="n">
        <f aca="false">+$E15*$B15*L$5</f>
        <v>0</v>
      </c>
      <c r="M15" s="72" t="n">
        <f aca="false">+$E15*$B15*M$5</f>
        <v>0</v>
      </c>
      <c r="N15" s="72" t="n">
        <f aca="false">+$E15*$B15*N$5</f>
        <v>0</v>
      </c>
      <c r="O15" s="72" t="n">
        <f aca="false">+$E15*$B15*O$5</f>
        <v>0</v>
      </c>
      <c r="P15" s="72" t="n">
        <f aca="false">+$E15*$B15*P$5</f>
        <v>0</v>
      </c>
      <c r="Q15" s="72" t="n">
        <f aca="false">+$E15*$B15*Q$5</f>
        <v>0</v>
      </c>
      <c r="R15" s="72" t="n">
        <f aca="false">+$E15*$B15*R$5</f>
        <v>0</v>
      </c>
      <c r="S15" s="72" t="n">
        <f aca="false">+$E15*$B15*S$5</f>
        <v>0</v>
      </c>
      <c r="T15" s="72" t="n">
        <f aca="false">+$E15*$B15*T$5</f>
        <v>0</v>
      </c>
      <c r="U15" s="72" t="n">
        <f aca="false">+$E15*$B15*U$5</f>
        <v>0</v>
      </c>
      <c r="V15" s="72" t="n">
        <f aca="false">+$E15*$B15*V$5</f>
        <v>0</v>
      </c>
      <c r="W15" s="72" t="n">
        <f aca="false">+$E15*$B15*W$5</f>
        <v>0</v>
      </c>
      <c r="X15" s="72" t="n">
        <f aca="false">+$E15*$B15*X$5</f>
        <v>0</v>
      </c>
      <c r="Y15" s="72" t="n">
        <f aca="false">+$E15*$B15*Y$5</f>
        <v>0</v>
      </c>
      <c r="Z15" s="72" t="n">
        <f aca="false">+$E15*$B15*Z$5</f>
        <v>0</v>
      </c>
      <c r="AA15" s="72" t="n">
        <f aca="false">+$E15*$B15*AA$5</f>
        <v>0</v>
      </c>
      <c r="AB15" s="72" t="n">
        <f aca="false">+$E15*$B15*AB$5</f>
        <v>0</v>
      </c>
      <c r="AC15" s="72" t="n">
        <f aca="false">+$E15*$B15*AC$5</f>
        <v>0</v>
      </c>
      <c r="AD15" s="72" t="n">
        <f aca="false">+$E15*$B15*AD$5</f>
        <v>0</v>
      </c>
      <c r="AE15" s="72" t="n">
        <f aca="false">+$E15*$B15*AE$5</f>
        <v>0</v>
      </c>
      <c r="AF15" s="72" t="n">
        <f aca="false">+$E15*$B15*AF$5</f>
        <v>0</v>
      </c>
      <c r="AG15" s="72" t="n">
        <f aca="false">+$E15*$B15*AG$5</f>
        <v>0</v>
      </c>
      <c r="AH15" s="72" t="n">
        <f aca="false">+$E15*$B15*AH$5</f>
        <v>0</v>
      </c>
      <c r="AI15" s="72" t="n">
        <f aca="false">+$E15*$B15*AI$5</f>
        <v>0</v>
      </c>
      <c r="AJ15" s="72" t="n">
        <f aca="false">+$E15*$B15*AJ$5</f>
        <v>0</v>
      </c>
      <c r="AK15" s="72" t="n">
        <f aca="false">+$E15*$B15*AK$5</f>
        <v>0</v>
      </c>
      <c r="AL15" s="72" t="n">
        <f aca="false">+$E15*$B15*AL$5</f>
        <v>0</v>
      </c>
      <c r="AM15" s="72" t="n">
        <f aca="false">+$E15*$B15*AM$5</f>
        <v>0</v>
      </c>
      <c r="AN15" s="72" t="n">
        <f aca="false">+$E15*$B15*AN$5</f>
        <v>0</v>
      </c>
      <c r="AO15" s="72" t="n">
        <f aca="false">+$E15*$B15*AO$5</f>
        <v>0</v>
      </c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</row>
    <row r="16" customFormat="false" ht="12.75" hidden="false" customHeight="false" outlineLevel="0" collapsed="false">
      <c r="A16" s="73"/>
      <c r="B16" s="69"/>
      <c r="C16" s="70"/>
      <c r="D16" s="71"/>
      <c r="E16" s="62"/>
      <c r="F16" s="72" t="n">
        <f aca="false">+$E16*$B16*F$5</f>
        <v>0</v>
      </c>
      <c r="G16" s="72" t="n">
        <f aca="false">+$E16*$B16*G$5</f>
        <v>0</v>
      </c>
      <c r="H16" s="72" t="n">
        <f aca="false">+$E16*$B16*H$5</f>
        <v>0</v>
      </c>
      <c r="I16" s="72" t="n">
        <f aca="false">+$E16*$B16*I$5</f>
        <v>0</v>
      </c>
      <c r="J16" s="72" t="n">
        <f aca="false">+$E16*$B16*J$5</f>
        <v>0</v>
      </c>
      <c r="K16" s="72" t="n">
        <f aca="false">+$E16*$B16*K$5</f>
        <v>0</v>
      </c>
      <c r="L16" s="72" t="n">
        <f aca="false">+$E16*$B16*L$5</f>
        <v>0</v>
      </c>
      <c r="M16" s="72" t="n">
        <f aca="false">+$E16*$B16*M$5</f>
        <v>0</v>
      </c>
      <c r="N16" s="72" t="n">
        <f aca="false">+$E16*$B16*N$5</f>
        <v>0</v>
      </c>
      <c r="O16" s="72" t="n">
        <f aca="false">+$E16*$B16*O$5</f>
        <v>0</v>
      </c>
      <c r="P16" s="72" t="n">
        <f aca="false">+$E16*$B16*P$5</f>
        <v>0</v>
      </c>
      <c r="Q16" s="72" t="n">
        <f aca="false">+$E16*$B16*Q$5</f>
        <v>0</v>
      </c>
      <c r="R16" s="72" t="n">
        <f aca="false">+$E16*$B16*R$5</f>
        <v>0</v>
      </c>
      <c r="S16" s="72" t="n">
        <f aca="false">+$E16*$B16*S$5</f>
        <v>0</v>
      </c>
      <c r="T16" s="72" t="n">
        <f aca="false">+$E16*$B16*T$5</f>
        <v>0</v>
      </c>
      <c r="U16" s="72" t="n">
        <f aca="false">+$E16*$B16*U$5</f>
        <v>0</v>
      </c>
      <c r="V16" s="72" t="n">
        <f aca="false">+$E16*$B16*V$5</f>
        <v>0</v>
      </c>
      <c r="W16" s="72" t="n">
        <f aca="false">+$E16*$B16*W$5</f>
        <v>0</v>
      </c>
      <c r="X16" s="72" t="n">
        <f aca="false">+$E16*$B16*X$5</f>
        <v>0</v>
      </c>
      <c r="Y16" s="72" t="n">
        <f aca="false">+$E16*$B16*Y$5</f>
        <v>0</v>
      </c>
      <c r="Z16" s="72" t="n">
        <f aca="false">+$E16*$B16*Z$5</f>
        <v>0</v>
      </c>
      <c r="AA16" s="72" t="n">
        <f aca="false">+$E16*$B16*AA$5</f>
        <v>0</v>
      </c>
      <c r="AB16" s="72" t="n">
        <f aca="false">+$E16*$B16*AB$5</f>
        <v>0</v>
      </c>
      <c r="AC16" s="72" t="n">
        <f aca="false">+$E16*$B16*AC$5</f>
        <v>0</v>
      </c>
      <c r="AD16" s="72" t="n">
        <f aca="false">+$E16*$B16*AD$5</f>
        <v>0</v>
      </c>
      <c r="AE16" s="72" t="n">
        <f aca="false">+$E16*$B16*AE$5</f>
        <v>0</v>
      </c>
      <c r="AF16" s="72" t="n">
        <f aca="false">+$E16*$B16*AF$5</f>
        <v>0</v>
      </c>
      <c r="AG16" s="72" t="n">
        <f aca="false">+$E16*$B16*AG$5</f>
        <v>0</v>
      </c>
      <c r="AH16" s="72" t="n">
        <f aca="false">+$E16*$B16*AH$5</f>
        <v>0</v>
      </c>
      <c r="AI16" s="72" t="n">
        <f aca="false">+$E16*$B16*AI$5</f>
        <v>0</v>
      </c>
      <c r="AJ16" s="72" t="n">
        <f aca="false">+$E16*$B16*AJ$5</f>
        <v>0</v>
      </c>
      <c r="AK16" s="72" t="n">
        <f aca="false">+$E16*$B16*AK$5</f>
        <v>0</v>
      </c>
      <c r="AL16" s="72" t="n">
        <f aca="false">+$E16*$B16*AL$5</f>
        <v>0</v>
      </c>
      <c r="AM16" s="72" t="n">
        <f aca="false">+$E16*$B16*AM$5</f>
        <v>0</v>
      </c>
      <c r="AN16" s="72" t="n">
        <f aca="false">+$E16*$B16*AN$5</f>
        <v>0</v>
      </c>
      <c r="AO16" s="72" t="n">
        <f aca="false">+$E16*$B16*AO$5</f>
        <v>0</v>
      </c>
      <c r="AP16" s="72" t="n">
        <f aca="false">+$E16*$B16*AP$5</f>
        <v>0</v>
      </c>
      <c r="AQ16" s="72" t="n">
        <f aca="false">+$E16*$B16*AQ$5</f>
        <v>0</v>
      </c>
      <c r="AR16" s="72" t="n">
        <f aca="false">+$E16*$B16*AR$5</f>
        <v>0</v>
      </c>
      <c r="AS16" s="72" t="n">
        <f aca="false">+$E16*$B16*AS$5</f>
        <v>0</v>
      </c>
      <c r="AT16" s="72" t="n">
        <f aca="false">+$E16*$B16*AT$5</f>
        <v>0</v>
      </c>
      <c r="AU16" s="72" t="n">
        <f aca="false">+$E16*$B16*AU$5</f>
        <v>0</v>
      </c>
      <c r="AV16" s="72" t="n">
        <f aca="false">+$E16*$B16*AV$5</f>
        <v>0</v>
      </c>
      <c r="AW16" s="72" t="n">
        <f aca="false">+$E16*$B16*AW$5</f>
        <v>0</v>
      </c>
      <c r="AX16" s="72" t="n">
        <f aca="false">+$E16*$B16*AX$5</f>
        <v>0</v>
      </c>
      <c r="AY16" s="72" t="n">
        <f aca="false">+$E16*$B16*AY$5</f>
        <v>0</v>
      </c>
      <c r="AZ16" s="72" t="n">
        <f aca="false">+$E16*$B16*AZ$5</f>
        <v>0</v>
      </c>
      <c r="BA16" s="72" t="n">
        <f aca="false">+$E16*$B16*BA$5</f>
        <v>0</v>
      </c>
      <c r="BB16" s="72" t="n">
        <f aca="false">+$E16*$B16*BB$5</f>
        <v>0</v>
      </c>
      <c r="BC16" s="72" t="n">
        <f aca="false">+$E16*$B16*BC$5</f>
        <v>0</v>
      </c>
      <c r="BD16" s="72" t="n">
        <f aca="false">+$E16*$B16*BD$5</f>
        <v>0</v>
      </c>
      <c r="BE16" s="72" t="n">
        <f aca="false">+$E16*$B16*BE$5</f>
        <v>0</v>
      </c>
      <c r="BF16" s="72" t="n">
        <f aca="false">+$E16*$B16*BF$5</f>
        <v>0</v>
      </c>
      <c r="BG16" s="72" t="n">
        <f aca="false">+$E16*$B16*BG$5</f>
        <v>0</v>
      </c>
      <c r="BH16" s="72" t="n">
        <f aca="false">+$E16*$B16*BH$5</f>
        <v>0</v>
      </c>
      <c r="BI16" s="72" t="n">
        <f aca="false">+$E16*$B16*BI$5</f>
        <v>0</v>
      </c>
      <c r="BJ16" s="72" t="n">
        <f aca="false">+$E16*$B16*BJ$5</f>
        <v>0</v>
      </c>
      <c r="BK16" s="72" t="n">
        <f aca="false">+$E16*$B16*BK$5</f>
        <v>0</v>
      </c>
      <c r="BL16" s="72" t="n">
        <f aca="false">+$E16*$B16*BL$5</f>
        <v>0</v>
      </c>
      <c r="BM16" s="72" t="n">
        <f aca="false">+$E16*$B16*BM$5</f>
        <v>0</v>
      </c>
      <c r="BN16" s="72" t="n">
        <f aca="false">+$E16*$B16*BN$5</f>
        <v>0</v>
      </c>
      <c r="BO16" s="72" t="n">
        <f aca="false">+$E16*$B16*BO$5</f>
        <v>0</v>
      </c>
      <c r="BP16" s="72" t="n">
        <f aca="false">+$E16*$B16*BP$5</f>
        <v>0</v>
      </c>
      <c r="BQ16" s="72" t="n">
        <f aca="false">+$E16*$B16*BQ$5</f>
        <v>0</v>
      </c>
      <c r="BR16" s="72" t="n">
        <f aca="false">+$E16*$B16*BR$5</f>
        <v>0</v>
      </c>
      <c r="BS16" s="72" t="n">
        <f aca="false">+$E16*$B16*BS$5</f>
        <v>0</v>
      </c>
      <c r="BT16" s="72" t="n">
        <f aca="false">+$E16*$B16*BT$5</f>
        <v>0</v>
      </c>
      <c r="BU16" s="72" t="n">
        <f aca="false">+$E16*$B16*BU$5</f>
        <v>0</v>
      </c>
      <c r="BV16" s="72" t="n">
        <f aca="false">+$E16*$B16*BV$5</f>
        <v>0</v>
      </c>
      <c r="BW16" s="72" t="n">
        <f aca="false">+$E16*$B16*BW$5</f>
        <v>0</v>
      </c>
      <c r="BX16" s="72" t="n">
        <f aca="false">+$E16*$B16*BX$5</f>
        <v>0</v>
      </c>
      <c r="BY16" s="72" t="n">
        <f aca="false">+$E16*$B16*BY$5</f>
        <v>0</v>
      </c>
      <c r="BZ16" s="72" t="n">
        <f aca="false">+$E16*$B16*BZ$5</f>
        <v>0</v>
      </c>
      <c r="CA16" s="72" t="n">
        <f aca="false">+$E16*$B16*CA$5</f>
        <v>0</v>
      </c>
      <c r="CB16" s="72" t="n">
        <f aca="false">+$E16*$B16*CB$5</f>
        <v>0</v>
      </c>
      <c r="CC16" s="72" t="n">
        <f aca="false">+$E16*$B16*CC$5</f>
        <v>0</v>
      </c>
      <c r="CD16" s="72" t="n">
        <f aca="false">+$E16*$B16*CD$5</f>
        <v>0</v>
      </c>
      <c r="CE16" s="72" t="n">
        <f aca="false">+$E16*$B16*CE$5</f>
        <v>0</v>
      </c>
      <c r="CF16" s="72" t="n">
        <f aca="false">+$E16*$B16*CF$5</f>
        <v>0</v>
      </c>
      <c r="CG16" s="72" t="n">
        <f aca="false">+$E16*$B16*CG$5</f>
        <v>0</v>
      </c>
      <c r="CH16" s="72" t="n">
        <f aca="false">+$E16*$B16*CH$5</f>
        <v>0</v>
      </c>
      <c r="CI16" s="72" t="n">
        <f aca="false">+$E16*$B16*CI$5</f>
        <v>0</v>
      </c>
      <c r="CJ16" s="72" t="n">
        <f aca="false">+$E16*$B16*CJ$5</f>
        <v>0</v>
      </c>
      <c r="CK16" s="72" t="n">
        <f aca="false">+$E16*$B16*CK$5</f>
        <v>0</v>
      </c>
    </row>
    <row r="17" customFormat="false" ht="12.75" hidden="false" customHeight="false" outlineLevel="0" collapsed="false">
      <c r="A17" s="73"/>
      <c r="B17" s="69"/>
      <c r="C17" s="70"/>
      <c r="D17" s="71"/>
      <c r="E17" s="62"/>
      <c r="F17" s="72" t="n">
        <f aca="false">+$E17*$B17*F$5</f>
        <v>0</v>
      </c>
      <c r="G17" s="72" t="n">
        <f aca="false">+$E17*$B17*G$5</f>
        <v>0</v>
      </c>
      <c r="H17" s="72" t="n">
        <f aca="false">+$E17*$B17*H$5</f>
        <v>0</v>
      </c>
      <c r="I17" s="72" t="n">
        <f aca="false">+$E17*$B17*I$5</f>
        <v>0</v>
      </c>
      <c r="J17" s="72" t="n">
        <f aca="false">+$E17*$B17*J$5</f>
        <v>0</v>
      </c>
      <c r="K17" s="72" t="n">
        <f aca="false">+$E17*$B17*K$5</f>
        <v>0</v>
      </c>
      <c r="L17" s="72" t="n">
        <f aca="false">+$E17*$B17*L$5</f>
        <v>0</v>
      </c>
      <c r="M17" s="72" t="n">
        <f aca="false">+$E17*$B17*M$5</f>
        <v>0</v>
      </c>
      <c r="N17" s="72" t="n">
        <f aca="false">+$E17*$B17*N$5</f>
        <v>0</v>
      </c>
      <c r="O17" s="72" t="n">
        <f aca="false">+$E17*$B17*O$5</f>
        <v>0</v>
      </c>
      <c r="P17" s="72" t="n">
        <f aca="false">+$E17*$B17*P$5</f>
        <v>0</v>
      </c>
      <c r="Q17" s="72" t="n">
        <f aca="false">+$E17*$B17*Q$5</f>
        <v>0</v>
      </c>
      <c r="R17" s="72" t="n">
        <f aca="false">+$E17*$B17*R$5</f>
        <v>0</v>
      </c>
      <c r="S17" s="72" t="n">
        <f aca="false">+$E17*$B17*S$5</f>
        <v>0</v>
      </c>
      <c r="T17" s="72" t="n">
        <f aca="false">+$E17*$B17*T$5</f>
        <v>0</v>
      </c>
      <c r="U17" s="72" t="n">
        <f aca="false">+$E17*$B17*U$5</f>
        <v>0</v>
      </c>
      <c r="V17" s="72" t="n">
        <f aca="false">+$E17*$B17*V$5</f>
        <v>0</v>
      </c>
      <c r="W17" s="72" t="n">
        <f aca="false">+$E17*$B17*W$5</f>
        <v>0</v>
      </c>
      <c r="X17" s="72" t="n">
        <f aca="false">+$E17*$B17*X$5</f>
        <v>0</v>
      </c>
      <c r="Y17" s="72" t="n">
        <f aca="false">+$E17*$B17*Y$5</f>
        <v>0</v>
      </c>
      <c r="Z17" s="72" t="n">
        <f aca="false">+$E17*$B17*Z$5</f>
        <v>0</v>
      </c>
      <c r="AA17" s="72" t="n">
        <f aca="false">+$E17*$B17*AA$5</f>
        <v>0</v>
      </c>
      <c r="AB17" s="72" t="n">
        <f aca="false">+$E17*$B17*AB$5</f>
        <v>0</v>
      </c>
      <c r="AC17" s="72" t="n">
        <f aca="false">+$E17*$B17*AC$5</f>
        <v>0</v>
      </c>
    </row>
    <row r="18" customFormat="false" ht="12.75" hidden="false" customHeight="false" outlineLevel="0" collapsed="false">
      <c r="A18" s="73"/>
      <c r="B18" s="69"/>
      <c r="C18" s="70"/>
      <c r="D18" s="71"/>
      <c r="E18" s="62"/>
      <c r="F18" s="72" t="n">
        <f aca="false">+$E18*$B18*F$5</f>
        <v>0</v>
      </c>
      <c r="G18" s="72" t="n">
        <f aca="false">+$E18*$B18*G$5</f>
        <v>0</v>
      </c>
      <c r="H18" s="72" t="n">
        <f aca="false">+$E18*$B18*H$5</f>
        <v>0</v>
      </c>
      <c r="I18" s="72" t="n">
        <f aca="false">+$E18*$B18*I$5</f>
        <v>0</v>
      </c>
      <c r="J18" s="72" t="n">
        <f aca="false">+$E18*$B18*J$5</f>
        <v>0</v>
      </c>
      <c r="K18" s="72" t="n">
        <f aca="false">+$E18*$B18*K$5</f>
        <v>0</v>
      </c>
      <c r="L18" s="72" t="n">
        <f aca="false">+$E18*$B18*L$5</f>
        <v>0</v>
      </c>
      <c r="M18" s="72" t="n">
        <f aca="false">+$E18*$B18*M$5</f>
        <v>0</v>
      </c>
      <c r="N18" s="72" t="n">
        <f aca="false">+$E18*$B18*N$5</f>
        <v>0</v>
      </c>
      <c r="O18" s="72" t="n">
        <f aca="false">+$E18*$B18*O$5</f>
        <v>0</v>
      </c>
      <c r="P18" s="72" t="n">
        <f aca="false">+$E18*$B18*P$5</f>
        <v>0</v>
      </c>
      <c r="Q18" s="72" t="n">
        <f aca="false">+$E18*$B18*Q$5</f>
        <v>0</v>
      </c>
      <c r="R18" s="72" t="n">
        <f aca="false">+$E18*$B18*R$5</f>
        <v>0</v>
      </c>
      <c r="S18" s="72" t="n">
        <f aca="false">+$E18*$B18*S$5</f>
        <v>0</v>
      </c>
      <c r="T18" s="72" t="n">
        <f aca="false">+$E18*$B18*T$5</f>
        <v>0</v>
      </c>
      <c r="U18" s="72" t="n">
        <f aca="false">+$E18*$B18*U$5</f>
        <v>0</v>
      </c>
      <c r="V18" s="72" t="n">
        <f aca="false">+$E18*$B18*V$5</f>
        <v>0</v>
      </c>
      <c r="W18" s="72" t="n">
        <f aca="false">+$E18*$B18*W$5</f>
        <v>0</v>
      </c>
      <c r="X18" s="72" t="n">
        <f aca="false">+$E18*$B18*X$5</f>
        <v>0</v>
      </c>
      <c r="Y18" s="72" t="n">
        <f aca="false">+$E18*$B18*Y$5</f>
        <v>0</v>
      </c>
      <c r="Z18" s="72" t="n">
        <f aca="false">+$E18*$B18*Z$5</f>
        <v>0</v>
      </c>
      <c r="AA18" s="72" t="n">
        <f aca="false">+$E18*$B18*AA$5</f>
        <v>0</v>
      </c>
      <c r="AB18" s="72" t="n">
        <f aca="false">+$E18*$B18*AB$5</f>
        <v>0</v>
      </c>
      <c r="AC18" s="72" t="n">
        <f aca="false">+$E18*$B18*AC$5</f>
        <v>0</v>
      </c>
      <c r="AD18" s="72" t="n">
        <f aca="false">+$E18*$B18*AD$5</f>
        <v>0</v>
      </c>
      <c r="AE18" s="72" t="n">
        <f aca="false">+$E18*$B18*AE$5</f>
        <v>0</v>
      </c>
      <c r="AF18" s="72" t="n">
        <f aca="false">+$E18*$B18*AF$5</f>
        <v>0</v>
      </c>
      <c r="AG18" s="72" t="n">
        <f aca="false">+$E18*$B18*AG$5</f>
        <v>0</v>
      </c>
      <c r="AH18" s="72" t="n">
        <f aca="false">+$E18*$B18*AH$5</f>
        <v>0</v>
      </c>
      <c r="AI18" s="72" t="n">
        <f aca="false">+$E18*$B18*AI$5</f>
        <v>0</v>
      </c>
      <c r="AJ18" s="72" t="n">
        <f aca="false">+$E18*$B18*AJ$5</f>
        <v>0</v>
      </c>
      <c r="AK18" s="72" t="n">
        <f aca="false">+$E18*$B18*AK$5</f>
        <v>0</v>
      </c>
      <c r="AL18" s="72" t="n">
        <f aca="false">+$E18*$B18*AL$5</f>
        <v>0</v>
      </c>
      <c r="AM18" s="72" t="n">
        <f aca="false">+$E18*$B18*AM$5</f>
        <v>0</v>
      </c>
      <c r="AN18" s="72" t="n">
        <f aca="false">+$E18*$B18*AN$5</f>
        <v>0</v>
      </c>
      <c r="AO18" s="72" t="n">
        <f aca="false">+$E18*$B18*AO$5</f>
        <v>0</v>
      </c>
      <c r="AP18" s="72" t="n">
        <f aca="false">+$E18*$B18*AP$5</f>
        <v>0</v>
      </c>
      <c r="AQ18" s="72" t="n">
        <f aca="false">+$E18*$B18*AQ$5</f>
        <v>0</v>
      </c>
      <c r="AR18" s="72" t="n">
        <f aca="false">+$E18*$B18*AR$5</f>
        <v>0</v>
      </c>
      <c r="AS18" s="72" t="n">
        <f aca="false">+$E18*$B18*AS$5</f>
        <v>0</v>
      </c>
      <c r="AT18" s="72" t="n">
        <f aca="false">+$E18*$B18*AT$5</f>
        <v>0</v>
      </c>
      <c r="AU18" s="72" t="n">
        <f aca="false">+$E18*$B18*AU$5</f>
        <v>0</v>
      </c>
      <c r="AV18" s="72" t="n">
        <f aca="false">+$E18*$B18*AV$5</f>
        <v>0</v>
      </c>
      <c r="AW18" s="72" t="n">
        <f aca="false">+$E18*$B18*AW$5</f>
        <v>0</v>
      </c>
      <c r="AX18" s="72" t="n">
        <f aca="false">+$E18*$B18*AX$5</f>
        <v>0</v>
      </c>
      <c r="AY18" s="72" t="n">
        <f aca="false">+$E18*$B18*AY$5</f>
        <v>0</v>
      </c>
      <c r="AZ18" s="72" t="n">
        <f aca="false">+$E18*$B18*AZ$5</f>
        <v>0</v>
      </c>
      <c r="BA18" s="72" t="n">
        <f aca="false">+$E18*$B18*BA$5</f>
        <v>0</v>
      </c>
      <c r="BB18" s="72" t="n">
        <f aca="false">+$E18*$B18*BB$5</f>
        <v>0</v>
      </c>
      <c r="BC18" s="72" t="n">
        <f aca="false">+$E18*$B18*BC$5</f>
        <v>0</v>
      </c>
      <c r="BD18" s="72" t="n">
        <f aca="false">+$E18*$B18*BD$5</f>
        <v>0</v>
      </c>
      <c r="BE18" s="72" t="n">
        <f aca="false">+$E18*$B18*BE$5</f>
        <v>0</v>
      </c>
      <c r="BF18" s="72" t="n">
        <f aca="false">+$E18*$B18*BF$5</f>
        <v>0</v>
      </c>
      <c r="BG18" s="72" t="n">
        <f aca="false">+$E18*$B18*BG$5</f>
        <v>0</v>
      </c>
      <c r="BH18" s="72" t="n">
        <f aca="false">+$E18*$B18*BH$5</f>
        <v>0</v>
      </c>
      <c r="BI18" s="72" t="n">
        <f aca="false">+$E18*$B18*BI$5</f>
        <v>0</v>
      </c>
      <c r="BJ18" s="72" t="n">
        <f aca="false">+$E18*$B18*BJ$5</f>
        <v>0</v>
      </c>
      <c r="BK18" s="72" t="n">
        <f aca="false">+$E18*$B18*BK$5</f>
        <v>0</v>
      </c>
      <c r="BL18" s="72" t="n">
        <f aca="false">+$E18*$B18*BL$5</f>
        <v>0</v>
      </c>
      <c r="BM18" s="72" t="n">
        <f aca="false">+$E18*$B18*BM$5</f>
        <v>0</v>
      </c>
      <c r="BN18" s="72" t="n">
        <f aca="false">+$E18*$B18*BN$5</f>
        <v>0</v>
      </c>
      <c r="BO18" s="72" t="n">
        <f aca="false">+$E18*$B18*BO$5</f>
        <v>0</v>
      </c>
      <c r="BP18" s="72" t="n">
        <f aca="false">+$E18*$B18*BP$5</f>
        <v>0</v>
      </c>
      <c r="BQ18" s="72" t="n">
        <f aca="false">+$E18*$B18*BQ$5</f>
        <v>0</v>
      </c>
      <c r="BR18" s="72" t="n">
        <f aca="false">+$E18*$B18*BR$5</f>
        <v>0</v>
      </c>
      <c r="BS18" s="72" t="n">
        <f aca="false">+$E18*$B18*BS$5</f>
        <v>0</v>
      </c>
      <c r="BT18" s="72" t="n">
        <f aca="false">+$E18*$B18*BT$5</f>
        <v>0</v>
      </c>
      <c r="BU18" s="72" t="n">
        <f aca="false">+$E18*$B18*BU$5</f>
        <v>0</v>
      </c>
      <c r="BV18" s="72" t="n">
        <f aca="false">+$E18*$B18*BV$5</f>
        <v>0</v>
      </c>
      <c r="BW18" s="72" t="n">
        <f aca="false">+$E18*$B18*BW$5</f>
        <v>0</v>
      </c>
      <c r="BX18" s="72" t="n">
        <f aca="false">+$E18*$B18*BX$5</f>
        <v>0</v>
      </c>
      <c r="BY18" s="72" t="n">
        <f aca="false">+$E18*$B18*BY$5</f>
        <v>0</v>
      </c>
      <c r="BZ18" s="72" t="n">
        <f aca="false">+$E18*$B18*BZ$5</f>
        <v>0</v>
      </c>
      <c r="CA18" s="72" t="n">
        <f aca="false">+$E18*$B18*CA$5</f>
        <v>0</v>
      </c>
      <c r="CB18" s="72" t="n">
        <f aca="false">+$E18*$B18*CB$5</f>
        <v>0</v>
      </c>
      <c r="CC18" s="72" t="n">
        <f aca="false">+$E18*$B18*CC$5</f>
        <v>0</v>
      </c>
      <c r="CD18" s="72" t="n">
        <f aca="false">+$E18*$B18*CD$5</f>
        <v>0</v>
      </c>
      <c r="CE18" s="72" t="n">
        <f aca="false">+$E18*$B18*CE$5</f>
        <v>0</v>
      </c>
      <c r="CF18" s="72" t="n">
        <f aca="false">+$E18*$B18*CF$5</f>
        <v>0</v>
      </c>
      <c r="CG18" s="72" t="n">
        <f aca="false">+$E18*$B18*CG$5</f>
        <v>0</v>
      </c>
      <c r="CH18" s="72" t="n">
        <f aca="false">+$E18*$B18*CH$5</f>
        <v>0</v>
      </c>
      <c r="CI18" s="72" t="n">
        <f aca="false">+$E18*$B18*CI$5</f>
        <v>0</v>
      </c>
      <c r="CJ18" s="72" t="n">
        <f aca="false">+$E18*$B18*CJ$5</f>
        <v>0</v>
      </c>
      <c r="CK18" s="72" t="n">
        <f aca="false">+$E18*$B18*CK$5</f>
        <v>0</v>
      </c>
      <c r="CL18" s="72" t="n">
        <f aca="false">+$E18*$B18*CL$5</f>
        <v>0</v>
      </c>
      <c r="CM18" s="72" t="n">
        <f aca="false">+$E18*$B18*CM$5</f>
        <v>0</v>
      </c>
      <c r="CN18" s="72" t="n">
        <f aca="false">+$E18*$B18*CN$5</f>
        <v>0</v>
      </c>
      <c r="CO18" s="72" t="n">
        <f aca="false">+$E18*$B18*CO$5</f>
        <v>0</v>
      </c>
      <c r="CP18" s="72" t="n">
        <f aca="false">+$E18*$B18*CP$5</f>
        <v>0</v>
      </c>
      <c r="CQ18" s="72" t="n">
        <f aca="false">+$E18*$B18*CQ$5</f>
        <v>0</v>
      </c>
      <c r="CR18" s="72" t="n">
        <f aca="false">+$E18*$B18*CR$5</f>
        <v>0</v>
      </c>
      <c r="CS18" s="72" t="n">
        <f aca="false">+$E18*$B18*CS$5</f>
        <v>0</v>
      </c>
      <c r="CT18" s="72" t="n">
        <f aca="false">+$E18*$B18*CT$5</f>
        <v>0</v>
      </c>
      <c r="CU18" s="72" t="n">
        <f aca="false">+$E18*$B18*CU$5</f>
        <v>0</v>
      </c>
      <c r="CV18" s="72" t="n">
        <f aca="false">+$E18*$B18*CV$5</f>
        <v>0</v>
      </c>
      <c r="CW18" s="72" t="n">
        <f aca="false">+$E18*$B18*CW$5</f>
        <v>0</v>
      </c>
      <c r="CX18" s="72" t="n">
        <f aca="false">+$E18*$B18*CX$5</f>
        <v>0</v>
      </c>
      <c r="CY18" s="72" t="n">
        <f aca="false">+$E18*$B18*CY$5</f>
        <v>0</v>
      </c>
      <c r="CZ18" s="72" t="n">
        <f aca="false">+$E18*$B18*CZ$5</f>
        <v>0</v>
      </c>
      <c r="DA18" s="72" t="n">
        <f aca="false">+$E18*$B18*DA$5</f>
        <v>0</v>
      </c>
      <c r="DB18" s="72" t="n">
        <f aca="false">+$E18*$B18*DB$5</f>
        <v>0</v>
      </c>
      <c r="DC18" s="72" t="n">
        <f aca="false">+$E18*$B18*DC$5</f>
        <v>0</v>
      </c>
      <c r="DD18" s="72" t="n">
        <f aca="false">+$E18*$B18*DD$5</f>
        <v>0</v>
      </c>
      <c r="DE18" s="72" t="n">
        <f aca="false">+$E18*$B18*DE$5</f>
        <v>0</v>
      </c>
      <c r="DF18" s="72" t="n">
        <f aca="false">+$E18*$B18*DF$5</f>
        <v>0</v>
      </c>
      <c r="DG18" s="72" t="n">
        <f aca="false">+$E18*$B18*DG$5</f>
        <v>0</v>
      </c>
      <c r="DH18" s="72" t="n">
        <f aca="false">+$E18*$B18*DH$5</f>
        <v>0</v>
      </c>
      <c r="DI18" s="72" t="n">
        <f aca="false">+$E18*$B18*DI$5</f>
        <v>0</v>
      </c>
      <c r="DJ18" s="72" t="n">
        <f aca="false">+$E18*$B18*DJ$5</f>
        <v>0</v>
      </c>
      <c r="DK18" s="72" t="n">
        <f aca="false">+$E18*$B18*DK$5</f>
        <v>0</v>
      </c>
      <c r="DL18" s="72" t="n">
        <f aca="false">+$E18*$B18*DL$5</f>
        <v>0</v>
      </c>
      <c r="DM18" s="72" t="n">
        <f aca="false">+$E18*$B18*DM$5</f>
        <v>0</v>
      </c>
      <c r="DN18" s="72" t="n">
        <f aca="false">+$E18*$B18*DN$5</f>
        <v>0</v>
      </c>
      <c r="DO18" s="72" t="n">
        <f aca="false">+$E18*$B18*DO$5</f>
        <v>0</v>
      </c>
      <c r="DP18" s="72" t="n">
        <f aca="false">+$E18*$B18*DP$5</f>
        <v>0</v>
      </c>
      <c r="DQ18" s="72" t="n">
        <f aca="false">+$E18*$B18*DQ$5</f>
        <v>0</v>
      </c>
      <c r="DR18" s="72" t="n">
        <f aca="false">+$E18*$B18*DR$5</f>
        <v>0</v>
      </c>
      <c r="DS18" s="72" t="n">
        <f aca="false">+$E18*$B18*DS$5</f>
        <v>0</v>
      </c>
      <c r="DT18" s="72" t="n">
        <f aca="false">+$E18*$B18*DT$5</f>
        <v>0</v>
      </c>
      <c r="DU18" s="72" t="n">
        <f aca="false">+$E18*$B18*DU$5</f>
        <v>0</v>
      </c>
      <c r="DV18" s="72" t="n">
        <f aca="false">+$E18*$B18*DV$5</f>
        <v>0</v>
      </c>
      <c r="DW18" s="72" t="n">
        <f aca="false">+$E18*$B18*DW$5</f>
        <v>0</v>
      </c>
      <c r="DX18" s="72" t="n">
        <f aca="false">+$E18*$B18*DX$5</f>
        <v>0</v>
      </c>
      <c r="DY18" s="72" t="n">
        <f aca="false">+$E18*$B18*DY$5</f>
        <v>0</v>
      </c>
      <c r="DZ18" s="72" t="n">
        <f aca="false">+$E18*$B18*DZ$5</f>
        <v>0</v>
      </c>
      <c r="EA18" s="72" t="n">
        <f aca="false">+$E18*$B18*EA$5</f>
        <v>0</v>
      </c>
      <c r="EB18" s="72" t="n">
        <f aca="false">+$E18*$B18*EB$5</f>
        <v>0</v>
      </c>
      <c r="EC18" s="72" t="n">
        <f aca="false">+$E18*$B18*EC$5</f>
        <v>0</v>
      </c>
      <c r="ED18" s="72" t="n">
        <f aca="false">+$E18*$B18*ED$5</f>
        <v>0</v>
      </c>
      <c r="EE18" s="72" t="n">
        <f aca="false">+$E18*$B18*EE$5</f>
        <v>0</v>
      </c>
      <c r="EF18" s="72" t="n">
        <f aca="false">+$E18*$B18*EF$5</f>
        <v>0</v>
      </c>
      <c r="EG18" s="72" t="n">
        <f aca="false">+$E18*$B18*EG$5</f>
        <v>0</v>
      </c>
      <c r="EH18" s="72" t="n">
        <f aca="false">+$E18*$B18*EH$5</f>
        <v>0</v>
      </c>
      <c r="EI18" s="72" t="n">
        <f aca="false">+$E18*$B18*EI$5</f>
        <v>0</v>
      </c>
      <c r="EJ18" s="72" t="n">
        <f aca="false">+$E18*$B18*EJ$5</f>
        <v>0</v>
      </c>
      <c r="EK18" s="72" t="n">
        <f aca="false">+$E18*$B18*EK$5</f>
        <v>0</v>
      </c>
      <c r="EL18" s="72" t="n">
        <f aca="false">+$E18*$B18*EL$5</f>
        <v>0</v>
      </c>
      <c r="EM18" s="72" t="n">
        <f aca="false">+$E18*$B18*EM$5</f>
        <v>0</v>
      </c>
      <c r="EN18" s="72" t="n">
        <f aca="false">+$E18*$B18*EN$5</f>
        <v>0</v>
      </c>
      <c r="EO18" s="72" t="n">
        <f aca="false">+$E18*$B18*EO$5</f>
        <v>0</v>
      </c>
      <c r="EP18" s="72" t="n">
        <f aca="false">+$E18*$B18*EP$5</f>
        <v>0</v>
      </c>
      <c r="EQ18" s="72" t="n">
        <f aca="false">+$E18*$B18*EQ$5</f>
        <v>0</v>
      </c>
      <c r="ER18" s="72" t="n">
        <f aca="false">+$E18*$B18*ER$5</f>
        <v>0</v>
      </c>
      <c r="ES18" s="72" t="n">
        <f aca="false">+$E18*$B18*ES$5</f>
        <v>0</v>
      </c>
      <c r="ET18" s="72" t="n">
        <f aca="false">+$E18*$B18*ET$5</f>
        <v>0</v>
      </c>
      <c r="EU18" s="72" t="n">
        <f aca="false">+$E18*$B18*EU$5</f>
        <v>0</v>
      </c>
      <c r="EV18" s="72" t="n">
        <f aca="false">+$E18*$B18*EV$5</f>
        <v>0</v>
      </c>
      <c r="EW18" s="72" t="n">
        <f aca="false">+$E18*$B18*EW$5</f>
        <v>0</v>
      </c>
      <c r="EX18" s="72" t="n">
        <f aca="false">+$E18*$B18*EX$5</f>
        <v>0</v>
      </c>
      <c r="EY18" s="72" t="n">
        <f aca="false">+$E18*$B18*EY$5</f>
        <v>0</v>
      </c>
      <c r="EZ18" s="72" t="n">
        <f aca="false">+$E18*$B18*EZ$5</f>
        <v>0</v>
      </c>
      <c r="FA18" s="72" t="n">
        <f aca="false">+$E18*$B18*FA$5</f>
        <v>0</v>
      </c>
      <c r="FB18" s="72" t="n">
        <f aca="false">+$E18*$B18*FB$5</f>
        <v>0</v>
      </c>
      <c r="FC18" s="72" t="n">
        <f aca="false">+$E18*$B18*FC$5</f>
        <v>0</v>
      </c>
      <c r="FD18" s="72" t="n">
        <f aca="false">+$E18*$B18*FD$5</f>
        <v>0</v>
      </c>
      <c r="FE18" s="72" t="n">
        <f aca="false">+$E18*$B18*FE$5</f>
        <v>0</v>
      </c>
      <c r="FF18" s="72" t="n">
        <f aca="false">+$E18*$B18*FF$5</f>
        <v>0</v>
      </c>
      <c r="FG18" s="72" t="n">
        <f aca="false">+$E18*$B18*FG$5</f>
        <v>0</v>
      </c>
      <c r="FH18" s="72" t="n">
        <f aca="false">+$E18*$B18*FH$5</f>
        <v>0</v>
      </c>
      <c r="FI18" s="72" t="n">
        <f aca="false">+$E18*$B18*FI$5</f>
        <v>0</v>
      </c>
      <c r="FJ18" s="72" t="n">
        <f aca="false">+$E18*$B18*FJ$5</f>
        <v>0</v>
      </c>
      <c r="FK18" s="72" t="n">
        <f aca="false">+$E18*$B18*FK$5</f>
        <v>0</v>
      </c>
      <c r="FL18" s="72" t="n">
        <f aca="false">+$E18*$B18*FL$5</f>
        <v>0</v>
      </c>
      <c r="FM18" s="72" t="n">
        <f aca="false">+$E18*$B18*FM$5</f>
        <v>0</v>
      </c>
      <c r="FN18" s="72" t="n">
        <f aca="false">+$E18*$B18*FN$5</f>
        <v>0</v>
      </c>
      <c r="FO18" s="72" t="n">
        <f aca="false">+$E18*$B18*FO$5</f>
        <v>0</v>
      </c>
      <c r="FP18" s="72" t="n">
        <f aca="false">+$E18*$B18*FP$5</f>
        <v>0</v>
      </c>
      <c r="FQ18" s="72" t="n">
        <f aca="false">+$E18*$B18*FQ$5</f>
        <v>0</v>
      </c>
      <c r="FR18" s="72" t="n">
        <f aca="false">+$E18*$B18*FR$5</f>
        <v>0</v>
      </c>
      <c r="FS18" s="72" t="n">
        <f aca="false">+$E18*$B18*FS$5</f>
        <v>0</v>
      </c>
      <c r="FT18" s="72" t="n">
        <f aca="false">+$E18*$B18*FT$5</f>
        <v>0</v>
      </c>
      <c r="FU18" s="72" t="n">
        <f aca="false">+$E18*$B18*FU$5</f>
        <v>0</v>
      </c>
      <c r="FV18" s="72" t="n">
        <f aca="false">+$E18*$B18*FV$5</f>
        <v>0</v>
      </c>
      <c r="FW18" s="72" t="n">
        <f aca="false">+$E18*$B18*FW$5</f>
        <v>0</v>
      </c>
      <c r="FX18" s="72" t="n">
        <f aca="false">+$E18*$B18*FX$5</f>
        <v>0</v>
      </c>
      <c r="FY18" s="72" t="n">
        <f aca="false">+$E18*$B18*FY$5</f>
        <v>0</v>
      </c>
      <c r="FZ18" s="72" t="n">
        <f aca="false">+$E18*$B18*FZ$5</f>
        <v>0</v>
      </c>
      <c r="GA18" s="72" t="n">
        <f aca="false">+$E18*$B18*GA$5</f>
        <v>0</v>
      </c>
      <c r="GB18" s="72" t="n">
        <f aca="false">+$E18*$B18*GB$5</f>
        <v>0</v>
      </c>
      <c r="GC18" s="72" t="n">
        <f aca="false">+$E18*$B18*GC$5</f>
        <v>0</v>
      </c>
    </row>
    <row r="19" customFormat="false" ht="12.75" hidden="false" customHeight="false" outlineLevel="0" collapsed="false">
      <c r="A19" s="73"/>
      <c r="B19" s="69"/>
      <c r="C19" s="70"/>
      <c r="D19" s="71"/>
      <c r="E19" s="62"/>
      <c r="F19" s="72" t="n">
        <f aca="false">+$E19*$B19*F$5</f>
        <v>0</v>
      </c>
      <c r="G19" s="72" t="n">
        <f aca="false">+$E19*$B19*G$5</f>
        <v>0</v>
      </c>
      <c r="H19" s="72" t="n">
        <f aca="false">+$E19*$B19*H$5</f>
        <v>0</v>
      </c>
      <c r="I19" s="72" t="n">
        <f aca="false">+$E19*$B19*I$5</f>
        <v>0</v>
      </c>
      <c r="J19" s="72" t="n">
        <f aca="false">+$E19*$B19*J$5</f>
        <v>0</v>
      </c>
      <c r="K19" s="72" t="n">
        <f aca="false">+$E19*$B19*K$5</f>
        <v>0</v>
      </c>
      <c r="L19" s="72" t="n">
        <f aca="false">+$E19*$B19*L$5</f>
        <v>0</v>
      </c>
      <c r="M19" s="72" t="n">
        <f aca="false">+$E19*$B19*M$5</f>
        <v>0</v>
      </c>
      <c r="N19" s="72" t="n">
        <f aca="false">+$E19*$B19*N$5</f>
        <v>0</v>
      </c>
      <c r="O19" s="72" t="n">
        <f aca="false">+$E19*$B19*O$5</f>
        <v>0</v>
      </c>
      <c r="P19" s="72" t="n">
        <f aca="false">+$E19*$B19*P$5</f>
        <v>0</v>
      </c>
      <c r="Q19" s="72" t="n">
        <f aca="false">+$E19*$B19*Q$5</f>
        <v>0</v>
      </c>
      <c r="R19" s="72" t="n">
        <f aca="false">+$E19*$B19*R$5</f>
        <v>0</v>
      </c>
      <c r="S19" s="72" t="n">
        <f aca="false">+$E19*$B19*S$5</f>
        <v>0</v>
      </c>
      <c r="T19" s="72" t="n">
        <f aca="false">+$E19*$B19*T$5</f>
        <v>0</v>
      </c>
      <c r="U19" s="72" t="n">
        <f aca="false">+$E19*$B19*U$5</f>
        <v>0</v>
      </c>
      <c r="V19" s="72" t="n">
        <f aca="false">+$E19*$B19*V$5</f>
        <v>0</v>
      </c>
      <c r="W19" s="72" t="n">
        <f aca="false">+$E19*$B19*W$5</f>
        <v>0</v>
      </c>
      <c r="X19" s="72" t="n">
        <f aca="false">+$E19*$B19*X$5</f>
        <v>0</v>
      </c>
      <c r="Y19" s="72" t="n">
        <f aca="false">+$E19*$B19*Y$5</f>
        <v>0</v>
      </c>
      <c r="Z19" s="72" t="n">
        <f aca="false">+$E19*$B19*Z$5</f>
        <v>0</v>
      </c>
      <c r="AA19" s="72" t="n">
        <f aca="false">+$E19*$B19*AA$5</f>
        <v>0</v>
      </c>
      <c r="AB19" s="72" t="n">
        <f aca="false">+$E19*$B19*AB$5</f>
        <v>0</v>
      </c>
      <c r="AC19" s="72" t="n">
        <f aca="false">+$E19*$B19*AC$5</f>
        <v>0</v>
      </c>
      <c r="AD19" s="72" t="n">
        <f aca="false">+$E19*$B19*AD$5</f>
        <v>0</v>
      </c>
      <c r="AE19" s="72" t="n">
        <f aca="false">+$E19*$B19*AE$5</f>
        <v>0</v>
      </c>
      <c r="AF19" s="72" t="n">
        <f aca="false">+$E19*$B19*AF$5</f>
        <v>0</v>
      </c>
      <c r="AG19" s="72" t="n">
        <f aca="false">+$E19*$B19*AG$5</f>
        <v>0</v>
      </c>
      <c r="AH19" s="72" t="n">
        <f aca="false">+$E19*$B19*AH$5</f>
        <v>0</v>
      </c>
      <c r="AI19" s="72" t="n">
        <f aca="false">+$E19*$B19*AI$5</f>
        <v>0</v>
      </c>
      <c r="AJ19" s="72" t="n">
        <f aca="false">+$E19*$B19*AJ$5</f>
        <v>0</v>
      </c>
      <c r="AK19" s="72" t="n">
        <f aca="false">+$E19*$B19*AK$5</f>
        <v>0</v>
      </c>
      <c r="AL19" s="72" t="n">
        <f aca="false">+$E19*$B19*AL$5</f>
        <v>0</v>
      </c>
      <c r="AM19" s="72" t="n">
        <f aca="false">+$E19*$B19*AM$5</f>
        <v>0</v>
      </c>
      <c r="AN19" s="72" t="n">
        <f aca="false">+$E19*$B19*AN$5</f>
        <v>0</v>
      </c>
      <c r="AO19" s="72" t="n">
        <f aca="false">+$E19*$B19*AO$5</f>
        <v>0</v>
      </c>
      <c r="AP19" s="72" t="n">
        <f aca="false">+$E19*$B19*AP$5</f>
        <v>0</v>
      </c>
      <c r="AQ19" s="72" t="n">
        <f aca="false">+$E19*$B19*AQ$5</f>
        <v>0</v>
      </c>
      <c r="AR19" s="72" t="n">
        <f aca="false">+$E19*$B19*AR$5</f>
        <v>0</v>
      </c>
      <c r="AS19" s="72" t="n">
        <f aca="false">+$E19*$B19*AS$5</f>
        <v>0</v>
      </c>
      <c r="AT19" s="72" t="n">
        <f aca="false">+$E19*$B19*AT$5</f>
        <v>0</v>
      </c>
      <c r="AU19" s="72" t="n">
        <f aca="false">+$E19*$B19*AU$5</f>
        <v>0</v>
      </c>
      <c r="AV19" s="72" t="n">
        <f aca="false">+$E19*$B19*AV$5</f>
        <v>0</v>
      </c>
      <c r="AW19" s="72" t="n">
        <f aca="false">+$E19*$B19*AW$5</f>
        <v>0</v>
      </c>
      <c r="AX19" s="72" t="n">
        <f aca="false">+$E19*$B19*AX$5</f>
        <v>0</v>
      </c>
      <c r="AY19" s="72" t="n">
        <f aca="false">+$E19*$B19*AY$5</f>
        <v>0</v>
      </c>
      <c r="AZ19" s="72" t="n">
        <f aca="false">+$E19*$B19*AZ$5</f>
        <v>0</v>
      </c>
      <c r="BA19" s="72" t="n">
        <f aca="false">+$E19*$B19*BA$5</f>
        <v>0</v>
      </c>
      <c r="BB19" s="72" t="n">
        <f aca="false">+$E19*$B19*BB$5</f>
        <v>0</v>
      </c>
      <c r="BC19" s="72" t="n">
        <f aca="false">+$E19*$B19*BC$5</f>
        <v>0</v>
      </c>
      <c r="BD19" s="72" t="n">
        <f aca="false">+$E19*$B19*BD$5</f>
        <v>0</v>
      </c>
      <c r="BE19" s="72" t="n">
        <f aca="false">+$E19*$B19*BE$5</f>
        <v>0</v>
      </c>
      <c r="BF19" s="72" t="n">
        <f aca="false">+$E19*$B19*BF$5</f>
        <v>0</v>
      </c>
      <c r="BG19" s="72" t="n">
        <f aca="false">+$E19*$B19*BG$5</f>
        <v>0</v>
      </c>
      <c r="BH19" s="72" t="n">
        <f aca="false">+$E19*$B19*BH$5</f>
        <v>0</v>
      </c>
      <c r="BI19" s="72" t="n">
        <f aca="false">+$E19*$B19*BI$5</f>
        <v>0</v>
      </c>
      <c r="BJ19" s="72" t="n">
        <f aca="false">+$E19*$B19*BJ$5</f>
        <v>0</v>
      </c>
      <c r="BK19" s="72" t="n">
        <f aca="false">+$E19*$B19*BK$5</f>
        <v>0</v>
      </c>
      <c r="BL19" s="72" t="n">
        <f aca="false">+$E19*$B19*BL$5</f>
        <v>0</v>
      </c>
      <c r="BM19" s="72" t="n">
        <f aca="false">+$E19*$B19*BM$5</f>
        <v>0</v>
      </c>
      <c r="BN19" s="72" t="n">
        <f aca="false">+$E19*$B19*BN$5</f>
        <v>0</v>
      </c>
      <c r="BO19" s="72" t="n">
        <f aca="false">+$E19*$B19*BO$5</f>
        <v>0</v>
      </c>
      <c r="BP19" s="72" t="n">
        <f aca="false">+$E19*$B19*BP$5</f>
        <v>0</v>
      </c>
      <c r="BQ19" s="72" t="n">
        <f aca="false">+$E19*$B19*BQ$5</f>
        <v>0</v>
      </c>
      <c r="BR19" s="72" t="n">
        <f aca="false">+$E19*$B19*BR$5</f>
        <v>0</v>
      </c>
      <c r="BS19" s="72" t="n">
        <f aca="false">+$E19*$B19*BS$5</f>
        <v>0</v>
      </c>
      <c r="BT19" s="72" t="n">
        <f aca="false">+$E19*$B19*BT$5</f>
        <v>0</v>
      </c>
      <c r="BU19" s="72" t="n">
        <f aca="false">+$E19*$B19*BU$5</f>
        <v>0</v>
      </c>
      <c r="BV19" s="72" t="n">
        <f aca="false">+$E19*$B19*BV$5</f>
        <v>0</v>
      </c>
      <c r="BW19" s="72" t="n">
        <f aca="false">+$E19*$B19*BW$5</f>
        <v>0</v>
      </c>
      <c r="BX19" s="72" t="n">
        <f aca="false">+$E19*$B19*BX$5</f>
        <v>0</v>
      </c>
      <c r="BY19" s="72" t="n">
        <f aca="false">+$E19*$B19*BY$5</f>
        <v>0</v>
      </c>
      <c r="BZ19" s="72" t="n">
        <f aca="false">+$E19*$B19*BZ$5</f>
        <v>0</v>
      </c>
      <c r="CA19" s="72" t="n">
        <f aca="false">+$E19*$B19*CA$5</f>
        <v>0</v>
      </c>
      <c r="CB19" s="72" t="n">
        <f aca="false">+$E19*$B19*CB$5</f>
        <v>0</v>
      </c>
      <c r="CC19" s="72" t="n">
        <f aca="false">+$E19*$B19*CC$5</f>
        <v>0</v>
      </c>
      <c r="CD19" s="72" t="n">
        <f aca="false">+$E19*$B19*CD$5</f>
        <v>0</v>
      </c>
      <c r="CE19" s="72" t="n">
        <f aca="false">+$E19*$B19*CE$5</f>
        <v>0</v>
      </c>
      <c r="CF19" s="72" t="n">
        <f aca="false">+$E19*$B19*CF$5</f>
        <v>0</v>
      </c>
      <c r="CG19" s="72" t="n">
        <f aca="false">+$E19*$B19*CG$5</f>
        <v>0</v>
      </c>
      <c r="CH19" s="72" t="n">
        <f aca="false">+$E19*$B19*CH$5</f>
        <v>0</v>
      </c>
      <c r="CI19" s="72" t="n">
        <f aca="false">+$E19*$B19*CI$5</f>
        <v>0</v>
      </c>
      <c r="CJ19" s="72" t="n">
        <f aca="false">+$E19*$B19*CJ$5</f>
        <v>0</v>
      </c>
      <c r="CK19" s="72" t="n">
        <f aca="false">+$E19*$B19*CK$5</f>
        <v>0</v>
      </c>
      <c r="CL19" s="72" t="n">
        <f aca="false">+$E19*$B19*CL$5</f>
        <v>0</v>
      </c>
      <c r="CM19" s="72" t="n">
        <f aca="false">+$E19*$B19*CM$5</f>
        <v>0</v>
      </c>
      <c r="CN19" s="72" t="n">
        <f aca="false">+$E19*$B19*CN$5</f>
        <v>0</v>
      </c>
      <c r="CO19" s="72" t="n">
        <f aca="false">+$E19*$B19*CO$5</f>
        <v>0</v>
      </c>
      <c r="CP19" s="72" t="n">
        <f aca="false">+$E19*$B19*CP$5</f>
        <v>0</v>
      </c>
      <c r="CQ19" s="72" t="n">
        <f aca="false">+$E19*$B19*CQ$5</f>
        <v>0</v>
      </c>
      <c r="CR19" s="72" t="n">
        <f aca="false">+$E19*$B19*CR$5</f>
        <v>0</v>
      </c>
      <c r="CS19" s="72" t="n">
        <f aca="false">+$E19*$B19*CS$5</f>
        <v>0</v>
      </c>
      <c r="CT19" s="72" t="n">
        <f aca="false">+$E19*$B19*CT$5</f>
        <v>0</v>
      </c>
      <c r="CU19" s="72" t="n">
        <f aca="false">+$E19*$B19*CU$5</f>
        <v>0</v>
      </c>
      <c r="CV19" s="72" t="n">
        <f aca="false">+$E19*$B19*CV$5</f>
        <v>0</v>
      </c>
      <c r="CW19" s="72" t="n">
        <f aca="false">+$E19*$B19*CW$5</f>
        <v>0</v>
      </c>
      <c r="CX19" s="72" t="n">
        <f aca="false">+$E19*$B19*CX$5</f>
        <v>0</v>
      </c>
      <c r="CY19" s="72" t="n">
        <f aca="false">+$E19*$B19*CY$5</f>
        <v>0</v>
      </c>
      <c r="CZ19" s="72" t="n">
        <f aca="false">+$E19*$B19*CZ$5</f>
        <v>0</v>
      </c>
      <c r="DA19" s="72" t="n">
        <f aca="false">+$E19*$B19*DA$5</f>
        <v>0</v>
      </c>
      <c r="DB19" s="72" t="n">
        <f aca="false">+$E19*$B19*DB$5</f>
        <v>0</v>
      </c>
      <c r="DC19" s="72" t="n">
        <f aca="false">+$E19*$B19*DC$5</f>
        <v>0</v>
      </c>
      <c r="DD19" s="72" t="n">
        <f aca="false">+$E19*$B19*DD$5</f>
        <v>0</v>
      </c>
      <c r="DE19" s="72" t="n">
        <f aca="false">+$E19*$B19*DE$5</f>
        <v>0</v>
      </c>
      <c r="DF19" s="72" t="n">
        <f aca="false">+$E19*$B19*DF$5</f>
        <v>0</v>
      </c>
      <c r="DG19" s="72" t="n">
        <f aca="false">+$E19*$B19*DG$5</f>
        <v>0</v>
      </c>
      <c r="DH19" s="72" t="n">
        <f aca="false">+$E19*$B19*DH$5</f>
        <v>0</v>
      </c>
      <c r="DI19" s="72" t="n">
        <f aca="false">+$E19*$B19*DI$5</f>
        <v>0</v>
      </c>
      <c r="DJ19" s="72" t="n">
        <f aca="false">+$E19*$B19*DJ$5</f>
        <v>0</v>
      </c>
      <c r="DK19" s="72" t="n">
        <f aca="false">+$E19*$B19*DK$5</f>
        <v>0</v>
      </c>
      <c r="DL19" s="72" t="n">
        <f aca="false">+$E19*$B19*DL$5</f>
        <v>0</v>
      </c>
      <c r="DM19" s="72" t="n">
        <f aca="false">+$E19*$B19*DM$5</f>
        <v>0</v>
      </c>
      <c r="DN19" s="72" t="n">
        <f aca="false">+$E19*$B19*DN$5</f>
        <v>0</v>
      </c>
      <c r="DO19" s="72" t="n">
        <f aca="false">+$E19*$B19*DO$5</f>
        <v>0</v>
      </c>
      <c r="DP19" s="72" t="n">
        <f aca="false">+$E19*$B19*DP$5</f>
        <v>0</v>
      </c>
      <c r="DQ19" s="72" t="n">
        <f aca="false">+$E19*$B19*DQ$5</f>
        <v>0</v>
      </c>
      <c r="DR19" s="72" t="n">
        <f aca="false">+$E19*$B19*DR$5</f>
        <v>0</v>
      </c>
      <c r="DS19" s="72" t="n">
        <f aca="false">+$E19*$B19*DS$5</f>
        <v>0</v>
      </c>
      <c r="DT19" s="72" t="n">
        <f aca="false">+$E19*$B19*DT$5</f>
        <v>0</v>
      </c>
      <c r="DU19" s="72" t="n">
        <f aca="false">+$E19*$B19*DU$5</f>
        <v>0</v>
      </c>
      <c r="DV19" s="72" t="n">
        <f aca="false">+$E19*$B19*DV$5</f>
        <v>0</v>
      </c>
      <c r="DW19" s="72" t="n">
        <f aca="false">+$E19*$B19*DW$5</f>
        <v>0</v>
      </c>
      <c r="DX19" s="72" t="n">
        <f aca="false">+$E19*$B19*DX$5</f>
        <v>0</v>
      </c>
      <c r="DY19" s="72" t="n">
        <f aca="false">+$E19*$B19*DY$5</f>
        <v>0</v>
      </c>
      <c r="DZ19" s="72" t="n">
        <f aca="false">+$E19*$B19*DZ$5</f>
        <v>0</v>
      </c>
      <c r="EA19" s="72" t="n">
        <f aca="false">+$E19*$B19*EA$5</f>
        <v>0</v>
      </c>
      <c r="EB19" s="72" t="n">
        <f aca="false">+$E19*$B19*EB$5</f>
        <v>0</v>
      </c>
      <c r="EC19" s="72" t="n">
        <f aca="false">+$E19*$B19*EC$5</f>
        <v>0</v>
      </c>
      <c r="ED19" s="72" t="n">
        <f aca="false">+$E19*$B19*ED$5</f>
        <v>0</v>
      </c>
      <c r="EE19" s="72" t="n">
        <f aca="false">+$E19*$B19*EE$5</f>
        <v>0</v>
      </c>
      <c r="EF19" s="72" t="n">
        <f aca="false">+$E19*$B19*EF$5</f>
        <v>0</v>
      </c>
      <c r="EG19" s="72" t="n">
        <f aca="false">+$E19*$B19*EG$5</f>
        <v>0</v>
      </c>
      <c r="EH19" s="72" t="n">
        <f aca="false">+$E19*$B19*EH$5</f>
        <v>0</v>
      </c>
      <c r="EI19" s="72" t="n">
        <f aca="false">+$E19*$B19*EI$5</f>
        <v>0</v>
      </c>
      <c r="EJ19" s="72" t="n">
        <f aca="false">+$E19*$B19*EJ$5</f>
        <v>0</v>
      </c>
      <c r="EK19" s="72" t="n">
        <f aca="false">+$E19*$B19*EK$5</f>
        <v>0</v>
      </c>
      <c r="EL19" s="72" t="n">
        <f aca="false">+$E19*$B19*EL$5</f>
        <v>0</v>
      </c>
      <c r="EM19" s="72" t="n">
        <f aca="false">+$E19*$B19*EM$5</f>
        <v>0</v>
      </c>
      <c r="EN19" s="72" t="n">
        <f aca="false">+$E19*$B19*EN$5</f>
        <v>0</v>
      </c>
      <c r="EO19" s="72" t="n">
        <f aca="false">+$E19*$B19*EO$5</f>
        <v>0</v>
      </c>
      <c r="EP19" s="72" t="n">
        <f aca="false">+$E19*$B19*EP$5</f>
        <v>0</v>
      </c>
      <c r="EQ19" s="72" t="n">
        <f aca="false">+$E19*$B19*EQ$5</f>
        <v>0</v>
      </c>
      <c r="ER19" s="72" t="n">
        <f aca="false">+$E19*$B19*ER$5</f>
        <v>0</v>
      </c>
      <c r="ES19" s="72" t="n">
        <f aca="false">+$E19*$B19*ES$5</f>
        <v>0</v>
      </c>
      <c r="ET19" s="72" t="n">
        <f aca="false">+$E19*$B19*ET$5</f>
        <v>0</v>
      </c>
      <c r="EU19" s="72" t="n">
        <f aca="false">+$E19*$B19*EU$5</f>
        <v>0</v>
      </c>
      <c r="EV19" s="72" t="n">
        <f aca="false">+$E19*$B19*EV$5</f>
        <v>0</v>
      </c>
      <c r="EW19" s="72" t="n">
        <f aca="false">+$E19*$B19*EW$5</f>
        <v>0</v>
      </c>
      <c r="EX19" s="72" t="n">
        <f aca="false">+$E19*$B19*EX$5</f>
        <v>0</v>
      </c>
      <c r="EY19" s="72" t="n">
        <f aca="false">+$E19*$B19*EY$5</f>
        <v>0</v>
      </c>
      <c r="EZ19" s="72" t="n">
        <f aca="false">+$E19*$B19*EZ$5</f>
        <v>0</v>
      </c>
      <c r="FA19" s="72" t="n">
        <f aca="false">+$E19*$B19*FA$5</f>
        <v>0</v>
      </c>
      <c r="FB19" s="72" t="n">
        <f aca="false">+$E19*$B19*FB$5</f>
        <v>0</v>
      </c>
      <c r="FC19" s="72" t="n">
        <f aca="false">+$E19*$B19*FC$5</f>
        <v>0</v>
      </c>
      <c r="FD19" s="72" t="n">
        <f aca="false">+$E19*$B19*FD$5</f>
        <v>0</v>
      </c>
      <c r="FE19" s="72" t="n">
        <f aca="false">+$E19*$B19*FE$5</f>
        <v>0</v>
      </c>
      <c r="FF19" s="72" t="n">
        <f aca="false">+$E19*$B19*FF$5</f>
        <v>0</v>
      </c>
      <c r="FG19" s="72" t="n">
        <f aca="false">+$E19*$B19*FG$5</f>
        <v>0</v>
      </c>
      <c r="FH19" s="72" t="n">
        <f aca="false">+$E19*$B19*FH$5</f>
        <v>0</v>
      </c>
      <c r="FI19" s="72" t="n">
        <f aca="false">+$E19*$B19*FI$5</f>
        <v>0</v>
      </c>
      <c r="FJ19" s="72" t="n">
        <f aca="false">+$E19*$B19*FJ$5</f>
        <v>0</v>
      </c>
      <c r="FK19" s="72" t="n">
        <f aca="false">+$E19*$B19*FK$5</f>
        <v>0</v>
      </c>
      <c r="FL19" s="72" t="n">
        <f aca="false">+$E19*$B19*FL$5</f>
        <v>0</v>
      </c>
      <c r="FM19" s="72" t="n">
        <f aca="false">+$E19*$B19*FM$5</f>
        <v>0</v>
      </c>
      <c r="FN19" s="72" t="n">
        <f aca="false">+$E19*$B19*FN$5</f>
        <v>0</v>
      </c>
      <c r="FO19" s="72" t="n">
        <f aca="false">+$E19*$B19*FO$5</f>
        <v>0</v>
      </c>
      <c r="FP19" s="72" t="n">
        <f aca="false">+$E19*$B19*FP$5</f>
        <v>0</v>
      </c>
      <c r="FQ19" s="72" t="n">
        <f aca="false">+$E19*$B19*FQ$5</f>
        <v>0</v>
      </c>
      <c r="FR19" s="72" t="n">
        <f aca="false">+$E19*$B19*FR$5</f>
        <v>0</v>
      </c>
      <c r="FS19" s="72" t="n">
        <f aca="false">+$E19*$B19*FS$5</f>
        <v>0</v>
      </c>
      <c r="FT19" s="72" t="n">
        <f aca="false">+$E19*$B19*FT$5</f>
        <v>0</v>
      </c>
      <c r="FU19" s="72" t="n">
        <f aca="false">+$E19*$B19*FU$5</f>
        <v>0</v>
      </c>
      <c r="FV19" s="72" t="n">
        <f aca="false">+$E19*$B19*FV$5</f>
        <v>0</v>
      </c>
      <c r="FW19" s="72" t="n">
        <f aca="false">+$E19*$B19*FW$5</f>
        <v>0</v>
      </c>
      <c r="FX19" s="72" t="n">
        <f aca="false">+$E19*$B19*FX$5</f>
        <v>0</v>
      </c>
      <c r="FY19" s="72" t="n">
        <f aca="false">+$E19*$B19*FY$5</f>
        <v>0</v>
      </c>
      <c r="FZ19" s="72" t="n">
        <f aca="false">+$E19*$B19*FZ$5</f>
        <v>0</v>
      </c>
      <c r="GA19" s="72" t="n">
        <f aca="false">+$E19*$B19*GA$5</f>
        <v>0</v>
      </c>
      <c r="GB19" s="72" t="n">
        <f aca="false">+$E19*$B19*GB$5</f>
        <v>0</v>
      </c>
      <c r="GC19" s="72" t="n">
        <f aca="false">+$E19*$B19*GC$5</f>
        <v>0</v>
      </c>
      <c r="GD19" s="72" t="n">
        <f aca="false">+$E19*$B19*GD$5</f>
        <v>0</v>
      </c>
      <c r="GE19" s="72" t="n">
        <f aca="false">+$E19*$B19*GE$5</f>
        <v>0</v>
      </c>
      <c r="GF19" s="72" t="n">
        <f aca="false">+$E19*$B19*GF$5</f>
        <v>0</v>
      </c>
      <c r="GG19" s="72" t="n">
        <f aca="false">+$E19*$B19*GG$5</f>
        <v>0</v>
      </c>
      <c r="GH19" s="72" t="n">
        <f aca="false">+$E19*$B19*GH$5</f>
        <v>0</v>
      </c>
      <c r="GI19" s="72" t="n">
        <f aca="false">+$E19*$B19*GI$5</f>
        <v>0</v>
      </c>
      <c r="GJ19" s="72" t="n">
        <f aca="false">+$E19*$B19*GJ$5</f>
        <v>0</v>
      </c>
      <c r="GK19" s="72" t="n">
        <f aca="false">+$E19*$B19*GK$5</f>
        <v>0</v>
      </c>
      <c r="GL19" s="72" t="n">
        <f aca="false">+$E19*$B19*GL$5</f>
        <v>0</v>
      </c>
      <c r="GM19" s="72" t="n">
        <f aca="false">+$E19*$B19*GM$5</f>
        <v>0</v>
      </c>
      <c r="GN19" s="72" t="n">
        <f aca="false">+$E19*$B19*GN$5</f>
        <v>0</v>
      </c>
      <c r="GO19" s="72" t="n">
        <f aca="false">+$E19*$B19*GO$5</f>
        <v>0</v>
      </c>
      <c r="GP19" s="72" t="n">
        <f aca="false">+$E19*$B19*GP$5</f>
        <v>0</v>
      </c>
      <c r="GQ19" s="72" t="n">
        <f aca="false">+$E19*$B19*GQ$5</f>
        <v>0</v>
      </c>
      <c r="GR19" s="72" t="n">
        <f aca="false">+$E19*$B19*GR$5</f>
        <v>0</v>
      </c>
      <c r="GS19" s="72" t="n">
        <f aca="false">+$E19*$B19*GS$5</f>
        <v>0</v>
      </c>
      <c r="GT19" s="72" t="n">
        <f aca="false">+$E19*$B19*GT$5</f>
        <v>0</v>
      </c>
      <c r="GU19" s="72" t="n">
        <f aca="false">+$E19*$B19*GU$5</f>
        <v>0</v>
      </c>
      <c r="GV19" s="72" t="n">
        <f aca="false">+$E19*$B19*GV$5</f>
        <v>0</v>
      </c>
      <c r="GW19" s="72" t="n">
        <f aca="false">+$E19*$B19*GW$5</f>
        <v>0</v>
      </c>
      <c r="GX19" s="72" t="n">
        <f aca="false">+$E19*$B19*GX$5</f>
        <v>0</v>
      </c>
      <c r="GY19" s="72" t="n">
        <f aca="false">+$E19*$B19*GY$5</f>
        <v>0</v>
      </c>
      <c r="GZ19" s="72" t="n">
        <f aca="false">+$E19*$B19*GZ$5</f>
        <v>0</v>
      </c>
      <c r="HA19" s="72" t="n">
        <f aca="false">+$E19*$B19*HA$5</f>
        <v>0</v>
      </c>
    </row>
    <row r="20" customFormat="false" ht="12.75" hidden="false" customHeight="false" outlineLevel="0" collapsed="false">
      <c r="B20" s="69"/>
      <c r="C20" s="69"/>
      <c r="E20" s="75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</row>
    <row r="21" customFormat="false" ht="12.75" hidden="false" customHeight="false" outlineLevel="0" collapsed="false">
      <c r="A21" s="0" t="s">
        <v>77</v>
      </c>
      <c r="B21" s="76" t="n">
        <f aca="false">SUM(B7:B20)</f>
        <v>500</v>
      </c>
      <c r="C21" s="76"/>
      <c r="D21" s="76"/>
      <c r="F21" s="72" t="n">
        <f aca="false">SUM(F7:F20)</f>
        <v>3720</v>
      </c>
      <c r="G21" s="72" t="n">
        <f aca="false">SUM(G7:G20)</f>
        <v>3480</v>
      </c>
      <c r="H21" s="72" t="n">
        <f aca="false">SUM(H7:H20)</f>
        <v>3720</v>
      </c>
      <c r="I21" s="72" t="n">
        <f aca="false">SUM(I7:I20)</f>
        <v>3600</v>
      </c>
      <c r="J21" s="72" t="n">
        <f aca="false">SUM(J7:J20)</f>
        <v>3720</v>
      </c>
      <c r="K21" s="72" t="n">
        <f aca="false">SUM(K7:K20)</f>
        <v>3600</v>
      </c>
      <c r="L21" s="72" t="n">
        <f aca="false">SUM(L7:L20)</f>
        <v>3720</v>
      </c>
      <c r="M21" s="72" t="n">
        <f aca="false">SUM(M7:M20)</f>
        <v>3720</v>
      </c>
      <c r="N21" s="72" t="n">
        <f aca="false">SUM(N7:N20)</f>
        <v>3600</v>
      </c>
      <c r="O21" s="72" t="n">
        <f aca="false">SUM(O7:O20)</f>
        <v>3720</v>
      </c>
      <c r="P21" s="72" t="n">
        <f aca="false">SUM(P7:P20)</f>
        <v>3600</v>
      </c>
      <c r="Q21" s="72" t="n">
        <f aca="false">SUM(Q7:Q20)</f>
        <v>3720</v>
      </c>
      <c r="R21" s="72" t="n">
        <f aca="false">SUM(R7:R20)</f>
        <v>3720</v>
      </c>
      <c r="S21" s="72" t="n">
        <f aca="false">SUM(S7:S20)</f>
        <v>3360</v>
      </c>
      <c r="T21" s="72" t="n">
        <f aca="false">SUM(T7:T20)</f>
        <v>3720</v>
      </c>
      <c r="U21" s="72" t="n">
        <f aca="false">SUM(U7:U20)</f>
        <v>3600</v>
      </c>
      <c r="V21" s="72" t="n">
        <f aca="false">SUM(V7:V20)</f>
        <v>3720</v>
      </c>
      <c r="W21" s="72" t="n">
        <f aca="false">SUM(W7:W20)</f>
        <v>3600</v>
      </c>
      <c r="X21" s="72" t="n">
        <f aca="false">SUM(X7:X20)</f>
        <v>3720</v>
      </c>
      <c r="Y21" s="72" t="n">
        <f aca="false">SUM(Y7:Y20)</f>
        <v>3720</v>
      </c>
      <c r="Z21" s="72" t="n">
        <f aca="false">SUM(Z7:Z20)</f>
        <v>3600</v>
      </c>
      <c r="AA21" s="72" t="n">
        <f aca="false">SUM(AA7:AA20)</f>
        <v>3720</v>
      </c>
      <c r="AB21" s="72" t="n">
        <f aca="false">SUM(AB7:AB20)</f>
        <v>3600</v>
      </c>
      <c r="AC21" s="72" t="n">
        <f aca="false">SUM(AC7:AC20)</f>
        <v>3720</v>
      </c>
      <c r="AD21" s="72" t="n">
        <f aca="false">SUM(AD7:AD20)</f>
        <v>3720</v>
      </c>
      <c r="AE21" s="72" t="n">
        <f aca="false">SUM(AE7:AE20)</f>
        <v>3360</v>
      </c>
      <c r="AF21" s="72" t="n">
        <f aca="false">SUM(AF7:AF20)</f>
        <v>3720</v>
      </c>
      <c r="AG21" s="72" t="n">
        <f aca="false">SUM(AG7:AG20)</f>
        <v>3600</v>
      </c>
      <c r="AH21" s="72" t="n">
        <f aca="false">SUM(AH7:AH20)</f>
        <v>3720</v>
      </c>
      <c r="AI21" s="72" t="n">
        <f aca="false">SUM(AI7:AI20)</f>
        <v>3600</v>
      </c>
      <c r="AJ21" s="72" t="n">
        <f aca="false">SUM(AJ7:AJ20)</f>
        <v>3720</v>
      </c>
      <c r="AK21" s="72" t="n">
        <f aca="false">SUM(AK7:AK20)</f>
        <v>3720</v>
      </c>
      <c r="AL21" s="72" t="n">
        <f aca="false">SUM(AL7:AL20)</f>
        <v>3600</v>
      </c>
      <c r="AM21" s="72" t="n">
        <f aca="false">SUM(AM7:AM20)</f>
        <v>3720</v>
      </c>
      <c r="AN21" s="72" t="n">
        <f aca="false">SUM(AN7:AN20)</f>
        <v>3600</v>
      </c>
      <c r="AO21" s="72" t="n">
        <f aca="false">SUM(AO7:AO20)</f>
        <v>3720</v>
      </c>
      <c r="AP21" s="72" t="n">
        <f aca="false">SUM(AP7:AP20)</f>
        <v>3720</v>
      </c>
      <c r="AQ21" s="72" t="n">
        <f aca="false">SUM(AQ7:AQ20)</f>
        <v>3360</v>
      </c>
      <c r="AR21" s="72" t="n">
        <f aca="false">SUM(AR7:AR20)</f>
        <v>3720</v>
      </c>
      <c r="AS21" s="72" t="n">
        <f aca="false">SUM(AS7:AS20)</f>
        <v>3600</v>
      </c>
      <c r="AT21" s="72" t="n">
        <f aca="false">SUM(AT7:AT20)</f>
        <v>3720</v>
      </c>
      <c r="AU21" s="72" t="n">
        <f aca="false">SUM(AU7:AU20)</f>
        <v>3600</v>
      </c>
      <c r="AV21" s="72" t="n">
        <f aca="false">SUM(AV7:AV20)</f>
        <v>3720</v>
      </c>
      <c r="AW21" s="72" t="n">
        <f aca="false">SUM(AW7:AW20)</f>
        <v>3720</v>
      </c>
      <c r="AX21" s="72" t="n">
        <f aca="false">SUM(AX7:AX20)</f>
        <v>3600</v>
      </c>
      <c r="AY21" s="72" t="n">
        <f aca="false">SUM(AY7:AY20)</f>
        <v>3720</v>
      </c>
      <c r="AZ21" s="72" t="n">
        <f aca="false">SUM(AZ7:AZ20)</f>
        <v>3600</v>
      </c>
      <c r="BA21" s="72" t="n">
        <f aca="false">SUM(BA7:BA20)</f>
        <v>3720</v>
      </c>
      <c r="BB21" s="72" t="n">
        <f aca="false">SUM(BB7:BB20)</f>
        <v>3720</v>
      </c>
      <c r="BC21" s="72" t="n">
        <f aca="false">SUM(BC7:BC20)</f>
        <v>3480</v>
      </c>
      <c r="BD21" s="72" t="n">
        <f aca="false">SUM(BD7:BD20)</f>
        <v>3720</v>
      </c>
      <c r="BE21" s="72" t="n">
        <f aca="false">SUM(BE7:BE20)</f>
        <v>3600</v>
      </c>
      <c r="BF21" s="72" t="n">
        <f aca="false">SUM(BF7:BF20)</f>
        <v>3720</v>
      </c>
      <c r="BG21" s="72" t="n">
        <f aca="false">SUM(BG7:BG20)</f>
        <v>3600</v>
      </c>
      <c r="BH21" s="72" t="n">
        <f aca="false">SUM(BH7:BH20)</f>
        <v>3720</v>
      </c>
      <c r="BI21" s="72" t="n">
        <f aca="false">SUM(BI7:BI20)</f>
        <v>3720</v>
      </c>
      <c r="BJ21" s="72" t="n">
        <f aca="false">SUM(BJ7:BJ20)</f>
        <v>3600</v>
      </c>
      <c r="BK21" s="72" t="n">
        <f aca="false">SUM(BK7:BK20)</f>
        <v>3720</v>
      </c>
      <c r="BL21" s="72" t="n">
        <f aca="false">SUM(BL7:BL20)</f>
        <v>3600</v>
      </c>
      <c r="BM21" s="72" t="n">
        <f aca="false">SUM(BM7:BM20)</f>
        <v>3720</v>
      </c>
      <c r="BN21" s="72" t="n">
        <f aca="false">SUM(BN7:BN20)</f>
        <v>3720</v>
      </c>
      <c r="BO21" s="72" t="n">
        <f aca="false">SUM(BO7:BO20)</f>
        <v>3360</v>
      </c>
      <c r="BP21" s="72" t="n">
        <f aca="false">SUM(BP7:BP20)</f>
        <v>3720</v>
      </c>
      <c r="BQ21" s="72" t="n">
        <f aca="false">SUM(BQ7:BQ20)</f>
        <v>3600</v>
      </c>
      <c r="BR21" s="72" t="n">
        <f aca="false">SUM(BR7:BR20)</f>
        <v>3720</v>
      </c>
      <c r="BS21" s="72" t="n">
        <f aca="false">SUM(BS7:BS20)</f>
        <v>3600</v>
      </c>
      <c r="BT21" s="72" t="n">
        <f aca="false">SUM(BT7:BT20)</f>
        <v>3720</v>
      </c>
      <c r="BU21" s="72" t="n">
        <f aca="false">SUM(BU7:BU20)</f>
        <v>3720</v>
      </c>
      <c r="BV21" s="72" t="n">
        <f aca="false">SUM(BV7:BV20)</f>
        <v>3600</v>
      </c>
      <c r="BW21" s="72" t="n">
        <f aca="false">SUM(BW7:BW20)</f>
        <v>3720</v>
      </c>
      <c r="BX21" s="72" t="n">
        <f aca="false">SUM(BX7:BX20)</f>
        <v>3600</v>
      </c>
      <c r="BY21" s="72" t="n">
        <f aca="false">SUM(BY7:BY20)</f>
        <v>3720</v>
      </c>
      <c r="BZ21" s="72" t="n">
        <f aca="false">SUM(BZ7:BZ20)</f>
        <v>3720</v>
      </c>
      <c r="CA21" s="72" t="n">
        <f aca="false">SUM(CA7:CA20)</f>
        <v>3360</v>
      </c>
      <c r="CB21" s="72" t="n">
        <f aca="false">SUM(CB7:CB20)</f>
        <v>3720</v>
      </c>
      <c r="CC21" s="72" t="n">
        <f aca="false">SUM(CC7:CC20)</f>
        <v>3600</v>
      </c>
      <c r="CD21" s="72" t="n">
        <f aca="false">SUM(CD7:CD20)</f>
        <v>3720</v>
      </c>
      <c r="CE21" s="72" t="n">
        <f aca="false">SUM(CE7:CE20)</f>
        <v>3600</v>
      </c>
      <c r="CF21" s="72" t="n">
        <f aca="false">SUM(CF7:CF20)</f>
        <v>3720</v>
      </c>
      <c r="CG21" s="72" t="n">
        <f aca="false">SUM(CG7:CG20)</f>
        <v>3720</v>
      </c>
      <c r="CH21" s="72" t="n">
        <f aca="false">SUM(CH7:CH20)</f>
        <v>3600</v>
      </c>
      <c r="CI21" s="72" t="n">
        <f aca="false">SUM(CI7:CI20)</f>
        <v>3720</v>
      </c>
      <c r="CJ21" s="72" t="n">
        <f aca="false">SUM(CJ7:CJ20)</f>
        <v>3600</v>
      </c>
      <c r="CK21" s="72" t="n">
        <f aca="false">SUM(CK7:CK20)</f>
        <v>3720</v>
      </c>
      <c r="CL21" s="72" t="n">
        <f aca="false">SUM(CL7:CL20)</f>
        <v>3720</v>
      </c>
      <c r="CM21" s="72" t="n">
        <f aca="false">SUM(CM7:CM20)</f>
        <v>3360</v>
      </c>
      <c r="CN21" s="72" t="n">
        <f aca="false">SUM(CN7:CN20)</f>
        <v>3720</v>
      </c>
      <c r="CO21" s="72" t="n">
        <f aca="false">SUM(CO7:CO20)</f>
        <v>3600</v>
      </c>
      <c r="CP21" s="72" t="n">
        <f aca="false">SUM(CP7:CP20)</f>
        <v>3720</v>
      </c>
      <c r="CQ21" s="72" t="n">
        <f aca="false">SUM(CQ7:CQ20)</f>
        <v>3600</v>
      </c>
      <c r="CR21" s="72" t="n">
        <f aca="false">SUM(CR7:CR20)</f>
        <v>3720</v>
      </c>
      <c r="CS21" s="72" t="n">
        <f aca="false">SUM(CS7:CS20)</f>
        <v>3720</v>
      </c>
      <c r="CT21" s="72" t="n">
        <f aca="false">SUM(CT7:CT20)</f>
        <v>3600</v>
      </c>
      <c r="CU21" s="72" t="n">
        <f aca="false">SUM(CU7:CU20)</f>
        <v>3720</v>
      </c>
      <c r="CV21" s="72" t="n">
        <f aca="false">SUM(CV7:CV20)</f>
        <v>3600</v>
      </c>
      <c r="CW21" s="72" t="n">
        <f aca="false">SUM(CW7:CW20)</f>
        <v>3720</v>
      </c>
      <c r="CX21" s="72" t="n">
        <f aca="false">SUM(CX7:CX20)</f>
        <v>3720</v>
      </c>
      <c r="CY21" s="72" t="n">
        <f aca="false">SUM(CY7:CY20)</f>
        <v>3480</v>
      </c>
      <c r="CZ21" s="72" t="n">
        <f aca="false">SUM(CZ7:CZ20)</f>
        <v>3720</v>
      </c>
      <c r="DA21" s="72" t="n">
        <f aca="false">SUM(DA7:DA20)</f>
        <v>3600</v>
      </c>
      <c r="DB21" s="72" t="n">
        <f aca="false">SUM(DB7:DB20)</f>
        <v>3720</v>
      </c>
      <c r="DC21" s="72" t="n">
        <f aca="false">SUM(DC7:DC20)</f>
        <v>3600</v>
      </c>
      <c r="DD21" s="72" t="n">
        <f aca="false">SUM(DD7:DD20)</f>
        <v>3720</v>
      </c>
      <c r="DE21" s="72" t="n">
        <f aca="false">SUM(DE7:DE20)</f>
        <v>3720</v>
      </c>
      <c r="DF21" s="72" t="n">
        <f aca="false">SUM(DF7:DF20)</f>
        <v>3600</v>
      </c>
      <c r="DG21" s="72" t="n">
        <f aca="false">SUM(DG7:DG20)</f>
        <v>3720</v>
      </c>
      <c r="DH21" s="72" t="n">
        <f aca="false">SUM(DH7:DH20)</f>
        <v>3600</v>
      </c>
      <c r="DI21" s="72" t="n">
        <f aca="false">SUM(DI7:DI20)</f>
        <v>3720</v>
      </c>
      <c r="DJ21" s="72" t="n">
        <f aca="false">SUM(DJ7:DJ20)</f>
        <v>3720</v>
      </c>
      <c r="DK21" s="72" t="n">
        <f aca="false">SUM(DK7:DK20)</f>
        <v>3360</v>
      </c>
      <c r="DL21" s="72" t="n">
        <f aca="false">SUM(DL7:DL20)</f>
        <v>3720</v>
      </c>
      <c r="DM21" s="72" t="n">
        <f aca="false">SUM(DM7:DM20)</f>
        <v>3600</v>
      </c>
      <c r="DN21" s="72" t="n">
        <f aca="false">SUM(DN7:DN20)</f>
        <v>3720</v>
      </c>
      <c r="DO21" s="72" t="n">
        <f aca="false">SUM(DO7:DO20)</f>
        <v>3600</v>
      </c>
      <c r="DP21" s="72" t="n">
        <f aca="false">SUM(DP7:DP20)</f>
        <v>3720</v>
      </c>
      <c r="DQ21" s="72" t="n">
        <f aca="false">SUM(DQ7:DQ20)</f>
        <v>3720</v>
      </c>
      <c r="DR21" s="72" t="n">
        <f aca="false">SUM(DR7:DR20)</f>
        <v>3600</v>
      </c>
      <c r="DS21" s="72" t="n">
        <f aca="false">SUM(DS7:DS20)</f>
        <v>3720</v>
      </c>
      <c r="DT21" s="72" t="n">
        <f aca="false">SUM(DT7:DT20)</f>
        <v>3600</v>
      </c>
      <c r="DU21" s="72" t="n">
        <f aca="false">SUM(DU7:DU20)</f>
        <v>3720</v>
      </c>
      <c r="DV21" s="72" t="n">
        <f aca="false">SUM(DV7:DV20)</f>
        <v>3720</v>
      </c>
      <c r="DW21" s="72" t="n">
        <f aca="false">SUM(DW7:DW20)</f>
        <v>3360</v>
      </c>
      <c r="DX21" s="72" t="n">
        <f aca="false">SUM(DX7:DX20)</f>
        <v>3720</v>
      </c>
      <c r="DY21" s="72" t="n">
        <f aca="false">SUM(DY7:DY20)</f>
        <v>3600</v>
      </c>
      <c r="DZ21" s="72" t="n">
        <f aca="false">SUM(DZ7:DZ20)</f>
        <v>3720</v>
      </c>
      <c r="EA21" s="72" t="n">
        <f aca="false">SUM(EA7:EA20)</f>
        <v>3600</v>
      </c>
      <c r="EB21" s="72" t="n">
        <f aca="false">SUM(EB7:EB20)</f>
        <v>3720</v>
      </c>
      <c r="EC21" s="72" t="n">
        <f aca="false">SUM(EC7:EC20)</f>
        <v>3720</v>
      </c>
      <c r="ED21" s="72" t="n">
        <f aca="false">SUM(ED7:ED20)</f>
        <v>3600</v>
      </c>
      <c r="EE21" s="72" t="n">
        <f aca="false">SUM(EE7:EE20)</f>
        <v>3720</v>
      </c>
      <c r="EF21" s="72" t="n">
        <f aca="false">SUM(EF7:EF20)</f>
        <v>3600</v>
      </c>
      <c r="EG21" s="72" t="n">
        <f aca="false">SUM(EG7:EG20)</f>
        <v>3720</v>
      </c>
      <c r="EH21" s="72" t="n">
        <f aca="false">SUM(EH7:EH20)</f>
        <v>3720</v>
      </c>
      <c r="EI21" s="72" t="n">
        <f aca="false">SUM(EI7:EI20)</f>
        <v>3360</v>
      </c>
      <c r="EJ21" s="72" t="n">
        <f aca="false">SUM(EJ7:EJ20)</f>
        <v>3720</v>
      </c>
      <c r="EK21" s="72" t="n">
        <f aca="false">SUM(EK7:EK20)</f>
        <v>3600</v>
      </c>
      <c r="EL21" s="72" t="n">
        <f aca="false">SUM(EL7:EL20)</f>
        <v>3720</v>
      </c>
      <c r="EM21" s="72" t="n">
        <f aca="false">SUM(EM7:EM20)</f>
        <v>3600</v>
      </c>
      <c r="EN21" s="72" t="n">
        <f aca="false">SUM(EN7:EN20)</f>
        <v>3720</v>
      </c>
      <c r="EO21" s="72" t="n">
        <f aca="false">SUM(EO7:EO20)</f>
        <v>3720</v>
      </c>
      <c r="EP21" s="72" t="n">
        <f aca="false">SUM(EP7:EP20)</f>
        <v>3600</v>
      </c>
      <c r="EQ21" s="72" t="n">
        <f aca="false">SUM(EQ7:EQ20)</f>
        <v>3720</v>
      </c>
      <c r="ER21" s="72" t="n">
        <f aca="false">SUM(ER7:ER20)</f>
        <v>3600</v>
      </c>
      <c r="ES21" s="72" t="n">
        <f aca="false">SUM(ES7:ES20)</f>
        <v>3720</v>
      </c>
      <c r="ET21" s="72" t="n">
        <f aca="false">SUM(ET7:ET20)</f>
        <v>3720</v>
      </c>
      <c r="EU21" s="72" t="n">
        <f aca="false">SUM(EU7:EU20)</f>
        <v>3480</v>
      </c>
      <c r="EV21" s="72" t="n">
        <f aca="false">SUM(EV7:EV20)</f>
        <v>3720</v>
      </c>
      <c r="EW21" s="72" t="n">
        <f aca="false">SUM(EW7:EW20)</f>
        <v>3600</v>
      </c>
      <c r="EX21" s="72" t="n">
        <f aca="false">SUM(EX7:EX20)</f>
        <v>3720</v>
      </c>
      <c r="EY21" s="72" t="n">
        <f aca="false">SUM(EY7:EY20)</f>
        <v>3600</v>
      </c>
      <c r="EZ21" s="72" t="n">
        <f aca="false">SUM(EZ7:EZ20)</f>
        <v>3720</v>
      </c>
      <c r="FA21" s="72" t="n">
        <f aca="false">SUM(FA7:FA20)</f>
        <v>3720</v>
      </c>
      <c r="FB21" s="72" t="n">
        <f aca="false">SUM(FB7:FB20)</f>
        <v>3600</v>
      </c>
      <c r="FC21" s="72" t="n">
        <f aca="false">SUM(FC7:FC20)</f>
        <v>3720</v>
      </c>
      <c r="FD21" s="72" t="n">
        <f aca="false">SUM(FD7:FD20)</f>
        <v>3600</v>
      </c>
      <c r="FE21" s="72" t="n">
        <f aca="false">SUM(FE7:FE20)</f>
        <v>3720</v>
      </c>
      <c r="FF21" s="72" t="n">
        <f aca="false">SUM(FF7:FF20)</f>
        <v>3720</v>
      </c>
      <c r="FG21" s="72" t="n">
        <f aca="false">SUM(FG7:FG20)</f>
        <v>3360</v>
      </c>
      <c r="FH21" s="72" t="n">
        <f aca="false">SUM(FH7:FH20)</f>
        <v>3720</v>
      </c>
      <c r="FI21" s="72" t="n">
        <f aca="false">SUM(FI7:FI20)</f>
        <v>3600</v>
      </c>
      <c r="FJ21" s="72" t="n">
        <f aca="false">SUM(FJ7:FJ20)</f>
        <v>3720</v>
      </c>
      <c r="FK21" s="72" t="n">
        <f aca="false">SUM(FK7:FK20)</f>
        <v>3600</v>
      </c>
      <c r="FL21" s="72" t="n">
        <f aca="false">SUM(FL7:FL20)</f>
        <v>3720</v>
      </c>
      <c r="FM21" s="72" t="n">
        <f aca="false">SUM(FM7:FM20)</f>
        <v>3720</v>
      </c>
      <c r="FN21" s="72" t="n">
        <f aca="false">SUM(FN7:FN20)</f>
        <v>3600</v>
      </c>
      <c r="FO21" s="72" t="n">
        <f aca="false">SUM(FO7:FO20)</f>
        <v>3720</v>
      </c>
      <c r="FP21" s="72" t="n">
        <f aca="false">SUM(FP7:FP20)</f>
        <v>3600</v>
      </c>
      <c r="FQ21" s="72" t="n">
        <f aca="false">SUM(FQ7:FQ20)</f>
        <v>3720</v>
      </c>
      <c r="FR21" s="72" t="n">
        <f aca="false">SUM(FR7:FR20)</f>
        <v>3720</v>
      </c>
      <c r="FS21" s="72" t="n">
        <f aca="false">SUM(FS7:FS20)</f>
        <v>3360</v>
      </c>
      <c r="FT21" s="72" t="n">
        <f aca="false">SUM(FT7:FT20)</f>
        <v>3720</v>
      </c>
      <c r="FU21" s="72" t="n">
        <f aca="false">SUM(FU7:FU20)</f>
        <v>3600</v>
      </c>
      <c r="FV21" s="72" t="n">
        <f aca="false">SUM(FV7:FV20)</f>
        <v>3720</v>
      </c>
      <c r="FW21" s="72" t="n">
        <f aca="false">SUM(FW7:FW20)</f>
        <v>3600</v>
      </c>
      <c r="FX21" s="72" t="n">
        <f aca="false">SUM(FX7:FX20)</f>
        <v>3720</v>
      </c>
      <c r="FY21" s="72" t="n">
        <f aca="false">SUM(FY7:FY20)</f>
        <v>3720</v>
      </c>
      <c r="FZ21" s="72" t="n">
        <f aca="false">SUM(FZ7:FZ20)</f>
        <v>3600</v>
      </c>
      <c r="GA21" s="72" t="n">
        <f aca="false">SUM(GA7:GA20)</f>
        <v>3720</v>
      </c>
      <c r="GB21" s="72" t="n">
        <f aca="false">SUM(GB7:GB20)</f>
        <v>3600</v>
      </c>
      <c r="GC21" s="72" t="n">
        <f aca="false">SUM(GC7:GC20)</f>
        <v>3720</v>
      </c>
      <c r="GD21" s="72" t="n">
        <f aca="false">SUM(GD7:GD20)</f>
        <v>3720</v>
      </c>
      <c r="GE21" s="72" t="n">
        <f aca="false">SUM(GE7:GE20)</f>
        <v>3360</v>
      </c>
      <c r="GF21" s="72" t="n">
        <f aca="false">SUM(GF7:GF20)</f>
        <v>3720</v>
      </c>
      <c r="GG21" s="72" t="n">
        <f aca="false">SUM(GG7:GG20)</f>
        <v>3600</v>
      </c>
      <c r="GH21" s="72" t="n">
        <f aca="false">SUM(GH7:GH20)</f>
        <v>3720</v>
      </c>
      <c r="GI21" s="72" t="n">
        <f aca="false">SUM(GI7:GI20)</f>
        <v>3600</v>
      </c>
      <c r="GJ21" s="72" t="n">
        <f aca="false">SUM(GJ7:GJ20)</f>
        <v>3720</v>
      </c>
      <c r="GK21" s="72" t="n">
        <f aca="false">SUM(GK7:GK20)</f>
        <v>3720</v>
      </c>
      <c r="GL21" s="72" t="n">
        <f aca="false">SUM(GL7:GL20)</f>
        <v>3600</v>
      </c>
      <c r="GM21" s="72" t="n">
        <f aca="false">SUM(GM7:GM20)</f>
        <v>3720</v>
      </c>
      <c r="GN21" s="72" t="n">
        <f aca="false">SUM(GN7:GN20)</f>
        <v>3600</v>
      </c>
      <c r="GO21" s="72" t="n">
        <f aca="false">SUM(GO7:GO20)</f>
        <v>3720</v>
      </c>
      <c r="GP21" s="72" t="n">
        <f aca="false">SUM(GP7:GP20)</f>
        <v>3720</v>
      </c>
      <c r="GQ21" s="72" t="n">
        <f aca="false">SUM(GQ7:GQ20)</f>
        <v>3480</v>
      </c>
      <c r="GR21" s="72" t="n">
        <f aca="false">SUM(GR7:GR20)</f>
        <v>3720</v>
      </c>
      <c r="GS21" s="72" t="n">
        <f aca="false">SUM(GS7:GS20)</f>
        <v>3600</v>
      </c>
      <c r="GT21" s="72" t="n">
        <f aca="false">SUM(GT7:GT20)</f>
        <v>3720</v>
      </c>
      <c r="GU21" s="72" t="n">
        <f aca="false">SUM(GU7:GU20)</f>
        <v>3600</v>
      </c>
      <c r="GV21" s="72" t="n">
        <f aca="false">SUM(GV7:GV20)</f>
        <v>3720</v>
      </c>
      <c r="GW21" s="72" t="n">
        <f aca="false">SUM(GW7:GW20)</f>
        <v>3720</v>
      </c>
      <c r="GX21" s="72" t="n">
        <f aca="false">SUM(GX7:GX20)</f>
        <v>3600</v>
      </c>
      <c r="GY21" s="72" t="n">
        <f aca="false">SUM(GY7:GY20)</f>
        <v>3720</v>
      </c>
      <c r="GZ21" s="72" t="n">
        <f aca="false">SUM(GZ7:GZ20)</f>
        <v>3600</v>
      </c>
      <c r="HA21" s="72" t="n">
        <f aca="false">SUM(HA7:HA20)</f>
        <v>3720</v>
      </c>
    </row>
    <row r="22" customFormat="false" ht="12.75" hidden="false" customHeight="false" outlineLevel="0" collapsed="false">
      <c r="J22" s="72"/>
      <c r="Q22" s="72" t="n">
        <f aca="false">SUM(F21:Q21)</f>
        <v>43920</v>
      </c>
      <c r="V22" s="72"/>
      <c r="AC22" s="72" t="n">
        <f aca="false">SUM(R21:AC21)</f>
        <v>43800</v>
      </c>
      <c r="AH22" s="72"/>
      <c r="AO22" s="72" t="n">
        <f aca="false">SUM(AD21:AO21)</f>
        <v>43800</v>
      </c>
      <c r="AT22" s="72"/>
      <c r="BA22" s="72" t="n">
        <f aca="false">SUM(AP21:BA21)</f>
        <v>43800</v>
      </c>
      <c r="BF22" s="72"/>
      <c r="BM22" s="72" t="n">
        <f aca="false">SUM(BB21:BM21)</f>
        <v>43920</v>
      </c>
      <c r="BR22" s="72"/>
      <c r="BY22" s="72" t="n">
        <f aca="false">SUM(BN21:BY21)</f>
        <v>43800</v>
      </c>
      <c r="CD22" s="72"/>
      <c r="CK22" s="72" t="n">
        <f aca="false">SUM(BZ21:CK21)</f>
        <v>43800</v>
      </c>
      <c r="CP22" s="72"/>
      <c r="CW22" s="72" t="n">
        <f aca="false">SUM(CL21:CW21)</f>
        <v>43800</v>
      </c>
      <c r="DB22" s="72"/>
      <c r="DI22" s="72" t="n">
        <f aca="false">SUM(CX21:DI21)</f>
        <v>43920</v>
      </c>
      <c r="DU22" s="72" t="n">
        <f aca="false">SUM(DJ21:DU21)</f>
        <v>43800</v>
      </c>
      <c r="EG22" s="72" t="n">
        <f aca="false">SUM(DV21:EG21)</f>
        <v>43800</v>
      </c>
      <c r="ES22" s="72" t="n">
        <f aca="false">SUM(EH21:ES21)</f>
        <v>43800</v>
      </c>
      <c r="FE22" s="72" t="n">
        <f aca="false">SUM(ET21:FE21)</f>
        <v>43920</v>
      </c>
      <c r="FQ22" s="72" t="n">
        <f aca="false">SUM(FF21:FQ21)</f>
        <v>43800</v>
      </c>
      <c r="GC22" s="72" t="n">
        <f aca="false">SUM(FR21:GC21)</f>
        <v>43800</v>
      </c>
      <c r="GO22" s="72" t="n">
        <f aca="false">SUM(GD21:GO21)</f>
        <v>43800</v>
      </c>
      <c r="HA22" s="72" t="n">
        <f aca="false">SUM(GP21:HA21)</f>
        <v>43920</v>
      </c>
    </row>
    <row r="24" customFormat="false" ht="12.75" hidden="false" customHeight="false" outlineLevel="0" collapsed="false">
      <c r="A24" s="25" t="s">
        <v>68</v>
      </c>
      <c r="B24" s="4"/>
      <c r="C24" s="4"/>
      <c r="D24" s="4"/>
      <c r="E24" s="4"/>
    </row>
    <row r="25" customFormat="false" ht="12.75" hidden="false" customHeight="false" outlineLevel="0" collapsed="false">
      <c r="A25" s="25" t="str">
        <f aca="false">+A2</f>
        <v>Sun Devil Project - San Juan Lateral</v>
      </c>
      <c r="B25" s="4"/>
      <c r="C25" s="4"/>
      <c r="D25" s="4"/>
      <c r="E25" s="4"/>
    </row>
    <row r="26" customFormat="false" ht="15" hidden="false" customHeight="false" outlineLevel="0" collapsed="false">
      <c r="A26" s="60" t="s">
        <v>69</v>
      </c>
      <c r="B26" s="4"/>
      <c r="C26" s="4"/>
      <c r="D26" s="4"/>
      <c r="E26" s="4"/>
    </row>
    <row r="27" customFormat="false" ht="12.75" hidden="false" customHeight="false" outlineLevel="0" collapsed="false">
      <c r="B27" s="61"/>
      <c r="C27" s="62"/>
      <c r="D27" s="62"/>
      <c r="E27" s="61"/>
    </row>
    <row r="28" customFormat="false" ht="13.5" hidden="false" customHeight="false" outlineLevel="0" collapsed="false"/>
    <row r="29" customFormat="false" ht="13.5" hidden="false" customHeight="false" outlineLevel="0" collapsed="false">
      <c r="A29" s="64" t="s">
        <v>71</v>
      </c>
      <c r="B29" s="65" t="s">
        <v>72</v>
      </c>
      <c r="C29" s="65" t="s">
        <v>73</v>
      </c>
      <c r="D29" s="65" t="s">
        <v>74</v>
      </c>
      <c r="E29" s="66" t="s">
        <v>75</v>
      </c>
    </row>
    <row r="30" customFormat="false" ht="12.75" hidden="false" customHeight="false" outlineLevel="0" collapsed="false">
      <c r="A30" s="77" t="str">
        <f aca="false">+A7</f>
        <v>XYZ</v>
      </c>
      <c r="B30" s="69" t="n">
        <f aca="false">+B7</f>
        <v>500</v>
      </c>
      <c r="C30" s="70" t="n">
        <f aca="false">+C7</f>
        <v>37987</v>
      </c>
      <c r="D30" s="78" t="n">
        <f aca="false">+D7</f>
        <v>15</v>
      </c>
      <c r="E30" s="62" t="n">
        <f aca="false">+E7</f>
        <v>0.24</v>
      </c>
    </row>
    <row r="31" customFormat="false" ht="12.75" hidden="false" customHeight="false" outlineLevel="0" collapsed="false">
      <c r="A31" s="77" t="n">
        <f aca="false">+A8</f>
        <v>0</v>
      </c>
      <c r="B31" s="69" t="n">
        <f aca="false">+B8</f>
        <v>0</v>
      </c>
      <c r="C31" s="70" t="n">
        <f aca="false">+C8</f>
        <v>0</v>
      </c>
      <c r="D31" s="78" t="n">
        <f aca="false">+D8</f>
        <v>0</v>
      </c>
      <c r="E31" s="62" t="n">
        <f aca="false">+E8</f>
        <v>0</v>
      </c>
    </row>
    <row r="32" customFormat="false" ht="12.75" hidden="false" customHeight="false" outlineLevel="0" collapsed="false">
      <c r="A32" s="77" t="n">
        <f aca="false">+A9</f>
        <v>0</v>
      </c>
      <c r="B32" s="69" t="n">
        <f aca="false">+B9</f>
        <v>0</v>
      </c>
      <c r="C32" s="70" t="n">
        <f aca="false">+C9</f>
        <v>0</v>
      </c>
      <c r="D32" s="78" t="n">
        <f aca="false">+D9</f>
        <v>0</v>
      </c>
      <c r="E32" s="62" t="n">
        <f aca="false">+E9</f>
        <v>0</v>
      </c>
    </row>
    <row r="33" customFormat="false" ht="12.75" hidden="false" customHeight="false" outlineLevel="0" collapsed="false">
      <c r="A33" s="77" t="n">
        <f aca="false">+A10</f>
        <v>0</v>
      </c>
      <c r="B33" s="69" t="n">
        <f aca="false">+B10</f>
        <v>0</v>
      </c>
      <c r="C33" s="70" t="n">
        <f aca="false">+C10</f>
        <v>0</v>
      </c>
      <c r="D33" s="78" t="n">
        <f aca="false">+D10</f>
        <v>0</v>
      </c>
      <c r="E33" s="62" t="n">
        <f aca="false">+E10</f>
        <v>0</v>
      </c>
    </row>
    <row r="34" customFormat="false" ht="12.75" hidden="false" customHeight="false" outlineLevel="0" collapsed="false">
      <c r="A34" s="77" t="n">
        <f aca="false">+A11</f>
        <v>0</v>
      </c>
      <c r="B34" s="69" t="n">
        <f aca="false">+B11</f>
        <v>0</v>
      </c>
      <c r="C34" s="70" t="n">
        <f aca="false">+C11</f>
        <v>0</v>
      </c>
      <c r="D34" s="78" t="n">
        <f aca="false">+D11</f>
        <v>0</v>
      </c>
      <c r="E34" s="62" t="n">
        <f aca="false">+E11</f>
        <v>0</v>
      </c>
    </row>
    <row r="35" customFormat="false" ht="12.75" hidden="false" customHeight="false" outlineLevel="0" collapsed="false">
      <c r="A35" s="77" t="n">
        <f aca="false">+A12</f>
        <v>0</v>
      </c>
      <c r="B35" s="69" t="n">
        <f aca="false">+B12</f>
        <v>0</v>
      </c>
      <c r="C35" s="70" t="n">
        <f aca="false">+C12</f>
        <v>0</v>
      </c>
      <c r="D35" s="78" t="n">
        <f aca="false">+D12</f>
        <v>0</v>
      </c>
      <c r="E35" s="62" t="n">
        <f aca="false">+E12</f>
        <v>0</v>
      </c>
    </row>
    <row r="36" customFormat="false" ht="12.75" hidden="false" customHeight="false" outlineLevel="0" collapsed="false">
      <c r="A36" s="77" t="n">
        <f aca="false">+A13</f>
        <v>0</v>
      </c>
      <c r="B36" s="69" t="n">
        <f aca="false">+B13</f>
        <v>0</v>
      </c>
      <c r="C36" s="70" t="n">
        <f aca="false">+C13</f>
        <v>0</v>
      </c>
      <c r="D36" s="78" t="n">
        <f aca="false">+D13</f>
        <v>0</v>
      </c>
      <c r="E36" s="62" t="n">
        <f aca="false">+E13</f>
        <v>0</v>
      </c>
    </row>
    <row r="37" customFormat="false" ht="12.75" hidden="false" customHeight="false" outlineLevel="0" collapsed="false">
      <c r="A37" s="77" t="n">
        <f aca="false">+A14</f>
        <v>0</v>
      </c>
      <c r="B37" s="69" t="n">
        <f aca="false">+B14</f>
        <v>0</v>
      </c>
      <c r="C37" s="70" t="n">
        <f aca="false">+C14</f>
        <v>0</v>
      </c>
      <c r="D37" s="78" t="n">
        <f aca="false">+D14</f>
        <v>0</v>
      </c>
      <c r="E37" s="62" t="n">
        <f aca="false">+E14</f>
        <v>0</v>
      </c>
    </row>
    <row r="38" customFormat="false" ht="12.75" hidden="false" customHeight="false" outlineLevel="0" collapsed="false">
      <c r="A38" s="77" t="n">
        <f aca="false">+A15</f>
        <v>0</v>
      </c>
      <c r="B38" s="69" t="n">
        <f aca="false">+B15</f>
        <v>0</v>
      </c>
      <c r="C38" s="70" t="n">
        <f aca="false">+C15</f>
        <v>0</v>
      </c>
      <c r="D38" s="78" t="n">
        <f aca="false">+D15</f>
        <v>0</v>
      </c>
      <c r="E38" s="62" t="n">
        <f aca="false">+E15</f>
        <v>0</v>
      </c>
    </row>
    <row r="39" customFormat="false" ht="12.75" hidden="false" customHeight="false" outlineLevel="0" collapsed="false">
      <c r="A39" s="77" t="n">
        <f aca="false">+A16</f>
        <v>0</v>
      </c>
      <c r="B39" s="69" t="n">
        <f aca="false">+B16</f>
        <v>0</v>
      </c>
      <c r="C39" s="70" t="n">
        <f aca="false">+C16</f>
        <v>0</v>
      </c>
      <c r="D39" s="78" t="n">
        <f aca="false">+D16</f>
        <v>0</v>
      </c>
      <c r="E39" s="62" t="n">
        <f aca="false">+E16</f>
        <v>0</v>
      </c>
    </row>
    <row r="40" customFormat="false" ht="12.75" hidden="false" customHeight="false" outlineLevel="0" collapsed="false">
      <c r="A40" s="77" t="n">
        <f aca="false">+A17</f>
        <v>0</v>
      </c>
      <c r="B40" s="69" t="n">
        <f aca="false">+B17</f>
        <v>0</v>
      </c>
      <c r="C40" s="70" t="n">
        <f aca="false">+C17</f>
        <v>0</v>
      </c>
      <c r="D40" s="78" t="n">
        <f aca="false">+D17</f>
        <v>0</v>
      </c>
      <c r="E40" s="62" t="n">
        <f aca="false">+E17</f>
        <v>0</v>
      </c>
    </row>
    <row r="41" customFormat="false" ht="12.75" hidden="false" customHeight="false" outlineLevel="0" collapsed="false">
      <c r="A41" s="77" t="n">
        <f aca="false">+A18</f>
        <v>0</v>
      </c>
      <c r="B41" s="69" t="n">
        <f aca="false">+B18</f>
        <v>0</v>
      </c>
      <c r="C41" s="70" t="n">
        <f aca="false">+C18</f>
        <v>0</v>
      </c>
      <c r="D41" s="78" t="n">
        <f aca="false">+D18</f>
        <v>0</v>
      </c>
      <c r="E41" s="62" t="n">
        <f aca="false">+E18</f>
        <v>0</v>
      </c>
    </row>
    <row r="42" customFormat="false" ht="12.75" hidden="false" customHeight="false" outlineLevel="0" collapsed="false">
      <c r="B42" s="69"/>
      <c r="C42" s="69"/>
      <c r="E42" s="75"/>
    </row>
    <row r="43" customFormat="false" ht="12.75" hidden="false" customHeight="false" outlineLevel="0" collapsed="false">
      <c r="A43" s="0" t="s">
        <v>77</v>
      </c>
      <c r="B43" s="76" t="n">
        <f aca="false">SUM(B30:B42)</f>
        <v>500</v>
      </c>
      <c r="C43" s="76"/>
      <c r="D43" s="76"/>
      <c r="I43" s="79"/>
    </row>
    <row r="45" customFormat="false" ht="12.75" hidden="false" customHeight="false" outlineLevel="0" collapsed="false">
      <c r="A45" s="8" t="s">
        <v>78</v>
      </c>
    </row>
    <row r="46" customFormat="false" ht="12.75" hidden="false" customHeight="false" outlineLevel="0" collapsed="false">
      <c r="B46" s="14" t="s">
        <v>79</v>
      </c>
      <c r="C46" s="14" t="s">
        <v>80</v>
      </c>
      <c r="D46" s="14" t="s">
        <v>81</v>
      </c>
      <c r="E46" s="14" t="s">
        <v>82</v>
      </c>
      <c r="F46" s="14" t="s">
        <v>83</v>
      </c>
      <c r="G46" s="14" t="s">
        <v>84</v>
      </c>
      <c r="H46" s="14" t="s">
        <v>85</v>
      </c>
      <c r="I46" s="14" t="s">
        <v>86</v>
      </c>
      <c r="J46" s="14" t="s">
        <v>87</v>
      </c>
      <c r="K46" s="14" t="s">
        <v>88</v>
      </c>
      <c r="L46" s="14" t="s">
        <v>89</v>
      </c>
      <c r="M46" s="14" t="s">
        <v>90</v>
      </c>
      <c r="N46" s="14" t="s">
        <v>91</v>
      </c>
      <c r="O46" s="14" t="s">
        <v>92</v>
      </c>
      <c r="P46" s="14" t="s">
        <v>93</v>
      </c>
      <c r="Q46" s="14" t="s">
        <v>94</v>
      </c>
      <c r="R46" s="14" t="s">
        <v>95</v>
      </c>
      <c r="S46" s="14" t="s">
        <v>96</v>
      </c>
      <c r="T46" s="14" t="s">
        <v>97</v>
      </c>
      <c r="U46" s="14" t="s">
        <v>98</v>
      </c>
      <c r="V46" s="14" t="s">
        <v>99</v>
      </c>
      <c r="W46" s="14" t="s">
        <v>100</v>
      </c>
      <c r="X46" s="14" t="s">
        <v>101</v>
      </c>
      <c r="Y46" s="14" t="s">
        <v>102</v>
      </c>
      <c r="Z46" s="14" t="s">
        <v>103</v>
      </c>
    </row>
    <row r="47" customFormat="false" ht="12.75" hidden="false" customHeight="false" outlineLevel="0" collapsed="false">
      <c r="A47" s="77" t="str">
        <f aca="false">+A7</f>
        <v>XYZ</v>
      </c>
      <c r="B47" s="69" t="n">
        <f aca="false">IF($B30&gt;0,SUM(F7:Q7)/SUM($F$5:$Q$5)/E7,0)</f>
        <v>500</v>
      </c>
      <c r="C47" s="69" t="n">
        <f aca="false">IF($B30&gt;0,SUM(R7:AC7)/SUM($R$5:$AC$5)/$E7,0)</f>
        <v>500</v>
      </c>
      <c r="D47" s="69" t="n">
        <f aca="false">IF($B30&gt;0,SUM(AD7:AO7)/SUM($AD$5:$AO$5)/$E7,0)</f>
        <v>500</v>
      </c>
      <c r="E47" s="69" t="n">
        <f aca="false">IF($B30&gt;0,SUM(AP7:BA7)/SUM($AP$5:$BA$5)/$E7,0)</f>
        <v>500</v>
      </c>
      <c r="F47" s="69" t="n">
        <f aca="false">IF($B30&gt;0,SUM(BB7:BM7)/SUM($BB$5:$BM$5)/$E7,0)</f>
        <v>500</v>
      </c>
      <c r="G47" s="69" t="n">
        <f aca="false">IF($B30&gt;0,SUM(BN7:BY7)/SUM($BN$5:$BY$5)/$E7,0)</f>
        <v>500</v>
      </c>
      <c r="H47" s="69" t="n">
        <f aca="false">IF($B30&gt;0,SUM(BZ7:CK7)/SUM($BZ$5:$CK$5)/$E7,0)</f>
        <v>500</v>
      </c>
      <c r="I47" s="69" t="n">
        <f aca="false">IF($B30&gt;0,SUM(CL7:CW7)/SUM($CL$5:$CW$5)/$E7,0)</f>
        <v>500</v>
      </c>
      <c r="J47" s="69" t="n">
        <f aca="false">IF($B30&gt;0,SUM(CX7:DI7)/SUM($CX$5:$DI$5)/$E7,0)</f>
        <v>500</v>
      </c>
      <c r="K47" s="69" t="n">
        <f aca="false">IF($B30&gt;0,SUM(DJ7:DU7)/SUM($DJ$5:$DU$5)/$E7,0)</f>
        <v>500</v>
      </c>
      <c r="L47" s="69" t="n">
        <f aca="false">IF($B30&gt;0,SUM(DV7:EG7)/SUM($DV$5:$EG$5)/$E7,0)</f>
        <v>500</v>
      </c>
      <c r="M47" s="69" t="n">
        <f aca="false">IF($B30&gt;0,SUM(EH7:ES7)/SUM($EH$5:$ES$5)/$E7,0)</f>
        <v>500</v>
      </c>
      <c r="N47" s="69" t="n">
        <f aca="false">IF($B30&gt;0,SUM(ET7:FE7)/SUM($ET$5:$FE$5)/$E7,0)</f>
        <v>500</v>
      </c>
      <c r="O47" s="69" t="n">
        <f aca="false">IF($B30&gt;0,SUM(FF7:FQ7)/SUM($FF$5:$FQ$5)/$E7,0)</f>
        <v>500</v>
      </c>
      <c r="P47" s="69" t="n">
        <f aca="false">IF($B30&gt;0,SUM(FR7:GC7)/SUM($FR$5:$GC$5)/$E7,0)</f>
        <v>500</v>
      </c>
      <c r="Q47" s="69" t="n">
        <f aca="false">IF($B30&gt;0,SUM(GD7:GO7)/SUM($GD$5:$GO$5)/$E7,0)</f>
        <v>500</v>
      </c>
    </row>
    <row r="48" customFormat="false" ht="12.75" hidden="false" customHeight="false" outlineLevel="0" collapsed="false">
      <c r="A48" s="77" t="n">
        <f aca="false">+A8</f>
        <v>0</v>
      </c>
      <c r="B48" s="69" t="n">
        <f aca="false">IF($B31&gt;0,SUM(F8:Q8)/SUM($F$5:$Q$5)/E8,0)</f>
        <v>0</v>
      </c>
      <c r="C48" s="69" t="n">
        <f aca="false">IF($B31&gt;0,SUM(R8:AC8)/SUM($R$5:$AC$5)/$E8,0)</f>
        <v>0</v>
      </c>
      <c r="D48" s="69" t="n">
        <f aca="false">IF($B31&gt;0,SUM(AD8:AO8)/SUM($AD$5:$AO$5)/$E8,0)</f>
        <v>0</v>
      </c>
      <c r="E48" s="69" t="n">
        <f aca="false">IF($B31&gt;0,SUM(AP8:BA8)/SUM($AP$5:$BA$5)/$E8,0)</f>
        <v>0</v>
      </c>
      <c r="F48" s="69" t="n">
        <f aca="false">IF($B31&gt;0,SUM(BB8:BM8)/SUM($BB$5:$BM$5)/$E8,0)</f>
        <v>0</v>
      </c>
      <c r="G48" s="69" t="n">
        <f aca="false">IF($B31&gt;0,SUM(BN8:BY8)/SUM($BN$5:$BY$5)/$E8,0)</f>
        <v>0</v>
      </c>
      <c r="H48" s="69" t="n">
        <f aca="false">IF($B31&gt;0,SUM(BZ8:CK8)/SUM($BZ$5:$CK$5)/$E8,0)</f>
        <v>0</v>
      </c>
      <c r="I48" s="69" t="n">
        <f aca="false">IF($B31&gt;0,SUM(CL8:CW8)/SUM($CL$5:$CW$5)/$E8,0)</f>
        <v>0</v>
      </c>
      <c r="J48" s="69" t="n">
        <f aca="false">IF($B31&gt;0,SUM(CX8:DI8)/SUM($CX$5:$DI$5)/$E8,0)</f>
        <v>0</v>
      </c>
      <c r="K48" s="69" t="n">
        <f aca="false">IF($B31&gt;0,SUM(DJ8:DU8)/SUM($DJ$5:$DU$5)/$E8,0)</f>
        <v>0</v>
      </c>
      <c r="L48" s="69" t="n">
        <f aca="false">IF($B31&gt;0,SUM(DV8:EG8)/SUM($DV$5:$EG$5)/$E8,0)</f>
        <v>0</v>
      </c>
      <c r="M48" s="69" t="n">
        <f aca="false">IF($B31&gt;0,SUM(EH8:ES8)/SUM($EH$5:$ES$5)/$E8,0)</f>
        <v>0</v>
      </c>
      <c r="N48" s="69" t="n">
        <f aca="false">IF($B31&gt;0,SUM(ET8:FE8)/SUM($ET$5:$FE$5)/$E8,0)</f>
        <v>0</v>
      </c>
      <c r="O48" s="69" t="n">
        <f aca="false">IF($B31&gt;0,SUM(FF8:FQ8)/SUM($FF$5:$FQ$5)/$E8,0)</f>
        <v>0</v>
      </c>
      <c r="P48" s="69" t="n">
        <f aca="false">IF($B31&gt;0,SUM(FR8:GC8)/SUM($FR$5:$GC$5)/$E8,0)</f>
        <v>0</v>
      </c>
      <c r="Q48" s="69" t="n">
        <f aca="false">IF($B31&gt;0,SUM(GD8:GO8)/SUM($GD$5:$GO$5)/$E8,0)</f>
        <v>0</v>
      </c>
    </row>
    <row r="49" customFormat="false" ht="12.75" hidden="false" customHeight="false" outlineLevel="0" collapsed="false">
      <c r="A49" s="77" t="n">
        <f aca="false">+A9</f>
        <v>0</v>
      </c>
      <c r="B49" s="69" t="n">
        <f aca="false">IF($B32&gt;0,SUM(F9:Q9)/SUM($F$5:$Q$5)/E9,0)</f>
        <v>0</v>
      </c>
      <c r="C49" s="69" t="n">
        <f aca="false">IF($B32&gt;0,SUM(R9:AC9)/SUM($R$5:$AC$5)/$E9,0)</f>
        <v>0</v>
      </c>
      <c r="D49" s="69" t="n">
        <f aca="false">IF($B32&gt;0,SUM(AD9:AO9)/SUM($AD$5:$AO$5)/$E9,0)</f>
        <v>0</v>
      </c>
      <c r="E49" s="69" t="n">
        <f aca="false">IF($B32&gt;0,SUM(AP9:BA9)/SUM($AP$5:$BA$5)/$E9,0)</f>
        <v>0</v>
      </c>
      <c r="F49" s="69" t="n">
        <f aca="false">IF($B32&gt;0,SUM(BB9:BM9)/SUM($BB$5:$BM$5)/$E9,0)</f>
        <v>0</v>
      </c>
      <c r="G49" s="69" t="n">
        <f aca="false">IF($B32&gt;0,SUM(BN9:BY9)/SUM($BN$5:$BY$5)/$E9,0)</f>
        <v>0</v>
      </c>
      <c r="H49" s="69" t="n">
        <f aca="false">IF($B32&gt;0,SUM(BZ9:CK9)/SUM($BZ$5:$CK$5)/$E9,0)</f>
        <v>0</v>
      </c>
      <c r="I49" s="69" t="n">
        <f aca="false">IF($B32&gt;0,SUM(CL9:CW9)/SUM($CL$5:$CW$5)/$E9,0)</f>
        <v>0</v>
      </c>
      <c r="J49" s="69" t="n">
        <f aca="false">IF($B32&gt;0,SUM(CX9:DI9)/SUM($CX$5:$DI$5)/$E9,0)</f>
        <v>0</v>
      </c>
      <c r="K49" s="69" t="n">
        <f aca="false">IF($B32&gt;0,SUM(DJ9:DU9)/SUM($DJ$5:$DU$5)/$E9,0)</f>
        <v>0</v>
      </c>
      <c r="L49" s="69" t="n">
        <f aca="false">IF($B32&gt;0,SUM(DV9:EG9)/SUM($DV$5:$EG$5)/$E9,0)</f>
        <v>0</v>
      </c>
      <c r="M49" s="69" t="n">
        <f aca="false">IF($B32&gt;0,SUM(EH9:ES9)/SUM($EH$5:$ES$5)/$E9,0)</f>
        <v>0</v>
      </c>
      <c r="N49" s="69" t="n">
        <f aca="false">IF($B32&gt;0,SUM(ET9:FE9)/SUM($ET$5:$FE$5)/$E9,0)</f>
        <v>0</v>
      </c>
      <c r="O49" s="69" t="n">
        <f aca="false">IF($B32&gt;0,SUM(FF9:FQ9)/SUM($FF$5:$FQ$5)/$E9,0)</f>
        <v>0</v>
      </c>
      <c r="P49" s="69" t="n">
        <f aca="false">IF($B32&gt;0,SUM(FR9:GC9)/SUM($FR$5:$GC$5)/$E9,0)</f>
        <v>0</v>
      </c>
      <c r="Q49" s="69" t="n">
        <f aca="false">IF($B32&gt;0,SUM(GD9:GO9)/SUM($GD$5:$GO$5)/$E9,0)</f>
        <v>0</v>
      </c>
    </row>
    <row r="50" customFormat="false" ht="12.75" hidden="false" customHeight="false" outlineLevel="0" collapsed="false">
      <c r="A50" s="77" t="n">
        <f aca="false">+A10</f>
        <v>0</v>
      </c>
      <c r="B50" s="69" t="n">
        <f aca="false">IF($B33&gt;0,SUM(F10:Q10)/SUM($F$5:$Q$5)/E10,0)</f>
        <v>0</v>
      </c>
      <c r="C50" s="69" t="n">
        <f aca="false">IF($B33&gt;0,SUM(R10:AC10)/SUM($R$5:$AC$5)/$E10,0)</f>
        <v>0</v>
      </c>
      <c r="D50" s="69" t="n">
        <f aca="false">IF($B33&gt;0,SUM(AD10:AO10)/SUM($AD$5:$AO$5)/$E10,0)</f>
        <v>0</v>
      </c>
      <c r="E50" s="69" t="n">
        <f aca="false">IF($B33&gt;0,SUM(AP10:BA10)/SUM($AP$5:$BA$5)/$E10,0)</f>
        <v>0</v>
      </c>
      <c r="F50" s="69" t="n">
        <f aca="false">IF($B33&gt;0,SUM(BB10:BM10)/SUM($BB$5:$BM$5)/$E10,0)</f>
        <v>0</v>
      </c>
      <c r="G50" s="69" t="n">
        <f aca="false">IF($B33&gt;0,SUM(BN10:BY10)/SUM($BN$5:$BY$5)/$E10,0)</f>
        <v>0</v>
      </c>
      <c r="H50" s="69" t="n">
        <f aca="false">IF($B33&gt;0,SUM(BZ10:CK10)/SUM($BZ$5:$CK$5)/$E10,0)</f>
        <v>0</v>
      </c>
      <c r="I50" s="69" t="n">
        <f aca="false">IF($B33&gt;0,SUM(CL10:CW10)/SUM($CL$5:$CW$5)/$E10,0)</f>
        <v>0</v>
      </c>
      <c r="J50" s="69" t="n">
        <f aca="false">IF($B33&gt;0,SUM(CX10:DI10)/SUM($CX$5:$DI$5)/$E10,0)</f>
        <v>0</v>
      </c>
      <c r="K50" s="69" t="n">
        <f aca="false">IF($B33&gt;0,SUM(DJ10:DU10)/SUM($DJ$5:$DU$5)/$E10,0)</f>
        <v>0</v>
      </c>
      <c r="L50" s="69" t="n">
        <f aca="false">IF($B33&gt;0,SUM(DV10:EG10)/SUM($DV$5:$EG$5)/$E10,0)</f>
        <v>0</v>
      </c>
      <c r="M50" s="69" t="n">
        <f aca="false">IF($B33&gt;0,SUM(EH10:ES10)/SUM($EH$5:$ES$5)/$E10,0)</f>
        <v>0</v>
      </c>
      <c r="N50" s="69" t="n">
        <f aca="false">IF($B33&gt;0,SUM(ET10:FE10)/SUM($ET$5:$FE$5)/$E10,0)</f>
        <v>0</v>
      </c>
      <c r="O50" s="69" t="n">
        <f aca="false">IF($B33&gt;0,SUM(FF10:FQ10)/SUM($FF$5:$FQ$5)/$E10,0)</f>
        <v>0</v>
      </c>
      <c r="P50" s="69" t="n">
        <f aca="false">IF($B33&gt;0,SUM(FR10:GC10)/SUM($FR$5:$GC$5)/$E10,0)</f>
        <v>0</v>
      </c>
      <c r="Q50" s="69" t="n">
        <f aca="false">IF($B33&gt;0,SUM(GD10:GO10)/SUM($GD$5:$GO$5)/$E10,0)</f>
        <v>0</v>
      </c>
    </row>
    <row r="51" customFormat="false" ht="12.75" hidden="false" customHeight="false" outlineLevel="0" collapsed="false">
      <c r="A51" s="77" t="n">
        <f aca="false">+A11</f>
        <v>0</v>
      </c>
      <c r="B51" s="69" t="n">
        <f aca="false">IF($B34&gt;0,SUM(F11:Q11)/SUM($F$5:$Q$5)/E11,0)</f>
        <v>0</v>
      </c>
      <c r="C51" s="69" t="n">
        <f aca="false">IF($B34&gt;0,SUM(R11:AC11)/SUM($R$5:$AC$5)/$E11,0)</f>
        <v>0</v>
      </c>
      <c r="D51" s="69" t="n">
        <f aca="false">IF($B34&gt;0,SUM(AD11:AO11)/SUM($AD$5:$AO$5)/$E11,0)</f>
        <v>0</v>
      </c>
      <c r="E51" s="69" t="n">
        <f aca="false">IF($B34&gt;0,SUM(AP11:BA11)/SUM($AP$5:$BA$5)/$E11,0)</f>
        <v>0</v>
      </c>
      <c r="F51" s="69" t="n">
        <f aca="false">IF($B34&gt;0,SUM(BB11:BM11)/SUM($BB$5:$BM$5)/$E11,0)</f>
        <v>0</v>
      </c>
      <c r="G51" s="69" t="n">
        <f aca="false">IF($B34&gt;0,SUM(BN11:BY11)/SUM($BN$5:$BY$5)/$E11,0)</f>
        <v>0</v>
      </c>
      <c r="H51" s="69" t="n">
        <f aca="false">IF($B34&gt;0,SUM(BZ11:CK11)/SUM($BZ$5:$CK$5)/$E11,0)</f>
        <v>0</v>
      </c>
      <c r="I51" s="69" t="n">
        <f aca="false">IF($B34&gt;0,SUM(CL11:CW11)/SUM($CL$5:$CW$5)/$E11,0)</f>
        <v>0</v>
      </c>
      <c r="J51" s="69" t="n">
        <f aca="false">IF($B34&gt;0,SUM(CX11:DI11)/SUM($CX$5:$DI$5)/$E11,0)</f>
        <v>0</v>
      </c>
      <c r="K51" s="69" t="n">
        <f aca="false">IF($B34&gt;0,SUM(DJ11:DU11)/SUM($DJ$5:$DU$5)/$E11,0)</f>
        <v>0</v>
      </c>
      <c r="L51" s="69" t="n">
        <f aca="false">IF($B34&gt;0,SUM(DV11:EG11)/SUM($DV$5:$EG$5)/$E11,0)</f>
        <v>0</v>
      </c>
      <c r="M51" s="69" t="n">
        <f aca="false">IF($B34&gt;0,SUM(EH11:ES11)/SUM($EH$5:$ES$5)/$E11,0)</f>
        <v>0</v>
      </c>
      <c r="N51" s="69" t="n">
        <f aca="false">IF($B34&gt;0,SUM(ET11:FE11)/SUM($ET$5:$FE$5)/$E11,0)</f>
        <v>0</v>
      </c>
      <c r="O51" s="69" t="n">
        <f aca="false">IF($B34&gt;0,SUM(FF11:FQ11)/SUM($FF$5:$FQ$5)/$E11,0)</f>
        <v>0</v>
      </c>
      <c r="P51" s="69" t="n">
        <f aca="false">IF($B34&gt;0,SUM(FR11:GC11)/SUM($FR$5:$GC$5)/$E11,0)</f>
        <v>0</v>
      </c>
      <c r="Q51" s="69" t="n">
        <f aca="false">IF($B34&gt;0,SUM(GD11:GO11)/SUM($GD$5:$GO$5)/$E11,0)</f>
        <v>0</v>
      </c>
    </row>
    <row r="52" customFormat="false" ht="12.75" hidden="false" customHeight="false" outlineLevel="0" collapsed="false">
      <c r="A52" s="77" t="n">
        <f aca="false">+A12</f>
        <v>0</v>
      </c>
      <c r="B52" s="69" t="n">
        <f aca="false">IF($B35&gt;0,SUM(F12:Q12)/SUM($F$5:$Q$5)/E12,0)</f>
        <v>0</v>
      </c>
      <c r="C52" s="69" t="n">
        <f aca="false">IF($B35&gt;0,SUM(R12:AC12)/SUM($R$5:$AC$5)/$E12,0)</f>
        <v>0</v>
      </c>
      <c r="D52" s="69" t="n">
        <f aca="false">IF($B35&gt;0,SUM(AD12:AO12)/SUM($AD$5:$AO$5)/$E12,0)</f>
        <v>0</v>
      </c>
      <c r="E52" s="69" t="n">
        <f aca="false">IF($B35&gt;0,SUM(AP12:BA12)/SUM($AP$5:$BA$5)/$E12,0)</f>
        <v>0</v>
      </c>
      <c r="F52" s="69" t="n">
        <f aca="false">IF($B35&gt;0,SUM(BB12:BM12)/SUM($BB$5:$BM$5)/$E12,0)</f>
        <v>0</v>
      </c>
      <c r="G52" s="69" t="n">
        <f aca="false">IF($B35&gt;0,SUM(BN12:BY12)/SUM($BN$5:$BY$5)/$E12,0)</f>
        <v>0</v>
      </c>
      <c r="H52" s="69" t="n">
        <f aca="false">IF($B35&gt;0,SUM(BZ12:CK12)/SUM($BZ$5:$CK$5)/$E12,0)</f>
        <v>0</v>
      </c>
      <c r="I52" s="69" t="n">
        <f aca="false">IF($B35&gt;0,SUM(CL12:CW12)/SUM($CL$5:$CW$5)/$E12,0)</f>
        <v>0</v>
      </c>
      <c r="J52" s="69" t="n">
        <f aca="false">IF($B35&gt;0,SUM(CX12:DI12)/SUM($CX$5:$DI$5)/$E12,0)</f>
        <v>0</v>
      </c>
      <c r="K52" s="69" t="n">
        <f aca="false">IF($B35&gt;0,SUM(DJ12:DU12)/SUM($DJ$5:$DU$5)/$E12,0)</f>
        <v>0</v>
      </c>
      <c r="L52" s="69" t="n">
        <f aca="false">IF($B35&gt;0,SUM(DV12:EG12)/SUM($DV$5:$EG$5)/$E12,0)</f>
        <v>0</v>
      </c>
      <c r="M52" s="69" t="n">
        <f aca="false">IF($B35&gt;0,SUM(EH12:ES12)/SUM($EH$5:$ES$5)/$E12,0)</f>
        <v>0</v>
      </c>
      <c r="N52" s="69" t="n">
        <f aca="false">IF($B35&gt;0,SUM(ET12:FE12)/SUM($ET$5:$FE$5)/$E12,0)</f>
        <v>0</v>
      </c>
      <c r="O52" s="69" t="n">
        <f aca="false">IF($B35&gt;0,SUM(FF12:FQ12)/SUM($FF$5:$FQ$5)/$E12,0)</f>
        <v>0</v>
      </c>
      <c r="P52" s="69" t="n">
        <f aca="false">IF($B35&gt;0,SUM(FR12:GC12)/SUM($FR$5:$GC$5)/$E12,0)</f>
        <v>0</v>
      </c>
      <c r="Q52" s="69" t="n">
        <f aca="false">IF($B35&gt;0,SUM(GD12:GO12)/SUM($GD$5:$GO$5)/$E12,0)</f>
        <v>0</v>
      </c>
    </row>
    <row r="53" customFormat="false" ht="12.75" hidden="false" customHeight="false" outlineLevel="0" collapsed="false">
      <c r="A53" s="77" t="n">
        <f aca="false">+A13</f>
        <v>0</v>
      </c>
      <c r="B53" s="69" t="n">
        <f aca="false">IF($B36&gt;0,SUM(F13:Q13)/SUM($F$5:$Q$5)/E13,0)</f>
        <v>0</v>
      </c>
      <c r="C53" s="69" t="n">
        <f aca="false">IF($B36&gt;0,SUM(R13:AC13)/SUM($R$5:$AC$5)/$E13,0)</f>
        <v>0</v>
      </c>
      <c r="D53" s="69" t="n">
        <f aca="false">IF($B36&gt;0,SUM(AD13:AO13)/SUM($AD$5:$AO$5)/$E13,0)</f>
        <v>0</v>
      </c>
      <c r="E53" s="69" t="n">
        <f aca="false">IF($B36&gt;0,SUM(AP13:BA13)/SUM($AP$5:$BA$5)/$E13,0)</f>
        <v>0</v>
      </c>
      <c r="F53" s="69" t="n">
        <f aca="false">IF($B36&gt;0,SUM(BB13:BM13)/SUM($BB$5:$BM$5)/$E13,0)</f>
        <v>0</v>
      </c>
      <c r="G53" s="69" t="n">
        <f aca="false">IF($B36&gt;0,SUM(BN13:BY13)/SUM($BN$5:$BY$5)/$E13,0)</f>
        <v>0</v>
      </c>
      <c r="H53" s="69" t="n">
        <f aca="false">IF($B36&gt;0,SUM(BZ13:CK13)/SUM($BZ$5:$CK$5)/$E13,0)</f>
        <v>0</v>
      </c>
      <c r="I53" s="69" t="n">
        <f aca="false">IF($B36&gt;0,SUM(CL13:CW13)/SUM($CL$5:$CW$5)/$E13,0)</f>
        <v>0</v>
      </c>
      <c r="J53" s="69" t="n">
        <f aca="false">IF($B36&gt;0,SUM(CX13:DI13)/SUM($CX$5:$DI$5)/$E13,0)</f>
        <v>0</v>
      </c>
      <c r="K53" s="69" t="n">
        <f aca="false">IF($B36&gt;0,SUM(DJ13:DU13)/SUM($DJ$5:$DU$5)/$E13,0)</f>
        <v>0</v>
      </c>
      <c r="L53" s="69" t="n">
        <f aca="false">IF($B36&gt;0,SUM(DV13:EG13)/SUM($DV$5:$EG$5)/$E13,0)</f>
        <v>0</v>
      </c>
      <c r="M53" s="69" t="n">
        <f aca="false">IF($B36&gt;0,SUM(EH13:ES13)/SUM($EH$5:$ES$5)/$E13,0)</f>
        <v>0</v>
      </c>
      <c r="N53" s="69" t="n">
        <f aca="false">IF($B36&gt;0,SUM(ET13:FE13)/SUM($ET$5:$FE$5)/$E13,0)</f>
        <v>0</v>
      </c>
      <c r="O53" s="69" t="n">
        <f aca="false">IF($B36&gt;0,SUM(FF13:FQ13)/SUM($FF$5:$FQ$5)/$E13,0)</f>
        <v>0</v>
      </c>
      <c r="P53" s="69" t="n">
        <f aca="false">IF($B36&gt;0,SUM(FR13:GC13)/SUM($FR$5:$GC$5)/$E13,0)</f>
        <v>0</v>
      </c>
      <c r="Q53" s="69" t="n">
        <f aca="false">IF($B36&gt;0,SUM(GD13:GO13)/SUM($GD$5:$GO$5)/$E13,0)</f>
        <v>0</v>
      </c>
    </row>
    <row r="54" customFormat="false" ht="12.75" hidden="false" customHeight="false" outlineLevel="0" collapsed="false">
      <c r="A54" s="77" t="n">
        <f aca="false">+A14</f>
        <v>0</v>
      </c>
      <c r="B54" s="69" t="n">
        <f aca="false">IF($B37&gt;0,SUM(F14:Q14)/SUM($F$5:$Q$5)/E14,0)</f>
        <v>0</v>
      </c>
      <c r="C54" s="69" t="n">
        <f aca="false">IF($B37&gt;0,SUM(R14:AC14)/SUM($R$5:$AC$5)/$E14,0)</f>
        <v>0</v>
      </c>
      <c r="D54" s="69" t="n">
        <f aca="false">IF($B37&gt;0,SUM(AD14:AO14)/SUM($AD$5:$AO$5)/$E14,0)</f>
        <v>0</v>
      </c>
      <c r="E54" s="69" t="n">
        <f aca="false">IF($B37&gt;0,SUM(AP14:BA14)/SUM($AP$5:$BA$5)/$E14,0)</f>
        <v>0</v>
      </c>
      <c r="F54" s="69" t="n">
        <f aca="false">IF($B37&gt;0,SUM(BB14:BM14)/SUM($BB$5:$BM$5)/$E14,0)</f>
        <v>0</v>
      </c>
      <c r="G54" s="69" t="n">
        <f aca="false">IF($B37&gt;0,SUM(BN14:BY14)/SUM($BN$5:$BY$5)/$E14,0)</f>
        <v>0</v>
      </c>
      <c r="H54" s="69" t="n">
        <f aca="false">IF($B37&gt;0,SUM(BZ14:CK14)/SUM($BZ$5:$CK$5)/$E14,0)</f>
        <v>0</v>
      </c>
      <c r="I54" s="69" t="n">
        <f aca="false">IF($B37&gt;0,SUM(CL14:CW14)/SUM($CL$5:$CW$5)/$E14,0)</f>
        <v>0</v>
      </c>
      <c r="J54" s="69" t="n">
        <f aca="false">IF($B37&gt;0,SUM(CX14:DI14)/SUM($CX$5:$DI$5)/$E14,0)</f>
        <v>0</v>
      </c>
      <c r="K54" s="69" t="n">
        <f aca="false">IF($B37&gt;0,SUM(DJ14:DU14)/SUM($DJ$5:$DU$5)/$E14,0)</f>
        <v>0</v>
      </c>
      <c r="L54" s="69" t="n">
        <f aca="false">IF($B37&gt;0,SUM(DV14:EG14)/SUM($DV$5:$EG$5)/$E14,0)</f>
        <v>0</v>
      </c>
      <c r="M54" s="69" t="n">
        <f aca="false">IF($B37&gt;0,SUM(EH14:ES14)/SUM($EH$5:$ES$5)/$E14,0)</f>
        <v>0</v>
      </c>
      <c r="N54" s="69" t="n">
        <f aca="false">IF($B37&gt;0,SUM(ET14:FE14)/SUM($ET$5:$FE$5)/$E14,0)</f>
        <v>0</v>
      </c>
      <c r="O54" s="69" t="n">
        <f aca="false">IF($B37&gt;0,SUM(FF14:FQ14)/SUM($FF$5:$FQ$5)/$E14,0)</f>
        <v>0</v>
      </c>
      <c r="P54" s="69" t="n">
        <f aca="false">IF($B37&gt;0,SUM(FR14:GC14)/SUM($FR$5:$GC$5)/$E14,0)</f>
        <v>0</v>
      </c>
      <c r="Q54" s="69" t="n">
        <f aca="false">IF($B37&gt;0,SUM(GD14:GO14)/SUM($GD$5:$GO$5)/$E14,0)</f>
        <v>0</v>
      </c>
    </row>
    <row r="55" customFormat="false" ht="12.75" hidden="false" customHeight="false" outlineLevel="0" collapsed="false">
      <c r="A55" s="77" t="n">
        <f aca="false">+A15</f>
        <v>0</v>
      </c>
      <c r="B55" s="69" t="n">
        <f aca="false">IF($B38&gt;0,SUM(F15:Q15)/SUM($F$5:$Q$5)/E15,0)</f>
        <v>0</v>
      </c>
      <c r="C55" s="69" t="n">
        <f aca="false">IF($B38&gt;0,SUM(R15:AC15)/SUM($R$5:$AC$5)/$E15,0)</f>
        <v>0</v>
      </c>
      <c r="D55" s="69" t="n">
        <f aca="false">IF($B38&gt;0,SUM(AD15:AO15)/SUM($AD$5:$AO$5)/$E15,0)</f>
        <v>0</v>
      </c>
      <c r="E55" s="69" t="n">
        <f aca="false">IF($B38&gt;0,SUM(AP15:BA15)/SUM($AP$5:$BA$5)/$E15,0)</f>
        <v>0</v>
      </c>
      <c r="F55" s="69" t="n">
        <f aca="false">IF($B38&gt;0,SUM(BB15:BM15)/SUM($BB$5:$BM$5)/$E15,0)</f>
        <v>0</v>
      </c>
      <c r="G55" s="69" t="n">
        <f aca="false">IF($B38&gt;0,SUM(BN15:BY15)/SUM($BN$5:$BY$5)/$E15,0)</f>
        <v>0</v>
      </c>
      <c r="H55" s="69" t="n">
        <f aca="false">IF($B38&gt;0,SUM(BZ15:CK15)/SUM($BZ$5:$CK$5)/$E15,0)</f>
        <v>0</v>
      </c>
      <c r="I55" s="69" t="n">
        <f aca="false">IF($B38&gt;0,SUM(CL15:CW15)/SUM($CL$5:$CW$5)/$E15,0)</f>
        <v>0</v>
      </c>
      <c r="J55" s="69" t="n">
        <f aca="false">IF($B38&gt;0,SUM(CX15:DI15)/SUM($CX$5:$DI$5)/$E15,0)</f>
        <v>0</v>
      </c>
      <c r="K55" s="69" t="n">
        <f aca="false">IF($B38&gt;0,SUM(DJ15:DU15)/SUM($DJ$5:$DU$5)/$E15,0)</f>
        <v>0</v>
      </c>
      <c r="L55" s="69" t="n">
        <f aca="false">IF($B38&gt;0,SUM(DV15:EG15)/SUM($DV$5:$EG$5)/$E15,0)</f>
        <v>0</v>
      </c>
      <c r="M55" s="69" t="n">
        <f aca="false">IF($B38&gt;0,SUM(EH15:ES15)/SUM($EH$5:$ES$5)/$E15,0)</f>
        <v>0</v>
      </c>
      <c r="N55" s="69" t="n">
        <f aca="false">IF($B38&gt;0,SUM(ET15:FE15)/SUM($ET$5:$FE$5)/$E15,0)</f>
        <v>0</v>
      </c>
      <c r="O55" s="69" t="n">
        <f aca="false">IF($B38&gt;0,SUM(FF15:FQ15)/SUM($FF$5:$FQ$5)/$E15,0)</f>
        <v>0</v>
      </c>
      <c r="P55" s="69" t="n">
        <f aca="false">IF($B38&gt;0,SUM(FR15:GC15)/SUM($FR$5:$GC$5)/$E15,0)</f>
        <v>0</v>
      </c>
      <c r="Q55" s="69" t="n">
        <f aca="false">IF($B38&gt;0,SUM(GD15:GO15)/SUM($GD$5:$GO$5)/$E15,0)</f>
        <v>0</v>
      </c>
    </row>
    <row r="56" customFormat="false" ht="12.75" hidden="false" customHeight="false" outlineLevel="0" collapsed="false">
      <c r="A56" s="77" t="n">
        <f aca="false">+A16</f>
        <v>0</v>
      </c>
      <c r="B56" s="69" t="n">
        <f aca="false">IF($B39&gt;0,SUM(F16:Q16)/SUM($F$5:$Q$5)/E16,0)</f>
        <v>0</v>
      </c>
      <c r="C56" s="69" t="n">
        <f aca="false">IF($B39&gt;0,SUM(R16:AC16)/SUM($R$5:$AC$5)/$E16,0)</f>
        <v>0</v>
      </c>
      <c r="D56" s="69" t="n">
        <f aca="false">IF($B39&gt;0,SUM(AD16:AO16)/SUM($AD$5:$AO$5)/$E16,0)</f>
        <v>0</v>
      </c>
      <c r="E56" s="69" t="n">
        <f aca="false">IF($B39&gt;0,SUM(AP16:BA16)/SUM($AP$5:$BA$5)/$E16,0)</f>
        <v>0</v>
      </c>
      <c r="F56" s="69" t="n">
        <f aca="false">IF($B39&gt;0,SUM(BB16:BM16)/SUM($BB$5:$BM$5)/$E16,0)</f>
        <v>0</v>
      </c>
      <c r="G56" s="69" t="n">
        <f aca="false">IF($B39&gt;0,SUM(BN16:BY16)/SUM($BN$5:$BY$5)/$E16,0)</f>
        <v>0</v>
      </c>
      <c r="H56" s="69" t="n">
        <f aca="false">IF($B39&gt;0,SUM(BZ16:CK16)/SUM($BZ$5:$CK$5)/$E16,0)</f>
        <v>0</v>
      </c>
      <c r="I56" s="69" t="n">
        <f aca="false">IF($B39&gt;0,SUM(CL16:CW16)/SUM($CL$5:$CW$5)/$E16,0)</f>
        <v>0</v>
      </c>
      <c r="J56" s="69" t="n">
        <f aca="false">IF($B39&gt;0,SUM(CX16:DI16)/SUM($CX$5:$DI$5)/$E16,0)</f>
        <v>0</v>
      </c>
      <c r="K56" s="69" t="n">
        <f aca="false">IF($B39&gt;0,SUM(DJ16:DU16)/SUM($DJ$5:$DU$5)/$E16,0)</f>
        <v>0</v>
      </c>
      <c r="L56" s="69" t="n">
        <f aca="false">IF($B39&gt;0,SUM(DV16:EG16)/SUM($DV$5:$EG$5)/$E16,0)</f>
        <v>0</v>
      </c>
      <c r="M56" s="69" t="n">
        <f aca="false">IF($B39&gt;0,SUM(EH16:ES16)/SUM($EH$5:$ES$5)/$E16,0)</f>
        <v>0</v>
      </c>
      <c r="N56" s="69" t="n">
        <f aca="false">IF($B39&gt;0,SUM(ET16:FE16)/SUM($ET$5:$FE$5)/$E16,0)</f>
        <v>0</v>
      </c>
      <c r="O56" s="69" t="n">
        <f aca="false">IF($B39&gt;0,SUM(FF16:FQ16)/SUM($FF$5:$FQ$5)/$E16,0)</f>
        <v>0</v>
      </c>
      <c r="P56" s="69" t="n">
        <f aca="false">IF($B39&gt;0,SUM(FR16:GC16)/SUM($FR$5:$GC$5)/$E16,0)</f>
        <v>0</v>
      </c>
      <c r="Q56" s="69" t="n">
        <f aca="false">IF($B39&gt;0,SUM(GD16:GO16)/SUM($GD$5:$GO$5)/$E16,0)</f>
        <v>0</v>
      </c>
    </row>
    <row r="57" customFormat="false" ht="12.75" hidden="false" customHeight="false" outlineLevel="0" collapsed="false">
      <c r="A57" s="77" t="n">
        <f aca="false">+A17</f>
        <v>0</v>
      </c>
      <c r="B57" s="69" t="n">
        <f aca="false">IF($B40&gt;0,SUM(F17:Q17)/SUM($F$5:$Q$5)/E17,0)</f>
        <v>0</v>
      </c>
      <c r="C57" s="69" t="n">
        <f aca="false">IF($B40&gt;0,SUM(R17:AC17)/SUM($R$5:$AC$5)/$E17,0)</f>
        <v>0</v>
      </c>
      <c r="D57" s="69" t="n">
        <f aca="false">IF($B40&gt;0,SUM(AD17:AO17)/SUM($AD$5:$AO$5)/$E17,0)</f>
        <v>0</v>
      </c>
      <c r="E57" s="69" t="n">
        <f aca="false">IF($B40&gt;0,SUM(AP17:BA17)/SUM($AP$5:$BA$5)/$E17,0)</f>
        <v>0</v>
      </c>
      <c r="F57" s="69" t="n">
        <f aca="false">IF($B40&gt;0,SUM(BB17:BM17)/SUM($BB$5:$BM$5)/$E17,0)</f>
        <v>0</v>
      </c>
      <c r="G57" s="69" t="n">
        <f aca="false">IF($B40&gt;0,SUM(BN17:BY17)/SUM($BN$5:$BY$5)/$E17,0)</f>
        <v>0</v>
      </c>
      <c r="H57" s="69" t="n">
        <f aca="false">IF($B40&gt;0,SUM(BZ17:CK17)/SUM($BZ$5:$CK$5)/$E17,0)</f>
        <v>0</v>
      </c>
      <c r="I57" s="69" t="n">
        <f aca="false">IF($B40&gt;0,SUM(CL17:CW17)/SUM($CL$5:$CW$5)/$E17,0)</f>
        <v>0</v>
      </c>
      <c r="J57" s="69" t="n">
        <f aca="false">IF($B40&gt;0,SUM(CX17:DI17)/SUM($CX$5:$DI$5)/$E17,0)</f>
        <v>0</v>
      </c>
      <c r="K57" s="69" t="n">
        <f aca="false">IF($B40&gt;0,SUM(DJ17:DU17)/SUM($DJ$5:$DU$5)/$E17,0)</f>
        <v>0</v>
      </c>
      <c r="L57" s="69" t="n">
        <f aca="false">IF($B40&gt;0,SUM(DV17:EG17)/SUM($DV$5:$EG$5)/$E17,0)</f>
        <v>0</v>
      </c>
      <c r="M57" s="69" t="n">
        <f aca="false">IF($B40&gt;0,SUM(EH17:ES17)/SUM($EH$5:$ES$5)/$E17,0)</f>
        <v>0</v>
      </c>
      <c r="N57" s="69" t="n">
        <f aca="false">IF($B40&gt;0,SUM(ET17:FE17)/SUM($ET$5:$FE$5)/$E17,0)</f>
        <v>0</v>
      </c>
      <c r="O57" s="69" t="n">
        <f aca="false">IF($B40&gt;0,SUM(FF17:FQ17)/SUM($FF$5:$FQ$5)/$E17,0)</f>
        <v>0</v>
      </c>
      <c r="P57" s="69" t="n">
        <f aca="false">IF($B40&gt;0,SUM(FR17:GC17)/SUM($FR$5:$GC$5)/$E17,0)</f>
        <v>0</v>
      </c>
      <c r="Q57" s="69" t="n">
        <f aca="false">IF($B40&gt;0,SUM(GD17:GO17)/SUM($GD$5:$GO$5)/$E17,0)</f>
        <v>0</v>
      </c>
    </row>
    <row r="58" customFormat="false" ht="12.75" hidden="false" customHeight="false" outlineLevel="0" collapsed="false">
      <c r="A58" s="77" t="n">
        <f aca="false">+A18</f>
        <v>0</v>
      </c>
      <c r="B58" s="69" t="n">
        <f aca="false">IF($B41&gt;0,SUM(F18:Q18)/SUM($F$5:$Q$5)/E18,0)</f>
        <v>0</v>
      </c>
      <c r="C58" s="69" t="n">
        <f aca="false">IF($B41&gt;0,SUM(R18:AC18)/SUM($R$5:$AC$5)/$E18,0)</f>
        <v>0</v>
      </c>
      <c r="D58" s="69" t="n">
        <f aca="false">IF($B41&gt;0,SUM(AD18:AO18)/SUM($AD$5:$AO$5)/$E18,0)</f>
        <v>0</v>
      </c>
      <c r="E58" s="69" t="n">
        <f aca="false">IF($B41&gt;0,SUM(AP18:BA18)/SUM($AP$5:$BA$5)/$E18,0)</f>
        <v>0</v>
      </c>
      <c r="F58" s="69" t="n">
        <f aca="false">IF($B41&gt;0,SUM(BB18:BM18)/SUM($BB$5:$BM$5)/$E18,0)</f>
        <v>0</v>
      </c>
      <c r="G58" s="69" t="n">
        <f aca="false">IF($B41&gt;0,SUM(BN18:BY18)/SUM($BN$5:$BY$5)/$E18,0)</f>
        <v>0</v>
      </c>
      <c r="H58" s="69" t="n">
        <f aca="false">IF($B41&gt;0,SUM(BZ18:CK18)/SUM($BZ$5:$CK$5)/$E18,0)</f>
        <v>0</v>
      </c>
      <c r="I58" s="69" t="n">
        <f aca="false">IF($B41&gt;0,SUM(CL18:CW18)/SUM($CL$5:$CW$5)/$E18,0)</f>
        <v>0</v>
      </c>
      <c r="J58" s="69" t="n">
        <f aca="false">IF($B41&gt;0,SUM(CX18:DI18)/SUM($CX$5:$DI$5)/$E18,0)</f>
        <v>0</v>
      </c>
      <c r="K58" s="69" t="n">
        <f aca="false">IF($B41&gt;0,SUM(DJ18:DU18)/SUM($DJ$5:$DU$5)/$E18,0)</f>
        <v>0</v>
      </c>
      <c r="L58" s="69" t="n">
        <f aca="false">IF($B41&gt;0,SUM(DV18:EG18)/SUM($DV$5:$EG$5)/$E18,0)</f>
        <v>0</v>
      </c>
      <c r="M58" s="69" t="n">
        <f aca="false">IF($B41&gt;0,SUM(EH18:ES18)/SUM($EH$5:$ES$5)/$E18,0)</f>
        <v>0</v>
      </c>
      <c r="N58" s="69" t="n">
        <f aca="false">IF($B41&gt;0,SUM(ET18:FE18)/SUM($ET$5:$FE$5)/$E18,0)</f>
        <v>0</v>
      </c>
      <c r="O58" s="69" t="n">
        <f aca="false">IF($B41&gt;0,SUM(FF18:FQ18)/SUM($FF$5:$FQ$5)/$E18,0)</f>
        <v>0</v>
      </c>
      <c r="P58" s="69" t="n">
        <f aca="false">IF($B41&gt;0,SUM(FR18:GC18)/SUM($FR$5:$GC$5)/$E18,0)</f>
        <v>0</v>
      </c>
      <c r="Q58" s="69" t="n">
        <f aca="false">IF($B41&gt;0,SUM(GD18:GO18)/SUM($GD$5:$GO$5)/$E18,0)</f>
        <v>0</v>
      </c>
    </row>
    <row r="59" customFormat="false" ht="12.75" hidden="false" customHeight="false" outlineLevel="0" collapsed="false">
      <c r="A59" s="73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</row>
    <row r="60" customFormat="false" ht="12.75" hidden="false" customHeight="false" outlineLevel="0" collapsed="false">
      <c r="A60" s="0" t="s">
        <v>77</v>
      </c>
      <c r="B60" s="72" t="n">
        <f aca="false">SUM(B47:B59)</f>
        <v>500</v>
      </c>
      <c r="C60" s="72" t="n">
        <f aca="false">SUM(C47:C59)</f>
        <v>500</v>
      </c>
      <c r="D60" s="72" t="n">
        <f aca="false">SUM(D47:D59)</f>
        <v>500</v>
      </c>
      <c r="E60" s="72" t="n">
        <f aca="false">SUM(E47:E59)</f>
        <v>500</v>
      </c>
      <c r="F60" s="72" t="n">
        <f aca="false">SUM(F47:F59)</f>
        <v>500</v>
      </c>
      <c r="G60" s="72" t="n">
        <f aca="false">SUM(G47:G59)</f>
        <v>500</v>
      </c>
      <c r="H60" s="72" t="n">
        <f aca="false">SUM(H47:H59)</f>
        <v>500</v>
      </c>
      <c r="I60" s="72" t="n">
        <f aca="false">SUM(I47:I59)</f>
        <v>500</v>
      </c>
      <c r="J60" s="72" t="n">
        <f aca="false">SUM(J47:J59)</f>
        <v>500</v>
      </c>
      <c r="K60" s="72" t="n">
        <f aca="false">SUM(K47:K59)</f>
        <v>500</v>
      </c>
      <c r="L60" s="72" t="n">
        <f aca="false">SUM(L47:L59)</f>
        <v>500</v>
      </c>
      <c r="M60" s="72" t="n">
        <f aca="false">SUM(M47:M59)</f>
        <v>500</v>
      </c>
      <c r="N60" s="72" t="n">
        <f aca="false">SUM(N47:N59)</f>
        <v>500</v>
      </c>
      <c r="O60" s="72" t="n">
        <f aca="false">SUM(O47:O59)</f>
        <v>500</v>
      </c>
      <c r="P60" s="72" t="n">
        <f aca="false">SUM(P47:P59)</f>
        <v>500</v>
      </c>
      <c r="Q60" s="72" t="n">
        <f aca="false">SUM(Q47:Q59)</f>
        <v>500</v>
      </c>
    </row>
    <row r="61" customFormat="false" ht="12.75" hidden="false" customHeight="false" outlineLevel="0" collapsed="false">
      <c r="A61" s="0" t="s">
        <v>104</v>
      </c>
      <c r="B61" s="62" t="n">
        <f aca="false">+Q22/SUM($F$5:$Q$5)/B60</f>
        <v>0.24</v>
      </c>
      <c r="C61" s="62" t="n">
        <f aca="false">AC22/SUM($R$5:$AC$5)/C60</f>
        <v>0.24</v>
      </c>
      <c r="D61" s="62" t="n">
        <f aca="false">AO22/SUM($AD$5:$AO$5)/D60</f>
        <v>0.24</v>
      </c>
      <c r="E61" s="62" t="n">
        <f aca="false">BA22/SUM($AP$5:$BA$5)/E60</f>
        <v>0.24</v>
      </c>
      <c r="F61" s="62" t="n">
        <f aca="false">BM22/SUM($BB$5:$BM5)/F60</f>
        <v>0.24</v>
      </c>
      <c r="G61" s="62" t="n">
        <f aca="false">BY22/SUM($BN$5:$BY$5)/G60</f>
        <v>0.24</v>
      </c>
      <c r="H61" s="62" t="n">
        <f aca="false">CK22/SUM($BZ$5:$CK$5)/H60</f>
        <v>0.24</v>
      </c>
      <c r="I61" s="62" t="n">
        <f aca="false">CW22/SUM($CL$5:$CW$5)/I60</f>
        <v>0.24</v>
      </c>
      <c r="J61" s="62" t="n">
        <f aca="false">DI22/SUM($CX$5:$DI$5)/J60</f>
        <v>0.24</v>
      </c>
      <c r="K61" s="62" t="n">
        <f aca="false">DU22/SUM($DJ$5:$DU$5)/K60</f>
        <v>0.24</v>
      </c>
      <c r="L61" s="62" t="n">
        <f aca="false">EG22/SUM($DV$5:$EG$5)/L60</f>
        <v>0.24</v>
      </c>
      <c r="M61" s="62" t="n">
        <f aca="false">ES22/SUM($EH$5:$ES$5)/M60</f>
        <v>0.24</v>
      </c>
      <c r="N61" s="62" t="n">
        <f aca="false">FE22/SUM($ET$5:$FE$5)/N60</f>
        <v>0.24</v>
      </c>
      <c r="O61" s="62" t="n">
        <f aca="false">FQ22/SUM($FF$5:$FQ$5)/O60</f>
        <v>0.24</v>
      </c>
      <c r="P61" s="62" t="n">
        <f aca="false">GC22/SUM($FR$5:$GC$5)/P60</f>
        <v>0.24</v>
      </c>
      <c r="Q61" s="62" t="n">
        <f aca="false">GO22/SUM($GD$5:$GO$5)/Q60</f>
        <v>0.24</v>
      </c>
    </row>
  </sheetData>
  <mergeCells count="17">
    <mergeCell ref="F4:Q4"/>
    <mergeCell ref="R4:AC4"/>
    <mergeCell ref="AD4:AO4"/>
    <mergeCell ref="AP4:BA4"/>
    <mergeCell ref="BB4:BM4"/>
    <mergeCell ref="BN4:BY4"/>
    <mergeCell ref="BZ4:CK4"/>
    <mergeCell ref="CL4:CW4"/>
    <mergeCell ref="CX4:DI4"/>
    <mergeCell ref="DJ4:DU4"/>
    <mergeCell ref="DV4:EG4"/>
    <mergeCell ref="EH4:ES4"/>
    <mergeCell ref="ET4:FE4"/>
    <mergeCell ref="FF4:FQ4"/>
    <mergeCell ref="FR4:GC4"/>
    <mergeCell ref="GD4:GO4"/>
    <mergeCell ref="GP4:HA4"/>
  </mergeCells>
  <printOptions headings="false" gridLines="false" gridLinesSet="true" horizontalCentered="false" verticalCentered="false"/>
  <pageMargins left="0.25" right="0.240277777777778" top="0.770138888888889" bottom="0.984027777777778" header="0.511811023622047" footer="0.5"/>
  <pageSetup paperSize="1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V162"/>
  <sheetViews>
    <sheetView showFormulas="false" showGridLines="true" showRowColHeaders="true" showZeros="true" rightToLeft="false" tabSelected="false" showOutlineSymbols="true" defaultGridColor="true" view="normal" topLeftCell="A8" colorId="64" zoomScale="100" zoomScaleNormal="100" zoomScalePageLayoutView="100" workbookViewId="0">
      <selection pane="topLeft" activeCell="B18" activeCellId="0" sqref="B1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1.7"/>
    <col collapsed="false" customWidth="true" hidden="false" outlineLevel="0" max="2" min="2" style="0" width="10.99"/>
    <col collapsed="false" customWidth="true" hidden="false" outlineLevel="0" max="3" min="3" style="23" width="15.28"/>
    <col collapsed="false" customWidth="true" hidden="false" outlineLevel="0" max="4" min="4" style="23" width="13.14"/>
    <col collapsed="false" customWidth="true" hidden="false" outlineLevel="0" max="5" min="5" style="0" width="14.7"/>
    <col collapsed="false" customWidth="true" hidden="false" outlineLevel="0" max="6" min="6" style="0" width="10.41"/>
    <col collapsed="false" customWidth="true" hidden="false" outlineLevel="0" max="7" min="7" style="0" width="11.13"/>
  </cols>
  <sheetData>
    <row r="1" customFormat="false" ht="13.5" hidden="false" customHeight="false" outlineLevel="0" collapsed="false">
      <c r="A1" s="24" t="s">
        <v>68</v>
      </c>
      <c r="B1" s="24"/>
      <c r="D1" s="80" t="s">
        <v>105</v>
      </c>
      <c r="E1" s="80"/>
      <c r="F1" s="80"/>
      <c r="G1" s="80"/>
      <c r="H1" s="14"/>
      <c r="I1" s="14"/>
    </row>
    <row r="2" customFormat="false" ht="12.75" hidden="false" customHeight="false" outlineLevel="0" collapsed="false">
      <c r="A2" s="24" t="s">
        <v>106</v>
      </c>
      <c r="B2" s="24"/>
      <c r="D2" s="46"/>
      <c r="E2" s="34"/>
      <c r="F2" s="34"/>
      <c r="G2" s="35"/>
      <c r="H2" s="14"/>
      <c r="I2" s="14"/>
    </row>
    <row r="3" customFormat="false" ht="12.75" hidden="false" customHeight="false" outlineLevel="0" collapsed="false">
      <c r="A3" s="24" t="s">
        <v>107</v>
      </c>
      <c r="B3" s="24"/>
      <c r="D3" s="47"/>
      <c r="E3" s="37"/>
      <c r="F3" s="37"/>
      <c r="G3" s="38"/>
      <c r="H3" s="14"/>
      <c r="I3" s="14"/>
    </row>
    <row r="4" customFormat="false" ht="12.75" hidden="false" customHeight="false" outlineLevel="0" collapsed="false">
      <c r="A4" s="4"/>
      <c r="B4" s="14"/>
      <c r="D4" s="36"/>
      <c r="E4" s="37"/>
      <c r="F4" s="37"/>
      <c r="G4" s="38"/>
    </row>
    <row r="5" customFormat="false" ht="13.5" hidden="false" customHeight="false" outlineLevel="0" collapsed="false">
      <c r="A5" s="23" t="s">
        <v>108</v>
      </c>
      <c r="B5" s="81" t="n">
        <f aca="false">+inputs!B9</f>
        <v>20</v>
      </c>
      <c r="D5" s="82"/>
      <c r="E5" s="40"/>
      <c r="F5" s="40"/>
      <c r="G5" s="41"/>
    </row>
    <row r="6" customFormat="false" ht="12.75" hidden="false" customHeight="false" outlineLevel="0" collapsed="false">
      <c r="A6" s="83" t="s">
        <v>5</v>
      </c>
      <c r="B6" s="84" t="n">
        <f aca="false">+B5</f>
        <v>20</v>
      </c>
    </row>
    <row r="7" customFormat="false" ht="12.75" hidden="false" customHeight="false" outlineLevel="0" collapsed="false">
      <c r="A7" s="85" t="s">
        <v>109</v>
      </c>
      <c r="B7" s="86" t="n">
        <v>15</v>
      </c>
    </row>
    <row r="8" customFormat="false" ht="12.75" hidden="false" customHeight="false" outlineLevel="0" collapsed="false">
      <c r="A8" s="85" t="s">
        <v>110</v>
      </c>
      <c r="B8" s="87" t="n">
        <v>37986</v>
      </c>
      <c r="C8" s="88"/>
    </row>
    <row r="9" customFormat="false" ht="12.75" hidden="false" customHeight="false" outlineLevel="0" collapsed="false">
      <c r="A9" s="85" t="s">
        <v>111</v>
      </c>
      <c r="B9" s="89" t="n">
        <f aca="false">inputs!B34</f>
        <v>500</v>
      </c>
      <c r="E9" s="14"/>
      <c r="F9" s="14"/>
      <c r="G9" s="14"/>
      <c r="H9" s="14"/>
      <c r="I9" s="14"/>
    </row>
    <row r="10" customFormat="false" ht="12.75" hidden="false" customHeight="false" outlineLevel="0" collapsed="false">
      <c r="A10" s="85" t="s">
        <v>112</v>
      </c>
      <c r="B10" s="14" t="s">
        <v>113</v>
      </c>
      <c r="C10" s="14"/>
      <c r="D10" s="14"/>
      <c r="E10" s="14"/>
      <c r="F10" s="14"/>
      <c r="G10" s="14"/>
      <c r="H10" s="14"/>
      <c r="I10" s="14"/>
    </row>
    <row r="11" customFormat="false" ht="12.75" hidden="false" customHeight="false" outlineLevel="0" collapsed="false">
      <c r="A11" s="85" t="s">
        <v>114</v>
      </c>
      <c r="B11" s="90" t="n">
        <f aca="false">+B16-B12-B13</f>
        <v>230756.89</v>
      </c>
      <c r="C11" s="91"/>
      <c r="D11" s="90"/>
      <c r="E11" s="14"/>
      <c r="F11" s="14"/>
      <c r="G11" s="14"/>
      <c r="H11" s="14"/>
      <c r="I11" s="14"/>
    </row>
    <row r="12" customFormat="false" ht="12.75" hidden="false" customHeight="false" outlineLevel="0" collapsed="false">
      <c r="A12" s="85" t="s">
        <v>115</v>
      </c>
      <c r="B12" s="90" t="n">
        <f aca="false">+B16*0.07</f>
        <v>17750.53</v>
      </c>
      <c r="C12" s="91"/>
      <c r="D12" s="90"/>
      <c r="E12" s="14"/>
      <c r="F12" s="14"/>
      <c r="G12" s="14"/>
      <c r="H12" s="14"/>
      <c r="I12" s="14"/>
    </row>
    <row r="13" customFormat="false" ht="12.75" hidden="false" customHeight="false" outlineLevel="0" collapsed="false">
      <c r="A13" s="85" t="s">
        <v>116</v>
      </c>
      <c r="B13" s="90" t="n">
        <f aca="false">+B16*2%</f>
        <v>5071.58</v>
      </c>
      <c r="C13" s="92"/>
      <c r="D13" s="90"/>
      <c r="E13" s="14"/>
      <c r="F13" s="14"/>
      <c r="G13" s="14"/>
      <c r="H13" s="14"/>
      <c r="I13" s="14"/>
    </row>
    <row r="14" customFormat="false" ht="12.75" hidden="false" customHeight="false" outlineLevel="0" collapsed="false">
      <c r="A14" s="85" t="s">
        <v>117</v>
      </c>
      <c r="B14" s="90" t="n">
        <f aca="false">+D14-C14</f>
        <v>0</v>
      </c>
      <c r="C14" s="91"/>
      <c r="D14" s="90"/>
      <c r="E14" s="14"/>
      <c r="F14" s="14"/>
      <c r="G14" s="14"/>
      <c r="H14" s="14"/>
      <c r="I14" s="14"/>
    </row>
    <row r="15" customFormat="false" ht="12.75" hidden="false" customHeight="false" outlineLevel="0" collapsed="false">
      <c r="A15" s="85" t="s">
        <v>118</v>
      </c>
      <c r="B15" s="90" t="n">
        <f aca="false">+D15-C15</f>
        <v>0</v>
      </c>
      <c r="C15" s="91"/>
      <c r="D15" s="90"/>
      <c r="E15" s="14"/>
      <c r="F15" s="14"/>
      <c r="G15" s="14"/>
      <c r="H15" s="14"/>
      <c r="I15" s="14"/>
    </row>
    <row r="16" customFormat="false" ht="12.75" hidden="false" customHeight="false" outlineLevel="0" collapsed="false">
      <c r="A16" s="85" t="s">
        <v>119</v>
      </c>
      <c r="B16" s="90" t="n">
        <f aca="false">inputs!B36</f>
        <v>253579</v>
      </c>
      <c r="C16" s="93"/>
      <c r="D16" s="94"/>
      <c r="E16" s="95"/>
      <c r="F16" s="96"/>
      <c r="G16" s="14"/>
      <c r="H16" s="14"/>
      <c r="I16" s="14"/>
    </row>
    <row r="17" customFormat="false" ht="12.75" hidden="false" customHeight="false" outlineLevel="0" collapsed="false">
      <c r="A17" s="25" t="s">
        <v>120</v>
      </c>
      <c r="B17" s="90" t="n">
        <f aca="false">+B16</f>
        <v>253579</v>
      </c>
      <c r="C17" s="97"/>
      <c r="E17" s="14"/>
      <c r="F17" s="98"/>
      <c r="G17" s="99" t="s">
        <v>121</v>
      </c>
      <c r="H17" s="14"/>
      <c r="I17" s="14"/>
    </row>
    <row r="18" customFormat="false" ht="12.75" hidden="false" customHeight="false" outlineLevel="0" collapsed="false">
      <c r="A18" s="85"/>
      <c r="B18" s="100"/>
      <c r="C18" s="101" t="s">
        <v>122</v>
      </c>
      <c r="D18" s="101" t="s">
        <v>123</v>
      </c>
      <c r="E18" s="102" t="s">
        <v>124</v>
      </c>
      <c r="F18" s="99" t="s">
        <v>125</v>
      </c>
      <c r="G18" s="99" t="s">
        <v>126</v>
      </c>
      <c r="H18" s="14"/>
      <c r="I18" s="14"/>
    </row>
    <row r="19" customFormat="false" ht="12.75" hidden="false" customHeight="false" outlineLevel="0" collapsed="false">
      <c r="A19" s="85" t="s">
        <v>127</v>
      </c>
      <c r="B19" s="103" t="n">
        <f aca="false">+E19</f>
        <v>0</v>
      </c>
      <c r="C19" s="104" t="n">
        <v>0</v>
      </c>
      <c r="D19" s="104" t="n">
        <v>0</v>
      </c>
      <c r="E19" s="105" t="n">
        <v>0</v>
      </c>
      <c r="F19" s="106" t="n">
        <v>8300</v>
      </c>
      <c r="G19" s="107" t="n">
        <f aca="false">(E$19*F$19*24*1/1000000)/1000</f>
        <v>0</v>
      </c>
      <c r="H19" s="14"/>
      <c r="I19" s="14"/>
    </row>
    <row r="20" customFormat="false" ht="12.75" hidden="false" customHeight="false" outlineLevel="0" collapsed="false">
      <c r="A20" s="85" t="s">
        <v>128</v>
      </c>
      <c r="B20" s="103"/>
      <c r="C20" s="104" t="n">
        <v>0</v>
      </c>
      <c r="D20" s="108" t="n">
        <v>0</v>
      </c>
      <c r="E20" s="105"/>
      <c r="F20" s="106"/>
      <c r="G20" s="107" t="n">
        <f aca="false">(E$20*F$20*24*1/1000000)/1000</f>
        <v>0</v>
      </c>
      <c r="H20" s="14"/>
      <c r="I20" s="14"/>
    </row>
    <row r="21" customFormat="false" ht="12.75" hidden="false" customHeight="false" outlineLevel="0" collapsed="false">
      <c r="A21" s="85" t="s">
        <v>129</v>
      </c>
      <c r="B21" s="109"/>
      <c r="D21" s="110" t="n">
        <f aca="false">+D19-D20</f>
        <v>0</v>
      </c>
      <c r="E21" s="105" t="n">
        <f aca="false">+E19-E20</f>
        <v>0</v>
      </c>
      <c r="F21" s="106"/>
      <c r="G21" s="111" t="n">
        <f aca="false">+G19-G20</f>
        <v>0</v>
      </c>
      <c r="H21" s="14"/>
      <c r="I21" s="14"/>
    </row>
    <row r="22" customFormat="false" ht="12.75" hidden="false" customHeight="false" outlineLevel="0" collapsed="false">
      <c r="A22" s="85" t="s">
        <v>130</v>
      </c>
      <c r="B22" s="112"/>
      <c r="E22" s="107"/>
      <c r="F22" s="107"/>
      <c r="G22" s="111"/>
      <c r="H22" s="14"/>
      <c r="I22" s="14"/>
    </row>
    <row r="23" customFormat="false" ht="12.75" hidden="false" customHeight="false" outlineLevel="0" collapsed="false">
      <c r="A23" s="85" t="s">
        <v>131</v>
      </c>
      <c r="B23" s="113" t="n">
        <v>0.829</v>
      </c>
      <c r="D23" s="106" t="n">
        <v>0</v>
      </c>
      <c r="E23" s="114" t="n">
        <v>0</v>
      </c>
      <c r="F23" s="106"/>
      <c r="G23" s="14"/>
      <c r="H23" s="14"/>
      <c r="I23" s="14"/>
    </row>
    <row r="24" customFormat="false" ht="12.75" hidden="false" customHeight="false" outlineLevel="0" collapsed="false">
      <c r="A24" s="85" t="s">
        <v>132</v>
      </c>
      <c r="E24" s="0" t="n">
        <f aca="false">(+E23*B23*24)/1000</f>
        <v>0</v>
      </c>
      <c r="H24" s="14"/>
      <c r="I24" s="14"/>
    </row>
    <row r="25" customFormat="false" ht="12.75" hidden="false" customHeight="false" outlineLevel="0" collapsed="false">
      <c r="A25" s="85" t="s">
        <v>133</v>
      </c>
      <c r="B25" s="115" t="n">
        <f aca="false">inputs!B38</f>
        <v>169</v>
      </c>
      <c r="C25" s="116"/>
      <c r="E25" s="14"/>
      <c r="F25" s="14"/>
      <c r="G25" s="14"/>
      <c r="H25" s="14"/>
      <c r="I25" s="14"/>
    </row>
    <row r="26" customFormat="false" ht="12.75" hidden="false" customHeight="false" outlineLevel="0" collapsed="false">
      <c r="A26" s="85" t="s">
        <v>134</v>
      </c>
      <c r="B26" s="117" t="n">
        <v>1</v>
      </c>
      <c r="C26" s="0"/>
      <c r="D26" s="0"/>
      <c r="E26" s="14"/>
      <c r="F26" s="14"/>
      <c r="G26" s="14"/>
      <c r="H26" s="14"/>
      <c r="I26" s="14"/>
    </row>
    <row r="27" customFormat="false" ht="12.75" hidden="false" customHeight="false" outlineLevel="0" collapsed="false">
      <c r="A27" s="85" t="s">
        <v>135</v>
      </c>
      <c r="B27" s="118" t="n">
        <f aca="false">inputs!B39</f>
        <v>1.03</v>
      </c>
      <c r="C27" s="116"/>
      <c r="E27" s="14"/>
      <c r="F27" s="14"/>
      <c r="G27" s="14"/>
      <c r="H27" s="14"/>
      <c r="I27" s="14"/>
    </row>
    <row r="28" customFormat="false" ht="12.75" hidden="false" customHeight="false" outlineLevel="0" collapsed="false">
      <c r="A28" s="85" t="s">
        <v>136</v>
      </c>
      <c r="B28" s="119" t="n">
        <f aca="false">1/B5</f>
        <v>0.05</v>
      </c>
      <c r="C28" s="116"/>
    </row>
    <row r="29" customFormat="false" ht="12.75" hidden="false" customHeight="false" outlineLevel="0" collapsed="false">
      <c r="A29" s="85" t="s">
        <v>137</v>
      </c>
      <c r="B29" s="120" t="n">
        <v>0.012</v>
      </c>
      <c r="C29" s="116"/>
    </row>
    <row r="30" customFormat="false" ht="12.75" hidden="false" customHeight="false" outlineLevel="0" collapsed="false">
      <c r="A30" s="85" t="s">
        <v>138</v>
      </c>
      <c r="B30" s="121" t="n">
        <v>0.3888</v>
      </c>
      <c r="C30" s="116"/>
    </row>
    <row r="31" customFormat="false" ht="12.75" hidden="false" customHeight="false" outlineLevel="0" collapsed="false">
      <c r="A31" s="0" t="s">
        <v>139</v>
      </c>
      <c r="B31" s="122" t="n">
        <v>0.02</v>
      </c>
      <c r="C31" s="116"/>
    </row>
    <row r="32" customFormat="false" ht="13.5" hidden="false" customHeight="false" outlineLevel="0" collapsed="false">
      <c r="A32" s="85" t="s">
        <v>140</v>
      </c>
      <c r="B32" s="123" t="n">
        <f aca="false">AVERAGE([2]data1cf!$A$2:$A$1001)*-1</f>
        <v>103397.400173748</v>
      </c>
      <c r="C32" s="116"/>
    </row>
    <row r="33" customFormat="false" ht="13.5" hidden="false" customHeight="false" outlineLevel="0" collapsed="false">
      <c r="A33" s="85"/>
      <c r="B33" s="73"/>
      <c r="C33" s="124" t="s">
        <v>141</v>
      </c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</row>
    <row r="34" customFormat="false" ht="13.5" hidden="false" customHeight="false" outlineLevel="0" collapsed="false">
      <c r="A34" s="85"/>
      <c r="B34" s="73"/>
      <c r="C34" s="124" t="n">
        <v>1</v>
      </c>
      <c r="D34" s="125" t="n">
        <v>2</v>
      </c>
      <c r="E34" s="125" t="n">
        <v>3</v>
      </c>
      <c r="F34" s="125" t="n">
        <v>4</v>
      </c>
      <c r="G34" s="125" t="n">
        <v>5</v>
      </c>
      <c r="H34" s="125" t="n">
        <v>6</v>
      </c>
      <c r="I34" s="125" t="n">
        <v>7</v>
      </c>
      <c r="J34" s="125" t="n">
        <v>8</v>
      </c>
      <c r="K34" s="125" t="n">
        <v>9</v>
      </c>
      <c r="L34" s="126" t="n">
        <v>10</v>
      </c>
      <c r="M34" s="66" t="n">
        <v>11</v>
      </c>
      <c r="N34" s="126" t="n">
        <v>12</v>
      </c>
      <c r="O34" s="66" t="n">
        <v>13</v>
      </c>
      <c r="P34" s="126" t="n">
        <v>14</v>
      </c>
      <c r="Q34" s="127" t="n">
        <v>15</v>
      </c>
      <c r="R34" s="126" t="n">
        <v>16</v>
      </c>
      <c r="S34" s="127" t="n">
        <v>17</v>
      </c>
      <c r="T34" s="126" t="n">
        <v>18</v>
      </c>
      <c r="U34" s="127" t="n">
        <v>19</v>
      </c>
      <c r="V34" s="126" t="n">
        <v>20</v>
      </c>
    </row>
    <row r="35" customFormat="false" ht="12.75" hidden="false" customHeight="false" outlineLevel="0" collapsed="false">
      <c r="A35" s="85"/>
      <c r="B35" s="73"/>
      <c r="C35" s="116"/>
    </row>
    <row r="36" customFormat="false" ht="12.75" hidden="false" customHeight="false" outlineLevel="0" collapsed="false">
      <c r="A36" s="85" t="s">
        <v>142</v>
      </c>
      <c r="B36" s="73"/>
      <c r="C36" s="128" t="n">
        <f aca="false" t="array" ref="C36:Q36">TRANSPOSE(loadfac!N3:N18)</f>
        <v>0.908126025937521</v>
      </c>
      <c r="D36" s="128" t="n">
        <v>0.898656907050808</v>
      </c>
      <c r="E36" s="128" t="n">
        <v>0.89614043212205</v>
      </c>
      <c r="F36" s="128" t="n">
        <v>0.900553610747556</v>
      </c>
      <c r="G36" s="128" t="n">
        <v>0.900021633530956</v>
      </c>
      <c r="H36" s="128" t="n">
        <v>0.895511864543929</v>
      </c>
      <c r="I36" s="128" t="n">
        <v>0.900667503141044</v>
      </c>
      <c r="J36" s="128" t="n">
        <v>0.905490805988023</v>
      </c>
      <c r="K36" s="128" t="n">
        <v>0.877543923940095</v>
      </c>
      <c r="L36" s="128" t="n">
        <v>0.901091477791742</v>
      </c>
      <c r="M36" s="128" t="n">
        <v>0.88036407639436</v>
      </c>
      <c r="N36" s="128" t="n">
        <v>0.898886291166326</v>
      </c>
      <c r="O36" s="128" t="n">
        <v>0.903323814804316</v>
      </c>
      <c r="P36" s="128" t="n">
        <v>0.914212592052556</v>
      </c>
      <c r="Q36" s="129" t="n">
        <v>0.878736061692829</v>
      </c>
      <c r="R36" s="130" t="n">
        <f aca="false">+Q36</f>
        <v>0.878736061692829</v>
      </c>
      <c r="S36" s="130" t="n">
        <f aca="false">+R36</f>
        <v>0.878736061692829</v>
      </c>
      <c r="T36" s="130" t="n">
        <f aca="false">+S36</f>
        <v>0.878736061692829</v>
      </c>
      <c r="U36" s="130" t="n">
        <f aca="false">+T36</f>
        <v>0.878736061692829</v>
      </c>
      <c r="V36" s="130" t="n">
        <f aca="false">+U36</f>
        <v>0.878736061692829</v>
      </c>
    </row>
    <row r="37" customFormat="false" ht="12.75" hidden="false" customHeight="false" outlineLevel="0" collapsed="false">
      <c r="A37" s="85" t="s">
        <v>143</v>
      </c>
      <c r="B37" s="131"/>
      <c r="C37" s="132" t="n">
        <f aca="false">$G$21*C36</f>
        <v>0</v>
      </c>
      <c r="D37" s="132" t="n">
        <f aca="false">$G$21*D36</f>
        <v>0</v>
      </c>
      <c r="E37" s="132" t="n">
        <f aca="false">$G$21*E36</f>
        <v>0</v>
      </c>
      <c r="F37" s="132" t="n">
        <f aca="false">$G$21*F36</f>
        <v>0</v>
      </c>
      <c r="G37" s="132" t="n">
        <f aca="false">$G$21*G36</f>
        <v>0</v>
      </c>
      <c r="H37" s="132" t="n">
        <f aca="false">$G$21*H36</f>
        <v>0</v>
      </c>
      <c r="I37" s="132" t="n">
        <f aca="false">$G$21*I36</f>
        <v>0</v>
      </c>
      <c r="J37" s="132" t="n">
        <f aca="false">$G$21*J36</f>
        <v>0</v>
      </c>
      <c r="K37" s="132" t="n">
        <f aca="false">$G$21*K36</f>
        <v>0</v>
      </c>
      <c r="L37" s="132" t="n">
        <f aca="false">$G$21*L36</f>
        <v>0</v>
      </c>
      <c r="M37" s="132" t="n">
        <f aca="false">$G$21*M36</f>
        <v>0</v>
      </c>
      <c r="N37" s="132" t="n">
        <f aca="false">$G$21*N36</f>
        <v>0</v>
      </c>
      <c r="O37" s="132" t="n">
        <f aca="false">$G$21*O36</f>
        <v>0</v>
      </c>
      <c r="P37" s="132" t="n">
        <f aca="false">$G$21*P36</f>
        <v>0</v>
      </c>
      <c r="Q37" s="132" t="n">
        <f aca="false">$G$21*Q36</f>
        <v>0</v>
      </c>
      <c r="R37" s="132" t="n">
        <f aca="false">$G$21*R36</f>
        <v>0</v>
      </c>
      <c r="S37" s="132" t="n">
        <f aca="false">$G$21*S36</f>
        <v>0</v>
      </c>
      <c r="T37" s="132" t="n">
        <f aca="false">$G$21*T36</f>
        <v>0</v>
      </c>
      <c r="U37" s="132" t="n">
        <f aca="false">$G$21*U36</f>
        <v>0</v>
      </c>
      <c r="V37" s="132" t="n">
        <f aca="false">$G$21*V36</f>
        <v>0</v>
      </c>
    </row>
    <row r="38" customFormat="false" ht="12.75" hidden="false" customHeight="false" outlineLevel="0" collapsed="false">
      <c r="A38" s="85" t="s">
        <v>144</v>
      </c>
      <c r="B38" s="131"/>
      <c r="C38" s="132" t="n">
        <v>0</v>
      </c>
      <c r="D38" s="132" t="n">
        <v>0</v>
      </c>
      <c r="E38" s="132" t="n">
        <v>0</v>
      </c>
      <c r="F38" s="132" t="n">
        <v>0</v>
      </c>
      <c r="G38" s="132" t="n">
        <v>0</v>
      </c>
      <c r="H38" s="132" t="n">
        <v>0</v>
      </c>
      <c r="I38" s="132" t="n">
        <v>0</v>
      </c>
      <c r="J38" s="132" t="n">
        <v>0</v>
      </c>
      <c r="K38" s="132" t="n">
        <v>0</v>
      </c>
      <c r="L38" s="132" t="n">
        <v>0</v>
      </c>
      <c r="M38" s="132" t="n">
        <v>0</v>
      </c>
      <c r="N38" s="132" t="n">
        <v>0</v>
      </c>
      <c r="O38" s="132" t="n">
        <v>0</v>
      </c>
      <c r="P38" s="132" t="n">
        <v>0</v>
      </c>
      <c r="Q38" s="132" t="n">
        <v>0</v>
      </c>
      <c r="R38" s="132" t="n">
        <v>0</v>
      </c>
      <c r="S38" s="132" t="n">
        <v>0</v>
      </c>
      <c r="T38" s="132" t="n">
        <v>0</v>
      </c>
      <c r="U38" s="132" t="n">
        <v>0</v>
      </c>
      <c r="V38" s="132" t="n">
        <v>0</v>
      </c>
    </row>
    <row r="39" customFormat="false" ht="12.75" hidden="false" customHeight="false" outlineLevel="0" collapsed="false">
      <c r="A39" s="85" t="s">
        <v>145</v>
      </c>
      <c r="B39" s="73"/>
      <c r="C39" s="133" t="n">
        <f aca="false" t="array" ref="C39:Q39">TRANSPOSE(forwcurv!I10:I27)</f>
        <v>2.29343933061575</v>
      </c>
      <c r="D39" s="134" t="n">
        <v>2.91443312210241</v>
      </c>
      <c r="E39" s="135" t="n">
        <v>2.97664454568712</v>
      </c>
      <c r="F39" s="135" t="n">
        <v>3.04113151850403</v>
      </c>
      <c r="G39" s="135" t="n">
        <v>2.69640344028852</v>
      </c>
      <c r="H39" s="135" t="n">
        <v>2.9781917116109</v>
      </c>
      <c r="I39" s="135" t="n">
        <v>3.48467203526386</v>
      </c>
      <c r="J39" s="135" t="n">
        <v>3.43222530284295</v>
      </c>
      <c r="K39" s="135" t="n">
        <v>3.12588305820205</v>
      </c>
      <c r="L39" s="135" t="n">
        <v>3.35031902573249</v>
      </c>
      <c r="M39" s="135" t="n">
        <v>4.05701285308471</v>
      </c>
      <c r="N39" s="135" t="n">
        <v>3.89474918381681</v>
      </c>
      <c r="O39" s="135" t="n">
        <v>3.41961858585167</v>
      </c>
      <c r="P39" s="135" t="n">
        <v>3.83845882059172</v>
      </c>
      <c r="Q39" s="135" t="n">
        <v>3.92662826751271</v>
      </c>
      <c r="R39" s="135" t="n">
        <f aca="false">+Q39</f>
        <v>3.92662826751271</v>
      </c>
      <c r="S39" s="135" t="n">
        <f aca="false">+R39</f>
        <v>3.92662826751271</v>
      </c>
      <c r="T39" s="135" t="n">
        <f aca="false">+S39</f>
        <v>3.92662826751271</v>
      </c>
      <c r="U39" s="135" t="n">
        <f aca="false">+T39</f>
        <v>3.92662826751271</v>
      </c>
      <c r="V39" s="135" t="n">
        <f aca="false">+U39</f>
        <v>3.92662826751271</v>
      </c>
    </row>
    <row r="40" customFormat="false" ht="12.75" hidden="false" customHeight="false" outlineLevel="0" collapsed="false">
      <c r="A40" s="0" t="s">
        <v>146</v>
      </c>
      <c r="C40" s="136" t="n">
        <v>0.04</v>
      </c>
      <c r="D40" s="32" t="n">
        <f aca="false">+C40</f>
        <v>0.04</v>
      </c>
      <c r="E40" s="32" t="n">
        <f aca="false">+D40</f>
        <v>0.04</v>
      </c>
      <c r="F40" s="32" t="n">
        <f aca="false">+E40</f>
        <v>0.04</v>
      </c>
      <c r="G40" s="32" t="n">
        <f aca="false">+F40</f>
        <v>0.04</v>
      </c>
      <c r="H40" s="32" t="n">
        <f aca="false">+G40</f>
        <v>0.04</v>
      </c>
      <c r="I40" s="32" t="n">
        <f aca="false">+H40</f>
        <v>0.04</v>
      </c>
      <c r="J40" s="32" t="n">
        <f aca="false">+I40</f>
        <v>0.04</v>
      </c>
      <c r="K40" s="32" t="n">
        <f aca="false">+J40</f>
        <v>0.04</v>
      </c>
      <c r="L40" s="32" t="n">
        <f aca="false">+K40</f>
        <v>0.04</v>
      </c>
      <c r="M40" s="32" t="n">
        <f aca="false">+L40</f>
        <v>0.04</v>
      </c>
      <c r="N40" s="32" t="n">
        <f aca="false">+M40</f>
        <v>0.04</v>
      </c>
      <c r="O40" s="32" t="n">
        <f aca="false">+N40</f>
        <v>0.04</v>
      </c>
      <c r="P40" s="32" t="n">
        <f aca="false">+O40</f>
        <v>0.04</v>
      </c>
      <c r="Q40" s="32" t="n">
        <f aca="false">+P40</f>
        <v>0.04</v>
      </c>
      <c r="R40" s="32" t="n">
        <f aca="false">+Q40</f>
        <v>0.04</v>
      </c>
      <c r="S40" s="32" t="n">
        <f aca="false">+R40</f>
        <v>0.04</v>
      </c>
      <c r="T40" s="32" t="n">
        <f aca="false">+S40</f>
        <v>0.04</v>
      </c>
      <c r="U40" s="32" t="n">
        <f aca="false">+T40</f>
        <v>0.04</v>
      </c>
      <c r="V40" s="32" t="n">
        <f aca="false">+U40</f>
        <v>0.04</v>
      </c>
    </row>
    <row r="41" customFormat="false" ht="12.75" hidden="false" customHeight="false" outlineLevel="0" collapsed="false">
      <c r="A41" s="73"/>
      <c r="B41" s="137"/>
      <c r="C41" s="136"/>
      <c r="D41" s="32"/>
    </row>
    <row r="42" customFormat="false" ht="12.75" hidden="false" customHeight="false" outlineLevel="0" collapsed="false">
      <c r="A42" s="85" t="s">
        <v>147</v>
      </c>
      <c r="B42" s="137"/>
      <c r="C42" s="138"/>
      <c r="D42" s="32"/>
    </row>
    <row r="43" customFormat="false" ht="12.75" hidden="false" customHeight="false" outlineLevel="0" collapsed="false">
      <c r="A43" s="85" t="s">
        <v>148</v>
      </c>
      <c r="B43" s="137"/>
      <c r="C43" s="139" t="n">
        <v>0</v>
      </c>
      <c r="D43" s="140" t="n">
        <f aca="false">+C43*$B$27</f>
        <v>0</v>
      </c>
      <c r="E43" s="140" t="n">
        <f aca="false">+D43*$B$27</f>
        <v>0</v>
      </c>
      <c r="F43" s="140" t="n">
        <f aca="false">+E43*$B$27</f>
        <v>0</v>
      </c>
      <c r="G43" s="140" t="n">
        <f aca="false">+F43*$B$27</f>
        <v>0</v>
      </c>
    </row>
    <row r="44" customFormat="false" ht="12.75" hidden="false" customHeight="false" outlineLevel="0" collapsed="false">
      <c r="A44" s="85" t="s">
        <v>149</v>
      </c>
      <c r="B44" s="20" t="n">
        <v>1</v>
      </c>
      <c r="C44" s="140" t="n">
        <f aca="false">(D21*0.035)+(B25*0.6)-(0.085*D20)</f>
        <v>101.4</v>
      </c>
      <c r="D44" s="140" t="n">
        <f aca="false">+C44*$B$27</f>
        <v>104.442</v>
      </c>
      <c r="E44" s="141" t="n">
        <f aca="false">+D44*$B$27</f>
        <v>107.57526</v>
      </c>
      <c r="F44" s="141" t="n">
        <f aca="false">+E44*$B$27</f>
        <v>110.8025178</v>
      </c>
      <c r="G44" s="141" t="n">
        <f aca="false">+F44*$B$27</f>
        <v>114.126593334</v>
      </c>
      <c r="H44" s="61" t="n">
        <f aca="false">SUM(B44:G44)</f>
        <v>539.346371134</v>
      </c>
    </row>
    <row r="45" customFormat="false" ht="12.75" hidden="false" customHeight="false" outlineLevel="0" collapsed="false">
      <c r="A45" s="85" t="s">
        <v>150</v>
      </c>
      <c r="B45" s="73"/>
      <c r="C45" s="142" t="n">
        <f aca="false">((+C37+C38)*C39*365)+($E$24*$C$40*365*C36)</f>
        <v>0</v>
      </c>
      <c r="D45" s="142" t="n">
        <f aca="false">((+D37+D38)*D39*365)+($E$24*$C$40*365*D36)</f>
        <v>0</v>
      </c>
      <c r="E45" s="142" t="n">
        <f aca="false">((+E37+E38)*E39*365)+($E$24*$C$40*365*E36)</f>
        <v>0</v>
      </c>
      <c r="F45" s="142" t="n">
        <f aca="false">((+F37+F38)*F39*365)+($E$24*$C$40*365*F36)</f>
        <v>0</v>
      </c>
      <c r="G45" s="142" t="n">
        <f aca="false">((+G37+G38)*G39*365)+($E$24*$C$40*365*G36)</f>
        <v>0</v>
      </c>
      <c r="H45" s="61" t="n">
        <f aca="false">SUM(C45:G45)</f>
        <v>0</v>
      </c>
    </row>
    <row r="46" customFormat="false" ht="12.75" hidden="false" customHeight="false" outlineLevel="0" collapsed="false">
      <c r="A46" s="85" t="s">
        <v>151</v>
      </c>
      <c r="C46" s="143" t="n">
        <f aca="false">DCF!C11*B31</f>
        <v>5071.58</v>
      </c>
      <c r="D46" s="144" t="n">
        <f aca="false">+C46*$B$27</f>
        <v>5223.7274</v>
      </c>
      <c r="E46" s="145" t="n">
        <f aca="false">+D46*$B$27</f>
        <v>5380.439222</v>
      </c>
      <c r="F46" s="145" t="n">
        <f aca="false">+E46*$B$27</f>
        <v>5541.85239866</v>
      </c>
      <c r="G46" s="145" t="n">
        <f aca="false">+F46*$B$27</f>
        <v>5708.1079706198</v>
      </c>
      <c r="H46" s="61" t="n">
        <f aca="false">SUM(C46:G46)</f>
        <v>26925.7069912798</v>
      </c>
    </row>
    <row r="47" customFormat="false" ht="12.75" hidden="false" customHeight="false" outlineLevel="0" collapsed="false">
      <c r="A47" s="73"/>
      <c r="C47" s="136"/>
      <c r="D47" s="32"/>
    </row>
    <row r="48" customFormat="false" ht="12.75" hidden="false" customHeight="false" outlineLevel="0" collapsed="false">
      <c r="A48" s="73"/>
      <c r="C48" s="136"/>
      <c r="D48" s="32"/>
    </row>
    <row r="49" customFormat="false" ht="12.75" hidden="false" customHeight="false" outlineLevel="0" collapsed="false">
      <c r="A49" s="73"/>
      <c r="C49" s="136"/>
      <c r="D49" s="32"/>
    </row>
    <row r="50" customFormat="false" ht="12.75" hidden="false" customHeight="false" outlineLevel="0" collapsed="false">
      <c r="A50" s="73"/>
      <c r="C50" s="136"/>
      <c r="D50" s="32"/>
    </row>
    <row r="51" customFormat="false" ht="12.75" hidden="false" customHeight="false" outlineLevel="0" collapsed="false">
      <c r="A51" s="73" t="s">
        <v>152</v>
      </c>
      <c r="B51" s="146" t="n">
        <f aca="false">+B7</f>
        <v>15</v>
      </c>
      <c r="C51" s="136"/>
      <c r="D51" s="32"/>
    </row>
    <row r="52" customFormat="false" ht="12.75" hidden="false" customHeight="false" outlineLevel="0" collapsed="false">
      <c r="A52" s="85" t="s">
        <v>153</v>
      </c>
      <c r="B52" s="147" t="n">
        <v>0.33333</v>
      </c>
      <c r="C52" s="147" t="n">
        <v>0.4445</v>
      </c>
      <c r="D52" s="147" t="n">
        <v>0.1481</v>
      </c>
      <c r="E52" s="147" t="n">
        <v>0.0741</v>
      </c>
      <c r="F52" s="147" t="n">
        <v>0</v>
      </c>
      <c r="G52" s="148"/>
      <c r="H52" s="148"/>
      <c r="I52" s="148"/>
      <c r="J52" s="148"/>
      <c r="K52" s="148"/>
      <c r="L52" s="148"/>
      <c r="M52" s="148"/>
      <c r="N52" s="148"/>
      <c r="O52" s="148"/>
      <c r="P52" s="148"/>
    </row>
    <row r="53" customFormat="false" ht="12.75" hidden="false" customHeight="false" outlineLevel="0" collapsed="false">
      <c r="A53" s="85" t="s">
        <v>154</v>
      </c>
      <c r="B53" s="147" t="n">
        <v>0.2</v>
      </c>
      <c r="C53" s="147" t="n">
        <v>0.32</v>
      </c>
      <c r="D53" s="147" t="n">
        <v>0.192</v>
      </c>
      <c r="E53" s="147" t="n">
        <v>0.1152</v>
      </c>
      <c r="F53" s="147" t="n">
        <v>0.1152</v>
      </c>
      <c r="G53" s="148" t="n">
        <v>0.0576</v>
      </c>
      <c r="H53" s="148"/>
      <c r="I53" s="148"/>
      <c r="J53" s="148"/>
      <c r="K53" s="148"/>
      <c r="L53" s="148"/>
      <c r="M53" s="148"/>
      <c r="N53" s="148"/>
      <c r="O53" s="148"/>
      <c r="P53" s="148"/>
    </row>
    <row r="54" customFormat="false" ht="12.75" hidden="false" customHeight="false" outlineLevel="0" collapsed="false">
      <c r="A54" s="85" t="s">
        <v>155</v>
      </c>
      <c r="B54" s="147" t="n">
        <v>0.1429</v>
      </c>
      <c r="C54" s="149" t="n">
        <v>0.2449</v>
      </c>
      <c r="D54" s="148" t="n">
        <v>0.1749</v>
      </c>
      <c r="E54" s="148" t="n">
        <v>0.1249</v>
      </c>
      <c r="F54" s="148" t="n">
        <v>0.0893</v>
      </c>
      <c r="G54" s="148" t="n">
        <v>0.0892</v>
      </c>
      <c r="H54" s="148" t="n">
        <v>0.0893</v>
      </c>
      <c r="I54" s="148" t="n">
        <v>0.0446</v>
      </c>
      <c r="J54" s="148"/>
      <c r="K54" s="148"/>
      <c r="L54" s="148"/>
      <c r="M54" s="148"/>
      <c r="N54" s="148"/>
      <c r="O54" s="148"/>
      <c r="P54" s="148"/>
    </row>
    <row r="55" customFormat="false" ht="12.75" hidden="false" customHeight="false" outlineLevel="0" collapsed="false">
      <c r="A55" s="85" t="s">
        <v>156</v>
      </c>
      <c r="B55" s="147" t="n">
        <v>0.05</v>
      </c>
      <c r="C55" s="149" t="n">
        <v>0.095</v>
      </c>
      <c r="D55" s="148" t="n">
        <v>0.0855</v>
      </c>
      <c r="E55" s="148" t="n">
        <v>0.077</v>
      </c>
      <c r="F55" s="148" t="n">
        <v>0.0693</v>
      </c>
      <c r="G55" s="148" t="n">
        <v>0.0623</v>
      </c>
      <c r="H55" s="148" t="n">
        <v>0.059</v>
      </c>
      <c r="I55" s="148" t="n">
        <v>0.059</v>
      </c>
      <c r="J55" s="148" t="n">
        <v>0.0591</v>
      </c>
      <c r="K55" s="148" t="n">
        <v>0.059</v>
      </c>
      <c r="L55" s="148" t="n">
        <v>0.0591</v>
      </c>
      <c r="M55" s="148" t="n">
        <v>0.059</v>
      </c>
      <c r="N55" s="148" t="n">
        <v>0.0591</v>
      </c>
      <c r="O55" s="148" t="n">
        <v>0.059</v>
      </c>
      <c r="P55" s="148" t="n">
        <v>0.0591</v>
      </c>
      <c r="Q55" s="0" t="n">
        <v>0.0295</v>
      </c>
    </row>
    <row r="56" customFormat="false" ht="12.75" hidden="false" customHeight="false" outlineLevel="0" collapsed="false">
      <c r="A56" s="85"/>
      <c r="B56" s="73"/>
      <c r="C56" s="150"/>
      <c r="D56" s="32"/>
    </row>
    <row r="57" customFormat="false" ht="12.75" hidden="false" customHeight="false" outlineLevel="0" collapsed="false">
      <c r="B57" s="73"/>
      <c r="C57" s="151"/>
      <c r="D57" s="32"/>
    </row>
    <row r="58" customFormat="false" ht="12.75" hidden="false" customHeight="false" outlineLevel="0" collapsed="false">
      <c r="C58" s="32"/>
      <c r="D58" s="32"/>
    </row>
    <row r="59" customFormat="false" ht="12.75" hidden="false" customHeight="false" outlineLevel="0" collapsed="false">
      <c r="C59" s="32"/>
      <c r="D59" s="32"/>
    </row>
    <row r="60" customFormat="false" ht="12.75" hidden="false" customHeight="false" outlineLevel="0" collapsed="false">
      <c r="A60" s="14"/>
      <c r="B60" s="4"/>
      <c r="C60" s="14"/>
      <c r="D60" s="14"/>
      <c r="E60" s="14"/>
    </row>
    <row r="61" customFormat="false" ht="12.75" hidden="false" customHeight="false" outlineLevel="0" collapsed="false">
      <c r="A61" s="25"/>
      <c r="B61" s="23"/>
      <c r="C61" s="0"/>
      <c r="E61" s="23"/>
    </row>
    <row r="62" customFormat="false" ht="12.75" hidden="false" customHeight="false" outlineLevel="0" collapsed="false">
      <c r="A62" s="14"/>
      <c r="B62" s="23"/>
      <c r="C62" s="14"/>
      <c r="D62" s="14"/>
      <c r="E62" s="14"/>
    </row>
    <row r="63" customFormat="false" ht="12.75" hidden="false" customHeight="false" outlineLevel="0" collapsed="false">
      <c r="A63" s="14"/>
      <c r="B63" s="23"/>
      <c r="C63" s="14"/>
      <c r="D63" s="14"/>
      <c r="E63" s="14"/>
    </row>
    <row r="64" customFormat="false" ht="12.75" hidden="false" customHeight="false" outlineLevel="0" collapsed="false">
      <c r="C64" s="32"/>
      <c r="D64" s="32"/>
    </row>
    <row r="65" customFormat="false" ht="12.75" hidden="false" customHeight="false" outlineLevel="0" collapsed="false">
      <c r="C65" s="32"/>
      <c r="D65" s="32"/>
    </row>
    <row r="66" customFormat="false" ht="12.75" hidden="false" customHeight="false" outlineLevel="0" collapsed="false">
      <c r="C66" s="32"/>
      <c r="D66" s="32"/>
    </row>
    <row r="67" customFormat="false" ht="12.75" hidden="false" customHeight="false" outlineLevel="0" collapsed="false">
      <c r="C67" s="32"/>
      <c r="D67" s="32"/>
    </row>
    <row r="68" customFormat="false" ht="12.75" hidden="false" customHeight="false" outlineLevel="0" collapsed="false">
      <c r="C68" s="32"/>
      <c r="D68" s="32"/>
    </row>
    <row r="69" customFormat="false" ht="12.75" hidden="false" customHeight="false" outlineLevel="0" collapsed="false">
      <c r="C69" s="32"/>
      <c r="D69" s="32"/>
    </row>
    <row r="70" customFormat="false" ht="12.75" hidden="false" customHeight="false" outlineLevel="0" collapsed="false">
      <c r="C70" s="32"/>
      <c r="D70" s="32"/>
    </row>
    <row r="71" customFormat="false" ht="12.75" hidden="false" customHeight="false" outlineLevel="0" collapsed="false">
      <c r="C71" s="32"/>
      <c r="D71" s="32"/>
    </row>
    <row r="72" customFormat="false" ht="12.75" hidden="false" customHeight="false" outlineLevel="0" collapsed="false">
      <c r="C72" s="32"/>
      <c r="D72" s="32"/>
    </row>
    <row r="73" customFormat="false" ht="12.75" hidden="false" customHeight="false" outlineLevel="0" collapsed="false">
      <c r="C73" s="32"/>
      <c r="D73" s="32"/>
    </row>
    <row r="74" customFormat="false" ht="12.75" hidden="false" customHeight="false" outlineLevel="0" collapsed="false">
      <c r="C74" s="32"/>
      <c r="D74" s="32"/>
    </row>
    <row r="75" customFormat="false" ht="12.75" hidden="false" customHeight="false" outlineLevel="0" collapsed="false">
      <c r="C75" s="32"/>
      <c r="D75" s="32"/>
    </row>
    <row r="76" customFormat="false" ht="12.75" hidden="false" customHeight="false" outlineLevel="0" collapsed="false">
      <c r="C76" s="32"/>
      <c r="D76" s="32"/>
    </row>
    <row r="77" customFormat="false" ht="12.75" hidden="false" customHeight="false" outlineLevel="0" collapsed="false">
      <c r="C77" s="32"/>
      <c r="D77" s="32"/>
    </row>
    <row r="78" customFormat="false" ht="12.75" hidden="false" customHeight="false" outlineLevel="0" collapsed="false">
      <c r="C78" s="32"/>
      <c r="D78" s="32"/>
    </row>
    <row r="79" customFormat="false" ht="12.75" hidden="false" customHeight="false" outlineLevel="0" collapsed="false">
      <c r="C79" s="32"/>
      <c r="D79" s="32"/>
    </row>
    <row r="80" customFormat="false" ht="12.75" hidden="false" customHeight="false" outlineLevel="0" collapsed="false">
      <c r="C80" s="32"/>
      <c r="D80" s="32"/>
    </row>
    <row r="81" customFormat="false" ht="12.75" hidden="false" customHeight="false" outlineLevel="0" collapsed="false">
      <c r="C81" s="32"/>
      <c r="D81" s="32"/>
    </row>
    <row r="82" customFormat="false" ht="12.75" hidden="false" customHeight="false" outlineLevel="0" collapsed="false">
      <c r="C82" s="32"/>
      <c r="D82" s="32"/>
    </row>
    <row r="83" customFormat="false" ht="12.75" hidden="false" customHeight="false" outlineLevel="0" collapsed="false">
      <c r="C83" s="32"/>
      <c r="D83" s="32"/>
    </row>
    <row r="84" customFormat="false" ht="12.75" hidden="false" customHeight="false" outlineLevel="0" collapsed="false">
      <c r="C84" s="32"/>
      <c r="D84" s="32"/>
    </row>
    <row r="85" customFormat="false" ht="12.75" hidden="false" customHeight="false" outlineLevel="0" collapsed="false">
      <c r="C85" s="32"/>
      <c r="D85" s="32"/>
    </row>
    <row r="86" customFormat="false" ht="12.75" hidden="false" customHeight="false" outlineLevel="0" collapsed="false">
      <c r="C86" s="32"/>
      <c r="D86" s="32"/>
    </row>
    <row r="87" customFormat="false" ht="12.75" hidden="false" customHeight="false" outlineLevel="0" collapsed="false">
      <c r="C87" s="32"/>
      <c r="D87" s="32"/>
    </row>
    <row r="88" customFormat="false" ht="12.75" hidden="false" customHeight="false" outlineLevel="0" collapsed="false">
      <c r="C88" s="32"/>
      <c r="D88" s="32"/>
    </row>
    <row r="89" customFormat="false" ht="12.75" hidden="false" customHeight="false" outlineLevel="0" collapsed="false">
      <c r="C89" s="32"/>
      <c r="D89" s="32"/>
    </row>
    <row r="90" customFormat="false" ht="12.75" hidden="false" customHeight="false" outlineLevel="0" collapsed="false">
      <c r="C90" s="32"/>
      <c r="D90" s="32"/>
    </row>
    <row r="91" customFormat="false" ht="12.75" hidden="false" customHeight="false" outlineLevel="0" collapsed="false">
      <c r="C91" s="32"/>
      <c r="D91" s="32"/>
    </row>
    <row r="92" customFormat="false" ht="12.75" hidden="false" customHeight="false" outlineLevel="0" collapsed="false">
      <c r="C92" s="32"/>
      <c r="D92" s="32"/>
    </row>
    <row r="93" customFormat="false" ht="12.75" hidden="false" customHeight="false" outlineLevel="0" collapsed="false">
      <c r="C93" s="32"/>
      <c r="D93" s="32"/>
    </row>
    <row r="94" customFormat="false" ht="12.75" hidden="false" customHeight="false" outlineLevel="0" collapsed="false">
      <c r="C94" s="32"/>
      <c r="D94" s="32"/>
    </row>
    <row r="95" customFormat="false" ht="12.75" hidden="false" customHeight="false" outlineLevel="0" collapsed="false">
      <c r="C95" s="32"/>
      <c r="D95" s="32"/>
    </row>
    <row r="96" customFormat="false" ht="12.75" hidden="false" customHeight="false" outlineLevel="0" collapsed="false">
      <c r="C96" s="32"/>
      <c r="D96" s="32"/>
    </row>
    <row r="97" customFormat="false" ht="12.75" hidden="false" customHeight="false" outlineLevel="0" collapsed="false">
      <c r="C97" s="32"/>
      <c r="D97" s="32"/>
    </row>
    <row r="98" customFormat="false" ht="12.75" hidden="false" customHeight="false" outlineLevel="0" collapsed="false">
      <c r="C98" s="32"/>
      <c r="D98" s="32"/>
    </row>
    <row r="99" customFormat="false" ht="12.75" hidden="false" customHeight="false" outlineLevel="0" collapsed="false">
      <c r="C99" s="32"/>
      <c r="D99" s="32"/>
    </row>
    <row r="100" customFormat="false" ht="12.75" hidden="false" customHeight="false" outlineLevel="0" collapsed="false">
      <c r="C100" s="32"/>
      <c r="D100" s="32"/>
    </row>
    <row r="101" customFormat="false" ht="12.75" hidden="false" customHeight="false" outlineLevel="0" collapsed="false">
      <c r="C101" s="32"/>
      <c r="D101" s="32"/>
    </row>
    <row r="102" customFormat="false" ht="12.75" hidden="false" customHeight="false" outlineLevel="0" collapsed="false">
      <c r="C102" s="32"/>
      <c r="D102" s="32"/>
    </row>
    <row r="103" customFormat="false" ht="12.75" hidden="false" customHeight="false" outlineLevel="0" collapsed="false">
      <c r="C103" s="32"/>
      <c r="D103" s="32"/>
    </row>
    <row r="104" customFormat="false" ht="12.75" hidden="false" customHeight="false" outlineLevel="0" collapsed="false">
      <c r="C104" s="32"/>
      <c r="D104" s="32"/>
    </row>
    <row r="105" customFormat="false" ht="12.75" hidden="false" customHeight="false" outlineLevel="0" collapsed="false">
      <c r="C105" s="32"/>
      <c r="D105" s="32"/>
    </row>
    <row r="106" customFormat="false" ht="12.75" hidden="false" customHeight="false" outlineLevel="0" collapsed="false">
      <c r="C106" s="32"/>
      <c r="D106" s="32"/>
    </row>
    <row r="107" customFormat="false" ht="12.75" hidden="false" customHeight="false" outlineLevel="0" collapsed="false">
      <c r="C107" s="32"/>
      <c r="D107" s="32"/>
    </row>
    <row r="108" customFormat="false" ht="12.75" hidden="false" customHeight="false" outlineLevel="0" collapsed="false">
      <c r="C108" s="32"/>
      <c r="D108" s="32"/>
    </row>
    <row r="109" customFormat="false" ht="12.75" hidden="false" customHeight="false" outlineLevel="0" collapsed="false">
      <c r="C109" s="32"/>
      <c r="D109" s="32"/>
    </row>
    <row r="110" customFormat="false" ht="12.75" hidden="false" customHeight="false" outlineLevel="0" collapsed="false">
      <c r="C110" s="32"/>
      <c r="D110" s="32"/>
    </row>
    <row r="111" customFormat="false" ht="12.75" hidden="false" customHeight="false" outlineLevel="0" collapsed="false">
      <c r="C111" s="32"/>
      <c r="D111" s="32"/>
    </row>
    <row r="112" customFormat="false" ht="12.75" hidden="false" customHeight="false" outlineLevel="0" collapsed="false">
      <c r="C112" s="32"/>
      <c r="D112" s="32"/>
    </row>
    <row r="113" customFormat="false" ht="12.75" hidden="false" customHeight="false" outlineLevel="0" collapsed="false">
      <c r="C113" s="32"/>
      <c r="D113" s="32"/>
    </row>
    <row r="114" customFormat="false" ht="12.75" hidden="false" customHeight="false" outlineLevel="0" collapsed="false">
      <c r="C114" s="32"/>
      <c r="D114" s="32"/>
    </row>
    <row r="115" customFormat="false" ht="12.75" hidden="false" customHeight="false" outlineLevel="0" collapsed="false">
      <c r="C115" s="32"/>
      <c r="D115" s="32"/>
    </row>
    <row r="116" customFormat="false" ht="12.75" hidden="false" customHeight="false" outlineLevel="0" collapsed="false">
      <c r="C116" s="32"/>
      <c r="D116" s="32"/>
    </row>
    <row r="117" customFormat="false" ht="12.75" hidden="false" customHeight="false" outlineLevel="0" collapsed="false">
      <c r="C117" s="32"/>
      <c r="D117" s="32"/>
    </row>
    <row r="118" customFormat="false" ht="12.75" hidden="false" customHeight="false" outlineLevel="0" collapsed="false">
      <c r="C118" s="32"/>
      <c r="D118" s="32"/>
    </row>
    <row r="119" customFormat="false" ht="12.75" hidden="false" customHeight="false" outlineLevel="0" collapsed="false">
      <c r="C119" s="32"/>
      <c r="D119" s="32"/>
    </row>
    <row r="120" customFormat="false" ht="12.75" hidden="false" customHeight="false" outlineLevel="0" collapsed="false">
      <c r="C120" s="32"/>
      <c r="D120" s="32"/>
    </row>
    <row r="121" customFormat="false" ht="12.75" hidden="false" customHeight="false" outlineLevel="0" collapsed="false">
      <c r="C121" s="32"/>
      <c r="D121" s="32"/>
    </row>
    <row r="122" customFormat="false" ht="12.75" hidden="false" customHeight="false" outlineLevel="0" collapsed="false">
      <c r="C122" s="32"/>
      <c r="D122" s="32"/>
    </row>
    <row r="123" customFormat="false" ht="12.75" hidden="false" customHeight="false" outlineLevel="0" collapsed="false">
      <c r="C123" s="32"/>
      <c r="D123" s="32"/>
    </row>
    <row r="124" customFormat="false" ht="12.75" hidden="false" customHeight="false" outlineLevel="0" collapsed="false">
      <c r="C124" s="32"/>
      <c r="D124" s="32"/>
    </row>
    <row r="125" customFormat="false" ht="12.75" hidden="false" customHeight="false" outlineLevel="0" collapsed="false">
      <c r="C125" s="32"/>
      <c r="D125" s="32"/>
    </row>
    <row r="126" customFormat="false" ht="12.75" hidden="false" customHeight="false" outlineLevel="0" collapsed="false">
      <c r="C126" s="32"/>
      <c r="D126" s="32"/>
    </row>
    <row r="127" customFormat="false" ht="12.75" hidden="false" customHeight="false" outlineLevel="0" collapsed="false">
      <c r="C127" s="32"/>
      <c r="D127" s="32"/>
    </row>
    <row r="128" customFormat="false" ht="12.75" hidden="false" customHeight="false" outlineLevel="0" collapsed="false">
      <c r="C128" s="32"/>
      <c r="D128" s="32"/>
    </row>
    <row r="129" customFormat="false" ht="12.75" hidden="false" customHeight="false" outlineLevel="0" collapsed="false">
      <c r="C129" s="32"/>
      <c r="D129" s="32"/>
    </row>
    <row r="130" customFormat="false" ht="12.75" hidden="false" customHeight="false" outlineLevel="0" collapsed="false">
      <c r="C130" s="32"/>
      <c r="D130" s="32"/>
    </row>
    <row r="131" customFormat="false" ht="12.75" hidden="false" customHeight="false" outlineLevel="0" collapsed="false">
      <c r="C131" s="32"/>
      <c r="D131" s="32"/>
    </row>
    <row r="132" customFormat="false" ht="12.75" hidden="false" customHeight="false" outlineLevel="0" collapsed="false">
      <c r="C132" s="32"/>
      <c r="D132" s="32"/>
    </row>
    <row r="133" customFormat="false" ht="12.75" hidden="false" customHeight="false" outlineLevel="0" collapsed="false">
      <c r="C133" s="32"/>
      <c r="D133" s="32"/>
    </row>
    <row r="134" customFormat="false" ht="12.75" hidden="false" customHeight="false" outlineLevel="0" collapsed="false">
      <c r="C134" s="32"/>
      <c r="D134" s="32"/>
    </row>
    <row r="135" customFormat="false" ht="12.75" hidden="false" customHeight="false" outlineLevel="0" collapsed="false">
      <c r="C135" s="32"/>
      <c r="D135" s="32"/>
    </row>
    <row r="136" customFormat="false" ht="12.75" hidden="false" customHeight="false" outlineLevel="0" collapsed="false">
      <c r="C136" s="32"/>
      <c r="D136" s="32"/>
    </row>
    <row r="137" customFormat="false" ht="12.75" hidden="false" customHeight="false" outlineLevel="0" collapsed="false">
      <c r="C137" s="32"/>
      <c r="D137" s="32"/>
    </row>
    <row r="138" customFormat="false" ht="12.75" hidden="false" customHeight="false" outlineLevel="0" collapsed="false">
      <c r="C138" s="32"/>
      <c r="D138" s="32"/>
    </row>
    <row r="139" customFormat="false" ht="12.75" hidden="false" customHeight="false" outlineLevel="0" collapsed="false">
      <c r="C139" s="32"/>
      <c r="D139" s="32"/>
    </row>
    <row r="140" customFormat="false" ht="12.75" hidden="false" customHeight="false" outlineLevel="0" collapsed="false">
      <c r="C140" s="32"/>
      <c r="D140" s="32"/>
    </row>
    <row r="141" customFormat="false" ht="12.75" hidden="false" customHeight="false" outlineLevel="0" collapsed="false">
      <c r="C141" s="32"/>
      <c r="D141" s="32"/>
    </row>
    <row r="142" customFormat="false" ht="12.75" hidden="false" customHeight="false" outlineLevel="0" collapsed="false">
      <c r="C142" s="32"/>
      <c r="D142" s="32"/>
    </row>
    <row r="143" customFormat="false" ht="12.75" hidden="false" customHeight="false" outlineLevel="0" collapsed="false">
      <c r="C143" s="32"/>
      <c r="D143" s="32"/>
    </row>
    <row r="144" customFormat="false" ht="12.75" hidden="false" customHeight="false" outlineLevel="0" collapsed="false">
      <c r="C144" s="32"/>
      <c r="D144" s="32"/>
    </row>
    <row r="145" customFormat="false" ht="12.75" hidden="false" customHeight="false" outlineLevel="0" collapsed="false">
      <c r="C145" s="32"/>
      <c r="D145" s="32"/>
    </row>
    <row r="146" customFormat="false" ht="12.75" hidden="false" customHeight="false" outlineLevel="0" collapsed="false">
      <c r="C146" s="32"/>
      <c r="D146" s="32"/>
    </row>
    <row r="147" customFormat="false" ht="12.75" hidden="false" customHeight="false" outlineLevel="0" collapsed="false">
      <c r="C147" s="32"/>
      <c r="D147" s="32"/>
    </row>
    <row r="148" customFormat="false" ht="12.75" hidden="false" customHeight="false" outlineLevel="0" collapsed="false">
      <c r="C148" s="32"/>
      <c r="D148" s="32"/>
    </row>
    <row r="149" customFormat="false" ht="12.75" hidden="false" customHeight="false" outlineLevel="0" collapsed="false">
      <c r="C149" s="32"/>
      <c r="D149" s="32"/>
    </row>
    <row r="150" customFormat="false" ht="12.75" hidden="false" customHeight="false" outlineLevel="0" collapsed="false">
      <c r="C150" s="32"/>
      <c r="D150" s="32"/>
    </row>
    <row r="151" customFormat="false" ht="12.75" hidden="false" customHeight="false" outlineLevel="0" collapsed="false">
      <c r="C151" s="32"/>
      <c r="D151" s="32"/>
    </row>
    <row r="152" customFormat="false" ht="12.75" hidden="false" customHeight="false" outlineLevel="0" collapsed="false">
      <c r="C152" s="32"/>
      <c r="D152" s="32"/>
    </row>
    <row r="153" customFormat="false" ht="12.75" hidden="false" customHeight="false" outlineLevel="0" collapsed="false">
      <c r="C153" s="32"/>
      <c r="D153" s="32"/>
    </row>
    <row r="154" customFormat="false" ht="12.75" hidden="false" customHeight="false" outlineLevel="0" collapsed="false">
      <c r="C154" s="32"/>
      <c r="D154" s="32"/>
    </row>
    <row r="155" customFormat="false" ht="12.75" hidden="false" customHeight="false" outlineLevel="0" collapsed="false">
      <c r="C155" s="32"/>
      <c r="D155" s="32"/>
    </row>
    <row r="156" customFormat="false" ht="12.75" hidden="false" customHeight="false" outlineLevel="0" collapsed="false">
      <c r="C156" s="32"/>
      <c r="D156" s="32"/>
    </row>
    <row r="157" customFormat="false" ht="12.75" hidden="false" customHeight="false" outlineLevel="0" collapsed="false">
      <c r="C157" s="32"/>
      <c r="D157" s="32"/>
    </row>
    <row r="158" customFormat="false" ht="12.75" hidden="false" customHeight="false" outlineLevel="0" collapsed="false">
      <c r="C158" s="32"/>
      <c r="D158" s="32"/>
    </row>
    <row r="159" customFormat="false" ht="12.75" hidden="false" customHeight="false" outlineLevel="0" collapsed="false">
      <c r="C159" s="32"/>
      <c r="D159" s="32"/>
    </row>
    <row r="160" customFormat="false" ht="12.75" hidden="false" customHeight="false" outlineLevel="0" collapsed="false">
      <c r="C160" s="32"/>
      <c r="D160" s="32"/>
    </row>
    <row r="161" customFormat="false" ht="12.75" hidden="false" customHeight="false" outlineLevel="0" collapsed="false">
      <c r="C161" s="32"/>
      <c r="D161" s="32"/>
    </row>
    <row r="162" customFormat="false" ht="12.75" hidden="false" customHeight="false" outlineLevel="0" collapsed="false">
      <c r="C162" s="32"/>
      <c r="D162" s="32"/>
    </row>
  </sheetData>
  <mergeCells count="4">
    <mergeCell ref="A1:B1"/>
    <mergeCell ref="A2:B2"/>
    <mergeCell ref="A3:B3"/>
    <mergeCell ref="C33:Q33"/>
  </mergeCells>
  <printOptions headings="false" gridLines="false" gridLinesSet="true" horizontalCentered="false" verticalCentered="false"/>
  <pageMargins left="0.340277777777778" right="0.220138888888889" top="0.984027777777778" bottom="0.98402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K87"/>
  <sheetViews>
    <sheetView showFormulas="false" showGridLines="true" showRowColHeaders="true" showZeros="true" rightToLeft="false" tabSelected="true" showOutlineSymbols="true" defaultGridColor="true" view="normal" topLeftCell="A13" colorId="64" zoomScale="100" zoomScaleNormal="100" zoomScalePageLayoutView="100" workbookViewId="0">
      <selection pane="topLef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8" width="5.41"/>
    <col collapsed="false" customWidth="true" hidden="false" outlineLevel="0" max="2" min="2" style="8" width="24.99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10" min="5" style="0" width="10.28"/>
    <col collapsed="false" customWidth="true" hidden="false" outlineLevel="0" max="18" min="11" style="0" width="9.85"/>
    <col collapsed="false" customWidth="true" hidden="false" outlineLevel="0" max="19" min="19" style="0" width="13.41"/>
    <col collapsed="false" customWidth="true" hidden="false" outlineLevel="0" max="23" min="20" style="0" width="9.7"/>
  </cols>
  <sheetData>
    <row r="1" customFormat="false" ht="15" hidden="false" customHeight="true" outlineLevel="0" collapsed="false">
      <c r="A1" s="152" t="s">
        <v>157</v>
      </c>
      <c r="B1" s="152"/>
    </row>
    <row r="2" customFormat="false" ht="15" hidden="false" customHeight="true" outlineLevel="0" collapsed="false">
      <c r="A2" s="152"/>
      <c r="B2" s="152"/>
    </row>
    <row r="3" customFormat="false" ht="15" hidden="false" customHeight="true" outlineLevel="0" collapsed="false">
      <c r="A3" s="152"/>
      <c r="B3" s="152"/>
    </row>
    <row r="4" customFormat="false" ht="25.5" hidden="false" customHeight="true" outlineLevel="0" collapsed="false">
      <c r="A4" s="153" t="s">
        <v>158</v>
      </c>
      <c r="B4" s="153"/>
      <c r="C4" s="153" t="s">
        <v>159</v>
      </c>
      <c r="D4" s="2" t="n">
        <v>1</v>
      </c>
      <c r="E4" s="2" t="n">
        <v>2</v>
      </c>
      <c r="F4" s="2" t="n">
        <v>3</v>
      </c>
      <c r="G4" s="2" t="n">
        <v>4</v>
      </c>
      <c r="H4" s="2" t="n">
        <v>5</v>
      </c>
      <c r="I4" s="2" t="n">
        <v>6</v>
      </c>
      <c r="J4" s="2" t="n">
        <v>7</v>
      </c>
      <c r="K4" s="2" t="n">
        <v>8</v>
      </c>
      <c r="L4" s="2" t="n">
        <v>9</v>
      </c>
      <c r="M4" s="2" t="n">
        <v>10</v>
      </c>
      <c r="N4" s="2" t="n">
        <v>11</v>
      </c>
      <c r="O4" s="2" t="n">
        <v>12</v>
      </c>
      <c r="P4" s="2" t="n">
        <v>13</v>
      </c>
      <c r="Q4" s="2" t="n">
        <v>14</v>
      </c>
      <c r="R4" s="2" t="n">
        <v>15</v>
      </c>
      <c r="S4" s="2" t="n">
        <v>16</v>
      </c>
      <c r="T4" s="2" t="n">
        <v>17</v>
      </c>
      <c r="U4" s="2" t="n">
        <v>18</v>
      </c>
      <c r="V4" s="2" t="n">
        <v>19</v>
      </c>
      <c r="W4" s="2" t="n">
        <v>20</v>
      </c>
      <c r="X4" s="2"/>
    </row>
    <row r="5" customFormat="false" ht="13.5" hidden="false" customHeight="true" outlineLevel="0" collapsed="false">
      <c r="A5" s="154"/>
      <c r="B5" s="154"/>
      <c r="C5" s="2"/>
    </row>
    <row r="6" customFormat="false" ht="12.75" hidden="false" customHeight="false" outlineLevel="0" collapsed="false">
      <c r="A6" s="8" t="n">
        <v>1</v>
      </c>
      <c r="B6" s="8" t="s">
        <v>160</v>
      </c>
      <c r="C6" s="155" t="n">
        <f aca="false">NPV(+E73,E6:R6)+D6</f>
        <v>1065.8208640142</v>
      </c>
      <c r="D6" s="156" t="n">
        <f aca="false">+DCF!D45</f>
        <v>101.4</v>
      </c>
      <c r="E6" s="156" t="n">
        <f aca="false">+D6*$C$58</f>
        <v>104.442</v>
      </c>
      <c r="F6" s="156" t="n">
        <f aca="false">+E6*$C$58</f>
        <v>107.57526</v>
      </c>
      <c r="G6" s="156" t="n">
        <f aca="false">+F6*$C$58</f>
        <v>110.8025178</v>
      </c>
      <c r="H6" s="156" t="n">
        <f aca="false">+G6*$C$58</f>
        <v>114.126593334</v>
      </c>
      <c r="I6" s="156" t="n">
        <f aca="false">+H6*$C$58</f>
        <v>117.55039113402</v>
      </c>
      <c r="J6" s="156" t="n">
        <f aca="false">+I6*$C$58</f>
        <v>121.076902868041</v>
      </c>
      <c r="K6" s="156" t="n">
        <f aca="false">+J6*$C$58</f>
        <v>124.709209954082</v>
      </c>
      <c r="L6" s="156" t="n">
        <f aca="false">+K6*$C$58</f>
        <v>128.450486252704</v>
      </c>
      <c r="M6" s="156" t="n">
        <f aca="false">+L6*$C$58</f>
        <v>132.304000840285</v>
      </c>
      <c r="N6" s="156" t="n">
        <f aca="false">+M6*$C$58</f>
        <v>136.273120865494</v>
      </c>
      <c r="O6" s="156" t="n">
        <f aca="false">+N6*$C$58</f>
        <v>140.361314491459</v>
      </c>
      <c r="P6" s="156" t="n">
        <f aca="false">+O6*$C$58</f>
        <v>144.572153926203</v>
      </c>
      <c r="Q6" s="156" t="n">
        <f aca="false">+P6*$C$58</f>
        <v>148.909318543989</v>
      </c>
      <c r="R6" s="156" t="n">
        <f aca="false">+Q6*$C$58</f>
        <v>153.376598100308</v>
      </c>
      <c r="S6" s="156" t="n">
        <f aca="false">+R6*$C$58</f>
        <v>157.977896043318</v>
      </c>
      <c r="T6" s="156" t="n">
        <f aca="false">+S6*$C$58</f>
        <v>162.717232924617</v>
      </c>
      <c r="U6" s="156" t="n">
        <f aca="false">+T6*$C$58</f>
        <v>167.598749912356</v>
      </c>
      <c r="V6" s="156" t="n">
        <f aca="false">+U6*$C$58</f>
        <v>172.626712409726</v>
      </c>
      <c r="W6" s="156" t="n">
        <f aca="false">+V6*$C$58</f>
        <v>177.805513782018</v>
      </c>
      <c r="X6" s="156"/>
    </row>
    <row r="7" customFormat="false" ht="12.75" hidden="false" customHeight="false" outlineLevel="0" collapsed="false">
      <c r="A7" s="8" t="n">
        <v>2</v>
      </c>
      <c r="B7" s="8" t="s">
        <v>161</v>
      </c>
      <c r="C7" s="155" t="n">
        <f aca="false">NPV(+E74,E7:R7)+D7</f>
        <v>0</v>
      </c>
      <c r="D7" s="157" t="n">
        <f aca="false">+DCF!D41</f>
        <v>0</v>
      </c>
      <c r="E7" s="157" t="n">
        <f aca="false">+DCF!E41</f>
        <v>0</v>
      </c>
      <c r="F7" s="157" t="n">
        <f aca="false">+DCF!F41</f>
        <v>0</v>
      </c>
      <c r="G7" s="157" t="n">
        <f aca="false">+DCF!G41</f>
        <v>0</v>
      </c>
      <c r="H7" s="157" t="n">
        <f aca="false">+DCF!H41</f>
        <v>0</v>
      </c>
      <c r="I7" s="157" t="n">
        <f aca="false">+DCF!I41</f>
        <v>0</v>
      </c>
      <c r="J7" s="157" t="n">
        <f aca="false">+DCF!J41</f>
        <v>0</v>
      </c>
      <c r="K7" s="157" t="n">
        <f aca="false">+DCF!K41</f>
        <v>0</v>
      </c>
      <c r="L7" s="157" t="n">
        <f aca="false">+DCF!L41</f>
        <v>0</v>
      </c>
      <c r="M7" s="157" t="n">
        <f aca="false">+DCF!M41</f>
        <v>0</v>
      </c>
      <c r="N7" s="157" t="n">
        <f aca="false">+DCF!N41</f>
        <v>0</v>
      </c>
      <c r="O7" s="157" t="n">
        <f aca="false">+DCF!O41</f>
        <v>0</v>
      </c>
      <c r="P7" s="157" t="n">
        <f aca="false">+DCF!P41</f>
        <v>0</v>
      </c>
      <c r="Q7" s="157" t="n">
        <f aca="false">+DCF!Q41</f>
        <v>0</v>
      </c>
      <c r="R7" s="157" t="n">
        <f aca="false">+DCF!R41</f>
        <v>0</v>
      </c>
      <c r="S7" s="157" t="n">
        <f aca="false">+DCF!S41</f>
        <v>0</v>
      </c>
      <c r="T7" s="157" t="n">
        <f aca="false">+DCF!T41</f>
        <v>0</v>
      </c>
      <c r="U7" s="157" t="n">
        <f aca="false">+DCF!U41</f>
        <v>0</v>
      </c>
      <c r="V7" s="157" t="n">
        <f aca="false">+DCF!V41</f>
        <v>0</v>
      </c>
      <c r="W7" s="157" t="n">
        <f aca="false">+DCF!W41</f>
        <v>0</v>
      </c>
      <c r="X7" s="156"/>
    </row>
    <row r="8" customFormat="false" ht="12.75" hidden="false" customHeight="false" outlineLevel="0" collapsed="false">
      <c r="A8" s="8" t="n">
        <v>3</v>
      </c>
      <c r="B8" s="8" t="s">
        <v>162</v>
      </c>
      <c r="C8" s="155" t="n">
        <f aca="false">NPV(+E75,E8:R8)+D8</f>
        <v>0</v>
      </c>
      <c r="D8" s="157" t="n">
        <f aca="false">+assumptions!C43</f>
        <v>0</v>
      </c>
      <c r="E8" s="156" t="n">
        <f aca="false">+D8*$C$58</f>
        <v>0</v>
      </c>
      <c r="F8" s="156" t="n">
        <f aca="false">+E8*$C$58</f>
        <v>0</v>
      </c>
      <c r="G8" s="156" t="n">
        <f aca="false">+F8*$C$58</f>
        <v>0</v>
      </c>
      <c r="H8" s="156" t="n">
        <f aca="false">+G8*$C$58</f>
        <v>0</v>
      </c>
      <c r="I8" s="156" t="n">
        <f aca="false">+H8*$C$58</f>
        <v>0</v>
      </c>
      <c r="J8" s="156" t="n">
        <f aca="false">+I8*$C$58</f>
        <v>0</v>
      </c>
      <c r="K8" s="156" t="n">
        <f aca="false">+J8*$C$58</f>
        <v>0</v>
      </c>
      <c r="L8" s="156" t="n">
        <f aca="false">+K8*$C$58</f>
        <v>0</v>
      </c>
      <c r="M8" s="156" t="n">
        <f aca="false">+L8*$C$58</f>
        <v>0</v>
      </c>
      <c r="N8" s="156" t="n">
        <f aca="false">+M8*$C$58</f>
        <v>0</v>
      </c>
      <c r="O8" s="156" t="n">
        <f aca="false">+N8*$C$58</f>
        <v>0</v>
      </c>
      <c r="P8" s="156" t="n">
        <f aca="false">+O8*$C$58</f>
        <v>0</v>
      </c>
      <c r="Q8" s="156" t="n">
        <f aca="false">+P8*$C$58</f>
        <v>0</v>
      </c>
      <c r="R8" s="156" t="n">
        <f aca="false">+Q8*$C$58</f>
        <v>0</v>
      </c>
      <c r="S8" s="156" t="n">
        <f aca="false">+R8*$C$58</f>
        <v>0</v>
      </c>
      <c r="T8" s="156" t="n">
        <f aca="false">+S8*$C$58</f>
        <v>0</v>
      </c>
      <c r="U8" s="156" t="n">
        <f aca="false">+T8*$C$58</f>
        <v>0</v>
      </c>
      <c r="V8" s="156" t="n">
        <f aca="false">+U8*$C$58</f>
        <v>0</v>
      </c>
      <c r="W8" s="156" t="n">
        <f aca="false">+V8*$C$58</f>
        <v>0</v>
      </c>
      <c r="X8" s="156"/>
    </row>
    <row r="9" customFormat="false" ht="12.75" hidden="false" customHeight="false" outlineLevel="0" collapsed="false">
      <c r="A9" s="158" t="s">
        <v>163</v>
      </c>
      <c r="B9" s="8" t="s">
        <v>164</v>
      </c>
      <c r="C9" s="155" t="n">
        <f aca="false">NPV(+E76,E9:R9)+D9</f>
        <v>0</v>
      </c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</row>
    <row r="10" customFormat="false" ht="12.75" hidden="false" customHeight="false" outlineLevel="0" collapsed="false">
      <c r="A10" s="8" t="n">
        <v>4</v>
      </c>
      <c r="B10" s="8" t="s">
        <v>165</v>
      </c>
      <c r="C10" s="155" t="n">
        <f aca="false">NPV(+E77,E10:R10)+D10</f>
        <v>188135.797091648</v>
      </c>
      <c r="D10" s="159" t="n">
        <f aca="false">+DCF!C11*assumptions!B28</f>
        <v>12678.95</v>
      </c>
      <c r="E10" s="159" t="n">
        <f aca="false">+D10</f>
        <v>12678.95</v>
      </c>
      <c r="F10" s="159" t="n">
        <f aca="false">+E10</f>
        <v>12678.95</v>
      </c>
      <c r="G10" s="159" t="n">
        <f aca="false">+F10</f>
        <v>12678.95</v>
      </c>
      <c r="H10" s="159" t="n">
        <f aca="false">+G10</f>
        <v>12678.95</v>
      </c>
      <c r="I10" s="159" t="n">
        <f aca="false">+H10</f>
        <v>12678.95</v>
      </c>
      <c r="J10" s="159" t="n">
        <f aca="false">+I10</f>
        <v>12678.95</v>
      </c>
      <c r="K10" s="159" t="n">
        <f aca="false">+J10</f>
        <v>12678.95</v>
      </c>
      <c r="L10" s="159" t="n">
        <f aca="false">+K10</f>
        <v>12678.95</v>
      </c>
      <c r="M10" s="159" t="n">
        <f aca="false">+L10</f>
        <v>12678.95</v>
      </c>
      <c r="N10" s="159" t="n">
        <f aca="false">+M10</f>
        <v>12678.95</v>
      </c>
      <c r="O10" s="159" t="n">
        <f aca="false">+N10</f>
        <v>12678.95</v>
      </c>
      <c r="P10" s="159" t="n">
        <f aca="false">+O10</f>
        <v>12678.95</v>
      </c>
      <c r="Q10" s="159" t="n">
        <f aca="false">+P10</f>
        <v>12678.95</v>
      </c>
      <c r="R10" s="159" t="n">
        <f aca="false">+Q10</f>
        <v>12678.95</v>
      </c>
      <c r="S10" s="159" t="n">
        <f aca="false">+R10</f>
        <v>12678.95</v>
      </c>
      <c r="T10" s="159" t="n">
        <f aca="false">+S10</f>
        <v>12678.95</v>
      </c>
      <c r="U10" s="159" t="n">
        <f aca="false">+T10</f>
        <v>12678.95</v>
      </c>
      <c r="V10" s="159" t="n">
        <f aca="false">+U10</f>
        <v>12678.95</v>
      </c>
      <c r="W10" s="159" t="n">
        <f aca="false">+V10</f>
        <v>12678.95</v>
      </c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</row>
    <row r="11" customFormat="false" ht="12.75" hidden="false" customHeight="false" outlineLevel="0" collapsed="false">
      <c r="A11" s="8" t="n">
        <v>5</v>
      </c>
      <c r="B11" s="8" t="s">
        <v>166</v>
      </c>
      <c r="C11" s="155" t="n">
        <f aca="false">NPV(+E78,E11:R11)+D11</f>
        <v>21857.2603379537</v>
      </c>
      <c r="D11" s="159" t="n">
        <f aca="false">+D12*(assumptions!B30/(1-assumptions!B30))</f>
        <v>3866.17625864411</v>
      </c>
      <c r="E11" s="159" t="n">
        <f aca="false">+E12*(0.0525/(1-0.0525))+(E12-E12*0.0525/(1-0.0525))*0.35/(1-0.35)</f>
        <v>3619.96134569436</v>
      </c>
      <c r="F11" s="159" t="n">
        <f aca="false">+F12*(0.0525/(1-0.0525))+(F12-F12*0.0525/(1-0.0525))*0.35/(1-0.35)</f>
        <v>3365.11576740088</v>
      </c>
      <c r="G11" s="159" t="n">
        <f aca="false">+G12*(0.0525/(1-0.0525))+(G12-G12*0.0525/(1-0.0525))*0.35/(1-0.35)</f>
        <v>3123.34515406473</v>
      </c>
      <c r="H11" s="159" t="n">
        <f aca="false">+H12*(0.0525/(1-0.0525))+(H12-H12*0.0525/(1-0.0525))*0.35/(1-0.35)</f>
        <v>2893.41892074878</v>
      </c>
      <c r="I11" s="159" t="n">
        <f aca="false">+I12*(0.0525/(1-0.0525))+(I12-I12*0.0525/(1-0.0525))*0.35/(1-0.35)</f>
        <v>2674.26030563299</v>
      </c>
      <c r="J11" s="159" t="n">
        <f aca="false">+J12*(0.0525/(1-0.0525))+(J12-J12*0.0525/(1-0.0525))*0.35/(1-0.35)</f>
        <v>2460.177853383</v>
      </c>
      <c r="K11" s="159" t="n">
        <f aca="false">+K12*(0.0525/(1-0.0525))+(K12-K12*0.0525/(1-0.0525))*0.35/(1-0.35)</f>
        <v>2246.095401133</v>
      </c>
      <c r="L11" s="159" t="n">
        <f aca="false">+L12*(0.0525/(1-0.0525))+(L12-L12*0.0525/(1-0.0525))*0.35/(1-0.35)</f>
        <v>2031.85912576586</v>
      </c>
      <c r="M11" s="159" t="n">
        <f aca="false">+M12*(0.0525/(1-0.0525))+(M12-M12*0.0525/(1-0.0525))*0.35/(1-0.35)</f>
        <v>1817.77667351587</v>
      </c>
      <c r="N11" s="159" t="n">
        <f aca="false">+N12*(0.0525/(1-0.0525))+(N12-N12*0.0525/(1-0.0525))*0.35/(1-0.35)</f>
        <v>1603.54039814873</v>
      </c>
      <c r="O11" s="159" t="n">
        <f aca="false">+O12*(0.0525/(1-0.0525))+(O12-O12*0.0525/(1-0.0525))*0.35/(1-0.35)</f>
        <v>1389.45794589874</v>
      </c>
      <c r="P11" s="159" t="n">
        <f aca="false">+P12*(0.0525/(1-0.0525))+(P12-P12*0.0525/(1-0.0525))*0.35/(1-0.35)</f>
        <v>1175.2216705316</v>
      </c>
      <c r="Q11" s="159" t="n">
        <f aca="false">+Q12*(0.0525/(1-0.0525))+(Q12-Q12*0.0525/(1-0.0525))*0.35/(1-0.35)</f>
        <v>961.139218281602</v>
      </c>
      <c r="R11" s="159" t="n">
        <f aca="false">+R12*(0.0525/(1-0.0525))+(R12-R12*0.0525/(1-0.0525))*0.35/(1-0.35)</f>
        <v>792.434585589458</v>
      </c>
      <c r="S11" s="159" t="n">
        <f aca="false">+S12*(0.0525/(1-0.0525))+(S12-S12*0.0525/(1-0.0525))*0.35/(1-0.35)</f>
        <v>669.107772455166</v>
      </c>
      <c r="T11" s="159" t="n">
        <f aca="false">+T12*(0.0525/(1-0.0525))+(T12-T12*0.0525/(1-0.0525))*0.35/(1-0.35)</f>
        <v>545.780959320873</v>
      </c>
      <c r="U11" s="159" t="n">
        <f aca="false">+U12*(0.0525/(1-0.0525))+(U12-U12*0.0525/(1-0.0525))*0.35/(1-0.35)</f>
        <v>422.45414618658</v>
      </c>
      <c r="V11" s="159" t="n">
        <f aca="false">+V12*(0.0525/(1-0.0525))+(V12-V12*0.0525/(1-0.0525))*0.35/(1-0.35)</f>
        <v>299.127333052288</v>
      </c>
      <c r="W11" s="159" t="n">
        <f aca="false">+W12*(0.0525/(1-0.0525))+(W12-W12*0.0525/(1-0.0525))*0.35/(1-0.35)</f>
        <v>175.800519917995</v>
      </c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</row>
    <row r="12" customFormat="false" ht="12.75" hidden="false" customHeight="false" outlineLevel="0" collapsed="false">
      <c r="A12" s="8" t="n">
        <v>6</v>
      </c>
      <c r="B12" s="8" t="s">
        <v>167</v>
      </c>
      <c r="C12" s="155" t="n">
        <f aca="false">NPV(+E79,E12:R12)+D12</f>
        <v>59538.5758104782</v>
      </c>
      <c r="D12" s="159" t="n">
        <f aca="false">+D72*D54</f>
        <v>6077.69271935</v>
      </c>
      <c r="E12" s="159" t="n">
        <f aca="false">+E72*E54</f>
        <v>6417.973929556</v>
      </c>
      <c r="F12" s="159" t="n">
        <f aca="false">+F72*F54</f>
        <v>5966.1480338194</v>
      </c>
      <c r="G12" s="159" t="n">
        <f aca="false">+G72*G54</f>
        <v>5537.503265231</v>
      </c>
      <c r="H12" s="159" t="n">
        <f aca="false">+H72*H54</f>
        <v>5129.85787064744</v>
      </c>
      <c r="I12" s="159" t="n">
        <f aca="false">+I72*I54</f>
        <v>4741.30281606828</v>
      </c>
      <c r="J12" s="159" t="n">
        <f aca="false">+J72*J54</f>
        <v>4361.74749320548</v>
      </c>
      <c r="K12" s="159" t="n">
        <f aca="false">+K72*K54</f>
        <v>3982.19217034268</v>
      </c>
      <c r="L12" s="159" t="n">
        <f aca="false">+L72*L54</f>
        <v>3602.36412833696</v>
      </c>
      <c r="M12" s="159" t="n">
        <f aca="false">+M72*M54</f>
        <v>3222.80880547416</v>
      </c>
      <c r="N12" s="159" t="n">
        <f aca="false">+N72*N54</f>
        <v>2842.98076346844</v>
      </c>
      <c r="O12" s="159" t="n">
        <f aca="false">+O72*O54</f>
        <v>2463.42544060564</v>
      </c>
      <c r="P12" s="159" t="n">
        <f aca="false">+P72*P54</f>
        <v>2083.59739859992</v>
      </c>
      <c r="Q12" s="159" t="n">
        <f aca="false">+Q72*Q54</f>
        <v>1704.04207573712</v>
      </c>
      <c r="R12" s="159" t="n">
        <f aca="false">+R72*R54</f>
        <v>1404.93890003572</v>
      </c>
      <c r="S12" s="159" t="n">
        <f aca="false">+S72*S54</f>
        <v>1186.28787149572</v>
      </c>
      <c r="T12" s="159" t="n">
        <f aca="false">+T72*T54</f>
        <v>967.636842955719</v>
      </c>
      <c r="U12" s="159" t="n">
        <f aca="false">+U72*U54</f>
        <v>748.985814415718</v>
      </c>
      <c r="V12" s="159" t="n">
        <f aca="false">+V72*V54</f>
        <v>530.334785875718</v>
      </c>
      <c r="W12" s="159" t="n">
        <f aca="false">+W72*W54</f>
        <v>311.683757335718</v>
      </c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</row>
    <row r="13" customFormat="false" ht="12.75" hidden="false" customHeight="false" outlineLevel="0" collapsed="false">
      <c r="A13" s="8" t="n">
        <v>7</v>
      </c>
      <c r="B13" s="8" t="s">
        <v>168</v>
      </c>
      <c r="C13" s="155" t="n">
        <f aca="false">NPV(+E80,E13:R13)+D13</f>
        <v>129773.775195275</v>
      </c>
      <c r="D13" s="159" t="n">
        <f aca="false">+D54*D71</f>
        <v>15214.74</v>
      </c>
      <c r="E13" s="159" t="n">
        <f aca="false">+E54*E71</f>
        <v>13752.80127762</v>
      </c>
      <c r="F13" s="159" t="n">
        <f aca="false">+F54*F71</f>
        <v>12784.602929613</v>
      </c>
      <c r="G13" s="159" t="n">
        <f aca="false">+G54*G71</f>
        <v>11866.078425495</v>
      </c>
      <c r="H13" s="159" t="n">
        <f aca="false">+H54*H71</f>
        <v>10992.5525799588</v>
      </c>
      <c r="I13" s="159" t="n">
        <f aca="false">+I54*I71</f>
        <v>10159.9346058606</v>
      </c>
      <c r="J13" s="159" t="n">
        <f aca="false">+J54*J71</f>
        <v>9346.6017711546</v>
      </c>
      <c r="K13" s="159" t="n">
        <f aca="false">+K54*K71</f>
        <v>8533.2689364486</v>
      </c>
      <c r="L13" s="159" t="n">
        <f aca="false">+L54*L71</f>
        <v>7719.3517035792</v>
      </c>
      <c r="M13" s="159" t="n">
        <f aca="false">+M54*M71</f>
        <v>6906.0188688732</v>
      </c>
      <c r="N13" s="159" t="n">
        <f aca="false">+N54*N71</f>
        <v>6092.1016360038</v>
      </c>
      <c r="O13" s="159" t="n">
        <f aca="false">+O54*O71</f>
        <v>5278.7688012978</v>
      </c>
      <c r="P13" s="159" t="n">
        <f aca="false">+P54*P71</f>
        <v>4464.8515684284</v>
      </c>
      <c r="Q13" s="159" t="n">
        <f aca="false">+Q54*Q71</f>
        <v>3651.5187337224</v>
      </c>
      <c r="R13" s="159" t="n">
        <f aca="false">+R54*R71</f>
        <v>3010.5833572194</v>
      </c>
      <c r="S13" s="159" t="n">
        <f aca="false">+S54*S71</f>
        <v>2542.0454389194</v>
      </c>
      <c r="T13" s="159" t="n">
        <f aca="false">+T54*T71</f>
        <v>2073.5075206194</v>
      </c>
      <c r="U13" s="159" t="n">
        <f aca="false">+U54*U71</f>
        <v>1604.9696023194</v>
      </c>
      <c r="V13" s="159" t="n">
        <f aca="false">+V54*V71</f>
        <v>1136.4316840194</v>
      </c>
      <c r="W13" s="159" t="n">
        <f aca="false">+W54*W71</f>
        <v>667.893765719396</v>
      </c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</row>
    <row r="14" customFormat="false" ht="12.75" hidden="false" customHeight="false" outlineLevel="0" collapsed="false">
      <c r="A14" s="8" t="n">
        <v>8</v>
      </c>
      <c r="B14" s="8" t="s">
        <v>169</v>
      </c>
      <c r="C14" s="155" t="n">
        <f aca="false">NPV(+E81,E14:R14)+D14</f>
        <v>94872.9697916691</v>
      </c>
      <c r="D14" s="159" t="n">
        <f aca="false">(+D50+D51)*0.02</f>
        <v>5100.995164</v>
      </c>
      <c r="E14" s="159" t="n">
        <f aca="false">+D14*$C$58</f>
        <v>5254.02501892</v>
      </c>
      <c r="F14" s="159" t="n">
        <f aca="false">+E14*$C$58</f>
        <v>5411.6457694876</v>
      </c>
      <c r="G14" s="159" t="n">
        <f aca="false">+F14*$C$58</f>
        <v>5573.99514257223</v>
      </c>
      <c r="H14" s="159" t="n">
        <f aca="false">+G14*$C$58</f>
        <v>5741.2149968494</v>
      </c>
      <c r="I14" s="159" t="n">
        <f aca="false">+H14*$C$58</f>
        <v>5913.45144675488</v>
      </c>
      <c r="J14" s="159" t="n">
        <f aca="false">+I14*$C$58</f>
        <v>6090.85499015752</v>
      </c>
      <c r="K14" s="159" t="n">
        <f aca="false">+J14*$C$58</f>
        <v>6273.58063986225</v>
      </c>
      <c r="L14" s="159" t="n">
        <f aca="false">+K14*$C$58</f>
        <v>6461.78805905812</v>
      </c>
      <c r="M14" s="159" t="n">
        <f aca="false">+L14*$C$58</f>
        <v>6655.64170082986</v>
      </c>
      <c r="N14" s="159" t="n">
        <f aca="false">+M14*$C$58</f>
        <v>6855.31095185476</v>
      </c>
      <c r="O14" s="159" t="n">
        <f aca="false">+N14*$C$58</f>
        <v>7060.9702804104</v>
      </c>
      <c r="P14" s="159" t="n">
        <f aca="false">+O14*$C$58</f>
        <v>7272.79938882271</v>
      </c>
      <c r="Q14" s="159" t="n">
        <f aca="false">+P14*$C$58</f>
        <v>7490.98337048739</v>
      </c>
      <c r="R14" s="159" t="n">
        <f aca="false">+Q14*$C$58</f>
        <v>7715.71287160201</v>
      </c>
      <c r="S14" s="159" t="n">
        <f aca="false">+R14*$C$58</f>
        <v>7947.18425775007</v>
      </c>
      <c r="T14" s="159" t="n">
        <f aca="false">+S14*$C$58</f>
        <v>8185.59978548258</v>
      </c>
      <c r="U14" s="159" t="n">
        <f aca="false">+T14*$C$58</f>
        <v>8431.16777904705</v>
      </c>
      <c r="V14" s="159" t="n">
        <f aca="false">+U14*$C$58</f>
        <v>8684.10281241847</v>
      </c>
      <c r="W14" s="159" t="n">
        <f aca="false">+V14*$C$58</f>
        <v>8944.62589679102</v>
      </c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</row>
    <row r="15" customFormat="false" ht="13.5" hidden="false" customHeight="false" outlineLevel="0" collapsed="false">
      <c r="A15" s="8" t="n">
        <v>9</v>
      </c>
      <c r="B15" s="8" t="s">
        <v>170</v>
      </c>
      <c r="C15" s="155" t="n">
        <f aca="false">NPV(+E82,E15:R15)+D15</f>
        <v>510275.481289967</v>
      </c>
      <c r="D15" s="160" t="n">
        <f aca="false">SUM(D6:D14)</f>
        <v>43039.9541419941</v>
      </c>
      <c r="E15" s="160" t="n">
        <f aca="false">SUM(E6:E14)</f>
        <v>41828.1535717904</v>
      </c>
      <c r="F15" s="160" t="n">
        <f aca="false">SUM(F6:F14)</f>
        <v>40314.0377603209</v>
      </c>
      <c r="G15" s="160" t="n">
        <f aca="false">SUM(G6:G14)</f>
        <v>38890.674505163</v>
      </c>
      <c r="H15" s="160" t="n">
        <f aca="false">SUM(H6:H14)</f>
        <v>37550.1209615384</v>
      </c>
      <c r="I15" s="160" t="n">
        <f aca="false">SUM(I6:I14)</f>
        <v>36285.4495654508</v>
      </c>
      <c r="J15" s="160" t="n">
        <f aca="false">SUM(J6:J14)</f>
        <v>35059.4090107686</v>
      </c>
      <c r="K15" s="160" t="n">
        <f aca="false">SUM(K6:K14)</f>
        <v>33838.7963577406</v>
      </c>
      <c r="L15" s="160" t="n">
        <f aca="false">SUM(L6:L14)</f>
        <v>32622.7635029928</v>
      </c>
      <c r="M15" s="160" t="n">
        <f aca="false">SUM(M6:M14)</f>
        <v>31413.5000495334</v>
      </c>
      <c r="N15" s="160" t="n">
        <f aca="false">SUM(N6:N14)</f>
        <v>30209.1568703412</v>
      </c>
      <c r="O15" s="160" t="n">
        <f aca="false">SUM(O6:O14)</f>
        <v>29011.933782704</v>
      </c>
      <c r="P15" s="160" t="n">
        <f aca="false">SUM(P6:P14)</f>
        <v>27819.9921803088</v>
      </c>
      <c r="Q15" s="160" t="n">
        <f aca="false">SUM(Q6:Q14)</f>
        <v>26635.5427167725</v>
      </c>
      <c r="R15" s="160" t="n">
        <f aca="false">SUM(R6:R14)</f>
        <v>25755.9963125469</v>
      </c>
      <c r="S15" s="160" t="n">
        <f aca="false">SUM(S6:S14)</f>
        <v>25181.5532366637</v>
      </c>
      <c r="T15" s="160" t="n">
        <f aca="false">SUM(T6:T14)</f>
        <v>24614.1923413032</v>
      </c>
      <c r="U15" s="160" t="n">
        <f aca="false">SUM(U6:U14)</f>
        <v>24054.1260918811</v>
      </c>
      <c r="V15" s="160" t="n">
        <f aca="false">SUM(V6:V14)</f>
        <v>23501.5733277756</v>
      </c>
      <c r="W15" s="160" t="n">
        <f aca="false">SUM(W6:W14)</f>
        <v>22956.7594535461</v>
      </c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</row>
    <row r="16" customFormat="false" ht="13.5" hidden="false" customHeight="false" outlineLevel="0" collapsed="false">
      <c r="D16" s="161"/>
      <c r="E16" s="162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</row>
    <row r="17" customFormat="false" ht="12.75" hidden="false" customHeight="false" outlineLevel="0" collapsed="false">
      <c r="A17" s="8" t="n">
        <v>10</v>
      </c>
      <c r="B17" s="8" t="s">
        <v>171</v>
      </c>
      <c r="C17" s="159"/>
      <c r="D17" s="163" t="n">
        <f aca="false">+D10/D50</f>
        <v>0.05</v>
      </c>
      <c r="E17" s="163" t="n">
        <f aca="false">+E10/E50</f>
        <v>0.05</v>
      </c>
      <c r="F17" s="163" t="n">
        <f aca="false">+F10/F50</f>
        <v>0.05</v>
      </c>
      <c r="G17" s="163" t="n">
        <f aca="false">+G10/G50</f>
        <v>0.05</v>
      </c>
      <c r="H17" s="163" t="n">
        <f aca="false">+H10/H50</f>
        <v>0.05</v>
      </c>
      <c r="I17" s="163" t="n">
        <f aca="false">+I10/I50</f>
        <v>0.05</v>
      </c>
      <c r="J17" s="163" t="n">
        <f aca="false">+J10/J50</f>
        <v>0.05</v>
      </c>
      <c r="K17" s="163" t="n">
        <f aca="false">+K10/K50</f>
        <v>0.05</v>
      </c>
      <c r="L17" s="163" t="n">
        <f aca="false">+L10/L50</f>
        <v>0.05</v>
      </c>
      <c r="M17" s="163" t="n">
        <f aca="false">+M10/M50</f>
        <v>0.05</v>
      </c>
      <c r="N17" s="163" t="n">
        <f aca="false">+N10/N50</f>
        <v>0.05</v>
      </c>
      <c r="O17" s="163" t="n">
        <f aca="false">+O10/O50</f>
        <v>0.05</v>
      </c>
      <c r="P17" s="163" t="n">
        <f aca="false">+P10/P50</f>
        <v>0.05</v>
      </c>
      <c r="Q17" s="163" t="n">
        <f aca="false">+Q10/Q50</f>
        <v>0.05</v>
      </c>
      <c r="R17" s="163" t="n">
        <f aca="false">+R10/R50</f>
        <v>0.05</v>
      </c>
      <c r="S17" s="163" t="n">
        <f aca="false">+S10/S50</f>
        <v>0.05</v>
      </c>
      <c r="T17" s="163" t="n">
        <f aca="false">+T10/T50</f>
        <v>0.05</v>
      </c>
      <c r="U17" s="163" t="n">
        <f aca="false">+U10/U50</f>
        <v>0.05</v>
      </c>
      <c r="V17" s="163" t="n">
        <f aca="false">+V10/V50</f>
        <v>0.05</v>
      </c>
      <c r="W17" s="163" t="n">
        <f aca="false">+W10/W50</f>
        <v>0.05</v>
      </c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</row>
    <row r="18" customFormat="false" ht="13.5" hidden="false" customHeight="false" outlineLevel="0" collapsed="false">
      <c r="A18" s="164"/>
      <c r="B18" s="164"/>
      <c r="C18" s="165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</row>
    <row r="19" customFormat="false" ht="12.75" hidden="false" customHeight="false" outlineLevel="0" collapsed="false">
      <c r="A19" s="8" t="n">
        <v>11</v>
      </c>
      <c r="B19" s="168" t="s">
        <v>172</v>
      </c>
      <c r="C19" s="161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</row>
    <row r="20" customFormat="false" ht="12.75" hidden="false" customHeight="false" outlineLevel="0" collapsed="false">
      <c r="A20" s="8" t="n">
        <v>12</v>
      </c>
      <c r="B20" s="8" t="s">
        <v>173</v>
      </c>
      <c r="C20" s="79"/>
      <c r="D20" s="159" t="n">
        <f aca="false">+D15</f>
        <v>43039.9541419941</v>
      </c>
      <c r="E20" s="159" t="n">
        <f aca="false">+E15</f>
        <v>41828.1535717904</v>
      </c>
      <c r="F20" s="159" t="n">
        <f aca="false">+F15</f>
        <v>40314.0377603209</v>
      </c>
      <c r="G20" s="159" t="n">
        <f aca="false">+G15</f>
        <v>38890.674505163</v>
      </c>
      <c r="H20" s="159" t="n">
        <f aca="false">+H15</f>
        <v>37550.1209615384</v>
      </c>
      <c r="I20" s="159" t="n">
        <f aca="false">+I15</f>
        <v>36285.4495654508</v>
      </c>
      <c r="J20" s="159" t="n">
        <f aca="false">+J15</f>
        <v>35059.4090107686</v>
      </c>
      <c r="K20" s="159" t="n">
        <f aca="false">+K15</f>
        <v>33838.7963577406</v>
      </c>
      <c r="L20" s="159" t="n">
        <f aca="false">+L15</f>
        <v>32622.7635029928</v>
      </c>
      <c r="M20" s="159" t="n">
        <f aca="false">+M15</f>
        <v>31413.5000495334</v>
      </c>
      <c r="N20" s="159" t="n">
        <f aca="false">+N15</f>
        <v>30209.1568703412</v>
      </c>
      <c r="O20" s="159" t="n">
        <f aca="false">+O15</f>
        <v>29011.933782704</v>
      </c>
      <c r="P20" s="159" t="n">
        <f aca="false">+P15</f>
        <v>27819.9921803088</v>
      </c>
      <c r="Q20" s="159" t="n">
        <f aca="false">+Q15</f>
        <v>26635.5427167725</v>
      </c>
      <c r="R20" s="159" t="n">
        <f aca="false">+R15</f>
        <v>25755.9963125469</v>
      </c>
      <c r="S20" s="159" t="n">
        <f aca="false">+S15</f>
        <v>25181.5532366637</v>
      </c>
      <c r="T20" s="159" t="n">
        <f aca="false">+T15</f>
        <v>24614.1923413032</v>
      </c>
      <c r="U20" s="159" t="n">
        <f aca="false">+U15</f>
        <v>24054.1260918811</v>
      </c>
      <c r="V20" s="159" t="n">
        <f aca="false">+V15</f>
        <v>23501.5733277756</v>
      </c>
      <c r="W20" s="159" t="n">
        <f aca="false">+W15</f>
        <v>22956.7594535461</v>
      </c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</row>
    <row r="21" customFormat="false" ht="12.75" hidden="false" customHeight="false" outlineLevel="0" collapsed="false">
      <c r="A21" s="8" t="n">
        <v>13</v>
      </c>
      <c r="B21" s="8" t="s">
        <v>174</v>
      </c>
      <c r="D21" s="159" t="n">
        <v>0</v>
      </c>
      <c r="E21" s="159" t="n">
        <v>0</v>
      </c>
      <c r="F21" s="159" t="n">
        <v>0</v>
      </c>
      <c r="G21" s="159" t="n">
        <v>0</v>
      </c>
      <c r="H21" s="159" t="n">
        <v>0</v>
      </c>
      <c r="I21" s="159" t="n">
        <v>0</v>
      </c>
      <c r="J21" s="159" t="n">
        <v>0</v>
      </c>
      <c r="K21" s="159" t="n">
        <v>0</v>
      </c>
      <c r="L21" s="159" t="n">
        <v>0</v>
      </c>
      <c r="M21" s="159" t="n">
        <v>0</v>
      </c>
      <c r="N21" s="159" t="n">
        <v>0</v>
      </c>
      <c r="O21" s="159" t="n">
        <v>0</v>
      </c>
      <c r="P21" s="159" t="n">
        <v>0</v>
      </c>
      <c r="Q21" s="159" t="n">
        <v>0</v>
      </c>
      <c r="R21" s="159" t="n">
        <v>0</v>
      </c>
      <c r="S21" s="159" t="n">
        <v>0</v>
      </c>
      <c r="T21" s="159" t="n">
        <v>0</v>
      </c>
      <c r="U21" s="159" t="n">
        <v>0</v>
      </c>
      <c r="V21" s="159" t="n">
        <v>0</v>
      </c>
      <c r="W21" s="159" t="n">
        <v>0</v>
      </c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</row>
    <row r="22" customFormat="false" ht="12.75" hidden="false" customHeight="false" outlineLevel="0" collapsed="false">
      <c r="C22" s="159"/>
      <c r="D22" s="161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  <c r="AA22" s="159"/>
      <c r="AB22" s="159"/>
      <c r="AC22" s="159"/>
      <c r="AD22" s="159"/>
      <c r="AE22" s="159"/>
      <c r="AF22" s="159"/>
      <c r="AG22" s="159"/>
      <c r="AH22" s="159"/>
      <c r="AI22" s="159"/>
      <c r="AJ22" s="159"/>
      <c r="AK22" s="159"/>
    </row>
    <row r="23" customFormat="false" ht="12.75" hidden="false" customHeight="false" outlineLevel="0" collapsed="false">
      <c r="A23" s="8" t="n">
        <v>14</v>
      </c>
      <c r="B23" s="168" t="s">
        <v>175</v>
      </c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</row>
    <row r="24" customFormat="false" ht="12.75" hidden="false" customHeight="false" outlineLevel="0" collapsed="false">
      <c r="A24" s="8" t="n">
        <v>15</v>
      </c>
      <c r="B24" s="8" t="s">
        <v>176</v>
      </c>
      <c r="C24" s="79"/>
      <c r="D24" s="159" t="n">
        <f aca="false">(+revenues!C7)*365</f>
        <v>182500</v>
      </c>
      <c r="E24" s="159" t="n">
        <f aca="false">+D24</f>
        <v>182500</v>
      </c>
      <c r="F24" s="159" t="n">
        <f aca="false">+E24</f>
        <v>182500</v>
      </c>
      <c r="G24" s="159" t="n">
        <f aca="false">+F24</f>
        <v>182500</v>
      </c>
      <c r="H24" s="159" t="n">
        <f aca="false">+G24</f>
        <v>182500</v>
      </c>
      <c r="I24" s="159" t="n">
        <f aca="false">+H24</f>
        <v>182500</v>
      </c>
      <c r="J24" s="159" t="n">
        <f aca="false">+I24</f>
        <v>182500</v>
      </c>
      <c r="K24" s="159" t="n">
        <f aca="false">+J24</f>
        <v>182500</v>
      </c>
      <c r="L24" s="159" t="n">
        <f aca="false">+K24</f>
        <v>182500</v>
      </c>
      <c r="M24" s="159" t="n">
        <f aca="false">+L24</f>
        <v>182500</v>
      </c>
      <c r="N24" s="159" t="n">
        <f aca="false">+M24</f>
        <v>182500</v>
      </c>
      <c r="O24" s="159" t="n">
        <f aca="false">+N24</f>
        <v>182500</v>
      </c>
      <c r="P24" s="159" t="n">
        <f aca="false">+O24</f>
        <v>182500</v>
      </c>
      <c r="Q24" s="159" t="n">
        <f aca="false">+P24</f>
        <v>182500</v>
      </c>
      <c r="R24" s="159" t="n">
        <f aca="false">+Q24</f>
        <v>182500</v>
      </c>
      <c r="S24" s="159" t="n">
        <f aca="false">+R24</f>
        <v>182500</v>
      </c>
      <c r="T24" s="159" t="n">
        <f aca="false">+S24</f>
        <v>182500</v>
      </c>
      <c r="U24" s="159" t="n">
        <f aca="false">+T24</f>
        <v>182500</v>
      </c>
      <c r="V24" s="159" t="n">
        <f aca="false">+U24</f>
        <v>182500</v>
      </c>
      <c r="W24" s="159" t="n">
        <f aca="false">+V24</f>
        <v>182500</v>
      </c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</row>
    <row r="25" customFormat="false" ht="12.75" hidden="false" customHeight="false" outlineLevel="0" collapsed="false">
      <c r="A25" s="8" t="n">
        <v>16</v>
      </c>
      <c r="B25" s="8" t="s">
        <v>177</v>
      </c>
      <c r="C25" s="169"/>
      <c r="D25" s="159" t="n">
        <f aca="false">+D24</f>
        <v>182500</v>
      </c>
      <c r="E25" s="159" t="n">
        <f aca="false">+D25</f>
        <v>182500</v>
      </c>
      <c r="F25" s="159" t="n">
        <f aca="false">+E25</f>
        <v>182500</v>
      </c>
      <c r="G25" s="159" t="n">
        <f aca="false">+F25</f>
        <v>182500</v>
      </c>
      <c r="H25" s="159" t="n">
        <f aca="false">+G25</f>
        <v>182500</v>
      </c>
      <c r="I25" s="159" t="n">
        <f aca="false">+H25</f>
        <v>182500</v>
      </c>
      <c r="J25" s="159" t="n">
        <f aca="false">+I25</f>
        <v>182500</v>
      </c>
      <c r="K25" s="159" t="n">
        <f aca="false">+J25</f>
        <v>182500</v>
      </c>
      <c r="L25" s="159" t="n">
        <f aca="false">+K25</f>
        <v>182500</v>
      </c>
      <c r="M25" s="159" t="n">
        <f aca="false">+L25</f>
        <v>182500</v>
      </c>
      <c r="N25" s="159" t="n">
        <f aca="false">+M25</f>
        <v>182500</v>
      </c>
      <c r="O25" s="159" t="n">
        <f aca="false">+N25</f>
        <v>182500</v>
      </c>
      <c r="P25" s="159" t="n">
        <f aca="false">+O25</f>
        <v>182500</v>
      </c>
      <c r="Q25" s="159" t="n">
        <f aca="false">+P25</f>
        <v>182500</v>
      </c>
      <c r="R25" s="159" t="n">
        <f aca="false">+Q25</f>
        <v>182500</v>
      </c>
      <c r="S25" s="159" t="n">
        <f aca="false">+R25</f>
        <v>182500</v>
      </c>
      <c r="T25" s="159" t="n">
        <f aca="false">+S25</f>
        <v>182500</v>
      </c>
      <c r="U25" s="159" t="n">
        <f aca="false">+T25</f>
        <v>182500</v>
      </c>
      <c r="V25" s="159" t="n">
        <f aca="false">+U25</f>
        <v>182500</v>
      </c>
      <c r="W25" s="159" t="n">
        <f aca="false">+V25</f>
        <v>182500</v>
      </c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</row>
    <row r="26" customFormat="false" ht="12.75" hidden="false" customHeight="false" outlineLevel="0" collapsed="false">
      <c r="A26" s="8" t="n">
        <v>17</v>
      </c>
      <c r="B26" s="8" t="s">
        <v>178</v>
      </c>
      <c r="D26" s="163" t="n">
        <v>1</v>
      </c>
      <c r="E26" s="163" t="n">
        <v>1</v>
      </c>
      <c r="F26" s="163" t="n">
        <v>1</v>
      </c>
      <c r="G26" s="163" t="n">
        <v>1</v>
      </c>
      <c r="H26" s="163" t="n">
        <v>1</v>
      </c>
      <c r="I26" s="163" t="n">
        <v>1</v>
      </c>
      <c r="J26" s="163" t="n">
        <v>1</v>
      </c>
      <c r="K26" s="163" t="n">
        <v>1</v>
      </c>
      <c r="L26" s="163" t="n">
        <v>1</v>
      </c>
      <c r="M26" s="163" t="n">
        <v>1</v>
      </c>
      <c r="N26" s="163" t="n">
        <v>1</v>
      </c>
      <c r="O26" s="163" t="n">
        <v>1</v>
      </c>
      <c r="P26" s="163" t="n">
        <v>1</v>
      </c>
      <c r="Q26" s="163" t="n">
        <v>1</v>
      </c>
      <c r="R26" s="163" t="n">
        <v>1</v>
      </c>
      <c r="S26" s="163" t="n">
        <v>1</v>
      </c>
      <c r="T26" s="163" t="n">
        <v>1</v>
      </c>
      <c r="U26" s="163" t="n">
        <v>1</v>
      </c>
      <c r="V26" s="163" t="n">
        <v>1</v>
      </c>
      <c r="W26" s="163" t="n">
        <v>1</v>
      </c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</row>
    <row r="27" customFormat="false" ht="12.75" hidden="false" customHeight="false" outlineLevel="0" collapsed="false"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</row>
    <row r="28" customFormat="false" ht="12.75" hidden="false" customHeight="false" outlineLevel="0" collapsed="false">
      <c r="A28" s="8" t="n">
        <v>18</v>
      </c>
      <c r="B28" s="168" t="s">
        <v>179</v>
      </c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</row>
    <row r="29" customFormat="false" ht="12.75" hidden="false" customHeight="false" outlineLevel="0" collapsed="false">
      <c r="A29" s="8" t="n">
        <v>19</v>
      </c>
      <c r="B29" s="8" t="s">
        <v>180</v>
      </c>
      <c r="D29" s="170" t="n">
        <f aca="false">+D20/D24</f>
        <v>0.235835365161612</v>
      </c>
      <c r="E29" s="170" t="n">
        <f aca="false">+E20/E24</f>
        <v>0.229195362037207</v>
      </c>
      <c r="F29" s="170" t="n">
        <f aca="false">+F20/F24</f>
        <v>0.220898837042854</v>
      </c>
      <c r="G29" s="170" t="n">
        <f aca="false">+G20/G24</f>
        <v>0.21309958632966</v>
      </c>
      <c r="H29" s="170" t="n">
        <f aca="false">+H20/H24</f>
        <v>0.205754087460485</v>
      </c>
      <c r="I29" s="170" t="n">
        <f aca="false">+I20/I24</f>
        <v>0.198824381180552</v>
      </c>
      <c r="J29" s="170" t="n">
        <f aca="false">+J20/J24</f>
        <v>0.192106350743938</v>
      </c>
      <c r="K29" s="170" t="n">
        <f aca="false">+K20/K24</f>
        <v>0.185418062234195</v>
      </c>
      <c r="L29" s="170" t="n">
        <f aca="false">+L20/L24</f>
        <v>0.17875486850955</v>
      </c>
      <c r="M29" s="170" t="n">
        <f aca="false">+M20/M24</f>
        <v>0.172128767394703</v>
      </c>
      <c r="N29" s="170" t="n">
        <f aca="false">+N20/N24</f>
        <v>0.165529626686801</v>
      </c>
      <c r="O29" s="170" t="n">
        <f aca="false">+O20/O24</f>
        <v>0.1589695001792</v>
      </c>
      <c r="P29" s="170" t="n">
        <f aca="false">+P20/P24</f>
        <v>0.152438313316761</v>
      </c>
      <c r="Q29" s="170" t="n">
        <f aca="false">+Q20/Q24</f>
        <v>0.145948179269986</v>
      </c>
      <c r="R29" s="170" t="n">
        <f aca="false">+R20/R24</f>
        <v>0.141128746918065</v>
      </c>
      <c r="S29" s="170" t="n">
        <f aca="false">+S20/S24</f>
        <v>0.137981113625554</v>
      </c>
      <c r="T29" s="170" t="n">
        <f aca="false">+T20/T24</f>
        <v>0.134872286801661</v>
      </c>
      <c r="U29" s="170" t="n">
        <f aca="false">+U20/U24</f>
        <v>0.131803430640444</v>
      </c>
      <c r="V29" s="170" t="n">
        <f aca="false">+V20/V24</f>
        <v>0.128775744261784</v>
      </c>
      <c r="W29" s="170" t="n">
        <f aca="false">+W20/W24</f>
        <v>0.125790462759157</v>
      </c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</row>
    <row r="30" customFormat="false" ht="12.75" hidden="false" customHeight="false" outlineLevel="0" collapsed="false">
      <c r="A30" s="8" t="n">
        <v>20</v>
      </c>
      <c r="B30" s="8" t="s">
        <v>181</v>
      </c>
      <c r="D30" s="170" t="n">
        <f aca="false">+D21/D25</f>
        <v>0</v>
      </c>
      <c r="E30" s="170" t="n">
        <f aca="false">+E21/E25</f>
        <v>0</v>
      </c>
      <c r="F30" s="170" t="n">
        <f aca="false">+F21/F25</f>
        <v>0</v>
      </c>
      <c r="G30" s="170" t="n">
        <f aca="false">+G21/G25</f>
        <v>0</v>
      </c>
      <c r="H30" s="170" t="n">
        <f aca="false">+H21/H25</f>
        <v>0</v>
      </c>
      <c r="I30" s="170" t="n">
        <f aca="false">+I21/I25</f>
        <v>0</v>
      </c>
      <c r="J30" s="170" t="n">
        <f aca="false">+J21/J25</f>
        <v>0</v>
      </c>
      <c r="K30" s="170" t="n">
        <f aca="false">+K21/K25</f>
        <v>0</v>
      </c>
      <c r="L30" s="170" t="n">
        <f aca="false">+L21/L25</f>
        <v>0</v>
      </c>
      <c r="M30" s="170" t="n">
        <f aca="false">+M21/M25</f>
        <v>0</v>
      </c>
      <c r="N30" s="170" t="n">
        <f aca="false">+N21/N25</f>
        <v>0</v>
      </c>
      <c r="O30" s="170" t="n">
        <f aca="false">+O21/O25</f>
        <v>0</v>
      </c>
      <c r="P30" s="170" t="n">
        <f aca="false">+P21/P25</f>
        <v>0</v>
      </c>
      <c r="Q30" s="170" t="n">
        <f aca="false">+Q21/Q25</f>
        <v>0</v>
      </c>
      <c r="R30" s="170" t="n">
        <f aca="false">+R21/R25</f>
        <v>0</v>
      </c>
      <c r="S30" s="170" t="n">
        <f aca="false">+S21/S25</f>
        <v>0</v>
      </c>
      <c r="T30" s="170" t="n">
        <f aca="false">+T21/T25</f>
        <v>0</v>
      </c>
      <c r="U30" s="170" t="n">
        <f aca="false">+U21/U25</f>
        <v>0</v>
      </c>
      <c r="V30" s="170" t="n">
        <f aca="false">+V21/V25</f>
        <v>0</v>
      </c>
      <c r="W30" s="170" t="n">
        <f aca="false">+W21/W25</f>
        <v>0</v>
      </c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</row>
    <row r="31" customFormat="false" ht="12.75" hidden="false" customHeight="false" outlineLevel="0" collapsed="false">
      <c r="A31" s="8" t="n">
        <v>21</v>
      </c>
      <c r="B31" s="8" t="s">
        <v>182</v>
      </c>
      <c r="D31" s="170" t="n">
        <f aca="false">+D15/D25</f>
        <v>0.235835365161612</v>
      </c>
      <c r="E31" s="170" t="n">
        <f aca="false">+E20/E25</f>
        <v>0.229195362037207</v>
      </c>
      <c r="F31" s="170" t="n">
        <f aca="false">+F20/F25</f>
        <v>0.220898837042854</v>
      </c>
      <c r="G31" s="170" t="n">
        <f aca="false">+G20/G25</f>
        <v>0.21309958632966</v>
      </c>
      <c r="H31" s="170" t="n">
        <f aca="false">+H20/H25</f>
        <v>0.205754087460485</v>
      </c>
      <c r="I31" s="170" t="n">
        <f aca="false">+I20/I25</f>
        <v>0.198824381180552</v>
      </c>
      <c r="J31" s="170" t="n">
        <f aca="false">+J20/J25</f>
        <v>0.192106350743938</v>
      </c>
      <c r="K31" s="170" t="n">
        <f aca="false">+K20/K25</f>
        <v>0.185418062234195</v>
      </c>
      <c r="L31" s="170" t="n">
        <f aca="false">+L20/L25</f>
        <v>0.17875486850955</v>
      </c>
      <c r="M31" s="170" t="n">
        <f aca="false">+M20/M25</f>
        <v>0.172128767394703</v>
      </c>
      <c r="N31" s="170" t="n">
        <f aca="false">+N20/N25</f>
        <v>0.165529626686801</v>
      </c>
      <c r="O31" s="170" t="n">
        <f aca="false">+O20/O25</f>
        <v>0.1589695001792</v>
      </c>
      <c r="P31" s="170" t="n">
        <f aca="false">+P20/P25</f>
        <v>0.152438313316761</v>
      </c>
      <c r="Q31" s="170" t="n">
        <f aca="false">+Q20/Q25</f>
        <v>0.145948179269986</v>
      </c>
      <c r="R31" s="170" t="n">
        <f aca="false">+R20/R25</f>
        <v>0.141128746918065</v>
      </c>
      <c r="S31" s="170" t="n">
        <f aca="false">+S20/S25</f>
        <v>0.137981113625554</v>
      </c>
      <c r="T31" s="170" t="n">
        <f aca="false">+T20/T25</f>
        <v>0.134872286801661</v>
      </c>
      <c r="U31" s="170" t="n">
        <f aca="false">+U20/U25</f>
        <v>0.131803430640444</v>
      </c>
      <c r="V31" s="170" t="n">
        <f aca="false">+V20/V25</f>
        <v>0.128775744261784</v>
      </c>
      <c r="W31" s="170" t="n">
        <f aca="false">+W20/W25</f>
        <v>0.125790462759157</v>
      </c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</row>
    <row r="32" customFormat="false" ht="13.5" hidden="false" customHeight="false" outlineLevel="0" collapsed="false">
      <c r="A32" s="164"/>
      <c r="B32" s="164"/>
      <c r="C32" s="40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</row>
    <row r="33" customFormat="false" ht="12.75" hidden="false" customHeight="false" outlineLevel="0" collapsed="false">
      <c r="A33" s="8" t="n">
        <v>22</v>
      </c>
      <c r="B33" s="168" t="s">
        <v>183</v>
      </c>
      <c r="D33" s="159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</row>
    <row r="34" customFormat="false" ht="12.75" hidden="false" customHeight="false" outlineLevel="0" collapsed="false">
      <c r="A34" s="8" t="n">
        <v>23</v>
      </c>
      <c r="B34" s="8" t="s">
        <v>184</v>
      </c>
      <c r="C34" s="171"/>
      <c r="D34" s="171" t="n">
        <v>1</v>
      </c>
      <c r="E34" s="172" t="n">
        <f aca="false">+D34/(1+$E$73)</f>
        <v>0.919117647058824</v>
      </c>
      <c r="F34" s="172" t="n">
        <f aca="false">+E34/(1+$E$73)</f>
        <v>0.844777249134948</v>
      </c>
      <c r="G34" s="172" t="n">
        <f aca="false">+F34/(1+$E$73)</f>
        <v>0.776449677513739</v>
      </c>
      <c r="H34" s="172" t="n">
        <f aca="false">+G34/(1+$E$73)</f>
        <v>0.71364860065601</v>
      </c>
      <c r="I34" s="172" t="n">
        <f aca="false">+H34/(1+$E$73)</f>
        <v>0.655927022661774</v>
      </c>
      <c r="J34" s="172" t="n">
        <f aca="false">+I34/(1+$E$73)</f>
        <v>0.602874101711189</v>
      </c>
      <c r="K34" s="172" t="n">
        <f aca="false">+J34/(1+$E$73)</f>
        <v>0.55411222583749</v>
      </c>
      <c r="L34" s="172" t="n">
        <f aca="false">+K34/(1+$E$73)</f>
        <v>0.509294325218281</v>
      </c>
      <c r="M34" s="172" t="n">
        <f aca="false">+L34/(1+$E$73)</f>
        <v>0.468101401855038</v>
      </c>
      <c r="N34" s="172" t="n">
        <f aca="false">+M34/(1+$E$73)</f>
        <v>0.430240259057939</v>
      </c>
      <c r="O34" s="172" t="n">
        <f aca="false">+N34/(1+$E$73)</f>
        <v>0.395441414575312</v>
      </c>
      <c r="P34" s="172" t="n">
        <f aca="false">+O34/(1+$E$73)</f>
        <v>0.363457182514073</v>
      </c>
      <c r="Q34" s="172" t="n">
        <f aca="false">+P34/(1+$E$73)</f>
        <v>0.334059910398964</v>
      </c>
      <c r="R34" s="172" t="n">
        <f aca="false">+Q34/(1+$E$73)</f>
        <v>0.307040358822578</v>
      </c>
      <c r="S34" s="172" t="n">
        <f aca="false">+R34/(1+$E$73)</f>
        <v>0.282206212153104</v>
      </c>
      <c r="T34" s="172" t="n">
        <f aca="false">+S34/(1+$E$73)</f>
        <v>0.259380709699544</v>
      </c>
      <c r="U34" s="172" t="n">
        <f aca="false">+T34/(1+$E$73)</f>
        <v>0.238401387591493</v>
      </c>
      <c r="V34" s="172" t="n">
        <f aca="false">+U34/(1+$E$73)</f>
        <v>0.219118922418652</v>
      </c>
      <c r="W34" s="172" t="n">
        <f aca="false">+V34/(1+$E$73)</f>
        <v>0.201396068399496</v>
      </c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</row>
    <row r="35" customFormat="false" ht="12.75" hidden="false" customHeight="false" outlineLevel="0" collapsed="false"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</row>
    <row r="36" customFormat="false" ht="12.75" hidden="false" customHeight="false" outlineLevel="0" collapsed="false">
      <c r="A36" s="8" t="n">
        <v>24</v>
      </c>
      <c r="B36" s="8" t="s">
        <v>185</v>
      </c>
      <c r="C36" s="159" t="n">
        <f aca="false">SUM(D36:W36)</f>
        <v>434172.376735685</v>
      </c>
      <c r="D36" s="159" t="n">
        <f aca="false">+revenues!C11*cos!D34</f>
        <v>51709.1896972345</v>
      </c>
      <c r="E36" s="159" t="n">
        <f aca="false">+revenues!D11*cos!E34</f>
        <v>46283.1867536464</v>
      </c>
      <c r="F36" s="159" t="n">
        <f aca="false">+revenues!E11*cos!F34</f>
        <v>41260.6031173107</v>
      </c>
      <c r="G36" s="159" t="n">
        <f aca="false">+revenues!F11*cos!G34</f>
        <v>36818.1785129583</v>
      </c>
      <c r="H36" s="159" t="n">
        <f aca="false">+revenues!G11*cos!H34</f>
        <v>32973.6453705518</v>
      </c>
      <c r="I36" s="159" t="n">
        <f aca="false">+revenues!H11*cos!I34</f>
        <v>29394.3221242667</v>
      </c>
      <c r="J36" s="159" t="n">
        <f aca="false">+revenues!I11*cos!J34</f>
        <v>26277.6920896797</v>
      </c>
      <c r="K36" s="159" t="n">
        <f aca="false">+revenues!J11*cos!K34</f>
        <v>23475.9341295479</v>
      </c>
      <c r="L36" s="159" t="n">
        <f aca="false">+revenues!K11*cos!L34</f>
        <v>21015.245410764</v>
      </c>
      <c r="M36" s="159" t="n">
        <f aca="false">+revenues!L11*cos!M34</f>
        <v>18696.650453047</v>
      </c>
      <c r="N36" s="159" t="n">
        <f aca="false">+revenues!M11*cos!N34</f>
        <v>16666.2644508756</v>
      </c>
      <c r="O36" s="159" t="n">
        <f aca="false">+revenues!N11*cos!O34</f>
        <v>14844.8261760114</v>
      </c>
      <c r="P36" s="159" t="n">
        <f aca="false">+revenues!O11*cos!P34</f>
        <v>13247.1162761303</v>
      </c>
      <c r="Q36" s="159" t="n">
        <f aca="false">+revenues!P11*cos!Q34</f>
        <v>11746.7144342994</v>
      </c>
      <c r="R36" s="159" t="n">
        <f aca="false">+revenues!Q11*cos!R34</f>
        <v>10526.5562879706</v>
      </c>
      <c r="S36" s="159" t="n">
        <f aca="false">+revenues!R11*cos!S34</f>
        <v>9513.03224248925</v>
      </c>
      <c r="T36" s="159" t="n">
        <f aca="false">+revenues!S11*cos!T34</f>
        <v>8596.43333941707</v>
      </c>
      <c r="U36" s="159" t="n">
        <f aca="false">+revenues!T11*cos!U34</f>
        <v>7767.61301301766</v>
      </c>
      <c r="V36" s="159" t="n">
        <f aca="false">+revenues!U11*cos!V34</f>
        <v>7018.27542953804</v>
      </c>
      <c r="W36" s="159" t="n">
        <f aca="false">+revenues!V11*cos!W34</f>
        <v>6340.89742692845</v>
      </c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</row>
    <row r="37" customFormat="false" ht="12.75" hidden="false" customHeight="false" outlineLevel="0" collapsed="false">
      <c r="A37" s="8" t="n">
        <v>25</v>
      </c>
      <c r="B37" s="8" t="s">
        <v>186</v>
      </c>
      <c r="C37" s="159" t="n">
        <f aca="false">SUM(D37:W37)</f>
        <v>1838695.65360332</v>
      </c>
      <c r="D37" s="159" t="n">
        <f aca="false">+D24*D34</f>
        <v>182500</v>
      </c>
      <c r="E37" s="159" t="n">
        <f aca="false">+E24*E34</f>
        <v>167738.970588235</v>
      </c>
      <c r="F37" s="159" t="n">
        <f aca="false">+F24*F34</f>
        <v>154171.847967128</v>
      </c>
      <c r="G37" s="159" t="n">
        <f aca="false">+G24*G34</f>
        <v>141702.066146257</v>
      </c>
      <c r="H37" s="159" t="n">
        <f aca="false">+H24*H34</f>
        <v>130240.869619722</v>
      </c>
      <c r="I37" s="159" t="n">
        <f aca="false">+I24*I34</f>
        <v>119706.681635774</v>
      </c>
      <c r="J37" s="159" t="n">
        <f aca="false">+J24*J34</f>
        <v>110024.523562292</v>
      </c>
      <c r="K37" s="159" t="n">
        <f aca="false">+K24*K34</f>
        <v>101125.481215342</v>
      </c>
      <c r="L37" s="159" t="n">
        <f aca="false">+L24*L34</f>
        <v>92946.2143523363</v>
      </c>
      <c r="M37" s="159" t="n">
        <f aca="false">+M24*M34</f>
        <v>85428.5058385444</v>
      </c>
      <c r="N37" s="159" t="n">
        <f aca="false">+N24*N34</f>
        <v>78518.8472780739</v>
      </c>
      <c r="O37" s="159" t="n">
        <f aca="false">+O24*O34</f>
        <v>72168.0581599944</v>
      </c>
      <c r="P37" s="159" t="n">
        <f aca="false">+P24*P34</f>
        <v>66330.9358088184</v>
      </c>
      <c r="Q37" s="159" t="n">
        <f aca="false">+Q24*Q34</f>
        <v>60965.933647811</v>
      </c>
      <c r="R37" s="159" t="n">
        <f aca="false">+R24*R34</f>
        <v>56034.8654851204</v>
      </c>
      <c r="S37" s="159" t="n">
        <f aca="false">+S24*S34</f>
        <v>51502.6337179415</v>
      </c>
      <c r="T37" s="159" t="n">
        <f aca="false">+T24*T34</f>
        <v>47336.9795201669</v>
      </c>
      <c r="U37" s="159" t="n">
        <f aca="false">+U24*U34</f>
        <v>43508.2532354475</v>
      </c>
      <c r="V37" s="159" t="n">
        <f aca="false">+V24*V34</f>
        <v>39989.2033414039</v>
      </c>
      <c r="W37" s="159" t="n">
        <f aca="false">+W24*W34</f>
        <v>36754.782482908</v>
      </c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</row>
    <row r="38" customFormat="false" ht="12.75" hidden="false" customHeight="false" outlineLevel="0" collapsed="false"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</row>
    <row r="39" customFormat="false" ht="12.75" hidden="false" customHeight="false" outlineLevel="0" collapsed="false">
      <c r="A39" s="8" t="n">
        <v>26</v>
      </c>
      <c r="B39" s="8" t="s">
        <v>187</v>
      </c>
      <c r="C39" s="173" t="n">
        <f aca="false">+C36/C37</f>
        <v>0.236130637435745</v>
      </c>
      <c r="D39" s="170" t="n">
        <f aca="false">+D36/D37</f>
        <v>0.283338025738271</v>
      </c>
      <c r="E39" s="170" t="n">
        <f aca="false">+E36/E37</f>
        <v>0.27592387500256</v>
      </c>
      <c r="F39" s="170" t="n">
        <f aca="false">+F36/F37</f>
        <v>0.267627350008207</v>
      </c>
      <c r="G39" s="170" t="n">
        <f aca="false">+G36/G37</f>
        <v>0.259828099295013</v>
      </c>
      <c r="H39" s="170" t="n">
        <f aca="false">+H36/H37</f>
        <v>0.253174333577689</v>
      </c>
      <c r="I39" s="170" t="n">
        <f aca="false">+I36/I37</f>
        <v>0.245552894145905</v>
      </c>
      <c r="J39" s="170" t="n">
        <f aca="false">+J36/J37</f>
        <v>0.238834863709291</v>
      </c>
      <c r="K39" s="170" t="n">
        <f aca="false">+K36/K37</f>
        <v>0.232146575199548</v>
      </c>
      <c r="L39" s="170" t="n">
        <f aca="false">+L36/L37</f>
        <v>0.226101144163875</v>
      </c>
      <c r="M39" s="170" t="n">
        <f aca="false">+M36/M37</f>
        <v>0.218857280360056</v>
      </c>
      <c r="N39" s="170" t="n">
        <f aca="false">+N36/N37</f>
        <v>0.212258139652154</v>
      </c>
      <c r="O39" s="170" t="n">
        <f aca="false">+O36/O37</f>
        <v>0.205698013144553</v>
      </c>
      <c r="P39" s="170" t="n">
        <f aca="false">+P36/P37</f>
        <v>0.199712488819873</v>
      </c>
      <c r="Q39" s="170" t="n">
        <f aca="false">+Q36/Q37</f>
        <v>0.192676692235339</v>
      </c>
      <c r="R39" s="170" t="n">
        <f aca="false">+R36/R37</f>
        <v>0.187857259883418</v>
      </c>
      <c r="S39" s="170" t="n">
        <f aca="false">+S36/S37</f>
        <v>0.184709626590907</v>
      </c>
      <c r="T39" s="170" t="n">
        <f aca="false">+T36/T37</f>
        <v>0.181600799767014</v>
      </c>
      <c r="U39" s="170" t="n">
        <f aca="false">+U36/U37</f>
        <v>0.178531943605797</v>
      </c>
      <c r="V39" s="170" t="n">
        <f aca="false">+V36/V37</f>
        <v>0.175504257227137</v>
      </c>
      <c r="W39" s="170" t="n">
        <f aca="false">+W36/W37</f>
        <v>0.17251897572451</v>
      </c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</row>
    <row r="40" customFormat="false" ht="12.75" hidden="false" customHeight="false" outlineLevel="0" collapsed="false">
      <c r="A40" s="8" t="n">
        <v>27</v>
      </c>
      <c r="B40" s="8" t="s">
        <v>188</v>
      </c>
      <c r="C40" s="173" t="n">
        <f aca="false">+C36/C37</f>
        <v>0.236130637435745</v>
      </c>
      <c r="D40" s="170" t="n">
        <f aca="false">D36/(D25*D34)</f>
        <v>0.283338025738271</v>
      </c>
      <c r="E40" s="170" t="n">
        <f aca="false">E36/(E25*E34)</f>
        <v>0.27592387500256</v>
      </c>
      <c r="F40" s="170" t="n">
        <f aca="false">F36/(F25*F34)</f>
        <v>0.267627350008207</v>
      </c>
      <c r="G40" s="170" t="n">
        <f aca="false">G36/(G25*G34)</f>
        <v>0.259828099295013</v>
      </c>
      <c r="H40" s="170" t="n">
        <f aca="false">H36/(H25*H34)</f>
        <v>0.253174333577689</v>
      </c>
      <c r="I40" s="170" t="n">
        <f aca="false">I36/(I25*I34)</f>
        <v>0.245552894145905</v>
      </c>
      <c r="J40" s="170" t="n">
        <f aca="false">J36/(J25*J34)</f>
        <v>0.238834863709291</v>
      </c>
      <c r="K40" s="170" t="n">
        <f aca="false">K36/(K25*K34)</f>
        <v>0.232146575199548</v>
      </c>
      <c r="L40" s="170" t="n">
        <f aca="false">L36/(L25*L34)</f>
        <v>0.226101144163875</v>
      </c>
      <c r="M40" s="170" t="n">
        <f aca="false">M36/(M25*M34)</f>
        <v>0.218857280360056</v>
      </c>
      <c r="N40" s="170" t="n">
        <f aca="false">N36/(N25*N34)</f>
        <v>0.212258139652154</v>
      </c>
      <c r="O40" s="170" t="n">
        <f aca="false">O36/(O25*O34)</f>
        <v>0.205698013144553</v>
      </c>
      <c r="P40" s="170" t="n">
        <f aca="false">P36/(P25*P34)</f>
        <v>0.199712488819873</v>
      </c>
      <c r="Q40" s="170" t="n">
        <f aca="false">Q36/(Q25*Q34)</f>
        <v>0.192676692235339</v>
      </c>
      <c r="R40" s="170" t="n">
        <f aca="false">R36/(R25*R34)</f>
        <v>0.187857259883418</v>
      </c>
      <c r="S40" s="170" t="n">
        <f aca="false">S36/(S25*S34)</f>
        <v>0.184709626590907</v>
      </c>
      <c r="T40" s="170" t="n">
        <f aca="false">T36/(T25*T34)</f>
        <v>0.181600799767014</v>
      </c>
      <c r="U40" s="170" t="n">
        <f aca="false">U36/(U25*U34)</f>
        <v>0.178531943605797</v>
      </c>
      <c r="V40" s="170" t="n">
        <f aca="false">V36/(V25*V34)</f>
        <v>0.175504257227137</v>
      </c>
      <c r="W40" s="170" t="n">
        <f aca="false">W36/(W25*W34)</f>
        <v>0.17251897572451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</row>
    <row r="41" customFormat="false" ht="13.5" hidden="false" customHeight="false" outlineLevel="0" collapsed="false">
      <c r="A41" s="164"/>
      <c r="B41" s="164"/>
      <c r="C41" s="40"/>
      <c r="D41" s="40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</row>
    <row r="42" customFormat="false" ht="12.75" hidden="false" customHeight="false" outlineLevel="0" collapsed="false">
      <c r="A42" s="8" t="n">
        <v>28</v>
      </c>
      <c r="B42" s="8" t="s">
        <v>189</v>
      </c>
      <c r="C42" s="174" t="n">
        <f aca="false">IF(DCF!D17="y",-D51+(-loan!B2),-D51+(-DCF!C11))</f>
        <v>-204333.9582</v>
      </c>
      <c r="D42" s="159" t="n">
        <f aca="false">+D13+D10+D11+D12-D60-D61</f>
        <v>3130.30267959411</v>
      </c>
      <c r="E42" s="159" t="n">
        <f aca="false">+E13+E10+E11+E12-E60-E61</f>
        <v>9807.57396849036</v>
      </c>
      <c r="F42" s="159" t="n">
        <f aca="false">+F13+F10+F11+F12-F60-F61</f>
        <v>9763.22041298029</v>
      </c>
      <c r="G42" s="159" t="n">
        <f aca="false">+G13+G10+G11+G12-G60-G61</f>
        <v>9692.78714547975</v>
      </c>
      <c r="H42" s="159" t="n">
        <f aca="false">+H13+H10+H11+H12-H60-H61</f>
        <v>9600.6538034202</v>
      </c>
      <c r="I42" s="159" t="n">
        <f aca="false">+I13+I10+I11+I12-I60-I61</f>
        <v>9250.07532562129</v>
      </c>
      <c r="J42" s="159" t="n">
        <f aca="false">+J13+J10+J11+J12-J60-J61</f>
        <v>8656.43755050848</v>
      </c>
      <c r="K42" s="159" t="n">
        <f aca="false">+K13+K10+K11+K12-K60-K61</f>
        <v>8055.00779988366</v>
      </c>
      <c r="L42" s="159" t="n">
        <f aca="false">+L13+L10+L11+L12-L60-L61</f>
        <v>7468.7354580228</v>
      </c>
      <c r="M42" s="159" t="n">
        <f aca="false">+M13+M10+M11+M12-M60-M61</f>
        <v>6867.30570739806</v>
      </c>
      <c r="N42" s="159" t="n">
        <f aca="false">+N13+N10+N11+N12-N60-N61</f>
        <v>6281.03336553715</v>
      </c>
      <c r="O42" s="159" t="n">
        <f aca="false">+O13+O10+O11+O12-O60-O61</f>
        <v>5679.60361491238</v>
      </c>
      <c r="P42" s="159" t="n">
        <f aca="false">+P13+P10+P11+P12-P60-P61</f>
        <v>5093.33127305151</v>
      </c>
      <c r="Q42" s="159" t="n">
        <f aca="false">+Q13+Q10+Q11+Q12-Q60-Q61</f>
        <v>6798.32627397872</v>
      </c>
      <c r="R42" s="159" t="n">
        <f aca="false">+R13+R10+R11+R12-R60-R61</f>
        <v>8629.15124162517</v>
      </c>
      <c r="S42" s="159" t="n">
        <f aca="false">+S13+S10+S11+S12-S60-S61</f>
        <v>8287.17339995088</v>
      </c>
      <c r="T42" s="159" t="n">
        <f aca="false">+T13+T10+T11+T12-T60-T61</f>
        <v>7945.19555827659</v>
      </c>
      <c r="U42" s="159" t="n">
        <f aca="false">+U13+U10+U11+U12-U60-U61</f>
        <v>7603.21771660229</v>
      </c>
      <c r="V42" s="159" t="n">
        <f aca="false">+V13+V10+V11+V12-V60-V61</f>
        <v>7261.239874928</v>
      </c>
      <c r="W42" s="159" t="n">
        <f aca="false">+W13+W10+W11+W12-W60-W61</f>
        <v>4261.18406766177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</row>
    <row r="43" customFormat="false" ht="12.75" hidden="false" customHeight="false" outlineLevel="0" collapsed="false">
      <c r="A43" s="8" t="n">
        <v>29</v>
      </c>
      <c r="B43" s="8" t="s">
        <v>190</v>
      </c>
      <c r="C43" s="174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</row>
    <row r="44" customFormat="false" ht="12.75" hidden="false" customHeight="false" outlineLevel="0" collapsed="false">
      <c r="A44" s="8" t="n">
        <v>30</v>
      </c>
      <c r="B44" s="8" t="s">
        <v>191</v>
      </c>
      <c r="C44" s="174"/>
      <c r="D44" s="175" t="n">
        <f aca="false">D50*0.05</f>
        <v>12678.95</v>
      </c>
      <c r="E44" s="175" t="n">
        <f aca="false">+E50*0.095</f>
        <v>24090.005</v>
      </c>
      <c r="F44" s="175" t="n">
        <f aca="false">+F50*0.0855</f>
        <v>21681.0045</v>
      </c>
      <c r="G44" s="175" t="n">
        <f aca="false">+G50*0.077</f>
        <v>19525.583</v>
      </c>
      <c r="H44" s="175" t="n">
        <f aca="false">+H50*0.0693</f>
        <v>17573.0247</v>
      </c>
      <c r="I44" s="175" t="n">
        <f aca="false">+I50*0.0623</f>
        <v>15797.9717</v>
      </c>
      <c r="J44" s="175" t="n">
        <f aca="false">+J50*0.059</f>
        <v>14961.161</v>
      </c>
      <c r="K44" s="175" t="n">
        <f aca="false">+K50*0.059</f>
        <v>14961.161</v>
      </c>
      <c r="L44" s="175" t="n">
        <f aca="false">+L50*0.0591</f>
        <v>14986.5189</v>
      </c>
      <c r="M44" s="175" t="n">
        <f aca="false">+M50*0.059</f>
        <v>14961.161</v>
      </c>
      <c r="N44" s="175" t="n">
        <f aca="false">+N50*0.0591</f>
        <v>14986.5189</v>
      </c>
      <c r="O44" s="175" t="n">
        <f aca="false">+O50*0.059</f>
        <v>14961.161</v>
      </c>
      <c r="P44" s="175" t="n">
        <f aca="false">+P50*0.0591</f>
        <v>14986.5189</v>
      </c>
      <c r="Q44" s="175" t="n">
        <f aca="false">+Q50*0.059</f>
        <v>14961.161</v>
      </c>
      <c r="R44" s="175" t="n">
        <f aca="false">+R50*0.0591</f>
        <v>14986.5189</v>
      </c>
      <c r="S44" s="175" t="n">
        <f aca="false">+S50*0.0591</f>
        <v>14986.5189</v>
      </c>
      <c r="T44" s="175" t="n">
        <f aca="false">+T50*0.0591</f>
        <v>14986.5189</v>
      </c>
      <c r="U44" s="175" t="n">
        <f aca="false">+U50*0.0591</f>
        <v>14986.5189</v>
      </c>
      <c r="V44" s="175" t="n">
        <f aca="false">+V50*0.0591</f>
        <v>14986.5189</v>
      </c>
      <c r="W44" s="175" t="n">
        <f aca="false">+W50*0.0591</f>
        <v>14986.5189</v>
      </c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</row>
    <row r="45" customFormat="false" ht="12.75" hidden="false" customHeight="false" outlineLevel="0" collapsed="false">
      <c r="A45" s="8" t="n">
        <v>31</v>
      </c>
      <c r="B45" s="8" t="s">
        <v>192</v>
      </c>
      <c r="C45" s="174"/>
      <c r="D45" s="159" t="n">
        <f aca="false">(+D42-D44)*0.3888</f>
        <v>-3712.51407817381</v>
      </c>
      <c r="E45" s="159" t="n">
        <f aca="false">(+E42-E44)*0.3888</f>
        <v>-5553.00918505095</v>
      </c>
      <c r="F45" s="159" t="n">
        <f aca="false">(+F42-F44)*0.3888</f>
        <v>-4633.63445303327</v>
      </c>
      <c r="G45" s="159" t="n">
        <f aca="false">(+G42-G44)*0.3888</f>
        <v>-3822.99102823747</v>
      </c>
      <c r="H45" s="159" t="n">
        <f aca="false">(+H42-H44)*0.3888</f>
        <v>-3099.65780459023</v>
      </c>
      <c r="I45" s="159" t="n">
        <f aca="false">(+I42-I44)*0.3888</f>
        <v>-2545.82211035844</v>
      </c>
      <c r="J45" s="159" t="n">
        <f aca="false">(+J42-J44)*0.3888</f>
        <v>-2451.2764771623</v>
      </c>
      <c r="K45" s="159" t="n">
        <f aca="false">(+K42-K44)*0.3888</f>
        <v>-2685.11236420523</v>
      </c>
      <c r="L45" s="159" t="n">
        <f aca="false">(+L42-L44)*0.3888</f>
        <v>-2922.91420224073</v>
      </c>
      <c r="M45" s="159" t="n">
        <f aca="false">(+M42-M44)*0.3888</f>
        <v>-3146.89093776363</v>
      </c>
      <c r="N45" s="159" t="n">
        <f aca="false">(+N42-N44)*0.3888</f>
        <v>-3384.69277579916</v>
      </c>
      <c r="O45" s="159" t="n">
        <f aca="false">(+O42-O44)*0.3888</f>
        <v>-3608.66951132207</v>
      </c>
      <c r="P45" s="159" t="n">
        <f aca="false">(+P42-P44)*0.3888</f>
        <v>-3846.47134935757</v>
      </c>
      <c r="Q45" s="159" t="n">
        <f aca="false">(+Q42-Q44)*0.3888</f>
        <v>-3173.71014147707</v>
      </c>
      <c r="R45" s="159" t="n">
        <f aca="false">(+R42-R44)*0.3888</f>
        <v>-2471.74454557613</v>
      </c>
      <c r="S45" s="159" t="n">
        <f aca="false">(+S42-S44)*0.3888</f>
        <v>-2604.7055304191</v>
      </c>
      <c r="T45" s="159" t="n">
        <f aca="false">(+T42-T44)*0.3888</f>
        <v>-2737.66651526206</v>
      </c>
      <c r="U45" s="159" t="n">
        <f aca="false">(+U42-U44)*0.3888</f>
        <v>-2870.62750010503</v>
      </c>
      <c r="V45" s="159" t="n">
        <f aca="false">(+V42-V44)*0.3888</f>
        <v>-3003.58848494799</v>
      </c>
      <c r="W45" s="159" t="n">
        <f aca="false">(+W42-W44)*0.3888</f>
        <v>-4170.01018281311</v>
      </c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</row>
    <row r="46" customFormat="false" ht="13.5" hidden="false" customHeight="false" outlineLevel="0" collapsed="false">
      <c r="A46" s="8" t="n">
        <v>32</v>
      </c>
      <c r="B46" s="8" t="s">
        <v>193</v>
      </c>
      <c r="C46" s="176" t="n">
        <f aca="false">+C42</f>
        <v>-204333.9582</v>
      </c>
      <c r="D46" s="160" t="n">
        <f aca="false">+D42-D45</f>
        <v>6842.81675776792</v>
      </c>
      <c r="E46" s="160" t="n">
        <f aca="false">+E42-E45</f>
        <v>15360.5831535413</v>
      </c>
      <c r="F46" s="160" t="n">
        <f aca="false">+F42-F45</f>
        <v>14396.8548660136</v>
      </c>
      <c r="G46" s="160" t="n">
        <f aca="false">+G42-G45</f>
        <v>13515.7781737172</v>
      </c>
      <c r="H46" s="160" t="n">
        <f aca="false">+H42-H45</f>
        <v>12700.3116080104</v>
      </c>
      <c r="I46" s="160" t="n">
        <f aca="false">+I42-I45</f>
        <v>11795.8974359797</v>
      </c>
      <c r="J46" s="160" t="n">
        <f aca="false">+J42-J45</f>
        <v>11107.7140276708</v>
      </c>
      <c r="K46" s="160" t="n">
        <f aca="false">+K42-K45</f>
        <v>10740.1201640889</v>
      </c>
      <c r="L46" s="160" t="n">
        <f aca="false">+L42-L45</f>
        <v>10391.6496602635</v>
      </c>
      <c r="M46" s="160" t="n">
        <f aca="false">+M42-M45</f>
        <v>10014.1966451617</v>
      </c>
      <c r="N46" s="160" t="n">
        <f aca="false">+N42-N45</f>
        <v>9665.72614133631</v>
      </c>
      <c r="O46" s="160" t="n">
        <f aca="false">+O42-O45</f>
        <v>9288.27312623444</v>
      </c>
      <c r="P46" s="160" t="n">
        <f aca="false">+P42-P45</f>
        <v>8939.80262240909</v>
      </c>
      <c r="Q46" s="160" t="n">
        <f aca="false">+Q42-Q45</f>
        <v>9972.03641545579</v>
      </c>
      <c r="R46" s="160" t="n">
        <f aca="false">+R42-R45</f>
        <v>11100.8957872013</v>
      </c>
      <c r="S46" s="160" t="n">
        <f aca="false">+S42-S45</f>
        <v>10891.87893037</v>
      </c>
      <c r="T46" s="160" t="n">
        <f aca="false">+T42-T45</f>
        <v>10682.8620735387</v>
      </c>
      <c r="U46" s="160" t="n">
        <f aca="false">+U42-U45</f>
        <v>10473.8452167073</v>
      </c>
      <c r="V46" s="160" t="n">
        <f aca="false">+V42-V45</f>
        <v>10264.828359876</v>
      </c>
      <c r="W46" s="160" t="n">
        <f aca="false">+W42-W45</f>
        <v>8431.19425047487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/>
      <c r="AI46" s="159"/>
      <c r="AJ46" s="159"/>
      <c r="AK46" s="159"/>
    </row>
    <row r="47" customFormat="false" ht="13.5" hidden="false" customHeight="false" outlineLevel="0" collapsed="false">
      <c r="A47" s="8" t="n">
        <v>33</v>
      </c>
      <c r="B47" s="8" t="s">
        <v>194</v>
      </c>
      <c r="C47" s="163" t="e">
        <f aca="false">IRR(C46:R46,0.25)</f>
        <v>#N/A</v>
      </c>
      <c r="D47" s="79" t="n">
        <f aca="false">NPV(0.095,D46:M46)</f>
        <v>74050.7201068742</v>
      </c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/>
      <c r="AI47" s="159"/>
      <c r="AJ47" s="159"/>
      <c r="AK47" s="159"/>
    </row>
    <row r="48" customFormat="false" ht="13.5" hidden="false" customHeight="false" outlineLevel="0" collapsed="false">
      <c r="A48" s="164"/>
      <c r="B48" s="164"/>
      <c r="C48" s="40"/>
      <c r="D48" s="40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</row>
    <row r="49" customFormat="false" ht="12.75" hidden="false" customHeight="false" outlineLevel="0" collapsed="false">
      <c r="A49" s="8" t="n">
        <v>34</v>
      </c>
      <c r="B49" s="168" t="s">
        <v>195</v>
      </c>
      <c r="D49" s="177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</row>
    <row r="50" customFormat="false" ht="12.75" hidden="false" customHeight="false" outlineLevel="0" collapsed="false">
      <c r="A50" s="8" t="n">
        <v>35</v>
      </c>
      <c r="B50" s="8" t="s">
        <v>196</v>
      </c>
      <c r="C50" s="174"/>
      <c r="D50" s="178" t="n">
        <f aca="false">+DCF!C11</f>
        <v>253579</v>
      </c>
      <c r="E50" s="174" t="n">
        <f aca="false">+D50</f>
        <v>253579</v>
      </c>
      <c r="F50" s="174" t="n">
        <f aca="false">+E50</f>
        <v>253579</v>
      </c>
      <c r="G50" s="174" t="n">
        <f aca="false">+F50</f>
        <v>253579</v>
      </c>
      <c r="H50" s="174" t="n">
        <f aca="false">+G50</f>
        <v>253579</v>
      </c>
      <c r="I50" s="174" t="n">
        <f aca="false">+H50</f>
        <v>253579</v>
      </c>
      <c r="J50" s="174" t="n">
        <f aca="false">+I50</f>
        <v>253579</v>
      </c>
      <c r="K50" s="174" t="n">
        <f aca="false">+J50</f>
        <v>253579</v>
      </c>
      <c r="L50" s="174" t="n">
        <f aca="false">+K50</f>
        <v>253579</v>
      </c>
      <c r="M50" s="174" t="n">
        <f aca="false">+L50</f>
        <v>253579</v>
      </c>
      <c r="N50" s="174" t="n">
        <f aca="false">+M50</f>
        <v>253579</v>
      </c>
      <c r="O50" s="174" t="n">
        <f aca="false">+N50</f>
        <v>253579</v>
      </c>
      <c r="P50" s="174" t="n">
        <f aca="false">+O50</f>
        <v>253579</v>
      </c>
      <c r="Q50" s="174" t="n">
        <f aca="false">+P50</f>
        <v>253579</v>
      </c>
      <c r="R50" s="174" t="n">
        <f aca="false">+Q50</f>
        <v>253579</v>
      </c>
      <c r="S50" s="174" t="n">
        <f aca="false">+R50</f>
        <v>253579</v>
      </c>
      <c r="T50" s="174" t="n">
        <f aca="false">+S50</f>
        <v>253579</v>
      </c>
      <c r="U50" s="174" t="n">
        <f aca="false">+T50</f>
        <v>253579</v>
      </c>
      <c r="V50" s="174" t="n">
        <f aca="false">+U50</f>
        <v>253579</v>
      </c>
      <c r="W50" s="174" t="n">
        <f aca="false">+V50</f>
        <v>253579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/>
      <c r="AI50" s="159"/>
      <c r="AJ50" s="159"/>
      <c r="AK50" s="159"/>
    </row>
    <row r="51" customFormat="false" ht="12.75" hidden="false" customHeight="false" outlineLevel="0" collapsed="false">
      <c r="A51" s="8" t="n">
        <v>36</v>
      </c>
      <c r="B51" s="8" t="s">
        <v>197</v>
      </c>
      <c r="C51" s="174"/>
      <c r="D51" s="179" t="n">
        <f aca="false">0.0058*D50</f>
        <v>1470.7582</v>
      </c>
      <c r="E51" s="179" t="n">
        <f aca="false">0.0058*E50</f>
        <v>1470.7582</v>
      </c>
      <c r="F51" s="179" t="n">
        <f aca="false">0.0058*F50</f>
        <v>1470.7582</v>
      </c>
      <c r="G51" s="179" t="n">
        <f aca="false">0.0058*G50</f>
        <v>1470.7582</v>
      </c>
      <c r="H51" s="179" t="n">
        <f aca="false">0.0058*H50</f>
        <v>1470.7582</v>
      </c>
      <c r="I51" s="179" t="n">
        <f aca="false">0.0058*I50</f>
        <v>1470.7582</v>
      </c>
      <c r="J51" s="179" t="n">
        <f aca="false">0.0058*J50</f>
        <v>1470.7582</v>
      </c>
      <c r="K51" s="179" t="n">
        <f aca="false">0.0058*K50</f>
        <v>1470.7582</v>
      </c>
      <c r="L51" s="179" t="n">
        <f aca="false">0.0058*L50</f>
        <v>1470.7582</v>
      </c>
      <c r="M51" s="179" t="n">
        <f aca="false">0.0058*M50</f>
        <v>1470.7582</v>
      </c>
      <c r="N51" s="179" t="n">
        <f aca="false">0.0058*N50</f>
        <v>1470.7582</v>
      </c>
      <c r="O51" s="179" t="n">
        <f aca="false">0.0058*O50</f>
        <v>1470.7582</v>
      </c>
      <c r="P51" s="179" t="n">
        <f aca="false">0.0058*P50</f>
        <v>1470.7582</v>
      </c>
      <c r="Q51" s="179" t="n">
        <f aca="false">0.0058*Q50</f>
        <v>1470.7582</v>
      </c>
      <c r="R51" s="179" t="n">
        <f aca="false">0.0058*R50</f>
        <v>1470.7582</v>
      </c>
      <c r="S51" s="179" t="n">
        <f aca="false">0.0058*S50</f>
        <v>1470.7582</v>
      </c>
      <c r="T51" s="179" t="n">
        <f aca="false">0.0058*T50</f>
        <v>1470.7582</v>
      </c>
      <c r="U51" s="179" t="n">
        <f aca="false">0.0058*U50</f>
        <v>1470.7582</v>
      </c>
      <c r="V51" s="179" t="n">
        <f aca="false">0.0058*V50</f>
        <v>1470.7582</v>
      </c>
      <c r="W51" s="179" t="n">
        <f aca="false">0.0058*W50</f>
        <v>1470.7582</v>
      </c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</row>
    <row r="52" customFormat="false" ht="12.75" hidden="false" customHeight="false" outlineLevel="0" collapsed="false">
      <c r="A52" s="8" t="n">
        <v>37</v>
      </c>
      <c r="B52" s="8" t="s">
        <v>198</v>
      </c>
      <c r="C52" s="159"/>
      <c r="D52" s="159" t="n">
        <f aca="false">+D10/2</f>
        <v>6339.475</v>
      </c>
      <c r="E52" s="72" t="n">
        <f aca="false">+D52+D10/2+E10/2</f>
        <v>19018.425</v>
      </c>
      <c r="F52" s="72" t="n">
        <f aca="false">+E52+E10/2+F10/2</f>
        <v>31697.375</v>
      </c>
      <c r="G52" s="72" t="n">
        <f aca="false">+F52+F10/2+G10/2</f>
        <v>44376.325</v>
      </c>
      <c r="H52" s="72" t="n">
        <f aca="false">+G52+G10/2+H10/2</f>
        <v>57055.275</v>
      </c>
      <c r="I52" s="72" t="n">
        <f aca="false">+H52+H10/2+I10/2</f>
        <v>69734.225</v>
      </c>
      <c r="J52" s="72" t="n">
        <f aca="false">+I52+I10/2+J10/2</f>
        <v>82413.175</v>
      </c>
      <c r="K52" s="72" t="n">
        <f aca="false">+J52+J10/2+K10/2</f>
        <v>95092.125</v>
      </c>
      <c r="L52" s="72" t="n">
        <f aca="false">+K52+K10/2+L10/2</f>
        <v>107771.075</v>
      </c>
      <c r="M52" s="72" t="n">
        <f aca="false">+L52+L10/2+M10/2</f>
        <v>120450.025</v>
      </c>
      <c r="N52" s="72" t="n">
        <f aca="false">+M52+M10/2+N10/2</f>
        <v>133128.975</v>
      </c>
      <c r="O52" s="72" t="n">
        <f aca="false">+N52+N10/2+O10/2</f>
        <v>145807.925</v>
      </c>
      <c r="P52" s="72" t="n">
        <f aca="false">+O52+O10/2+P10/2</f>
        <v>158486.875</v>
      </c>
      <c r="Q52" s="72" t="n">
        <f aca="false">+P52+P10/2+Q10/2</f>
        <v>171165.825</v>
      </c>
      <c r="R52" s="72" t="n">
        <f aca="false">+Q52+Q10/2+R10/2</f>
        <v>183844.775</v>
      </c>
      <c r="S52" s="72" t="n">
        <f aca="false">+R52+R10/2+S10/2</f>
        <v>196523.725</v>
      </c>
      <c r="T52" s="72" t="n">
        <f aca="false">+S52+S10/2+T10/2</f>
        <v>209202.675</v>
      </c>
      <c r="U52" s="72" t="n">
        <f aca="false">+T52+T10/2+U10/2</f>
        <v>221881.625</v>
      </c>
      <c r="V52" s="72" t="n">
        <f aca="false">+U52+U10/2+V10/2</f>
        <v>234560.575</v>
      </c>
      <c r="W52" s="72" t="n">
        <f aca="false">+V52+V10/2+W10/2</f>
        <v>247239.525</v>
      </c>
    </row>
    <row r="53" customFormat="false" ht="12.75" hidden="false" customHeight="false" outlineLevel="0" collapsed="false">
      <c r="A53" s="8" t="n">
        <v>38</v>
      </c>
      <c r="B53" s="8" t="s">
        <v>199</v>
      </c>
      <c r="D53" s="159" t="n">
        <f aca="false">(+D50*0.05-D52)*0.3841</f>
        <v>2434.9923475</v>
      </c>
      <c r="E53" s="159" t="n">
        <f aca="false">((E50*0.05+E50*0.095)-E52)*0.3841</f>
        <v>6817.978573</v>
      </c>
      <c r="F53" s="159" t="n">
        <f aca="false">((F50*0.05+F50*0.095+F50*0.0855)-F52)*0.3841</f>
        <v>10275.66770645</v>
      </c>
      <c r="G53" s="159" t="n">
        <f aca="false">((G50*0.05+G50*0.095+G50*0.0855+G50*0.077)-G52)*0.3841</f>
        <v>12905.45944175</v>
      </c>
      <c r="H53" s="159" t="n">
        <f aca="false">((H50*0.05+H50*0.095+H50*0.0855+H50*0.077+H50*0.0693)-H52)*0.3841</f>
        <v>14785.27353402</v>
      </c>
      <c r="I53" s="159" t="n">
        <f aca="false">((I50*0.05+I50*0.095+I50*0.0855+I50*0.077+I50*0.0693+I50*0.0623)-I52)*0.3841</f>
        <v>15983.28976899</v>
      </c>
      <c r="J53" s="159" t="n">
        <f aca="false">((J50*0.05+J50*0.095+J50*0.0855+J50*0.077+J50*0.0693+J50*0.0623+J50*0.059)-J52)*0.3841</f>
        <v>16859.88701409</v>
      </c>
      <c r="K53" s="159" t="n">
        <f aca="false">((K50*0.05+K50*0.095+K50*0.0855+K50*0.077+K50*0.0693+K50*0.0623+K50*0.059+K50*0.059)-K52)*0.3841</f>
        <v>17736.48425919</v>
      </c>
      <c r="L53" s="159" t="n">
        <f aca="false">((L50*0.05+L50*0.095+L50*0.0855+L50*0.077+L50*0.0693+L50*0.0623+L50*0.059+L50*0.059+L50*0.0591)-L52)*0.3841</f>
        <v>18622.82147368</v>
      </c>
      <c r="M53" s="159" t="n">
        <f aca="false">((M50*0.05+M50*0.095+M50*0.0855+M50*0.077+M50*0.0693+M50*0.0623+M50*0.059+M50*0.059+M50*0.0591+M50*0.059)-M52)*0.3841</f>
        <v>19499.41871878</v>
      </c>
      <c r="N53" s="159" t="n">
        <f aca="false">((N50*0.05+N50*0.095+N50*0.0855+N50*0.077+N50*0.0693+N50*0.0623+N50*0.059+N50*0.059+N50*0.0591+N50*0.059+N50*0.0591)-N52)*0.3841</f>
        <v>20385.75593327</v>
      </c>
      <c r="O53" s="159" t="n">
        <f aca="false">((O50*0.05+O50*0.095+O50*0.0855+O50*0.077+O50*0.0693+O50*0.0623+O50*0.059+O50*0.059+O50*0.0591+O50*0.059+O50*0.0591+O50*0.059)-O52)*0.3841</f>
        <v>21262.35317837</v>
      </c>
      <c r="P53" s="159" t="n">
        <f aca="false">((P50*0.05+P50*0.095+P50*0.0855+P50*0.077+P50*0.0693+P50*0.0623+P50*0.059+P50*0.059+P50*0.0591+P50*0.059+P50*0.0591+P50*0.059+P50*0.0591)-P52)*0.3841</f>
        <v>22148.69039286</v>
      </c>
      <c r="Q53" s="159" t="n">
        <f aca="false">((Q50*0.05+Q50*0.095+Q50*0.0855+Q50*0.077+Q50*0.0693+Q50*0.0623+Q50*0.059+Q50*0.059+Q50*0.0591+Q50*0.059+Q50*0.059+Q50*0.0591+Q50*0.059+Q50*0.0591)-Q52)*0.3841</f>
        <v>23025.28763796</v>
      </c>
      <c r="R53" s="159" t="n">
        <f aca="false">((R50*0.05+R50*0.095+R50*0.0855+R50*0.077+R50*0.0693+R50*0.0623+R50*0.059+R50*0.059+R50*0.0591+R50*0.059+R50*0.059+R50*0.0591+R50*0.059+R50*0.0591+R50*0.0295)-R52)*0.3841</f>
        <v>21028.59391301</v>
      </c>
      <c r="S53" s="159" t="n">
        <f aca="false">((S50*0.05+S50*0.095+S50*0.0855+S50*0.077+S50*0.0693+S50*0.0623+S50*0.059+S50*0.059+S50*0.0591+S50*0.059+S50*0.059+S50*0.0591+S50*0.059+S50*0.0591+S50*0.0295)-S52)*0.3841</f>
        <v>16158.60921801</v>
      </c>
      <c r="T53" s="159" t="n">
        <f aca="false">((T50*0.05+T50*0.095+T50*0.0855+T50*0.077+T50*0.0693+T50*0.0623+T50*0.059+T50*0.059+T50*0.0591+T50*0.059+T50*0.059+T50*0.0591+T50*0.059+T50*0.0591+T50*0.0295)-T52)*0.3841</f>
        <v>11288.62452301</v>
      </c>
      <c r="U53" s="159" t="n">
        <f aca="false">((U50*0.05+U50*0.095+U50*0.0855+U50*0.077+U50*0.0693+U50*0.0623+U50*0.059+U50*0.059+U50*0.0591+U50*0.059+U50*0.059+U50*0.0591+U50*0.059+U50*0.0591+U50*0.0295)-U52)*0.3841</f>
        <v>6418.63982800995</v>
      </c>
      <c r="V53" s="159" t="n">
        <f aca="false">((V50*0.05+V50*0.095+V50*0.0855+V50*0.077+V50*0.0693+V50*0.0623+V50*0.059+V50*0.059+V50*0.0591+V50*0.059+V50*0.059+V50*0.0591+V50*0.059+V50*0.0591+V50*0.0295)-V52)*0.3841</f>
        <v>1548.65513300994</v>
      </c>
      <c r="W53" s="159" t="n">
        <f aca="false">((W50*0.05+W50*0.095+W50*0.0855+W50*0.077+W50*0.0693+W50*0.0623+W50*0.059+W50*0.059+W50*0.0591+W50*0.059+W50*0.059+W50*0.0591+W50*0.059+W50*0.0591+W50*0.0295)-W52)*0.3841</f>
        <v>-3321.32956199006</v>
      </c>
    </row>
    <row r="54" customFormat="false" ht="13.5" hidden="false" customHeight="false" outlineLevel="0" collapsed="false">
      <c r="A54" s="8" t="n">
        <v>39</v>
      </c>
      <c r="B54" s="8" t="s">
        <v>200</v>
      </c>
      <c r="D54" s="176" t="n">
        <f aca="false">+D50+D51-D52-D53</f>
        <v>246275.2908525</v>
      </c>
      <c r="E54" s="176" t="n">
        <f aca="false">+E50+E51-E52-E53</f>
        <v>229213.354627</v>
      </c>
      <c r="F54" s="176" t="n">
        <f aca="false">+F50+F51-F52-F53</f>
        <v>213076.71549355</v>
      </c>
      <c r="G54" s="176" t="n">
        <f aca="false">+G50+G51-G52-G53</f>
        <v>197767.97375825</v>
      </c>
      <c r="H54" s="176" t="n">
        <f aca="false">+H50+H51-H52-H53</f>
        <v>183209.20966598</v>
      </c>
      <c r="I54" s="176" t="n">
        <f aca="false">+I50+I51-I52-I53</f>
        <v>169332.24343101</v>
      </c>
      <c r="J54" s="176" t="n">
        <f aca="false">+J50+J51-J52-J53</f>
        <v>155776.69618591</v>
      </c>
      <c r="K54" s="176" t="n">
        <f aca="false">+K50+K51-K52-K53</f>
        <v>142221.14894081</v>
      </c>
      <c r="L54" s="176" t="n">
        <f aca="false">+L50+L51-L52-L53</f>
        <v>128655.86172632</v>
      </c>
      <c r="M54" s="176" t="n">
        <f aca="false">+M50+M51-M52-M53</f>
        <v>115100.31448122</v>
      </c>
      <c r="N54" s="176" t="n">
        <f aca="false">+N50+N51-N52-N53</f>
        <v>101535.02726673</v>
      </c>
      <c r="O54" s="176" t="n">
        <f aca="false">+O50+O51-O52-O53</f>
        <v>87979.48002163</v>
      </c>
      <c r="P54" s="176" t="n">
        <f aca="false">+P50+P51-P52-P53</f>
        <v>74414.19280714</v>
      </c>
      <c r="Q54" s="176" t="n">
        <f aca="false">+Q50+Q51-Q52-Q53</f>
        <v>60858.64556204</v>
      </c>
      <c r="R54" s="176" t="n">
        <f aca="false">+R50+R51-R52-R53</f>
        <v>50176.38928699</v>
      </c>
      <c r="S54" s="176" t="n">
        <f aca="false">+S50+S51-S52-S53</f>
        <v>42367.42398199</v>
      </c>
      <c r="T54" s="176" t="n">
        <f aca="false">+T50+T51-T52-T53</f>
        <v>34558.45867699</v>
      </c>
      <c r="U54" s="176" t="n">
        <f aca="false">+U50+U51-U52-U53</f>
        <v>26749.49337199</v>
      </c>
      <c r="V54" s="176" t="n">
        <f aca="false">+V50+V51-V52-V53</f>
        <v>18940.5280669899</v>
      </c>
      <c r="W54" s="176" t="n">
        <f aca="false">+W50+W51-W52-W53</f>
        <v>11131.5627619899</v>
      </c>
    </row>
    <row r="55" customFormat="false" ht="13.5" hidden="false" customHeight="false" outlineLevel="0" collapsed="false"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</row>
    <row r="56" customFormat="false" ht="12.75" hidden="false" customHeight="false" outlineLevel="0" collapsed="false"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</row>
    <row r="57" customFormat="false" ht="12.75" hidden="false" customHeight="false" outlineLevel="0" collapsed="false"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</row>
    <row r="58" customFormat="false" ht="13.5" hidden="false" customHeight="false" outlineLevel="0" collapsed="false">
      <c r="A58" s="164"/>
      <c r="B58" s="164" t="s">
        <v>26</v>
      </c>
      <c r="C58" s="165" t="n">
        <f aca="false">inputs!B39</f>
        <v>1.03</v>
      </c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</row>
    <row r="59" customFormat="false" ht="12.75" hidden="false" customHeight="false" outlineLevel="0" collapsed="false">
      <c r="B59" s="8" t="s">
        <v>201</v>
      </c>
      <c r="C59" s="181" t="n">
        <f aca="false">1-loan!E4</f>
        <v>0.8</v>
      </c>
      <c r="D59" s="79"/>
      <c r="E59" s="79"/>
    </row>
    <row r="60" customFormat="false" ht="12.75" hidden="false" customHeight="false" outlineLevel="0" collapsed="false">
      <c r="B60" s="8" t="s">
        <v>202</v>
      </c>
      <c r="D60" s="61" t="n">
        <f aca="false" t="array" ref="D60:W60">TRANSPOSE(loan!D9:D29)</f>
        <v>15214.74</v>
      </c>
      <c r="E60" s="61" t="n">
        <v>13752.80127762</v>
      </c>
      <c r="F60" s="61" t="n">
        <v>12784.602929613</v>
      </c>
      <c r="G60" s="61" t="n">
        <v>11866.078425495</v>
      </c>
      <c r="H60" s="61" t="n">
        <v>10992.5525799588</v>
      </c>
      <c r="I60" s="61" t="n">
        <v>10159.9346058606</v>
      </c>
      <c r="J60" s="61" t="n">
        <v>9346.6017711546</v>
      </c>
      <c r="K60" s="61" t="n">
        <v>8533.2689364486</v>
      </c>
      <c r="L60" s="61" t="n">
        <v>7719.3517035792</v>
      </c>
      <c r="M60" s="61" t="n">
        <v>6906.0188688732</v>
      </c>
      <c r="N60" s="61" t="n">
        <v>6092.1016360038</v>
      </c>
      <c r="O60" s="61" t="n">
        <v>5278.7688012978</v>
      </c>
      <c r="P60" s="61" t="n">
        <v>4464.8515684284</v>
      </c>
      <c r="Q60" s="61" t="n">
        <v>3651.5187337224</v>
      </c>
      <c r="R60" s="61" t="n">
        <v>3010.5833572194</v>
      </c>
      <c r="S60" s="61" t="n">
        <v>2542.0454389194</v>
      </c>
      <c r="T60" s="61" t="n">
        <v>2073.5075206194</v>
      </c>
      <c r="U60" s="61" t="n">
        <v>1604.9696023194</v>
      </c>
      <c r="V60" s="61" t="n">
        <v>1136.4316840194</v>
      </c>
      <c r="W60" s="61" t="n">
        <v>667.893765719396</v>
      </c>
    </row>
    <row r="61" customFormat="false" ht="12.75" hidden="false" customHeight="false" outlineLevel="0" collapsed="false">
      <c r="B61" s="8" t="s">
        <v>203</v>
      </c>
      <c r="D61" s="61" t="n">
        <f aca="false">IF($C$59&gt;0,+C62-D62,0)</f>
        <v>19492.5162984</v>
      </c>
      <c r="E61" s="61" t="n">
        <f aca="false">IF($C$59&gt;0,+D62-E62,0)</f>
        <v>12909.31130676</v>
      </c>
      <c r="F61" s="61" t="n">
        <f aca="false">IF($C$59&gt;0,+E62-F62,0)</f>
        <v>12246.99338824</v>
      </c>
      <c r="G61" s="61" t="n">
        <f aca="false">IF($C$59&gt;0,+F62-G62,0)</f>
        <v>11647.011273816</v>
      </c>
      <c r="H61" s="61" t="n">
        <f aca="false">IF($C$59&gt;0,+G62-H62,0)</f>
        <v>11101.572987976</v>
      </c>
      <c r="I61" s="61" t="n">
        <f aca="false">IF($C$59&gt;0,+H62-I62,0)</f>
        <v>10844.43779608</v>
      </c>
      <c r="J61" s="61" t="n">
        <f aca="false">IF($C$59&gt;0,+I62-J62,0)</f>
        <v>10844.43779608</v>
      </c>
      <c r="K61" s="61" t="n">
        <f aca="false">IF($C$59&gt;0,+J62-K62,0)</f>
        <v>10852.229771592</v>
      </c>
      <c r="L61" s="61" t="n">
        <f aca="false">IF($C$59&gt;0,+K62-L62,0)</f>
        <v>10844.43779608</v>
      </c>
      <c r="M61" s="61" t="n">
        <f aca="false">IF($C$59&gt;0,+L62-M62,0)</f>
        <v>10852.229771592</v>
      </c>
      <c r="N61" s="61" t="n">
        <f aca="false">IF($C$59&gt;0,+M62-N62,0)</f>
        <v>10844.43779608</v>
      </c>
      <c r="O61" s="61" t="n">
        <f aca="false">IF($C$59&gt;0,+N62-O62,0)</f>
        <v>10852.229771592</v>
      </c>
      <c r="P61" s="61" t="n">
        <f aca="false">IF($C$59&gt;0,+O62-P62,0)</f>
        <v>10844.43779608</v>
      </c>
      <c r="Q61" s="61" t="n">
        <f aca="false">IF($C$59&gt;0,+P62-Q62,0)</f>
        <v>8545.80502004</v>
      </c>
      <c r="R61" s="61" t="n">
        <f aca="false">IF($C$59&gt;0,+Q62-R62,0)</f>
        <v>6247.17224400001</v>
      </c>
      <c r="S61" s="61" t="n">
        <f aca="false">IF($C$59&gt;0,+R62-S62,0)</f>
        <v>6247.17224400001</v>
      </c>
      <c r="T61" s="61" t="n">
        <f aca="false">IF($C$59&gt;0,+S62-T62,0)</f>
        <v>6247.17224400001</v>
      </c>
      <c r="U61" s="61" t="n">
        <f aca="false">IF($C$59&gt;0,+T62-U62,0)</f>
        <v>6247.17224400001</v>
      </c>
      <c r="V61" s="61" t="n">
        <f aca="false">IF($C$59&gt;0,+U62-V62,0)</f>
        <v>6247.17224400001</v>
      </c>
      <c r="W61" s="61" t="n">
        <f aca="false">IF($C$59&gt;0,+V62-W62,0)</f>
        <v>8905.25020959195</v>
      </c>
    </row>
    <row r="62" customFormat="false" ht="22.5" hidden="false" customHeight="true" outlineLevel="0" collapsed="false">
      <c r="A62" s="164"/>
      <c r="B62" s="164" t="s">
        <v>204</v>
      </c>
      <c r="C62" s="182" t="n">
        <f aca="false">+loan!B2</f>
        <v>202863.2</v>
      </c>
      <c r="D62" s="182" t="n">
        <f aca="false">+E54*$C$59</f>
        <v>183370.6837016</v>
      </c>
      <c r="E62" s="182" t="n">
        <f aca="false">+F54*$C$59</f>
        <v>170461.37239484</v>
      </c>
      <c r="F62" s="182" t="n">
        <f aca="false">+G54*$C$59</f>
        <v>158214.3790066</v>
      </c>
      <c r="G62" s="182" t="n">
        <f aca="false">+H54*$C$59</f>
        <v>146567.367732784</v>
      </c>
      <c r="H62" s="182" t="n">
        <f aca="false">+I54*$C$59</f>
        <v>135465.794744808</v>
      </c>
      <c r="I62" s="182" t="n">
        <f aca="false">+J54*$C$59</f>
        <v>124621.356948728</v>
      </c>
      <c r="J62" s="182" t="n">
        <f aca="false">+K54*$C$59</f>
        <v>113776.919152648</v>
      </c>
      <c r="K62" s="182" t="n">
        <f aca="false">+L54*$C$59</f>
        <v>102924.689381056</v>
      </c>
      <c r="L62" s="182" t="n">
        <f aca="false">+M54*$C$59</f>
        <v>92080.251584976</v>
      </c>
      <c r="M62" s="182" t="n">
        <f aca="false">+N54*$C$59</f>
        <v>81228.021813384</v>
      </c>
      <c r="N62" s="182" t="n">
        <f aca="false">+O54*$C$59</f>
        <v>70383.584017304</v>
      </c>
      <c r="O62" s="182" t="n">
        <f aca="false">+P54*$C$59</f>
        <v>59531.354245712</v>
      </c>
      <c r="P62" s="182" t="n">
        <f aca="false">+Q54*$C$59</f>
        <v>48686.916449632</v>
      </c>
      <c r="Q62" s="182" t="n">
        <f aca="false">+R54*$C$59</f>
        <v>40141.111429592</v>
      </c>
      <c r="R62" s="182" t="n">
        <f aca="false">+S54*$C$59</f>
        <v>33893.939185592</v>
      </c>
      <c r="S62" s="182" t="n">
        <f aca="false">+T54*$C$59</f>
        <v>27646.766941592</v>
      </c>
      <c r="T62" s="182" t="n">
        <f aca="false">+U54*$C$59</f>
        <v>21399.594697592</v>
      </c>
      <c r="U62" s="182" t="n">
        <f aca="false">+V54*$C$59</f>
        <v>15152.422453592</v>
      </c>
      <c r="V62" s="182" t="n">
        <f aca="false">+W54*$C$59</f>
        <v>8905.25020959195</v>
      </c>
      <c r="W62" s="182" t="n">
        <v>0</v>
      </c>
    </row>
    <row r="63" customFormat="false" ht="12.75" hidden="false" customHeight="true" outlineLevel="0" collapsed="false">
      <c r="A63" s="8" t="n">
        <v>40</v>
      </c>
      <c r="B63" s="168" t="s">
        <v>205</v>
      </c>
      <c r="O63" s="2"/>
      <c r="P63" s="2"/>
      <c r="Q63" s="2"/>
    </row>
    <row r="64" customFormat="false" ht="12.75" hidden="false" customHeight="true" outlineLevel="0" collapsed="false">
      <c r="B64" s="3" t="s">
        <v>206</v>
      </c>
      <c r="C64" s="2"/>
      <c r="D64" s="2"/>
      <c r="E64" s="2"/>
      <c r="O64" s="2"/>
      <c r="P64" s="2"/>
      <c r="Q64" s="2"/>
    </row>
    <row r="65" customFormat="false" ht="14.25" hidden="false" customHeight="true" outlineLevel="0" collapsed="false">
      <c r="B65" s="3" t="s">
        <v>207</v>
      </c>
      <c r="C65" s="2"/>
      <c r="D65" s="183" t="n">
        <f aca="false">+C62/D54</f>
        <v>0.823725349375385</v>
      </c>
      <c r="E65" s="183" t="n">
        <f aca="false">+D62/E54</f>
        <v>0.8</v>
      </c>
      <c r="F65" s="183" t="n">
        <f aca="false">+E62/F54</f>
        <v>0.8</v>
      </c>
      <c r="G65" s="183" t="n">
        <f aca="false">+F62/G54</f>
        <v>0.8</v>
      </c>
      <c r="H65" s="183" t="n">
        <f aca="false">+G62/H54</f>
        <v>0.8</v>
      </c>
      <c r="I65" s="183" t="n">
        <f aca="false">+H62/I54</f>
        <v>0.8</v>
      </c>
      <c r="J65" s="183" t="n">
        <f aca="false">+I62/J54</f>
        <v>0.8</v>
      </c>
      <c r="K65" s="183" t="n">
        <f aca="false">+J62/K54</f>
        <v>0.8</v>
      </c>
      <c r="L65" s="183" t="n">
        <f aca="false">+K62/L54</f>
        <v>0.8</v>
      </c>
      <c r="M65" s="183" t="n">
        <f aca="false">+L62/M54</f>
        <v>0.8</v>
      </c>
      <c r="N65" s="183" t="n">
        <f aca="false">+M62/N54</f>
        <v>0.8</v>
      </c>
      <c r="O65" s="183" t="n">
        <f aca="false">+N62/O54</f>
        <v>0.8</v>
      </c>
      <c r="P65" s="183" t="n">
        <f aca="false">+O62/P54</f>
        <v>0.8</v>
      </c>
      <c r="Q65" s="183" t="n">
        <f aca="false">+P62/Q54</f>
        <v>0.8</v>
      </c>
      <c r="R65" s="183" t="n">
        <f aca="false">+Q62/R54</f>
        <v>0.8</v>
      </c>
      <c r="S65" s="183" t="n">
        <f aca="false">+R62/S54</f>
        <v>0.8</v>
      </c>
      <c r="T65" s="183" t="n">
        <f aca="false">+S62/T54</f>
        <v>0.8</v>
      </c>
      <c r="U65" s="183" t="n">
        <f aca="false">+T62/U54</f>
        <v>0.8</v>
      </c>
      <c r="V65" s="183" t="n">
        <f aca="false">+U62/V54</f>
        <v>0.8</v>
      </c>
      <c r="W65" s="183" t="n">
        <f aca="false">+V62/W54</f>
        <v>0.8</v>
      </c>
    </row>
    <row r="66" customFormat="false" ht="14.25" hidden="false" customHeight="true" outlineLevel="0" collapsed="false">
      <c r="B66" s="8" t="s">
        <v>208</v>
      </c>
      <c r="C66" s="2"/>
      <c r="D66" s="147" t="n">
        <f aca="false">(+D54-C62)/D54</f>
        <v>0.176274650624615</v>
      </c>
      <c r="E66" s="147" t="n">
        <f aca="false">(+E54-D62)/E54</f>
        <v>0.2</v>
      </c>
      <c r="F66" s="147" t="n">
        <f aca="false">(+F54-E62)/F54</f>
        <v>0.2</v>
      </c>
      <c r="G66" s="147" t="n">
        <f aca="false">(+G54-F62)/G54</f>
        <v>0.2</v>
      </c>
      <c r="H66" s="147" t="n">
        <f aca="false">(+H54-G62)/H54</f>
        <v>0.2</v>
      </c>
      <c r="I66" s="147" t="n">
        <f aca="false">(+I54-H62)/I54</f>
        <v>0.2</v>
      </c>
      <c r="J66" s="147" t="n">
        <f aca="false">(+J54-I62)/J54</f>
        <v>0.2</v>
      </c>
      <c r="K66" s="147" t="n">
        <f aca="false">(+K54-J62)/K54</f>
        <v>0.2</v>
      </c>
      <c r="L66" s="147" t="n">
        <f aca="false">(+L54-K62)/L54</f>
        <v>0.2</v>
      </c>
      <c r="M66" s="147" t="n">
        <f aca="false">(+M54-L62)/M54</f>
        <v>0.2</v>
      </c>
      <c r="N66" s="147" t="n">
        <f aca="false">(+N54-M62)/N54</f>
        <v>0.2</v>
      </c>
      <c r="O66" s="147" t="n">
        <f aca="false">(+O54-N62)/O54</f>
        <v>0.2</v>
      </c>
      <c r="P66" s="147" t="n">
        <f aca="false">(+P54-O62)/P54</f>
        <v>0.2</v>
      </c>
      <c r="Q66" s="147" t="n">
        <f aca="false">(+Q54-P62)/Q54</f>
        <v>0.2</v>
      </c>
      <c r="R66" s="147" t="n">
        <f aca="false">(+R54-Q62)/R54</f>
        <v>0.2</v>
      </c>
      <c r="S66" s="147" t="n">
        <f aca="false">(+S54-R62)/S54</f>
        <v>0.2</v>
      </c>
      <c r="T66" s="147" t="n">
        <f aca="false">(+T54-S62)/T54</f>
        <v>0.2</v>
      </c>
      <c r="U66" s="147" t="n">
        <f aca="false">(+U54-T62)/U54</f>
        <v>0.2</v>
      </c>
      <c r="V66" s="147" t="n">
        <f aca="false">(+V54-U62)/V54</f>
        <v>0.2</v>
      </c>
      <c r="W66" s="147" t="n">
        <f aca="false">(+W54-V62)/W54</f>
        <v>0.2</v>
      </c>
    </row>
    <row r="67" customFormat="false" ht="14.25" hidden="false" customHeight="true" outlineLevel="0" collapsed="false">
      <c r="B67" s="3" t="s">
        <v>209</v>
      </c>
      <c r="C67" s="2"/>
    </row>
    <row r="68" customFormat="false" ht="14.25" hidden="false" customHeight="true" outlineLevel="0" collapsed="false">
      <c r="B68" s="3" t="s">
        <v>207</v>
      </c>
      <c r="C68" s="2"/>
      <c r="D68" s="163" t="n">
        <f aca="false">+inputs!$B$13</f>
        <v>0.075</v>
      </c>
      <c r="E68" s="163" t="n">
        <f aca="false">+inputs!$B$13</f>
        <v>0.075</v>
      </c>
      <c r="F68" s="163" t="n">
        <f aca="false">+inputs!$B$13</f>
        <v>0.075</v>
      </c>
      <c r="G68" s="163" t="n">
        <f aca="false">+inputs!$B$13</f>
        <v>0.075</v>
      </c>
      <c r="H68" s="163" t="n">
        <f aca="false">+inputs!$B$13</f>
        <v>0.075</v>
      </c>
      <c r="I68" s="163" t="n">
        <f aca="false">+inputs!$B$13</f>
        <v>0.075</v>
      </c>
      <c r="J68" s="163" t="n">
        <f aca="false">+inputs!$B$13</f>
        <v>0.075</v>
      </c>
      <c r="K68" s="163" t="n">
        <f aca="false">+inputs!$B$13</f>
        <v>0.075</v>
      </c>
      <c r="L68" s="163" t="n">
        <f aca="false">+inputs!$B$13</f>
        <v>0.075</v>
      </c>
      <c r="M68" s="163" t="n">
        <f aca="false">+inputs!$B$13</f>
        <v>0.075</v>
      </c>
      <c r="N68" s="163" t="n">
        <f aca="false">+inputs!$B$13</f>
        <v>0.075</v>
      </c>
      <c r="O68" s="163" t="n">
        <f aca="false">+inputs!$B$13</f>
        <v>0.075</v>
      </c>
      <c r="P68" s="163" t="n">
        <f aca="false">+inputs!$B$13</f>
        <v>0.075</v>
      </c>
      <c r="Q68" s="163" t="n">
        <f aca="false">+inputs!$B$13</f>
        <v>0.075</v>
      </c>
      <c r="R68" s="163" t="n">
        <f aca="false">+inputs!$B$13</f>
        <v>0.075</v>
      </c>
      <c r="S68" s="163" t="n">
        <f aca="false">+inputs!$B$13</f>
        <v>0.075</v>
      </c>
      <c r="T68" s="163" t="n">
        <f aca="false">+inputs!$B$13</f>
        <v>0.075</v>
      </c>
      <c r="U68" s="163" t="n">
        <f aca="false">+inputs!$B$13</f>
        <v>0.075</v>
      </c>
      <c r="V68" s="163" t="n">
        <f aca="false">+inputs!$B$13</f>
        <v>0.075</v>
      </c>
      <c r="W68" s="163" t="n">
        <f aca="false">+inputs!$B$13</f>
        <v>0.075</v>
      </c>
    </row>
    <row r="69" customFormat="false" ht="14.25" hidden="false" customHeight="true" outlineLevel="0" collapsed="false">
      <c r="B69" s="8" t="s">
        <v>208</v>
      </c>
      <c r="C69" s="2"/>
      <c r="D69" s="163" t="n">
        <v>0.14</v>
      </c>
      <c r="E69" s="163" t="n">
        <f aca="false">+D69</f>
        <v>0.14</v>
      </c>
      <c r="F69" s="163" t="n">
        <f aca="false">+E69</f>
        <v>0.14</v>
      </c>
      <c r="G69" s="163" t="n">
        <f aca="false">+F69</f>
        <v>0.14</v>
      </c>
      <c r="H69" s="163" t="n">
        <f aca="false">+G69</f>
        <v>0.14</v>
      </c>
      <c r="I69" s="163" t="n">
        <f aca="false">+H69</f>
        <v>0.14</v>
      </c>
      <c r="J69" s="163" t="n">
        <f aca="false">+I69</f>
        <v>0.14</v>
      </c>
      <c r="K69" s="163" t="n">
        <f aca="false">+J69</f>
        <v>0.14</v>
      </c>
      <c r="L69" s="163" t="n">
        <f aca="false">+K69</f>
        <v>0.14</v>
      </c>
      <c r="M69" s="163" t="n">
        <f aca="false">+L69</f>
        <v>0.14</v>
      </c>
      <c r="N69" s="163" t="n">
        <f aca="false">+M69</f>
        <v>0.14</v>
      </c>
      <c r="O69" s="163" t="n">
        <f aca="false">+N69</f>
        <v>0.14</v>
      </c>
      <c r="P69" s="163" t="n">
        <f aca="false">+O69</f>
        <v>0.14</v>
      </c>
      <c r="Q69" s="163" t="n">
        <f aca="false">+P69</f>
        <v>0.14</v>
      </c>
      <c r="R69" s="163" t="n">
        <f aca="false">+Q69</f>
        <v>0.14</v>
      </c>
      <c r="S69" s="163" t="n">
        <f aca="false">+R69</f>
        <v>0.14</v>
      </c>
      <c r="T69" s="163" t="n">
        <f aca="false">+S69</f>
        <v>0.14</v>
      </c>
      <c r="U69" s="163" t="n">
        <f aca="false">+T69</f>
        <v>0.14</v>
      </c>
      <c r="V69" s="163" t="n">
        <f aca="false">+U69</f>
        <v>0.14</v>
      </c>
      <c r="W69" s="163" t="n">
        <f aca="false">+V69</f>
        <v>0.14</v>
      </c>
    </row>
    <row r="70" customFormat="false" ht="12.75" hidden="false" customHeight="false" outlineLevel="0" collapsed="false">
      <c r="B70" s="3" t="s">
        <v>210</v>
      </c>
      <c r="C70" s="2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</row>
    <row r="71" customFormat="false" ht="12.75" hidden="false" customHeight="false" outlineLevel="0" collapsed="false">
      <c r="A71" s="8" t="n">
        <v>41</v>
      </c>
      <c r="B71" s="8" t="s">
        <v>211</v>
      </c>
      <c r="C71" s="130"/>
      <c r="D71" s="163" t="n">
        <f aca="false">+D68*D65</f>
        <v>0.0617794012031538</v>
      </c>
      <c r="E71" s="163" t="n">
        <f aca="false">+E68*E65</f>
        <v>0.06</v>
      </c>
      <c r="F71" s="163" t="n">
        <f aca="false">+F68*F65</f>
        <v>0.06</v>
      </c>
      <c r="G71" s="163" t="n">
        <f aca="false">+G68*G65</f>
        <v>0.06</v>
      </c>
      <c r="H71" s="163" t="n">
        <f aca="false">+H68*H65</f>
        <v>0.06</v>
      </c>
      <c r="I71" s="163" t="n">
        <f aca="false">+I68*I65</f>
        <v>0.06</v>
      </c>
      <c r="J71" s="163" t="n">
        <f aca="false">+J68*J65</f>
        <v>0.06</v>
      </c>
      <c r="K71" s="163" t="n">
        <f aca="false">+K68*K65</f>
        <v>0.06</v>
      </c>
      <c r="L71" s="163" t="n">
        <f aca="false">+L68*L65</f>
        <v>0.06</v>
      </c>
      <c r="M71" s="163" t="n">
        <f aca="false">+M68*M65</f>
        <v>0.06</v>
      </c>
      <c r="N71" s="163" t="n">
        <f aca="false">+N68*N65</f>
        <v>0.06</v>
      </c>
      <c r="O71" s="163" t="n">
        <f aca="false">+O68*O65</f>
        <v>0.06</v>
      </c>
      <c r="P71" s="163" t="n">
        <f aca="false">+P68*P65</f>
        <v>0.06</v>
      </c>
      <c r="Q71" s="163" t="n">
        <f aca="false">+Q68*Q65</f>
        <v>0.06</v>
      </c>
      <c r="R71" s="163" t="n">
        <f aca="false">+R68*R65</f>
        <v>0.06</v>
      </c>
      <c r="S71" s="163" t="n">
        <f aca="false">+S68*S65</f>
        <v>0.06</v>
      </c>
      <c r="T71" s="163" t="n">
        <f aca="false">+T68*T65</f>
        <v>0.06</v>
      </c>
      <c r="U71" s="163" t="n">
        <f aca="false">+U68*U65</f>
        <v>0.06</v>
      </c>
      <c r="V71" s="163" t="n">
        <f aca="false">+V68*V65</f>
        <v>0.06</v>
      </c>
      <c r="W71" s="163" t="n">
        <f aca="false">+W68*W65</f>
        <v>0.06</v>
      </c>
    </row>
    <row r="72" customFormat="false" ht="12.75" hidden="false" customHeight="false" outlineLevel="0" collapsed="false">
      <c r="A72" s="8" t="n">
        <v>42</v>
      </c>
      <c r="B72" s="8" t="s">
        <v>212</v>
      </c>
      <c r="C72" s="130"/>
      <c r="D72" s="163" t="n">
        <f aca="false">+D66*D69</f>
        <v>0.0246784510874462</v>
      </c>
      <c r="E72" s="163" t="n">
        <f aca="false">+E66*E69</f>
        <v>0.028</v>
      </c>
      <c r="F72" s="163" t="n">
        <f aca="false">+F66*F69</f>
        <v>0.028</v>
      </c>
      <c r="G72" s="163" t="n">
        <f aca="false">+G66*G69</f>
        <v>0.028</v>
      </c>
      <c r="H72" s="163" t="n">
        <f aca="false">+H66*H69</f>
        <v>0.028</v>
      </c>
      <c r="I72" s="163" t="n">
        <f aca="false">+I66*I69</f>
        <v>0.028</v>
      </c>
      <c r="J72" s="163" t="n">
        <f aca="false">+J66*J69</f>
        <v>0.028</v>
      </c>
      <c r="K72" s="163" t="n">
        <f aca="false">+K66*K69</f>
        <v>0.028</v>
      </c>
      <c r="L72" s="163" t="n">
        <f aca="false">+L66*L69</f>
        <v>0.028</v>
      </c>
      <c r="M72" s="163" t="n">
        <f aca="false">+M66*M69</f>
        <v>0.028</v>
      </c>
      <c r="N72" s="163" t="n">
        <f aca="false">+N66*N69</f>
        <v>0.028</v>
      </c>
      <c r="O72" s="163" t="n">
        <f aca="false">+O66*O69</f>
        <v>0.028</v>
      </c>
      <c r="P72" s="163" t="n">
        <f aca="false">+P66*P69</f>
        <v>0.028</v>
      </c>
      <c r="Q72" s="163" t="n">
        <f aca="false">+Q66*Q69</f>
        <v>0.028</v>
      </c>
      <c r="R72" s="163" t="n">
        <f aca="false">+R66*R69</f>
        <v>0.028</v>
      </c>
      <c r="S72" s="163" t="n">
        <f aca="false">+S66*S69</f>
        <v>0.028</v>
      </c>
      <c r="T72" s="163" t="n">
        <f aca="false">+T66*T69</f>
        <v>0.028</v>
      </c>
      <c r="U72" s="163" t="n">
        <f aca="false">+U66*U69</f>
        <v>0.028</v>
      </c>
      <c r="V72" s="163" t="n">
        <f aca="false">+V66*V69</f>
        <v>0.028</v>
      </c>
      <c r="W72" s="163" t="n">
        <f aca="false">+W66*W69</f>
        <v>0.028</v>
      </c>
    </row>
    <row r="73" customFormat="false" ht="13.5" hidden="false" customHeight="false" outlineLevel="0" collapsed="false">
      <c r="A73" s="8" t="n">
        <v>43</v>
      </c>
      <c r="B73" s="2" t="s">
        <v>213</v>
      </c>
      <c r="C73" s="2"/>
      <c r="D73" s="184" t="n">
        <f aca="false">+D71+D72</f>
        <v>0.0864578522906</v>
      </c>
      <c r="E73" s="184" t="n">
        <f aca="false">+E71+E72</f>
        <v>0.088</v>
      </c>
      <c r="F73" s="184" t="n">
        <f aca="false">+F71+F72</f>
        <v>0.088</v>
      </c>
      <c r="G73" s="184" t="n">
        <f aca="false">+G71+G72</f>
        <v>0.088</v>
      </c>
      <c r="H73" s="184" t="n">
        <f aca="false">+H71+H72</f>
        <v>0.088</v>
      </c>
      <c r="I73" s="184" t="n">
        <f aca="false">+I71+I72</f>
        <v>0.088</v>
      </c>
      <c r="J73" s="184" t="n">
        <f aca="false">+J71+J72</f>
        <v>0.088</v>
      </c>
      <c r="K73" s="184" t="n">
        <f aca="false">+K71+K72</f>
        <v>0.088</v>
      </c>
      <c r="L73" s="184" t="n">
        <f aca="false">+L71+L72</f>
        <v>0.088</v>
      </c>
      <c r="M73" s="184" t="n">
        <f aca="false">+M71+M72</f>
        <v>0.088</v>
      </c>
      <c r="N73" s="184" t="n">
        <f aca="false">+N71+N72</f>
        <v>0.088</v>
      </c>
      <c r="O73" s="184" t="n">
        <f aca="false">+O71+O72</f>
        <v>0.088</v>
      </c>
      <c r="P73" s="184" t="n">
        <f aca="false">+P71+P72</f>
        <v>0.088</v>
      </c>
      <c r="Q73" s="184" t="n">
        <f aca="false">+Q71+Q72</f>
        <v>0.088</v>
      </c>
      <c r="R73" s="184" t="n">
        <f aca="false">+R71+R72</f>
        <v>0.088</v>
      </c>
      <c r="S73" s="184" t="n">
        <f aca="false">+S71+S72</f>
        <v>0.088</v>
      </c>
      <c r="T73" s="184" t="n">
        <f aca="false">+T71+T72</f>
        <v>0.088</v>
      </c>
      <c r="U73" s="184" t="n">
        <f aca="false">+U71+U72</f>
        <v>0.088</v>
      </c>
      <c r="V73" s="184" t="n">
        <f aca="false">+V71+V72</f>
        <v>0.088</v>
      </c>
      <c r="W73" s="184" t="n">
        <f aca="false">+W71+W72</f>
        <v>0.088</v>
      </c>
    </row>
    <row r="74" customFormat="false" ht="13.5" hidden="false" customHeight="false" outlineLevel="0" collapsed="false"/>
    <row r="75" customFormat="false" ht="12.75" hidden="false" customHeight="false" outlineLevel="0" collapsed="false">
      <c r="A75" s="8" t="n">
        <v>44</v>
      </c>
      <c r="B75" s="8" t="s">
        <v>213</v>
      </c>
      <c r="D75" s="163" t="n">
        <f aca="false">+D73</f>
        <v>0.0864578522906</v>
      </c>
      <c r="E75" s="163" t="n">
        <f aca="false">+E73</f>
        <v>0.088</v>
      </c>
      <c r="F75" s="163" t="n">
        <f aca="false">+F73</f>
        <v>0.088</v>
      </c>
      <c r="G75" s="163" t="n">
        <f aca="false">+G73</f>
        <v>0.088</v>
      </c>
      <c r="H75" s="163" t="n">
        <f aca="false">+H73</f>
        <v>0.088</v>
      </c>
      <c r="I75" s="163" t="n">
        <f aca="false">+I73</f>
        <v>0.088</v>
      </c>
      <c r="J75" s="163" t="n">
        <f aca="false">+J73</f>
        <v>0.088</v>
      </c>
      <c r="K75" s="163" t="n">
        <f aca="false">+K73</f>
        <v>0.088</v>
      </c>
      <c r="L75" s="163" t="n">
        <f aca="false">+L73</f>
        <v>0.088</v>
      </c>
      <c r="M75" s="163" t="n">
        <f aca="false">+M73</f>
        <v>0.088</v>
      </c>
      <c r="N75" s="163" t="n">
        <f aca="false">+N73</f>
        <v>0.088</v>
      </c>
      <c r="O75" s="163" t="n">
        <f aca="false">+O73</f>
        <v>0.088</v>
      </c>
      <c r="P75" s="163" t="n">
        <f aca="false">+P73</f>
        <v>0.088</v>
      </c>
      <c r="Q75" s="163" t="n">
        <f aca="false">+Q73</f>
        <v>0.088</v>
      </c>
      <c r="R75" s="163" t="n">
        <f aca="false">+R73</f>
        <v>0.088</v>
      </c>
      <c r="S75" s="163" t="n">
        <f aca="false">+S73</f>
        <v>0.088</v>
      </c>
      <c r="T75" s="163" t="n">
        <f aca="false">+T73</f>
        <v>0.088</v>
      </c>
      <c r="U75" s="163" t="n">
        <f aca="false">+U73</f>
        <v>0.088</v>
      </c>
      <c r="V75" s="163" t="n">
        <f aca="false">+V73</f>
        <v>0.088</v>
      </c>
      <c r="W75" s="163" t="n">
        <f aca="false">+W73</f>
        <v>0.088</v>
      </c>
    </row>
    <row r="76" customFormat="false" ht="12.75" hidden="false" customHeight="false" outlineLevel="0" collapsed="false">
      <c r="A76" s="8" t="n">
        <v>45</v>
      </c>
      <c r="B76" s="8" t="s">
        <v>214</v>
      </c>
      <c r="D76" s="163" t="n">
        <f aca="false">(+D72-(D72*0.0525/(1-0.0525)))*0.35/(1-0.35)</f>
        <v>0.0125521003501401</v>
      </c>
      <c r="E76" s="163" t="n">
        <f aca="false">(+E72-(E72*0.0525/(1-0.0525)))*0.35/(1-0.35)</f>
        <v>0.0142415262837426</v>
      </c>
      <c r="F76" s="163" t="n">
        <f aca="false">(+F72-(F72*0.0525/(1-0.0525)))*0.35/(1-0.35)</f>
        <v>0.0142415262837426</v>
      </c>
      <c r="G76" s="163" t="n">
        <f aca="false">(+G72-(G72*0.0525/(1-0.0525)))*0.35/(1-0.35)</f>
        <v>0.0142415262837426</v>
      </c>
      <c r="H76" s="163" t="n">
        <f aca="false">(+H72-(H72*0.0525/(1-0.0525)))*0.35/(1-0.35)</f>
        <v>0.0142415262837426</v>
      </c>
      <c r="I76" s="163" t="n">
        <f aca="false">(+I72-(I72*0.0525/(1-0.0525)))*0.35/(1-0.35)</f>
        <v>0.0142415262837426</v>
      </c>
      <c r="J76" s="163" t="n">
        <f aca="false">(+J72-(J72*0.0525/(1-0.0525)))*0.35/(1-0.35)</f>
        <v>0.0142415262837426</v>
      </c>
      <c r="K76" s="163" t="n">
        <f aca="false">(+K72-(K72*0.0525/(1-0.0525)))*0.35/(1-0.35)</f>
        <v>0.0142415262837426</v>
      </c>
      <c r="L76" s="163" t="n">
        <f aca="false">(+L72-(L72*0.0525/(1-0.0525)))*0.35/(1-0.35)</f>
        <v>0.0142415262837426</v>
      </c>
      <c r="M76" s="163" t="n">
        <f aca="false">(+M72-(M72*0.0525/(1-0.0525)))*0.35/(1-0.35)</f>
        <v>0.0142415262837426</v>
      </c>
      <c r="N76" s="163" t="n">
        <f aca="false">(+N72-(N72*0.0525/(1-0.0525)))*0.35/(1-0.35)</f>
        <v>0.0142415262837426</v>
      </c>
      <c r="O76" s="163" t="n">
        <f aca="false">(+O72-(O72*0.0525/(1-0.0525)))*0.35/(1-0.35)</f>
        <v>0.0142415262837426</v>
      </c>
      <c r="P76" s="163" t="n">
        <f aca="false">(+P72-(P72*0.0525/(1-0.0525)))*0.35/(1-0.35)</f>
        <v>0.0142415262837426</v>
      </c>
      <c r="Q76" s="163" t="n">
        <f aca="false">(+Q72-(Q72*0.0525/(1-0.0525)))*0.35/(1-0.35)</f>
        <v>0.0142415262837426</v>
      </c>
      <c r="R76" s="163" t="n">
        <f aca="false">(+R72-(R72*0.0525/(1-0.0525)))*0.35/(1-0.35)</f>
        <v>0.0142415262837426</v>
      </c>
      <c r="S76" s="163" t="n">
        <f aca="false">(+S72-(S72*0.0525/(1-0.0525)))*0.35/(1-0.35)</f>
        <v>0.0142415262837426</v>
      </c>
      <c r="T76" s="163" t="n">
        <f aca="false">(+T72-(T72*0.0525/(1-0.0525)))*0.35/(1-0.35)</f>
        <v>0.0142415262837426</v>
      </c>
      <c r="U76" s="163" t="n">
        <f aca="false">(+U72-(U72*0.0525/(1-0.0525)))*0.35/(1-0.35)</f>
        <v>0.0142415262837426</v>
      </c>
      <c r="V76" s="163" t="n">
        <f aca="false">(+V72-(V72*0.0525/(1-0.0525)))*0.35/(1-0.35)</f>
        <v>0.0142415262837426</v>
      </c>
      <c r="W76" s="163" t="n">
        <f aca="false">(+W72-(W72*0.0525/(1-0.0525)))*0.35/(1-0.35)</f>
        <v>0.0142415262837426</v>
      </c>
    </row>
    <row r="77" customFormat="false" ht="12.75" hidden="false" customHeight="false" outlineLevel="0" collapsed="false">
      <c r="A77" s="8" t="n">
        <v>46</v>
      </c>
      <c r="B77" s="8" t="s">
        <v>215</v>
      </c>
      <c r="D77" s="163" t="n">
        <f aca="false">+D72*(0.0525/(1-0.0525))</f>
        <v>0.00136740758004319</v>
      </c>
      <c r="E77" s="163" t="n">
        <f aca="false">+E72*(0.0525/(1-0.0525))</f>
        <v>0.00155145118733509</v>
      </c>
      <c r="F77" s="163" t="n">
        <f aca="false">+F72*(0.0525/(1-0.0525))</f>
        <v>0.00155145118733509</v>
      </c>
      <c r="G77" s="163" t="n">
        <f aca="false">+G72*(0.0525/(1-0.0525))</f>
        <v>0.00155145118733509</v>
      </c>
      <c r="H77" s="163" t="n">
        <f aca="false">+H72*(0.0525/(1-0.0525))</f>
        <v>0.00155145118733509</v>
      </c>
      <c r="I77" s="163" t="n">
        <f aca="false">+I72*(0.0525/(1-0.0525))</f>
        <v>0.00155145118733509</v>
      </c>
      <c r="J77" s="163" t="n">
        <f aca="false">+J72*(0.0525/(1-0.0525))</f>
        <v>0.00155145118733509</v>
      </c>
      <c r="K77" s="163" t="n">
        <f aca="false">+K72*(0.0525/(1-0.0525))</f>
        <v>0.00155145118733509</v>
      </c>
      <c r="L77" s="163" t="n">
        <f aca="false">+L72*(0.0525/(1-0.0525))</f>
        <v>0.00155145118733509</v>
      </c>
      <c r="M77" s="163" t="n">
        <f aca="false">+M72*(0.0525/(1-0.0525))</f>
        <v>0.00155145118733509</v>
      </c>
      <c r="N77" s="163" t="n">
        <f aca="false">+N72*(0.0525/(1-0.0525))</f>
        <v>0.00155145118733509</v>
      </c>
      <c r="O77" s="163" t="n">
        <f aca="false">+O72*(0.0525/(1-0.0525))</f>
        <v>0.00155145118733509</v>
      </c>
      <c r="P77" s="163" t="n">
        <f aca="false">+P72*(0.0525/(1-0.0525))</f>
        <v>0.00155145118733509</v>
      </c>
      <c r="Q77" s="163" t="n">
        <f aca="false">+Q72*(0.0525/(1-0.0525))</f>
        <v>0.00155145118733509</v>
      </c>
      <c r="R77" s="163" t="n">
        <f aca="false">+R72*(0.0525/(1-0.0525))</f>
        <v>0.00155145118733509</v>
      </c>
      <c r="S77" s="163" t="n">
        <f aca="false">+S72*(0.0525/(1-0.0525))</f>
        <v>0.00155145118733509</v>
      </c>
      <c r="T77" s="163" t="n">
        <f aca="false">+T72*(0.0525/(1-0.0525))</f>
        <v>0.00155145118733509</v>
      </c>
      <c r="U77" s="163" t="n">
        <f aca="false">+U72*(0.0525/(1-0.0525))</f>
        <v>0.00155145118733509</v>
      </c>
      <c r="V77" s="163" t="n">
        <f aca="false">+V72*(0.0525/(1-0.0525))</f>
        <v>0.00155145118733509</v>
      </c>
      <c r="W77" s="163" t="n">
        <f aca="false">+W72*(0.0525/(1-0.0525))</f>
        <v>0.00155145118733509</v>
      </c>
    </row>
    <row r="78" customFormat="false" ht="13.5" hidden="false" customHeight="false" outlineLevel="0" collapsed="false">
      <c r="A78" s="8" t="n">
        <v>47</v>
      </c>
      <c r="B78" s="2" t="s">
        <v>216</v>
      </c>
      <c r="D78" s="184" t="n">
        <f aca="false">SUM(D75:D77)</f>
        <v>0.100377360220783</v>
      </c>
      <c r="E78" s="184" t="n">
        <f aca="false">SUM(E75:E77)</f>
        <v>0.103792977471078</v>
      </c>
      <c r="F78" s="184" t="n">
        <f aca="false">SUM(F75:F77)</f>
        <v>0.103792977471078</v>
      </c>
      <c r="G78" s="184" t="n">
        <f aca="false">SUM(G75:G77)</f>
        <v>0.103792977471078</v>
      </c>
      <c r="H78" s="184" t="n">
        <f aca="false">SUM(H75:H77)</f>
        <v>0.103792977471078</v>
      </c>
      <c r="I78" s="184" t="n">
        <f aca="false">SUM(I75:I77)</f>
        <v>0.103792977471078</v>
      </c>
      <c r="J78" s="184" t="n">
        <f aca="false">SUM(J75:J77)</f>
        <v>0.103792977471078</v>
      </c>
      <c r="K78" s="184" t="n">
        <f aca="false">SUM(K75:K77)</f>
        <v>0.103792977471078</v>
      </c>
      <c r="L78" s="184" t="n">
        <f aca="false">SUM(L75:L77)</f>
        <v>0.103792977471078</v>
      </c>
      <c r="M78" s="184" t="n">
        <f aca="false">SUM(M75:M77)</f>
        <v>0.103792977471078</v>
      </c>
      <c r="N78" s="184" t="n">
        <f aca="false">SUM(N75:N77)</f>
        <v>0.103792977471078</v>
      </c>
      <c r="O78" s="184" t="n">
        <f aca="false">SUM(O75:O77)</f>
        <v>0.103792977471078</v>
      </c>
      <c r="P78" s="184" t="n">
        <f aca="false">SUM(P75:P77)</f>
        <v>0.103792977471078</v>
      </c>
      <c r="Q78" s="184" t="n">
        <f aca="false">SUM(Q75:Q77)</f>
        <v>0.103792977471078</v>
      </c>
      <c r="R78" s="184" t="n">
        <f aca="false">SUM(R75:R77)</f>
        <v>0.103792977471078</v>
      </c>
      <c r="S78" s="184" t="n">
        <f aca="false">SUM(S75:S77)</f>
        <v>0.103792977471078</v>
      </c>
      <c r="T78" s="184" t="n">
        <f aca="false">SUM(T75:T77)</f>
        <v>0.103792977471078</v>
      </c>
      <c r="U78" s="184" t="n">
        <f aca="false">SUM(U75:U77)</f>
        <v>0.103792977471078</v>
      </c>
      <c r="V78" s="184" t="n">
        <f aca="false">SUM(V75:V77)</f>
        <v>0.103792977471078</v>
      </c>
      <c r="W78" s="184" t="n">
        <f aca="false">SUM(W75:W77)</f>
        <v>0.103792977471078</v>
      </c>
    </row>
    <row r="79" customFormat="false" ht="13.5" hidden="false" customHeight="false" outlineLevel="0" collapsed="false"/>
    <row r="81" customFormat="false" ht="12.75" hidden="false" customHeight="false" outlineLevel="0" collapsed="false">
      <c r="C81" s="159"/>
      <c r="D81" s="185"/>
      <c r="E81" s="186"/>
      <c r="F81" s="171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</row>
    <row r="82" customFormat="false" ht="12.75" hidden="false" customHeight="false" outlineLevel="0" collapsed="false">
      <c r="D82" s="135"/>
      <c r="E82" s="186"/>
    </row>
    <row r="83" customFormat="false" ht="12.75" hidden="false" customHeight="false" outlineLevel="0" collapsed="false">
      <c r="D83" s="187"/>
      <c r="E83" s="188"/>
      <c r="F83" s="189"/>
      <c r="G83" s="159"/>
      <c r="H83" s="171"/>
    </row>
    <row r="84" customFormat="false" ht="12.75" hidden="false" customHeight="false" outlineLevel="0" collapsed="false">
      <c r="D84" s="187"/>
    </row>
    <row r="85" customFormat="false" ht="12.75" hidden="false" customHeight="false" outlineLevel="0" collapsed="false">
      <c r="G85" s="159"/>
      <c r="J85" s="159"/>
    </row>
    <row r="86" customFormat="false" ht="12.75" hidden="false" customHeight="false" outlineLevel="0" collapsed="false">
      <c r="D86" s="187"/>
      <c r="H86" s="159"/>
    </row>
    <row r="87" customFormat="false" ht="12.75" hidden="false" customHeight="false" outlineLevel="0" collapsed="false">
      <c r="G87" s="159"/>
      <c r="J87" s="159"/>
    </row>
  </sheetData>
  <printOptions headings="false" gridLines="false" gridLinesSet="true" horizontalCentered="true" verticalCentered="false"/>
  <pageMargins left="0.25" right="0.240277777777778" top="0.409722222222222" bottom="0.170138888888889" header="0.511811023622047" footer="0.170138888888889"/>
  <pageSetup paperSize="1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  <rowBreaks count="2" manualBreakCount="2">
    <brk id="56" man="true" max="16383" min="0"/>
    <brk id="61" man="true" max="16383" min="0"/>
  </rowBreaks>
  <colBreaks count="1" manualBreakCount="1">
    <brk id="1" man="true" max="65535" min="0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44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3" activeCellId="0" sqref="B13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73" width="39.85"/>
    <col collapsed="false" customWidth="true" hidden="false" outlineLevel="0" max="2" min="2" style="73" width="15.99"/>
    <col collapsed="false" customWidth="true" hidden="false" outlineLevel="0" max="3" min="3" style="73" width="12.28"/>
    <col collapsed="false" customWidth="true" hidden="false" outlineLevel="0" max="4" min="4" style="73" width="13.28"/>
    <col collapsed="false" customWidth="true" hidden="false" outlineLevel="0" max="22" min="5" style="73" width="10.28"/>
    <col collapsed="false" customWidth="true" hidden="false" outlineLevel="0" max="23" min="23" style="73" width="11.28"/>
    <col collapsed="false" customWidth="false" hidden="false" outlineLevel="0" max="32" min="24" style="73" width="9.14"/>
    <col collapsed="false" customWidth="true" hidden="false" outlineLevel="0" max="33" min="33" style="73" width="11.28"/>
    <col collapsed="false" customWidth="false" hidden="false" outlineLevel="0" max="44" min="34" style="73" width="9.14"/>
    <col collapsed="false" customWidth="true" hidden="false" outlineLevel="0" max="45" min="45" style="73" width="11.28"/>
    <col collapsed="false" customWidth="true" hidden="false" outlineLevel="0" max="46" min="46" style="73" width="9.7"/>
    <col collapsed="false" customWidth="false" hidden="false" outlineLevel="0" max="56" min="47" style="73" width="9.14"/>
    <col collapsed="false" customWidth="true" hidden="false" outlineLevel="0" max="57" min="57" style="73" width="11.28"/>
    <col collapsed="false" customWidth="false" hidden="false" outlineLevel="0" max="257" min="58" style="73" width="9.14"/>
  </cols>
  <sheetData>
    <row r="1" customFormat="false" ht="12.75" hidden="false" customHeight="false" outlineLevel="0" collapsed="false">
      <c r="A1" s="1" t="s">
        <v>217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customFormat="false" ht="12.75" hidden="false" customHeight="false" outlineLevel="0" collapsed="false">
      <c r="A2" s="1" t="str">
        <f aca="false">+assumptions!A2</f>
        <v>Sun Devil Project - San Juan Lateral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customFormat="false" ht="12.75" hidden="false" customHeight="false" outlineLevel="0" collapsed="false">
      <c r="A3" s="24" t="s">
        <v>218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customFormat="false" ht="12.75" hidden="false" customHeight="false" outlineLevel="0" collapsed="false">
      <c r="A4" s="0"/>
      <c r="B4" s="0"/>
      <c r="C4" s="190" t="s">
        <v>219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</row>
    <row r="5" customFormat="false" ht="12.75" hidden="false" customHeight="false" outlineLevel="0" collapsed="false">
      <c r="A5" s="191" t="s">
        <v>220</v>
      </c>
      <c r="B5" s="0"/>
      <c r="C5" s="14" t="n">
        <v>1</v>
      </c>
      <c r="D5" s="14" t="n">
        <v>2</v>
      </c>
      <c r="E5" s="14" t="n">
        <v>3</v>
      </c>
      <c r="F5" s="14" t="n">
        <v>4</v>
      </c>
      <c r="G5" s="14" t="n">
        <v>5</v>
      </c>
      <c r="H5" s="14" t="n">
        <v>6</v>
      </c>
      <c r="I5" s="14" t="n">
        <v>7</v>
      </c>
      <c r="J5" s="14" t="n">
        <v>8</v>
      </c>
      <c r="K5" s="14" t="n">
        <v>9</v>
      </c>
      <c r="L5" s="14" t="n">
        <v>10</v>
      </c>
      <c r="M5" s="14" t="n">
        <v>11</v>
      </c>
      <c r="N5" s="14" t="n">
        <v>12</v>
      </c>
      <c r="O5" s="14" t="n">
        <v>13</v>
      </c>
      <c r="P5" s="14" t="n">
        <v>14</v>
      </c>
      <c r="Q5" s="14" t="n">
        <v>15</v>
      </c>
      <c r="R5" s="14" t="n">
        <v>16</v>
      </c>
      <c r="S5" s="14" t="n">
        <v>17</v>
      </c>
      <c r="T5" s="14" t="n">
        <v>18</v>
      </c>
      <c r="U5" s="14" t="n">
        <v>19</v>
      </c>
      <c r="V5" s="14" t="n">
        <v>20</v>
      </c>
      <c r="W5" s="14" t="s">
        <v>77</v>
      </c>
    </row>
    <row r="6" customFormat="false" ht="12.75" hidden="false" customHeight="false" outlineLevel="0" collapsed="false">
      <c r="A6" s="0"/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</row>
    <row r="7" customFormat="false" ht="12.75" hidden="false" customHeight="false" outlineLevel="0" collapsed="false">
      <c r="A7" s="23" t="s">
        <v>221</v>
      </c>
      <c r="B7" s="0" t="s">
        <v>222</v>
      </c>
      <c r="C7" s="192" t="n">
        <f aca="false">IF(inputs!$B$33="cos",inputs!$B$34,IF(inputs!$B$33="k",Contracts!B60,0))</f>
        <v>500</v>
      </c>
      <c r="D7" s="192" t="n">
        <f aca="false">IF(inputs!$B$33="cos",inputs!$B$34,IF(inputs!$B$33="k",Contracts!C60,0))</f>
        <v>500</v>
      </c>
      <c r="E7" s="192" t="n">
        <f aca="false">IF(inputs!$B$33="cos",inputs!$B$34,IF(inputs!$B$33="k",Contracts!D60,0))</f>
        <v>500</v>
      </c>
      <c r="F7" s="192" t="n">
        <f aca="false">IF(inputs!$B$33="cos",inputs!$B$34,IF(inputs!$B$33="k",Contracts!E60,0))</f>
        <v>500</v>
      </c>
      <c r="G7" s="192" t="n">
        <f aca="false">IF(inputs!$B$33="cos",inputs!$B$34,IF(inputs!$B$33="k",Contracts!F60,0))</f>
        <v>500</v>
      </c>
      <c r="H7" s="192" t="n">
        <f aca="false">IF(inputs!$B$33="cos",inputs!$B$34,IF(inputs!$B$33="k",Contracts!G60,0))</f>
        <v>500</v>
      </c>
      <c r="I7" s="192" t="n">
        <f aca="false">IF(inputs!$B$33="cos",inputs!$B$34,IF(inputs!$B$33="k",Contracts!H60,0))</f>
        <v>500</v>
      </c>
      <c r="J7" s="192" t="n">
        <f aca="false">IF(inputs!$B$33="cos",inputs!$B$34,IF(inputs!$B$33="k",Contracts!I60,0))</f>
        <v>500</v>
      </c>
      <c r="K7" s="192" t="n">
        <f aca="false">IF(inputs!$B$33="cos",inputs!$B$34,IF(inputs!$B$33="k",Contracts!J60,0))</f>
        <v>500</v>
      </c>
      <c r="L7" s="192" t="n">
        <f aca="false">IF(inputs!$B$33="cos",inputs!$B$34,IF(inputs!$B$33="k",Contracts!K60,0))</f>
        <v>500</v>
      </c>
      <c r="M7" s="192" t="n">
        <f aca="false">IF(inputs!$B$33="cos",inputs!$B$34,IF(inputs!$B$33="k",Contracts!L60,0))</f>
        <v>500</v>
      </c>
      <c r="N7" s="192" t="n">
        <f aca="false">IF(inputs!$B$33="cos",inputs!$B$34,IF(inputs!$B$33="k",Contracts!M60,0))</f>
        <v>500</v>
      </c>
      <c r="O7" s="192" t="n">
        <f aca="false">IF(inputs!$B$33="cos",inputs!$B$34,IF(inputs!$B$33="k",Contracts!N60,0))</f>
        <v>500</v>
      </c>
      <c r="P7" s="192" t="n">
        <f aca="false">IF(inputs!$B$33="cos",inputs!$B$34,IF(inputs!$B$33="k",Contracts!O60,0))</f>
        <v>500</v>
      </c>
      <c r="Q7" s="192" t="n">
        <f aca="false">IF(inputs!$B$33="cos",inputs!$B$34,IF(inputs!$B$33="k",Contracts!P60,0))</f>
        <v>500</v>
      </c>
      <c r="R7" s="192" t="n">
        <f aca="false">IF(inputs!$B$33="cos",inputs!$B$34,IF(inputs!$B$33="k",Contracts!Q60,0))</f>
        <v>500</v>
      </c>
      <c r="S7" s="192" t="n">
        <f aca="false">IF(inputs!$B$33="cos",inputs!$B$34,IF(inputs!$B$33="k",Contracts!R60,0))</f>
        <v>500</v>
      </c>
      <c r="T7" s="192" t="n">
        <f aca="false">IF(inputs!$B$33="cos",inputs!$B$34,IF(inputs!$B$33="k",Contracts!S60,0))</f>
        <v>500</v>
      </c>
      <c r="U7" s="192" t="n">
        <f aca="false">IF(inputs!$B$33="cos",inputs!$B$34,IF(inputs!$B$33="k",Contracts!T60,0))</f>
        <v>500</v>
      </c>
      <c r="V7" s="192" t="n">
        <f aca="false">IF(inputs!$B$33="cos",inputs!$B$34,IF(inputs!$B$33="k",Contracts!U60,0))</f>
        <v>500</v>
      </c>
      <c r="W7" s="0"/>
    </row>
    <row r="8" customFormat="false" ht="12.75" hidden="false" customHeight="false" outlineLevel="0" collapsed="false">
      <c r="A8" s="0"/>
      <c r="B8" s="0" t="s">
        <v>223</v>
      </c>
      <c r="C8" s="193" t="n">
        <f aca="false">+DCF!D27+C9</f>
        <v>0.282563878126964</v>
      </c>
      <c r="D8" s="193" t="n">
        <f aca="false">+DCF!E27+D9</f>
        <v>0.27592387500256</v>
      </c>
      <c r="E8" s="193" t="n">
        <f aca="false">+DCF!F27+E9</f>
        <v>0.267627350008207</v>
      </c>
      <c r="F8" s="193" t="n">
        <f aca="false">+DCF!G27+F9</f>
        <v>0.259828099295013</v>
      </c>
      <c r="G8" s="193" t="n">
        <f aca="false">+DCF!H27+G9</f>
        <v>0.252482600425837</v>
      </c>
      <c r="H8" s="193" t="n">
        <f aca="false">+DCF!I27+H9</f>
        <v>0.245552894145905</v>
      </c>
      <c r="I8" s="193" t="n">
        <f aca="false">+DCF!J27+I9</f>
        <v>0.238834863709291</v>
      </c>
      <c r="J8" s="193" t="n">
        <f aca="false">+DCF!K27+J9</f>
        <v>0.232146575199548</v>
      </c>
      <c r="K8" s="193" t="n">
        <f aca="false">+DCF!L27+K9</f>
        <v>0.225483381474903</v>
      </c>
      <c r="L8" s="193" t="n">
        <f aca="false">+DCF!M27+L9</f>
        <v>0.218857280360056</v>
      </c>
      <c r="M8" s="193" t="n">
        <f aca="false">+DCF!N27+M9</f>
        <v>0.212258139652154</v>
      </c>
      <c r="N8" s="193" t="n">
        <f aca="false">+DCF!O27+N9</f>
        <v>0.205698013144553</v>
      </c>
      <c r="O8" s="193" t="n">
        <f aca="false">+DCF!P27+O9</f>
        <v>0.199166826282114</v>
      </c>
      <c r="P8" s="193" t="n">
        <f aca="false">+DCF!Q27+P9</f>
        <v>0.192676692235339</v>
      </c>
      <c r="Q8" s="193" t="n">
        <f aca="false">+DCF!R27+Q9</f>
        <v>0.187857259883418</v>
      </c>
      <c r="R8" s="193" t="n">
        <f aca="false">+DCF!S27+R9</f>
        <v>0.184709626590907</v>
      </c>
      <c r="S8" s="193" t="n">
        <f aca="false">+DCF!T27+S9</f>
        <v>0.181600799767014</v>
      </c>
      <c r="T8" s="193" t="n">
        <f aca="false">+DCF!U27+T9</f>
        <v>0.178531943605797</v>
      </c>
      <c r="U8" s="193" t="n">
        <f aca="false">+DCF!V27+U9</f>
        <v>0.175504257227137</v>
      </c>
      <c r="V8" s="193" t="n">
        <f aca="false">+DCF!W27+V9</f>
        <v>0.17251897572451</v>
      </c>
      <c r="W8" s="62"/>
      <c r="X8" s="194"/>
      <c r="Y8" s="194"/>
      <c r="Z8" s="194"/>
      <c r="AA8" s="194"/>
      <c r="AB8" s="194"/>
    </row>
    <row r="9" customFormat="false" ht="12.75" hidden="false" customHeight="false" outlineLevel="0" collapsed="false">
      <c r="A9" s="0"/>
      <c r="B9" s="0" t="s">
        <v>224</v>
      </c>
      <c r="C9" s="193" t="n">
        <v>0.0467285129653529</v>
      </c>
      <c r="D9" s="193" t="n">
        <f aca="false">+C9</f>
        <v>0.0467285129653529</v>
      </c>
      <c r="E9" s="193" t="n">
        <f aca="false">+D9</f>
        <v>0.0467285129653529</v>
      </c>
      <c r="F9" s="193" t="n">
        <f aca="false">+E9</f>
        <v>0.0467285129653529</v>
      </c>
      <c r="G9" s="193" t="n">
        <f aca="false">+F9</f>
        <v>0.0467285129653529</v>
      </c>
      <c r="H9" s="193" t="n">
        <f aca="false">+G9</f>
        <v>0.0467285129653529</v>
      </c>
      <c r="I9" s="193" t="n">
        <f aca="false">+H9</f>
        <v>0.0467285129653529</v>
      </c>
      <c r="J9" s="193" t="n">
        <f aca="false">+I9</f>
        <v>0.0467285129653529</v>
      </c>
      <c r="K9" s="193" t="n">
        <f aca="false">+J9</f>
        <v>0.0467285129653529</v>
      </c>
      <c r="L9" s="193" t="n">
        <f aca="false">+K9</f>
        <v>0.0467285129653529</v>
      </c>
      <c r="M9" s="193" t="n">
        <f aca="false">+L9</f>
        <v>0.0467285129653529</v>
      </c>
      <c r="N9" s="193" t="n">
        <f aca="false">+M9</f>
        <v>0.0467285129653529</v>
      </c>
      <c r="O9" s="193" t="n">
        <f aca="false">+N9</f>
        <v>0.0467285129653529</v>
      </c>
      <c r="P9" s="193" t="n">
        <f aca="false">+O9</f>
        <v>0.0467285129653529</v>
      </c>
      <c r="Q9" s="193" t="n">
        <f aca="false">+P9</f>
        <v>0.0467285129653529</v>
      </c>
      <c r="R9" s="193" t="n">
        <f aca="false">+Q9</f>
        <v>0.0467285129653529</v>
      </c>
      <c r="S9" s="193" t="n">
        <f aca="false">+R9</f>
        <v>0.0467285129653529</v>
      </c>
      <c r="T9" s="193" t="n">
        <f aca="false">+S9</f>
        <v>0.0467285129653529</v>
      </c>
      <c r="U9" s="193" t="n">
        <f aca="false">+T9</f>
        <v>0.0467285129653529</v>
      </c>
      <c r="V9" s="193" t="n">
        <f aca="false">+U9</f>
        <v>0.0467285129653529</v>
      </c>
      <c r="W9" s="62"/>
      <c r="X9" s="194"/>
      <c r="Y9" s="194"/>
      <c r="Z9" s="194"/>
      <c r="AA9" s="194"/>
      <c r="AB9" s="194"/>
    </row>
    <row r="10" customFormat="false" ht="12.75" hidden="false" customHeight="false" outlineLevel="0" collapsed="false">
      <c r="A10" s="0"/>
      <c r="B10" s="0" t="s">
        <v>225</v>
      </c>
      <c r="C10" s="195" t="n">
        <f aca="false">+DCF!D29</f>
        <v>1</v>
      </c>
      <c r="D10" s="195" t="n">
        <f aca="false">+DCF!E29</f>
        <v>1</v>
      </c>
      <c r="E10" s="195" t="n">
        <f aca="false">+DCF!F29</f>
        <v>1</v>
      </c>
      <c r="F10" s="195" t="n">
        <f aca="false">+DCF!G29</f>
        <v>1</v>
      </c>
      <c r="G10" s="195" t="n">
        <f aca="false">+DCF!H29</f>
        <v>1</v>
      </c>
      <c r="H10" s="195" t="n">
        <f aca="false">+DCF!I29</f>
        <v>1</v>
      </c>
      <c r="I10" s="195" t="n">
        <f aca="false">+DCF!J29</f>
        <v>1</v>
      </c>
      <c r="J10" s="195" t="n">
        <f aca="false">+DCF!K29</f>
        <v>1</v>
      </c>
      <c r="K10" s="195" t="n">
        <f aca="false">+DCF!L29</f>
        <v>1</v>
      </c>
      <c r="L10" s="195" t="n">
        <f aca="false">+DCF!M29</f>
        <v>1</v>
      </c>
      <c r="M10" s="195" t="n">
        <f aca="false">+DCF!N29</f>
        <v>1</v>
      </c>
      <c r="N10" s="195" t="n">
        <f aca="false">+DCF!O29</f>
        <v>1</v>
      </c>
      <c r="O10" s="195" t="n">
        <f aca="false">+DCF!P29</f>
        <v>1</v>
      </c>
      <c r="P10" s="195" t="n">
        <f aca="false">+DCF!Q29</f>
        <v>1</v>
      </c>
      <c r="Q10" s="195" t="n">
        <f aca="false">+DCF!R29</f>
        <v>1</v>
      </c>
      <c r="R10" s="195" t="n">
        <f aca="false">+DCF!S29</f>
        <v>1</v>
      </c>
      <c r="S10" s="195" t="n">
        <f aca="false">+DCF!T29</f>
        <v>1</v>
      </c>
      <c r="T10" s="195" t="n">
        <f aca="false">+DCF!U29</f>
        <v>1</v>
      </c>
      <c r="U10" s="195" t="n">
        <f aca="false">+DCF!V29</f>
        <v>1</v>
      </c>
      <c r="V10" s="195" t="n">
        <f aca="false">+DCF!W29</f>
        <v>1</v>
      </c>
      <c r="W10" s="62"/>
      <c r="X10" s="194"/>
      <c r="Y10" s="194"/>
      <c r="Z10" s="194"/>
      <c r="AA10" s="194"/>
      <c r="AB10" s="194"/>
    </row>
    <row r="11" customFormat="false" ht="12.75" hidden="false" customHeight="false" outlineLevel="0" collapsed="false">
      <c r="A11" s="0"/>
      <c r="B11" s="0" t="s">
        <v>226</v>
      </c>
      <c r="C11" s="61" t="n">
        <f aca="false">+C7*C8*C10*SUM(Contracts!F5:Q5)</f>
        <v>51709.1896972345</v>
      </c>
      <c r="D11" s="61" t="n">
        <f aca="false">+D7*D8*D10*SUM(Contracts!R5:AC5)</f>
        <v>50356.1071879673</v>
      </c>
      <c r="E11" s="61" t="n">
        <f aca="false">+E7*E8*E10*SUM(Contracts!AD5:AO5)</f>
        <v>48841.9913764978</v>
      </c>
      <c r="F11" s="61" t="n">
        <f aca="false">+F7*F8*F10*SUM(Contracts!AP5:BA5)</f>
        <v>47418.6281213399</v>
      </c>
      <c r="G11" s="61" t="n">
        <f aca="false">+G7*G8*G10*SUM(Contracts!BB5:BM5)</f>
        <v>46204.3158779283</v>
      </c>
      <c r="H11" s="61" t="n">
        <f aca="false">+H7*H8*H10*SUM(Contracts!BN5:BY5)</f>
        <v>44813.4031816277</v>
      </c>
      <c r="I11" s="61" t="n">
        <f aca="false">+I7*I8*I10*SUM(Contracts!BZ5:CK5)</f>
        <v>43587.3626269455</v>
      </c>
      <c r="J11" s="61" t="n">
        <f aca="false">+J7*J8*J10*SUM(Contracts!CL5:CW5)</f>
        <v>42366.7499739175</v>
      </c>
      <c r="K11" s="61" t="n">
        <f aca="false">+K7*K8*K10*SUM(Contracts!CX5:DI5)</f>
        <v>41263.4588099072</v>
      </c>
      <c r="L11" s="61" t="n">
        <f aca="false">+L7*L8*L10*SUM(Contracts!DJ5:DU5)</f>
        <v>39941.4536657103</v>
      </c>
      <c r="M11" s="61" t="n">
        <f aca="false">+M7*M8*M10*SUM(Contracts!DV5:EG5)</f>
        <v>38737.1104865181</v>
      </c>
      <c r="N11" s="61" t="n">
        <f aca="false">+N7*N8*N10*SUM(Contracts!EH5:ES5)</f>
        <v>37539.8873988809</v>
      </c>
      <c r="O11" s="61" t="n">
        <f aca="false">+O7*O8*O10*SUM(Contracts!ET5:FE5)</f>
        <v>36447.5292096268</v>
      </c>
      <c r="P11" s="61" t="n">
        <f aca="false">+P7*P8*P10*SUM(Contracts!FF5:FQ5)</f>
        <v>35163.4963329494</v>
      </c>
      <c r="Q11" s="61" t="n">
        <f aca="false">+Q7*Q8*Q10*SUM(Contracts!FR5:GC5)</f>
        <v>34283.9499287238</v>
      </c>
      <c r="R11" s="61" t="n">
        <f aca="false">+R7*R8*R10*SUM(Contracts!GD5:GO5)</f>
        <v>33709.5068528406</v>
      </c>
      <c r="S11" s="61" t="n">
        <f aca="false">+S7*S8*S10*SUM(Contracts!BN5:BY5)</f>
        <v>33142.1459574801</v>
      </c>
      <c r="T11" s="61" t="n">
        <f aca="false">+T7*T8*T10*SUM(Contracts!BO5:BZ5)</f>
        <v>32582.079708058</v>
      </c>
      <c r="U11" s="61" t="n">
        <f aca="false">+U7*U8*U10*SUM(Contracts!BP5:CA5)</f>
        <v>32029.5269439525</v>
      </c>
      <c r="V11" s="61" t="n">
        <f aca="false">+V7*V8*V10*SUM(Contracts!BQ5:CB5)</f>
        <v>31484.7130697231</v>
      </c>
      <c r="W11" s="61" t="n">
        <f aca="false">SUM(C11:V11)</f>
        <v>801622.606407829</v>
      </c>
      <c r="X11" s="194"/>
      <c r="Y11" s="194"/>
      <c r="Z11" s="194"/>
      <c r="AA11" s="194"/>
      <c r="AB11" s="194"/>
    </row>
    <row r="12" customFormat="false" ht="12.75" hidden="false" customHeight="false" outlineLevel="0" collapsed="false">
      <c r="A12" s="0" t="s">
        <v>227</v>
      </c>
      <c r="B12" s="196" t="n">
        <v>0</v>
      </c>
      <c r="C12" s="0" t="n">
        <f aca="false">+C7*$B12*assumptions!C$36*DCF!D$29</f>
        <v>0</v>
      </c>
      <c r="D12" s="0" t="n">
        <f aca="false">+D7*$B12*assumptions!D$36*DCF!E$29</f>
        <v>0</v>
      </c>
      <c r="E12" s="0" t="n">
        <f aca="false">+E7*$B12*assumptions!E$36*DCF!F$29</f>
        <v>0</v>
      </c>
      <c r="F12" s="0" t="n">
        <f aca="false">+F7*$B12*assumptions!F$36*DCF!G$29</f>
        <v>0</v>
      </c>
      <c r="G12" s="0" t="n">
        <f aca="false">+G7*$B12*assumptions!G$36*DCF!H$29</f>
        <v>0</v>
      </c>
      <c r="H12" s="0" t="n">
        <f aca="false">+H7*$B12*assumptions!H$36*DCF!I$29</f>
        <v>0</v>
      </c>
      <c r="I12" s="0" t="n">
        <f aca="false">+I7*$B12*assumptions!I$36*DCF!J$29</f>
        <v>0</v>
      </c>
      <c r="J12" s="0" t="n">
        <f aca="false">+J7*$B12*assumptions!J$36*DCF!K$29</f>
        <v>0</v>
      </c>
      <c r="K12" s="0" t="n">
        <f aca="false">+K7*$B12*assumptions!K$36*DCF!L$29</f>
        <v>0</v>
      </c>
      <c r="L12" s="0" t="n">
        <f aca="false">+L7*$B12*assumptions!L$36*DCF!M$29</f>
        <v>0</v>
      </c>
      <c r="M12" s="0" t="n">
        <f aca="false">+M7*$B12*assumptions!M$36*DCF!N$29</f>
        <v>0</v>
      </c>
      <c r="N12" s="0" t="n">
        <f aca="false">+N7*$B12*assumptions!N$36*DCF!O$29</f>
        <v>0</v>
      </c>
      <c r="O12" s="0" t="n">
        <f aca="false">+O7*$B12*assumptions!O$36*DCF!P$29</f>
        <v>0</v>
      </c>
      <c r="P12" s="0" t="n">
        <f aca="false">+P7*$B12*assumptions!P$36*DCF!Q$29</f>
        <v>0</v>
      </c>
      <c r="Q12" s="0" t="n">
        <f aca="false">+Q7*$B12*assumptions!Q$36*DCF!R$29</f>
        <v>0</v>
      </c>
      <c r="R12" s="0" t="n">
        <f aca="false">+R7*$B12*assumptions!R$36*DCF!S$29</f>
        <v>0</v>
      </c>
      <c r="S12" s="0" t="n">
        <f aca="false">+S7*$B12*assumptions!S$36*DCF!T$29</f>
        <v>0</v>
      </c>
      <c r="T12" s="0" t="n">
        <f aca="false">+T7*$B12*assumptions!T$36*DCF!U$29</f>
        <v>0</v>
      </c>
      <c r="U12" s="0" t="n">
        <f aca="false">+U7*$B12*assumptions!U$36*DCF!V$29</f>
        <v>0</v>
      </c>
      <c r="V12" s="0" t="n">
        <f aca="false">+V7*$B12*assumptions!V$36*DCF!W$29</f>
        <v>0</v>
      </c>
      <c r="W12" s="61" t="n">
        <f aca="false">SUM(C12:V12)</f>
        <v>0</v>
      </c>
    </row>
    <row r="13" customFormat="false" ht="12.75" hidden="false" customHeight="false" outlineLevel="0" collapsed="false">
      <c r="A13" s="0"/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61"/>
    </row>
    <row r="14" customFormat="false" ht="12.75" hidden="false" customHeight="false" outlineLevel="0" collapsed="false">
      <c r="A14" s="23" t="s">
        <v>228</v>
      </c>
      <c r="B14" s="0" t="s">
        <v>222</v>
      </c>
      <c r="C14" s="197" t="n">
        <v>0</v>
      </c>
      <c r="D14" s="197" t="n">
        <f aca="false">+C14</f>
        <v>0</v>
      </c>
      <c r="E14" s="197" t="n">
        <f aca="false">+D14</f>
        <v>0</v>
      </c>
      <c r="F14" s="197" t="n">
        <f aca="false">+E14</f>
        <v>0</v>
      </c>
      <c r="G14" s="197" t="n">
        <f aca="false">+F14</f>
        <v>0</v>
      </c>
      <c r="H14" s="197" t="n">
        <f aca="false">+G14</f>
        <v>0</v>
      </c>
      <c r="I14" s="197" t="n">
        <f aca="false">+H14</f>
        <v>0</v>
      </c>
      <c r="J14" s="197" t="n">
        <f aca="false">+I14</f>
        <v>0</v>
      </c>
      <c r="K14" s="197" t="n">
        <f aca="false">+J14</f>
        <v>0</v>
      </c>
      <c r="L14" s="197" t="n">
        <f aca="false">+K14</f>
        <v>0</v>
      </c>
      <c r="M14" s="197" t="n">
        <f aca="false">+L14</f>
        <v>0</v>
      </c>
      <c r="N14" s="197" t="n">
        <f aca="false">+M14</f>
        <v>0</v>
      </c>
      <c r="O14" s="197" t="n">
        <f aca="false">+N14</f>
        <v>0</v>
      </c>
      <c r="P14" s="197" t="n">
        <f aca="false">+O14</f>
        <v>0</v>
      </c>
      <c r="Q14" s="197" t="n">
        <f aca="false">+P14</f>
        <v>0</v>
      </c>
      <c r="R14" s="197"/>
      <c r="S14" s="197"/>
      <c r="T14" s="197"/>
      <c r="U14" s="197"/>
      <c r="V14" s="197"/>
      <c r="W14" s="61"/>
    </row>
    <row r="15" customFormat="false" ht="12.75" hidden="false" customHeight="false" outlineLevel="0" collapsed="false">
      <c r="A15" s="0"/>
      <c r="B15" s="0" t="s">
        <v>229</v>
      </c>
      <c r="C15" s="62" t="n">
        <v>0</v>
      </c>
      <c r="D15" s="62" t="n">
        <f aca="false">+C15</f>
        <v>0</v>
      </c>
      <c r="E15" s="62" t="n">
        <f aca="false">+D15</f>
        <v>0</v>
      </c>
      <c r="F15" s="62" t="n">
        <f aca="false">+E15</f>
        <v>0</v>
      </c>
      <c r="G15" s="62" t="n">
        <f aca="false">+F15</f>
        <v>0</v>
      </c>
      <c r="H15" s="62" t="n">
        <f aca="false">+G15</f>
        <v>0</v>
      </c>
      <c r="I15" s="62" t="n">
        <f aca="false">+H15</f>
        <v>0</v>
      </c>
      <c r="J15" s="62" t="n">
        <f aca="false">+I15</f>
        <v>0</v>
      </c>
      <c r="K15" s="62" t="n">
        <f aca="false">+J15</f>
        <v>0</v>
      </c>
      <c r="L15" s="62" t="n">
        <f aca="false">+K15</f>
        <v>0</v>
      </c>
      <c r="M15" s="62" t="n">
        <f aca="false">+L15</f>
        <v>0</v>
      </c>
      <c r="N15" s="62" t="n">
        <f aca="false">+M15</f>
        <v>0</v>
      </c>
      <c r="O15" s="62" t="n">
        <f aca="false">+N15</f>
        <v>0</v>
      </c>
      <c r="P15" s="62" t="n">
        <f aca="false">+O15</f>
        <v>0</v>
      </c>
      <c r="Q15" s="62" t="n">
        <f aca="false">+P15</f>
        <v>0</v>
      </c>
      <c r="R15" s="62"/>
      <c r="S15" s="62"/>
      <c r="T15" s="62"/>
      <c r="U15" s="62"/>
      <c r="V15" s="62"/>
      <c r="W15" s="61"/>
    </row>
    <row r="16" customFormat="false" ht="12.75" hidden="false" customHeight="false" outlineLevel="0" collapsed="false">
      <c r="A16" s="0"/>
      <c r="B16" s="0" t="s">
        <v>225</v>
      </c>
      <c r="C16" s="195" t="n">
        <f aca="false">+DCF!D29</f>
        <v>1</v>
      </c>
      <c r="D16" s="195" t="n">
        <f aca="false">+DCF!E29</f>
        <v>1</v>
      </c>
      <c r="E16" s="195" t="n">
        <f aca="false">+DCF!F29</f>
        <v>1</v>
      </c>
      <c r="F16" s="195" t="n">
        <f aca="false">+DCF!G29</f>
        <v>1</v>
      </c>
      <c r="G16" s="195" t="n">
        <f aca="false">+DCF!H29</f>
        <v>1</v>
      </c>
      <c r="H16" s="195" t="n">
        <f aca="false">+DCF!I29</f>
        <v>1</v>
      </c>
      <c r="I16" s="195" t="n">
        <f aca="false">+DCF!J29</f>
        <v>1</v>
      </c>
      <c r="J16" s="195" t="n">
        <f aca="false">+DCF!K29</f>
        <v>1</v>
      </c>
      <c r="K16" s="195" t="n">
        <f aca="false">+DCF!L29</f>
        <v>1</v>
      </c>
      <c r="L16" s="195" t="n">
        <f aca="false">+DCF!M29</f>
        <v>1</v>
      </c>
      <c r="M16" s="195" t="n">
        <f aca="false">+DCF!N29</f>
        <v>1</v>
      </c>
      <c r="N16" s="195" t="n">
        <f aca="false">+DCF!O29</f>
        <v>1</v>
      </c>
      <c r="O16" s="195" t="n">
        <f aca="false">+DCF!P29</f>
        <v>1</v>
      </c>
      <c r="P16" s="195" t="n">
        <f aca="false">+DCF!Q29</f>
        <v>1</v>
      </c>
      <c r="Q16" s="195" t="n">
        <f aca="false">+DCF!R29</f>
        <v>1</v>
      </c>
      <c r="R16" s="195" t="n">
        <f aca="false">+DCF!S29</f>
        <v>1</v>
      </c>
      <c r="S16" s="195" t="n">
        <f aca="false">+DCF!T29</f>
        <v>1</v>
      </c>
      <c r="T16" s="195" t="n">
        <f aca="false">+DCF!U29</f>
        <v>1</v>
      </c>
      <c r="U16" s="195" t="n">
        <f aca="false">+DCF!V29</f>
        <v>1</v>
      </c>
      <c r="V16" s="195" t="n">
        <f aca="false">+DCF!W29</f>
        <v>1</v>
      </c>
      <c r="W16" s="61" t="n">
        <f aca="false">SUM(C16:V16)</f>
        <v>20</v>
      </c>
    </row>
    <row r="17" customFormat="false" ht="12.75" hidden="false" customHeight="false" outlineLevel="0" collapsed="false">
      <c r="A17" s="0"/>
      <c r="B17" s="0" t="s">
        <v>226</v>
      </c>
      <c r="C17" s="61" t="n">
        <f aca="false">C14*365*C15*C16</f>
        <v>0</v>
      </c>
      <c r="D17" s="61" t="n">
        <f aca="false">D14*365*D15*D16</f>
        <v>0</v>
      </c>
      <c r="E17" s="61" t="n">
        <f aca="false">E14*365*E15*E16</f>
        <v>0</v>
      </c>
      <c r="F17" s="61" t="n">
        <f aca="false">F14*365*F15*F16</f>
        <v>0</v>
      </c>
      <c r="G17" s="61" t="n">
        <f aca="false">G14*365*G15*G16</f>
        <v>0</v>
      </c>
      <c r="H17" s="61" t="n">
        <f aca="false">H14*365*H15*H16</f>
        <v>0</v>
      </c>
      <c r="I17" s="61" t="n">
        <f aca="false">I14*365*I15*I16</f>
        <v>0</v>
      </c>
      <c r="J17" s="61" t="n">
        <f aca="false">J14*365*J15*J16</f>
        <v>0</v>
      </c>
      <c r="K17" s="61" t="n">
        <f aca="false">K14*365*K15*K16</f>
        <v>0</v>
      </c>
      <c r="L17" s="61" t="n">
        <f aca="false">L14*365*L15*L16</f>
        <v>0</v>
      </c>
      <c r="M17" s="61" t="n">
        <f aca="false">M14*365*M15*M16</f>
        <v>0</v>
      </c>
      <c r="N17" s="61" t="n">
        <f aca="false">N14*365*N15*N16</f>
        <v>0</v>
      </c>
      <c r="O17" s="61" t="n">
        <f aca="false">O14*365*O15*O16</f>
        <v>0</v>
      </c>
      <c r="P17" s="61" t="n">
        <f aca="false">P14*365*P15*P16</f>
        <v>0</v>
      </c>
      <c r="Q17" s="61" t="n">
        <f aca="false">Q14*365*Q15*Q16</f>
        <v>0</v>
      </c>
      <c r="R17" s="61" t="n">
        <f aca="false">R14*365*R15*R16</f>
        <v>0</v>
      </c>
      <c r="S17" s="61" t="n">
        <f aca="false">S14*365*S15*S16</f>
        <v>0</v>
      </c>
      <c r="T17" s="61" t="n">
        <f aca="false">T14*365*T15*T16</f>
        <v>0</v>
      </c>
      <c r="U17" s="61" t="n">
        <f aca="false">U14*365*U15*U16</f>
        <v>0</v>
      </c>
      <c r="V17" s="61" t="n">
        <f aca="false">V14*365*V15*V16</f>
        <v>0</v>
      </c>
      <c r="W17" s="61" t="n">
        <f aca="false">SUM(C17:V17)</f>
        <v>0</v>
      </c>
    </row>
    <row r="18" customFormat="false" ht="12.75" hidden="false" customHeight="false" outlineLevel="0" collapsed="false">
      <c r="A18" s="0" t="s">
        <v>227</v>
      </c>
      <c r="B18" s="198" t="n">
        <v>0</v>
      </c>
      <c r="C18" s="0" t="n">
        <f aca="false">+C14*$B18*assumptions!C$36*DCF!D$29</f>
        <v>0</v>
      </c>
      <c r="D18" s="0" t="n">
        <f aca="false">+D14*$B18*assumptions!D$36*DCF!E$29</f>
        <v>0</v>
      </c>
      <c r="E18" s="0" t="n">
        <f aca="false">+E14*$B18*assumptions!E$36*DCF!F$29</f>
        <v>0</v>
      </c>
      <c r="F18" s="0" t="n">
        <f aca="false">+F14*$B18*assumptions!F$36*DCF!G$29</f>
        <v>0</v>
      </c>
      <c r="G18" s="0" t="n">
        <f aca="false">+G14*$B18*assumptions!G$36*DCF!H$29</f>
        <v>0</v>
      </c>
      <c r="H18" s="0" t="n">
        <f aca="false">+H14*$B18*assumptions!H$36*DCF!I$29</f>
        <v>0</v>
      </c>
      <c r="I18" s="0" t="n">
        <f aca="false">+I14*$B18*assumptions!I$36*DCF!J$29</f>
        <v>0</v>
      </c>
      <c r="J18" s="0" t="n">
        <f aca="false">+J14*$B18*assumptions!J$36*DCF!K$29</f>
        <v>0</v>
      </c>
      <c r="K18" s="0" t="n">
        <f aca="false">+K14*$B18*assumptions!K$36*DCF!L$29</f>
        <v>0</v>
      </c>
      <c r="L18" s="0" t="n">
        <f aca="false">+L14*$B18*assumptions!L$36*DCF!M$29</f>
        <v>0</v>
      </c>
      <c r="M18" s="0" t="n">
        <f aca="false">+M14*$B18*assumptions!M$36*DCF!N$29</f>
        <v>0</v>
      </c>
      <c r="N18" s="0" t="n">
        <f aca="false">+N14*$B18*assumptions!N$36*DCF!O$29</f>
        <v>0</v>
      </c>
      <c r="O18" s="0" t="n">
        <f aca="false">+O14*$B18*assumptions!O$36*DCF!P$29</f>
        <v>0</v>
      </c>
      <c r="P18" s="0" t="n">
        <f aca="false">+P14*$B18*assumptions!P$36*DCF!Q$29</f>
        <v>0</v>
      </c>
      <c r="Q18" s="0" t="n">
        <f aca="false">+Q14*$B18*assumptions!Q$36*DCF!R$29</f>
        <v>0</v>
      </c>
      <c r="R18" s="0" t="n">
        <f aca="false">+R14*$B18*assumptions!R$36*DCF!S$29</f>
        <v>0</v>
      </c>
      <c r="S18" s="0" t="n">
        <f aca="false">+S14*$B18*assumptions!S$36*DCF!T$29</f>
        <v>0</v>
      </c>
      <c r="T18" s="0" t="n">
        <f aca="false">+T14*$B18*assumptions!T$36*DCF!U$29</f>
        <v>0</v>
      </c>
      <c r="U18" s="0" t="n">
        <f aca="false">+U14*$B18*assumptions!U$36*DCF!V$29</f>
        <v>0</v>
      </c>
      <c r="V18" s="0" t="n">
        <f aca="false">+V14*$B18*assumptions!V$36*DCF!W$29</f>
        <v>0</v>
      </c>
      <c r="W18" s="61" t="n">
        <f aca="false">SUM(C18:V18)</f>
        <v>0</v>
      </c>
    </row>
    <row r="19" customFormat="false" ht="12.75" hidden="false" customHeight="false" outlineLevel="0" collapsed="false">
      <c r="A19" s="0"/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61"/>
    </row>
    <row r="20" customFormat="false" ht="12.75" hidden="false" customHeight="false" outlineLevel="0" collapsed="false">
      <c r="A20" s="23" t="s">
        <v>230</v>
      </c>
      <c r="B20" s="0" t="s">
        <v>222</v>
      </c>
      <c r="C20" s="0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61"/>
    </row>
    <row r="21" customFormat="false" ht="12.75" hidden="false" customHeight="false" outlineLevel="0" collapsed="false">
      <c r="A21" s="0"/>
      <c r="B21" s="0" t="s">
        <v>229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1"/>
    </row>
    <row r="22" customFormat="false" ht="12.75" hidden="false" customHeight="false" outlineLevel="0" collapsed="false">
      <c r="A22" s="0"/>
      <c r="B22" s="0" t="s">
        <v>225</v>
      </c>
      <c r="C22" s="195" t="n">
        <f aca="false">+DCF!D29</f>
        <v>1</v>
      </c>
      <c r="D22" s="195" t="n">
        <f aca="false">+DCF!E29</f>
        <v>1</v>
      </c>
      <c r="E22" s="195" t="n">
        <f aca="false">+DCF!F29</f>
        <v>1</v>
      </c>
      <c r="F22" s="195" t="n">
        <f aca="false">+DCF!G29</f>
        <v>1</v>
      </c>
      <c r="G22" s="195" t="n">
        <f aca="false">+DCF!H29</f>
        <v>1</v>
      </c>
      <c r="H22" s="195" t="n">
        <f aca="false">+DCF!I29</f>
        <v>1</v>
      </c>
      <c r="I22" s="195" t="n">
        <f aca="false">+DCF!J29</f>
        <v>1</v>
      </c>
      <c r="J22" s="195" t="n">
        <f aca="false">+DCF!K29</f>
        <v>1</v>
      </c>
      <c r="K22" s="195" t="n">
        <f aca="false">+DCF!L29</f>
        <v>1</v>
      </c>
      <c r="L22" s="195" t="n">
        <f aca="false">+DCF!M29</f>
        <v>1</v>
      </c>
      <c r="M22" s="195" t="n">
        <f aca="false">+DCF!N29</f>
        <v>1</v>
      </c>
      <c r="N22" s="195" t="n">
        <f aca="false">+DCF!O29</f>
        <v>1</v>
      </c>
      <c r="O22" s="195" t="n">
        <f aca="false">+DCF!P29</f>
        <v>1</v>
      </c>
      <c r="P22" s="195" t="n">
        <f aca="false">+DCF!Q29</f>
        <v>1</v>
      </c>
      <c r="Q22" s="195" t="n">
        <f aca="false">+DCF!R29</f>
        <v>1</v>
      </c>
      <c r="R22" s="195" t="n">
        <f aca="false">+DCF!S29</f>
        <v>1</v>
      </c>
      <c r="S22" s="195" t="n">
        <f aca="false">+DCF!T29</f>
        <v>1</v>
      </c>
      <c r="T22" s="195" t="n">
        <f aca="false">+DCF!U29</f>
        <v>1</v>
      </c>
      <c r="U22" s="195" t="n">
        <f aca="false">+DCF!V29</f>
        <v>1</v>
      </c>
      <c r="V22" s="195" t="n">
        <f aca="false">+DCF!W29</f>
        <v>1</v>
      </c>
      <c r="W22" s="61" t="n">
        <f aca="false">SUM(C22:V22)</f>
        <v>20</v>
      </c>
    </row>
    <row r="23" customFormat="false" ht="12.75" hidden="false" customHeight="false" outlineLevel="0" collapsed="false">
      <c r="A23" s="0"/>
      <c r="B23" s="0" t="s">
        <v>226</v>
      </c>
      <c r="C23" s="61" t="n">
        <f aca="false">C20*365*C21*C22</f>
        <v>0</v>
      </c>
      <c r="D23" s="61" t="n">
        <f aca="false">D20*365*D21*D22</f>
        <v>0</v>
      </c>
      <c r="E23" s="61" t="n">
        <f aca="false">E20*365*E21*E22</f>
        <v>0</v>
      </c>
      <c r="F23" s="61" t="n">
        <f aca="false">F20*365*F21*F22</f>
        <v>0</v>
      </c>
      <c r="G23" s="61" t="n">
        <f aca="false">G20*365*G21*G22</f>
        <v>0</v>
      </c>
      <c r="H23" s="61" t="n">
        <f aca="false">H20*365*H21*H22</f>
        <v>0</v>
      </c>
      <c r="I23" s="61" t="n">
        <f aca="false">I20*365*I21*I22</f>
        <v>0</v>
      </c>
      <c r="J23" s="61" t="n">
        <f aca="false">J20*365*J21*J22</f>
        <v>0</v>
      </c>
      <c r="K23" s="61" t="n">
        <f aca="false">K20*365*K21*K22</f>
        <v>0</v>
      </c>
      <c r="L23" s="61" t="n">
        <f aca="false">L20*365*L21*L22</f>
        <v>0</v>
      </c>
      <c r="M23" s="61" t="n">
        <f aca="false">M20*365*M21*M22</f>
        <v>0</v>
      </c>
      <c r="N23" s="61" t="n">
        <f aca="false">N20*365*N21*N22</f>
        <v>0</v>
      </c>
      <c r="O23" s="61" t="n">
        <f aca="false">O20*365*O21*O22</f>
        <v>0</v>
      </c>
      <c r="P23" s="61" t="n">
        <f aca="false">P20*365*P21*P22</f>
        <v>0</v>
      </c>
      <c r="Q23" s="61" t="n">
        <f aca="false">Q20*365*Q21*Q22</f>
        <v>0</v>
      </c>
      <c r="R23" s="61" t="n">
        <f aca="false">R20*365*R21*R22</f>
        <v>0</v>
      </c>
      <c r="S23" s="61" t="n">
        <f aca="false">S20*365*S21*S22</f>
        <v>0</v>
      </c>
      <c r="T23" s="61" t="n">
        <f aca="false">T20*365*T21*T22</f>
        <v>0</v>
      </c>
      <c r="U23" s="61" t="n">
        <f aca="false">U20*365*U21*U22</f>
        <v>0</v>
      </c>
      <c r="V23" s="61" t="n">
        <f aca="false">V20*365*V21*V22</f>
        <v>0</v>
      </c>
      <c r="W23" s="61" t="n">
        <f aca="false">SUM(C23:V23)</f>
        <v>0</v>
      </c>
    </row>
    <row r="24" customFormat="false" ht="12.75" hidden="false" customHeight="false" outlineLevel="0" collapsed="false">
      <c r="A24" s="0" t="s">
        <v>227</v>
      </c>
      <c r="B24" s="198" t="n">
        <v>0</v>
      </c>
      <c r="C24" s="0" t="n">
        <f aca="false">+C20*$B24*assumptions!C$36*DCF!D$29</f>
        <v>0</v>
      </c>
      <c r="D24" s="0" t="n">
        <f aca="false">+D20*$B24*assumptions!D$36*DCF!E$29</f>
        <v>0</v>
      </c>
      <c r="E24" s="0" t="n">
        <f aca="false">+E20*$B24*assumptions!E$36*DCF!F$29</f>
        <v>0</v>
      </c>
      <c r="F24" s="0" t="n">
        <f aca="false">+F20*$B24*assumptions!F$36*DCF!G$29</f>
        <v>0</v>
      </c>
      <c r="G24" s="0" t="n">
        <f aca="false">+G20*$B24*assumptions!G$36*DCF!H$29</f>
        <v>0</v>
      </c>
      <c r="H24" s="0" t="n">
        <f aca="false">+H20*$B24*assumptions!H$36*DCF!I$29</f>
        <v>0</v>
      </c>
      <c r="I24" s="0" t="n">
        <f aca="false">+I20*$B24*assumptions!I$36*DCF!J$29</f>
        <v>0</v>
      </c>
      <c r="J24" s="0" t="n">
        <f aca="false">+J20*$B24*assumptions!J$36*DCF!K$29</f>
        <v>0</v>
      </c>
      <c r="K24" s="0" t="n">
        <f aca="false">+K20*$B24*assumptions!K$36*DCF!L$29</f>
        <v>0</v>
      </c>
      <c r="L24" s="0" t="n">
        <f aca="false">+L20*$B24*assumptions!L$36*DCF!M$29</f>
        <v>0</v>
      </c>
      <c r="M24" s="0" t="n">
        <f aca="false">+M20*$B24*assumptions!M$36*DCF!N$29</f>
        <v>0</v>
      </c>
      <c r="N24" s="0" t="n">
        <f aca="false">+N20*$B24*assumptions!N$36*DCF!O$29</f>
        <v>0</v>
      </c>
      <c r="O24" s="0" t="n">
        <f aca="false">+O20*$B24*assumptions!O$36*DCF!P$29</f>
        <v>0</v>
      </c>
      <c r="P24" s="0" t="n">
        <f aca="false">+P20*$B24*assumptions!P$36*DCF!Q$29</f>
        <v>0</v>
      </c>
      <c r="Q24" s="0" t="n">
        <f aca="false">+Q20*$B24*assumptions!Q$36*DCF!R$29</f>
        <v>0</v>
      </c>
      <c r="R24" s="0" t="n">
        <f aca="false">+R20*$B24*assumptions!R$36*DCF!S$29</f>
        <v>0</v>
      </c>
      <c r="S24" s="0" t="n">
        <f aca="false">+S20*$B24*assumptions!S$36*DCF!T$29</f>
        <v>0</v>
      </c>
      <c r="T24" s="0" t="n">
        <f aca="false">+T20*$B24*assumptions!T$36*DCF!U$29</f>
        <v>0</v>
      </c>
      <c r="U24" s="0" t="n">
        <f aca="false">+U20*$B24*assumptions!U$36*DCF!V$29</f>
        <v>0</v>
      </c>
      <c r="V24" s="0" t="n">
        <f aca="false">+V20*$B24*assumptions!V$36*DCF!W$29</f>
        <v>0</v>
      </c>
      <c r="W24" s="61" t="n">
        <f aca="false">SUM(C24:V24)</f>
        <v>0</v>
      </c>
    </row>
    <row r="25" customFormat="false" ht="12.75" hidden="false" customHeight="false" outlineLevel="0" collapsed="false">
      <c r="A25" s="0"/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61"/>
    </row>
    <row r="26" customFormat="false" ht="12.75" hidden="false" customHeight="false" outlineLevel="0" collapsed="false">
      <c r="A26" s="23" t="s">
        <v>231</v>
      </c>
      <c r="B26" s="0" t="s">
        <v>222</v>
      </c>
      <c r="C26" s="0"/>
      <c r="D26" s="0" t="n">
        <f aca="false">+C26</f>
        <v>0</v>
      </c>
      <c r="E26" s="0" t="n">
        <f aca="false">D26</f>
        <v>0</v>
      </c>
      <c r="F26" s="0" t="n">
        <f aca="false">E26</f>
        <v>0</v>
      </c>
      <c r="G26" s="0" t="n">
        <f aca="false">F26</f>
        <v>0</v>
      </c>
      <c r="H26" s="0" t="n">
        <f aca="false">+G26</f>
        <v>0</v>
      </c>
      <c r="I26" s="0" t="n">
        <f aca="false">+H26</f>
        <v>0</v>
      </c>
      <c r="J26" s="0" t="n">
        <f aca="false">+I26</f>
        <v>0</v>
      </c>
      <c r="K26" s="0" t="n">
        <f aca="false">+J26</f>
        <v>0</v>
      </c>
      <c r="L26" s="0" t="n">
        <f aca="false">+K26</f>
        <v>0</v>
      </c>
      <c r="M26" s="0" t="n">
        <f aca="false">+L26</f>
        <v>0</v>
      </c>
      <c r="N26" s="0" t="n">
        <f aca="false">+M26</f>
        <v>0</v>
      </c>
      <c r="O26" s="0" t="n">
        <f aca="false">+N26</f>
        <v>0</v>
      </c>
      <c r="P26" s="0" t="n">
        <f aca="false">+O26</f>
        <v>0</v>
      </c>
      <c r="Q26" s="0" t="n">
        <f aca="false">+P26</f>
        <v>0</v>
      </c>
      <c r="R26" s="0" t="n">
        <f aca="false">+Q26</f>
        <v>0</v>
      </c>
      <c r="S26" s="0" t="n">
        <f aca="false">+R26</f>
        <v>0</v>
      </c>
      <c r="T26" s="0" t="n">
        <f aca="false">+S26</f>
        <v>0</v>
      </c>
      <c r="U26" s="0" t="n">
        <f aca="false">+T26</f>
        <v>0</v>
      </c>
      <c r="V26" s="0" t="n">
        <f aca="false">+U26</f>
        <v>0</v>
      </c>
      <c r="W26" s="61" t="n">
        <f aca="false">SUM(C26:V26)</f>
        <v>0</v>
      </c>
    </row>
    <row r="27" customFormat="false" ht="12.75" hidden="false" customHeight="false" outlineLevel="0" collapsed="false">
      <c r="A27" s="0"/>
      <c r="B27" s="0" t="s">
        <v>229</v>
      </c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1"/>
    </row>
    <row r="28" customFormat="false" ht="12.75" hidden="false" customHeight="false" outlineLevel="0" collapsed="false">
      <c r="A28" s="0"/>
      <c r="B28" s="0" t="s">
        <v>225</v>
      </c>
      <c r="C28" s="195" t="n">
        <f aca="false">+DCF!D29</f>
        <v>1</v>
      </c>
      <c r="D28" s="195" t="n">
        <f aca="false">+DCF!E29</f>
        <v>1</v>
      </c>
      <c r="E28" s="195" t="n">
        <f aca="false">+DCF!F29</f>
        <v>1</v>
      </c>
      <c r="F28" s="195" t="n">
        <f aca="false">+DCF!G29</f>
        <v>1</v>
      </c>
      <c r="G28" s="195" t="n">
        <f aca="false">+DCF!H29</f>
        <v>1</v>
      </c>
      <c r="H28" s="195" t="n">
        <f aca="false">+DCF!I29</f>
        <v>1</v>
      </c>
      <c r="I28" s="195" t="n">
        <f aca="false">+DCF!J29</f>
        <v>1</v>
      </c>
      <c r="J28" s="195" t="n">
        <f aca="false">+DCF!K29</f>
        <v>1</v>
      </c>
      <c r="K28" s="195" t="n">
        <f aca="false">+DCF!L29</f>
        <v>1</v>
      </c>
      <c r="L28" s="195" t="n">
        <f aca="false">+DCF!M29</f>
        <v>1</v>
      </c>
      <c r="M28" s="195" t="n">
        <f aca="false">+DCF!N29</f>
        <v>1</v>
      </c>
      <c r="N28" s="195" t="n">
        <f aca="false">+DCF!O29</f>
        <v>1</v>
      </c>
      <c r="O28" s="195" t="n">
        <f aca="false">+DCF!P29</f>
        <v>1</v>
      </c>
      <c r="P28" s="195" t="n">
        <f aca="false">+DCF!Q29</f>
        <v>1</v>
      </c>
      <c r="Q28" s="195" t="n">
        <f aca="false">+DCF!R29</f>
        <v>1</v>
      </c>
      <c r="R28" s="195" t="n">
        <f aca="false">+DCF!S29</f>
        <v>1</v>
      </c>
      <c r="S28" s="195" t="n">
        <f aca="false">+DCF!T29</f>
        <v>1</v>
      </c>
      <c r="T28" s="195" t="n">
        <f aca="false">+DCF!U29</f>
        <v>1</v>
      </c>
      <c r="U28" s="195" t="n">
        <f aca="false">+DCF!V29</f>
        <v>1</v>
      </c>
      <c r="V28" s="195" t="n">
        <f aca="false">+DCF!W29</f>
        <v>1</v>
      </c>
      <c r="W28" s="61" t="n">
        <f aca="false">SUM(C28:V28)</f>
        <v>20</v>
      </c>
    </row>
    <row r="29" customFormat="false" ht="12.75" hidden="false" customHeight="false" outlineLevel="0" collapsed="false">
      <c r="A29" s="0"/>
      <c r="B29" s="0" t="s">
        <v>226</v>
      </c>
      <c r="C29" s="61" t="n">
        <f aca="false">+C28*C27*C26*365</f>
        <v>0</v>
      </c>
      <c r="D29" s="61" t="n">
        <f aca="false">+C29</f>
        <v>0</v>
      </c>
      <c r="E29" s="61" t="n">
        <f aca="false">+D29</f>
        <v>0</v>
      </c>
      <c r="F29" s="61" t="n">
        <f aca="false">+E29</f>
        <v>0</v>
      </c>
      <c r="G29" s="61" t="n">
        <f aca="false">+F29</f>
        <v>0</v>
      </c>
      <c r="H29" s="61" t="n">
        <f aca="false">+G29</f>
        <v>0</v>
      </c>
      <c r="I29" s="61" t="n">
        <f aca="false">+H29</f>
        <v>0</v>
      </c>
      <c r="J29" s="61" t="n">
        <f aca="false">+I29</f>
        <v>0</v>
      </c>
      <c r="K29" s="61" t="n">
        <f aca="false">+J29</f>
        <v>0</v>
      </c>
      <c r="L29" s="61" t="n">
        <f aca="false">+K29</f>
        <v>0</v>
      </c>
      <c r="M29" s="61" t="n">
        <f aca="false">+L29</f>
        <v>0</v>
      </c>
      <c r="N29" s="61" t="n">
        <f aca="false">+M29</f>
        <v>0</v>
      </c>
      <c r="O29" s="61" t="n">
        <f aca="false">+N29</f>
        <v>0</v>
      </c>
      <c r="P29" s="61" t="n">
        <f aca="false">+O29</f>
        <v>0</v>
      </c>
      <c r="Q29" s="61" t="n">
        <f aca="false">+P29</f>
        <v>0</v>
      </c>
      <c r="R29" s="61" t="n">
        <f aca="false">+Q29</f>
        <v>0</v>
      </c>
      <c r="S29" s="61" t="n">
        <f aca="false">+R29</f>
        <v>0</v>
      </c>
      <c r="T29" s="61" t="n">
        <f aca="false">+S29</f>
        <v>0</v>
      </c>
      <c r="U29" s="61" t="n">
        <f aca="false">+T29</f>
        <v>0</v>
      </c>
      <c r="V29" s="61" t="n">
        <f aca="false">+U29</f>
        <v>0</v>
      </c>
      <c r="W29" s="61" t="n">
        <f aca="false">SUM(C29:V29)</f>
        <v>0</v>
      </c>
    </row>
    <row r="30" customFormat="false" ht="12.75" hidden="false" customHeight="false" outlineLevel="0" collapsed="false">
      <c r="A30" s="0" t="s">
        <v>227</v>
      </c>
      <c r="B30" s="198" t="n">
        <v>0</v>
      </c>
      <c r="C30" s="0" t="n">
        <f aca="false">+C26*$B30*assumptions!C$36*DCF!D$29</f>
        <v>0</v>
      </c>
      <c r="D30" s="0" t="n">
        <f aca="false">+D26*$B30*assumptions!D$36*DCF!E$29</f>
        <v>0</v>
      </c>
      <c r="E30" s="0" t="n">
        <f aca="false">+E26*$B30*assumptions!E$36*DCF!F$29</f>
        <v>0</v>
      </c>
      <c r="F30" s="0" t="n">
        <f aca="false">+F26*$B30*assumptions!F$36*DCF!G$29</f>
        <v>0</v>
      </c>
      <c r="G30" s="0" t="n">
        <f aca="false">+G26*$B30*assumptions!G$36*DCF!H$29</f>
        <v>0</v>
      </c>
      <c r="H30" s="0" t="n">
        <f aca="false">+H26*$B30*assumptions!H$36*DCF!I$29</f>
        <v>0</v>
      </c>
      <c r="I30" s="0" t="n">
        <f aca="false">+I26*$B30*assumptions!I$36*DCF!J$29</f>
        <v>0</v>
      </c>
      <c r="J30" s="0" t="n">
        <f aca="false">+J26*$B30*assumptions!J$36*DCF!K$29</f>
        <v>0</v>
      </c>
      <c r="K30" s="0" t="n">
        <f aca="false">+K26*$B30*assumptions!K$36*DCF!L$29</f>
        <v>0</v>
      </c>
      <c r="L30" s="0" t="n">
        <f aca="false">+L26*$B30*assumptions!L$36*DCF!M$29</f>
        <v>0</v>
      </c>
      <c r="M30" s="0" t="n">
        <f aca="false">+M26*$B30*assumptions!M$36*DCF!N$29</f>
        <v>0</v>
      </c>
      <c r="N30" s="0" t="n">
        <f aca="false">+N26*$B30*assumptions!N$36*DCF!O$29</f>
        <v>0</v>
      </c>
      <c r="O30" s="0" t="n">
        <f aca="false">+O26*$B30*assumptions!O$36*DCF!P$29</f>
        <v>0</v>
      </c>
      <c r="P30" s="0" t="n">
        <f aca="false">+P26*$B30*assumptions!P$36*DCF!Q$29</f>
        <v>0</v>
      </c>
      <c r="Q30" s="0" t="n">
        <f aca="false">+Q26*$B30*assumptions!Q$36*DCF!R$29</f>
        <v>0</v>
      </c>
      <c r="R30" s="0" t="n">
        <f aca="false">+R26*$B30*assumptions!R$36*DCF!S$29</f>
        <v>0</v>
      </c>
      <c r="S30" s="0" t="n">
        <f aca="false">+S26*$B30*assumptions!S$36*DCF!T$29</f>
        <v>0</v>
      </c>
      <c r="T30" s="0" t="n">
        <f aca="false">+T26*$B30*assumptions!T$36*DCF!U$29</f>
        <v>0</v>
      </c>
      <c r="U30" s="0" t="n">
        <f aca="false">+U26*$B30*assumptions!U$36*DCF!V$29</f>
        <v>0</v>
      </c>
      <c r="V30" s="0" t="n">
        <f aca="false">+V26*$B30*assumptions!V$36*DCF!W$29</f>
        <v>0</v>
      </c>
      <c r="W30" s="61" t="n">
        <f aca="false">SUM(C30:V30)</f>
        <v>0</v>
      </c>
    </row>
    <row r="31" customFormat="false" ht="12.75" hidden="false" customHeight="false" outlineLevel="0" collapsed="false">
      <c r="A31" s="0"/>
      <c r="B31" s="0"/>
      <c r="C31" s="0"/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61"/>
    </row>
    <row r="32" customFormat="false" ht="12.75" hidden="false" customHeight="false" outlineLevel="0" collapsed="false">
      <c r="A32" s="23"/>
      <c r="B32" s="0" t="s">
        <v>222</v>
      </c>
      <c r="C32" s="0" t="n">
        <v>0</v>
      </c>
      <c r="D32" s="0" t="n">
        <f aca="false">+C32</f>
        <v>0</v>
      </c>
      <c r="E32" s="0" t="n">
        <f aca="false">D32</f>
        <v>0</v>
      </c>
      <c r="F32" s="0" t="n">
        <f aca="false">E32</f>
        <v>0</v>
      </c>
      <c r="G32" s="0" t="n">
        <f aca="false">F32</f>
        <v>0</v>
      </c>
      <c r="H32" s="0" t="n">
        <f aca="false">+G32</f>
        <v>0</v>
      </c>
      <c r="I32" s="0" t="n">
        <f aca="false">+H32</f>
        <v>0</v>
      </c>
      <c r="J32" s="0" t="n">
        <f aca="false">+I32</f>
        <v>0</v>
      </c>
      <c r="K32" s="0" t="n">
        <f aca="false">+J32</f>
        <v>0</v>
      </c>
      <c r="L32" s="0" t="n">
        <f aca="false">+K32</f>
        <v>0</v>
      </c>
      <c r="M32" s="0" t="n">
        <f aca="false">+L32</f>
        <v>0</v>
      </c>
      <c r="N32" s="0" t="n">
        <f aca="false">+M32</f>
        <v>0</v>
      </c>
      <c r="O32" s="0" t="n">
        <f aca="false">+N32</f>
        <v>0</v>
      </c>
      <c r="P32" s="0" t="n">
        <f aca="false">+O32</f>
        <v>0</v>
      </c>
      <c r="Q32" s="0" t="n">
        <f aca="false">+P32</f>
        <v>0</v>
      </c>
      <c r="R32" s="0" t="n">
        <f aca="false">+Q32</f>
        <v>0</v>
      </c>
      <c r="S32" s="0" t="n">
        <f aca="false">+R32</f>
        <v>0</v>
      </c>
      <c r="T32" s="0" t="n">
        <f aca="false">+S32</f>
        <v>0</v>
      </c>
      <c r="U32" s="0" t="n">
        <f aca="false">+T32</f>
        <v>0</v>
      </c>
      <c r="V32" s="0" t="n">
        <f aca="false">+U32</f>
        <v>0</v>
      </c>
      <c r="W32" s="61" t="n">
        <f aca="false">SUM(C32:V32)</f>
        <v>0</v>
      </c>
    </row>
    <row r="33" customFormat="false" ht="12.75" hidden="false" customHeight="false" outlineLevel="0" collapsed="false">
      <c r="A33" s="0"/>
      <c r="B33" s="0" t="s">
        <v>229</v>
      </c>
      <c r="C33" s="62" t="n">
        <v>0</v>
      </c>
      <c r="D33" s="62" t="n">
        <f aca="false">+C33</f>
        <v>0</v>
      </c>
      <c r="E33" s="62" t="n">
        <f aca="false">+D33</f>
        <v>0</v>
      </c>
      <c r="F33" s="62" t="n">
        <f aca="false">+E33</f>
        <v>0</v>
      </c>
      <c r="G33" s="62" t="n">
        <f aca="false">+F33</f>
        <v>0</v>
      </c>
      <c r="H33" s="62" t="n">
        <f aca="false">+G33</f>
        <v>0</v>
      </c>
      <c r="I33" s="62" t="n">
        <f aca="false">+H33</f>
        <v>0</v>
      </c>
      <c r="J33" s="62" t="n">
        <f aca="false">+I33</f>
        <v>0</v>
      </c>
      <c r="K33" s="62" t="n">
        <f aca="false">+J33</f>
        <v>0</v>
      </c>
      <c r="L33" s="62" t="n">
        <f aca="false">+K33</f>
        <v>0</v>
      </c>
      <c r="M33" s="62" t="n">
        <f aca="false">+L33</f>
        <v>0</v>
      </c>
      <c r="N33" s="62" t="n">
        <f aca="false">+M33</f>
        <v>0</v>
      </c>
      <c r="O33" s="62" t="n">
        <f aca="false">+N33</f>
        <v>0</v>
      </c>
      <c r="P33" s="62" t="n">
        <f aca="false">+O33</f>
        <v>0</v>
      </c>
      <c r="Q33" s="62" t="n">
        <f aca="false">+P33</f>
        <v>0</v>
      </c>
      <c r="R33" s="62" t="n">
        <f aca="false">+Q33</f>
        <v>0</v>
      </c>
      <c r="S33" s="62" t="n">
        <f aca="false">+R33</f>
        <v>0</v>
      </c>
      <c r="T33" s="62" t="n">
        <f aca="false">+S33</f>
        <v>0</v>
      </c>
      <c r="U33" s="62" t="n">
        <f aca="false">+T33</f>
        <v>0</v>
      </c>
      <c r="V33" s="62" t="n">
        <f aca="false">+U33</f>
        <v>0</v>
      </c>
      <c r="W33" s="61" t="n">
        <f aca="false">SUM(C33:V33)</f>
        <v>0</v>
      </c>
    </row>
    <row r="34" customFormat="false" ht="12.75" hidden="false" customHeight="false" outlineLevel="0" collapsed="false">
      <c r="A34" s="0"/>
      <c r="B34" s="0" t="s">
        <v>181</v>
      </c>
      <c r="C34" s="193" t="n">
        <v>0</v>
      </c>
      <c r="D34" s="62" t="n">
        <f aca="false">+C34</f>
        <v>0</v>
      </c>
      <c r="E34" s="62" t="n">
        <f aca="false">+D34</f>
        <v>0</v>
      </c>
      <c r="F34" s="62" t="n">
        <f aca="false">+E34</f>
        <v>0</v>
      </c>
      <c r="G34" s="62" t="n">
        <f aca="false">+F34</f>
        <v>0</v>
      </c>
      <c r="H34" s="62" t="n">
        <f aca="false">+G34</f>
        <v>0</v>
      </c>
      <c r="I34" s="62" t="n">
        <f aca="false">+H34</f>
        <v>0</v>
      </c>
      <c r="J34" s="62" t="n">
        <f aca="false">+I34</f>
        <v>0</v>
      </c>
      <c r="K34" s="62" t="n">
        <f aca="false">+J34</f>
        <v>0</v>
      </c>
      <c r="L34" s="62" t="n">
        <f aca="false">+K34</f>
        <v>0</v>
      </c>
      <c r="M34" s="62" t="n">
        <f aca="false">+L34</f>
        <v>0</v>
      </c>
      <c r="N34" s="62" t="n">
        <f aca="false">+M34</f>
        <v>0</v>
      </c>
      <c r="O34" s="62" t="n">
        <f aca="false">+N34</f>
        <v>0</v>
      </c>
      <c r="P34" s="62" t="n">
        <f aca="false">+O34</f>
        <v>0</v>
      </c>
      <c r="Q34" s="62" t="n">
        <f aca="false">+P34</f>
        <v>0</v>
      </c>
      <c r="R34" s="62" t="n">
        <f aca="false">+Q34</f>
        <v>0</v>
      </c>
      <c r="S34" s="62" t="n">
        <f aca="false">+R34</f>
        <v>0</v>
      </c>
      <c r="T34" s="62" t="n">
        <f aca="false">+S34</f>
        <v>0</v>
      </c>
      <c r="U34" s="62" t="n">
        <f aca="false">+T34</f>
        <v>0</v>
      </c>
      <c r="V34" s="62" t="n">
        <f aca="false">+U34</f>
        <v>0</v>
      </c>
      <c r="W34" s="61" t="n">
        <f aca="false">SUM(C34:V34)</f>
        <v>0</v>
      </c>
    </row>
    <row r="35" customFormat="false" ht="12.75" hidden="false" customHeight="false" outlineLevel="0" collapsed="false">
      <c r="A35" s="0"/>
      <c r="B35" s="0" t="s">
        <v>226</v>
      </c>
      <c r="C35" s="61" t="n">
        <f aca="false">C32*365*C33+(C34*365*C32*assumptions!C$36)</f>
        <v>0</v>
      </c>
      <c r="D35" s="61" t="n">
        <f aca="false">D32*365*D33+(D34*365*D32*assumptions!D$36)</f>
        <v>0</v>
      </c>
      <c r="E35" s="61" t="n">
        <f aca="false">E32*365*E33+(E34*365*E32*assumptions!E$36)</f>
        <v>0</v>
      </c>
      <c r="F35" s="61" t="n">
        <f aca="false">F32*365*F33+(F34*365*F32*assumptions!F$36)</f>
        <v>0</v>
      </c>
      <c r="G35" s="61" t="n">
        <f aca="false">G32*365*G33+(G34*365*G32*assumptions!G$36)</f>
        <v>0</v>
      </c>
      <c r="H35" s="61" t="n">
        <f aca="false">H32*365*H33+(H34*365*H32*assumptions!H$36)</f>
        <v>0</v>
      </c>
      <c r="I35" s="61" t="n">
        <f aca="false">I32*365*I33+(I34*365*I32*assumptions!I$36)</f>
        <v>0</v>
      </c>
      <c r="J35" s="61" t="n">
        <f aca="false">J32*365*J33+(J34*365*J32*assumptions!J$36)</f>
        <v>0</v>
      </c>
      <c r="K35" s="61" t="n">
        <f aca="false">K32*365*K33+(K34*365*K32*assumptions!K$36)</f>
        <v>0</v>
      </c>
      <c r="L35" s="61" t="n">
        <f aca="false">L32*365*L33+(L34*365*L32*assumptions!L$36)</f>
        <v>0</v>
      </c>
      <c r="M35" s="61" t="n">
        <f aca="false">M32*365*M33+(M34*365*M32*assumptions!M$36)</f>
        <v>0</v>
      </c>
      <c r="N35" s="61" t="n">
        <f aca="false">N32*365*N33+(N34*365*N32*assumptions!N$36)</f>
        <v>0</v>
      </c>
      <c r="O35" s="61" t="n">
        <f aca="false">O32*365*O33+(O34*365*O32*assumptions!O$36)</f>
        <v>0</v>
      </c>
      <c r="P35" s="61" t="n">
        <f aca="false">P32*365*P33+(P34*365*P32*assumptions!P$36)</f>
        <v>0</v>
      </c>
      <c r="Q35" s="61" t="n">
        <f aca="false">Q32*365*Q33+(Q34*365*Q32*assumptions!Q$36)</f>
        <v>0</v>
      </c>
      <c r="R35" s="61" t="n">
        <f aca="false">R32*365*R33+(R34*365*R32*assumptions!R$36)</f>
        <v>0</v>
      </c>
      <c r="S35" s="61" t="n">
        <f aca="false">S32*365*S33+(S34*365*S32*assumptions!S$36)</f>
        <v>0</v>
      </c>
      <c r="T35" s="61" t="n">
        <f aca="false">T32*365*T33+(T34*365*T32*assumptions!T$36)</f>
        <v>0</v>
      </c>
      <c r="U35" s="61" t="n">
        <f aca="false">U32*365*U33+(U34*365*U32*assumptions!U$36)</f>
        <v>0</v>
      </c>
      <c r="V35" s="61" t="n">
        <f aca="false">V32*365*V33+(V34*365*V32*assumptions!V$36)</f>
        <v>0</v>
      </c>
      <c r="W35" s="61" t="n">
        <f aca="false">SUM(C35:V35)</f>
        <v>0</v>
      </c>
    </row>
    <row r="36" customFormat="false" ht="12.75" hidden="false" customHeight="false" outlineLevel="0" collapsed="false">
      <c r="A36" s="0" t="s">
        <v>227</v>
      </c>
      <c r="B36" s="198" t="n">
        <v>0</v>
      </c>
      <c r="C36" s="0" t="n">
        <f aca="false">+C32*$B36*assumptions!C$36*DCF!D$29</f>
        <v>0</v>
      </c>
      <c r="D36" s="0" t="n">
        <f aca="false">+D32*$B36*assumptions!D$36*DCF!E$29</f>
        <v>0</v>
      </c>
      <c r="E36" s="0" t="n">
        <f aca="false">+E32*$B36*assumptions!E$36*DCF!F$29</f>
        <v>0</v>
      </c>
      <c r="F36" s="0" t="n">
        <f aca="false">+F32*$B36*assumptions!F$36*DCF!G$29</f>
        <v>0</v>
      </c>
      <c r="G36" s="0" t="n">
        <f aca="false">+G32*$B36*assumptions!G$36*DCF!H$29</f>
        <v>0</v>
      </c>
      <c r="H36" s="0" t="n">
        <f aca="false">+H32*$B36*assumptions!H$36*DCF!I$29</f>
        <v>0</v>
      </c>
      <c r="I36" s="0" t="n">
        <f aca="false">+I32*$B36*assumptions!I$36*DCF!J$29</f>
        <v>0</v>
      </c>
      <c r="J36" s="0" t="n">
        <f aca="false">+J32*$B36*assumptions!J$36*DCF!K$29</f>
        <v>0</v>
      </c>
      <c r="K36" s="0" t="n">
        <f aca="false">+K32*$B36*assumptions!K$36*DCF!L$29</f>
        <v>0</v>
      </c>
      <c r="L36" s="0" t="n">
        <f aca="false">+L32*$B36*assumptions!L$36*DCF!M$29</f>
        <v>0</v>
      </c>
      <c r="M36" s="0" t="n">
        <f aca="false">+M32*$B36*assumptions!M$36*DCF!N$29</f>
        <v>0</v>
      </c>
      <c r="N36" s="0" t="n">
        <f aca="false">+N32*$B36*assumptions!N$36*DCF!O$29</f>
        <v>0</v>
      </c>
      <c r="O36" s="0" t="n">
        <f aca="false">+O32*$B36*assumptions!O$36*DCF!P$29</f>
        <v>0</v>
      </c>
      <c r="P36" s="0" t="n">
        <f aca="false">+P32*$B36*assumptions!P$36*DCF!Q$29</f>
        <v>0</v>
      </c>
      <c r="Q36" s="0" t="n">
        <f aca="false">+Q32*$B36*assumptions!Q$36*DCF!R$29</f>
        <v>0</v>
      </c>
      <c r="R36" s="0" t="n">
        <f aca="false">+R32*$B36*assumptions!R$36*DCF!S$29</f>
        <v>0</v>
      </c>
      <c r="S36" s="0" t="n">
        <f aca="false">+S32*$B36*assumptions!S$36*DCF!T$29</f>
        <v>0</v>
      </c>
      <c r="T36" s="0" t="n">
        <f aca="false">+T32*$B36*assumptions!T$36*DCF!U$29</f>
        <v>0</v>
      </c>
      <c r="U36" s="0" t="n">
        <f aca="false">+U32*$B36*assumptions!U$36*DCF!V$29</f>
        <v>0</v>
      </c>
      <c r="V36" s="0" t="n">
        <f aca="false">+V32*$B36*assumptions!V$36*DCF!W$29</f>
        <v>0</v>
      </c>
      <c r="W36" s="61" t="n">
        <f aca="false">SUM(C36:V36)</f>
        <v>0</v>
      </c>
    </row>
    <row r="37" customFormat="false" ht="12.75" hidden="false" customHeight="false" outlineLevel="0" collapsed="false">
      <c r="A37" s="0"/>
      <c r="B37" s="0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61"/>
    </row>
    <row r="38" customFormat="false" ht="12.75" hidden="false" customHeight="false" outlineLevel="0" collapsed="false">
      <c r="A38" s="23"/>
      <c r="B38" s="0" t="s">
        <v>222</v>
      </c>
      <c r="C38" s="0" t="n">
        <v>0</v>
      </c>
      <c r="D38" s="0" t="n">
        <f aca="false">+C38</f>
        <v>0</v>
      </c>
      <c r="E38" s="0" t="n">
        <f aca="false">D38</f>
        <v>0</v>
      </c>
      <c r="F38" s="0" t="n">
        <f aca="false">E38</f>
        <v>0</v>
      </c>
      <c r="G38" s="0" t="n">
        <f aca="false">F38</f>
        <v>0</v>
      </c>
      <c r="H38" s="0" t="n">
        <f aca="false">+G38</f>
        <v>0</v>
      </c>
      <c r="I38" s="0" t="n">
        <f aca="false">+H38</f>
        <v>0</v>
      </c>
      <c r="J38" s="0" t="n">
        <f aca="false">+I38</f>
        <v>0</v>
      </c>
      <c r="K38" s="0" t="n">
        <f aca="false">+J38</f>
        <v>0</v>
      </c>
      <c r="L38" s="0" t="n">
        <f aca="false">+K38</f>
        <v>0</v>
      </c>
      <c r="M38" s="0" t="n">
        <f aca="false">+L38</f>
        <v>0</v>
      </c>
      <c r="N38" s="0" t="n">
        <f aca="false">+M38</f>
        <v>0</v>
      </c>
      <c r="O38" s="0" t="n">
        <f aca="false">+N38</f>
        <v>0</v>
      </c>
      <c r="P38" s="0" t="n">
        <f aca="false">+O38</f>
        <v>0</v>
      </c>
      <c r="Q38" s="0" t="n">
        <f aca="false">+P38</f>
        <v>0</v>
      </c>
      <c r="R38" s="0" t="n">
        <f aca="false">+Q38</f>
        <v>0</v>
      </c>
      <c r="S38" s="0" t="n">
        <f aca="false">+R38</f>
        <v>0</v>
      </c>
      <c r="T38" s="0" t="n">
        <f aca="false">+S38</f>
        <v>0</v>
      </c>
      <c r="U38" s="0" t="n">
        <f aca="false">+T38</f>
        <v>0</v>
      </c>
      <c r="V38" s="0" t="n">
        <f aca="false">+U38</f>
        <v>0</v>
      </c>
      <c r="W38" s="61" t="n">
        <f aca="false">SUM(C38:V38)</f>
        <v>0</v>
      </c>
    </row>
    <row r="39" customFormat="false" ht="12.75" hidden="false" customHeight="false" outlineLevel="0" collapsed="false">
      <c r="A39" s="0"/>
      <c r="B39" s="0" t="s">
        <v>229</v>
      </c>
      <c r="C39" s="62" t="n">
        <v>0</v>
      </c>
      <c r="D39" s="62" t="n">
        <f aca="false">+C39</f>
        <v>0</v>
      </c>
      <c r="E39" s="62" t="n">
        <f aca="false">+D39</f>
        <v>0</v>
      </c>
      <c r="F39" s="62" t="n">
        <f aca="false">+E39</f>
        <v>0</v>
      </c>
      <c r="G39" s="62" t="n">
        <f aca="false">+F39</f>
        <v>0</v>
      </c>
      <c r="H39" s="62" t="n">
        <f aca="false">+G39</f>
        <v>0</v>
      </c>
      <c r="I39" s="62" t="n">
        <f aca="false">+H39</f>
        <v>0</v>
      </c>
      <c r="J39" s="62" t="n">
        <f aca="false">+I39</f>
        <v>0</v>
      </c>
      <c r="K39" s="62" t="n">
        <f aca="false">+J39</f>
        <v>0</v>
      </c>
      <c r="L39" s="62" t="n">
        <f aca="false">+K39</f>
        <v>0</v>
      </c>
      <c r="M39" s="62" t="n">
        <f aca="false">+L39</f>
        <v>0</v>
      </c>
      <c r="N39" s="62" t="n">
        <f aca="false">+M39</f>
        <v>0</v>
      </c>
      <c r="O39" s="62" t="n">
        <f aca="false">+N39</f>
        <v>0</v>
      </c>
      <c r="P39" s="62" t="n">
        <f aca="false">+O39</f>
        <v>0</v>
      </c>
      <c r="Q39" s="62" t="n">
        <f aca="false">+P39</f>
        <v>0</v>
      </c>
      <c r="R39" s="62" t="n">
        <f aca="false">+Q39</f>
        <v>0</v>
      </c>
      <c r="S39" s="62" t="n">
        <f aca="false">+R39</f>
        <v>0</v>
      </c>
      <c r="T39" s="62" t="n">
        <f aca="false">+S39</f>
        <v>0</v>
      </c>
      <c r="U39" s="62" t="n">
        <f aca="false">+T39</f>
        <v>0</v>
      </c>
      <c r="V39" s="62" t="n">
        <f aca="false">+U39</f>
        <v>0</v>
      </c>
      <c r="W39" s="61" t="n">
        <f aca="false">SUM(C39:V39)</f>
        <v>0</v>
      </c>
    </row>
    <row r="40" customFormat="false" ht="12.75" hidden="false" customHeight="false" outlineLevel="0" collapsed="false">
      <c r="A40" s="0"/>
      <c r="B40" s="0" t="s">
        <v>181</v>
      </c>
      <c r="C40" s="193" t="n">
        <v>0</v>
      </c>
      <c r="D40" s="62" t="n">
        <f aca="false">+C40</f>
        <v>0</v>
      </c>
      <c r="E40" s="62" t="n">
        <f aca="false">+D40</f>
        <v>0</v>
      </c>
      <c r="F40" s="62" t="n">
        <f aca="false">+E40</f>
        <v>0</v>
      </c>
      <c r="G40" s="62" t="n">
        <f aca="false">+F40</f>
        <v>0</v>
      </c>
      <c r="H40" s="62" t="n">
        <f aca="false">+G40</f>
        <v>0</v>
      </c>
      <c r="I40" s="62" t="n">
        <f aca="false">+H40</f>
        <v>0</v>
      </c>
      <c r="J40" s="62" t="n">
        <f aca="false">+I40</f>
        <v>0</v>
      </c>
      <c r="K40" s="62" t="n">
        <f aca="false">+J40</f>
        <v>0</v>
      </c>
      <c r="L40" s="62" t="n">
        <f aca="false">+K40</f>
        <v>0</v>
      </c>
      <c r="M40" s="62" t="n">
        <f aca="false">+L40</f>
        <v>0</v>
      </c>
      <c r="N40" s="62" t="n">
        <f aca="false">+M40</f>
        <v>0</v>
      </c>
      <c r="O40" s="62" t="n">
        <f aca="false">+N40</f>
        <v>0</v>
      </c>
      <c r="P40" s="62" t="n">
        <f aca="false">+O40</f>
        <v>0</v>
      </c>
      <c r="Q40" s="62" t="n">
        <f aca="false">+P40</f>
        <v>0</v>
      </c>
      <c r="R40" s="62" t="n">
        <f aca="false">+Q40</f>
        <v>0</v>
      </c>
      <c r="S40" s="62" t="n">
        <f aca="false">+R40</f>
        <v>0</v>
      </c>
      <c r="T40" s="62" t="n">
        <f aca="false">+S40</f>
        <v>0</v>
      </c>
      <c r="U40" s="62" t="n">
        <f aca="false">+T40</f>
        <v>0</v>
      </c>
      <c r="V40" s="62" t="n">
        <f aca="false">+U40</f>
        <v>0</v>
      </c>
      <c r="W40" s="61" t="n">
        <f aca="false">SUM(C40:V40)</f>
        <v>0</v>
      </c>
    </row>
    <row r="41" customFormat="false" ht="12.75" hidden="false" customHeight="false" outlineLevel="0" collapsed="false">
      <c r="A41" s="0"/>
      <c r="B41" s="0" t="s">
        <v>226</v>
      </c>
      <c r="C41" s="61" t="n">
        <f aca="false">C38*365*C39+(C40*365*C38*assumptions!C$36)</f>
        <v>0</v>
      </c>
      <c r="D41" s="61" t="n">
        <f aca="false">D38*365*D39+(D40*365*D38*assumptions!D$36)</f>
        <v>0</v>
      </c>
      <c r="E41" s="61" t="n">
        <f aca="false">E38*365*E39+(E40*365*E38*assumptions!E$36)</f>
        <v>0</v>
      </c>
      <c r="F41" s="61" t="n">
        <f aca="false">F38*365*F39+(F40*365*F38*assumptions!F$36)</f>
        <v>0</v>
      </c>
      <c r="G41" s="61" t="n">
        <f aca="false">G38*365*G39+(G40*365*G38*assumptions!G$36)</f>
        <v>0</v>
      </c>
      <c r="H41" s="61" t="n">
        <f aca="false">H38*365*H39+(H40*365*H38*assumptions!H$36)</f>
        <v>0</v>
      </c>
      <c r="I41" s="61" t="n">
        <f aca="false">I38*365*I39+(I40*365*I38*assumptions!I$36)</f>
        <v>0</v>
      </c>
      <c r="J41" s="61" t="n">
        <f aca="false">J38*365*J39+(J40*365*J38*assumptions!J$36)</f>
        <v>0</v>
      </c>
      <c r="K41" s="61" t="n">
        <f aca="false">K38*365*K39+(K40*365*K38*assumptions!K$36)</f>
        <v>0</v>
      </c>
      <c r="L41" s="61" t="n">
        <f aca="false">L38*365*L39+(L40*365*L38*assumptions!L$36)</f>
        <v>0</v>
      </c>
      <c r="M41" s="61" t="n">
        <f aca="false">M38*365*M39+(M40*365*M38*assumptions!M$36)</f>
        <v>0</v>
      </c>
      <c r="N41" s="61" t="n">
        <f aca="false">N38*365*N39+(N40*365*N38*assumptions!N$36)</f>
        <v>0</v>
      </c>
      <c r="O41" s="61" t="n">
        <f aca="false">O38*365*O39+(O40*365*O38*assumptions!O$36)</f>
        <v>0</v>
      </c>
      <c r="P41" s="61" t="n">
        <f aca="false">P38*365*P39+(P40*365*P38*assumptions!P$36)</f>
        <v>0</v>
      </c>
      <c r="Q41" s="61" t="n">
        <f aca="false">Q38*365*Q39+(Q40*365*Q38*assumptions!Q$36)</f>
        <v>0</v>
      </c>
      <c r="R41" s="61" t="n">
        <f aca="false">R38*365*R39+(R40*365*R38*assumptions!R$36)</f>
        <v>0</v>
      </c>
      <c r="S41" s="61" t="n">
        <f aca="false">S38*365*S39+(S40*365*S38*assumptions!S$36)</f>
        <v>0</v>
      </c>
      <c r="T41" s="61" t="n">
        <f aca="false">T38*365*T39+(T40*365*T38*assumptions!T$36)</f>
        <v>0</v>
      </c>
      <c r="U41" s="61" t="n">
        <f aca="false">U38*365*U39+(U40*365*U38*assumptions!U$36)</f>
        <v>0</v>
      </c>
      <c r="V41" s="61" t="n">
        <f aca="false">V38*365*V39+(V40*365*V38*assumptions!V$36)</f>
        <v>0</v>
      </c>
      <c r="W41" s="61" t="n">
        <f aca="false">SUM(C41:V41)</f>
        <v>0</v>
      </c>
    </row>
    <row r="42" customFormat="false" ht="12.75" hidden="false" customHeight="false" outlineLevel="0" collapsed="false">
      <c r="A42" s="0" t="s">
        <v>227</v>
      </c>
      <c r="B42" s="198" t="n">
        <v>0</v>
      </c>
      <c r="C42" s="0" t="n">
        <f aca="false">+C38*$B42*assumptions!C$36*DCF!D$29</f>
        <v>0</v>
      </c>
      <c r="D42" s="0" t="n">
        <f aca="false">+D38*$B42*assumptions!D$36*DCF!E$29</f>
        <v>0</v>
      </c>
      <c r="E42" s="0" t="n">
        <f aca="false">+E38*$B42*assumptions!E$36*DCF!F$29</f>
        <v>0</v>
      </c>
      <c r="F42" s="0" t="n">
        <f aca="false">+F38*$B42*assumptions!F$36*DCF!G$29</f>
        <v>0</v>
      </c>
      <c r="G42" s="0" t="n">
        <f aca="false">+G38*$B42*assumptions!G$36*DCF!H$29</f>
        <v>0</v>
      </c>
      <c r="H42" s="0" t="n">
        <f aca="false">+H38*$B42*assumptions!H$36*DCF!I$29</f>
        <v>0</v>
      </c>
      <c r="I42" s="0" t="n">
        <f aca="false">+I38*$B42*assumptions!I$36*DCF!J$29</f>
        <v>0</v>
      </c>
      <c r="J42" s="0" t="n">
        <f aca="false">+J38*$B42*assumptions!J$36*DCF!K$29</f>
        <v>0</v>
      </c>
      <c r="K42" s="0" t="n">
        <f aca="false">+K38*$B42*assumptions!K$36*DCF!L$29</f>
        <v>0</v>
      </c>
      <c r="L42" s="0" t="n">
        <f aca="false">+L38*$B42*assumptions!L$36*DCF!M$29</f>
        <v>0</v>
      </c>
      <c r="M42" s="0" t="n">
        <f aca="false">+M38*$B42*assumptions!M$36*DCF!N$29</f>
        <v>0</v>
      </c>
      <c r="N42" s="0" t="n">
        <f aca="false">+N38*$B42*assumptions!N$36*DCF!O$29</f>
        <v>0</v>
      </c>
      <c r="O42" s="0" t="n">
        <f aca="false">+O38*$B42*assumptions!O$36*DCF!P$29</f>
        <v>0</v>
      </c>
      <c r="P42" s="0" t="n">
        <f aca="false">+P38*$B42*assumptions!P$36*DCF!Q$29</f>
        <v>0</v>
      </c>
      <c r="Q42" s="0" t="n">
        <f aca="false">+Q38*$B42*assumptions!Q$36*DCF!R$29</f>
        <v>0</v>
      </c>
      <c r="R42" s="0" t="n">
        <f aca="false">+R38*$B42*assumptions!R$36*DCF!S$29</f>
        <v>0</v>
      </c>
      <c r="S42" s="0" t="n">
        <f aca="false">+S38*$B42*assumptions!S$36*DCF!T$29</f>
        <v>0</v>
      </c>
      <c r="T42" s="0" t="n">
        <f aca="false">+T38*$B42*assumptions!T$36*DCF!U$29</f>
        <v>0</v>
      </c>
      <c r="U42" s="0" t="n">
        <f aca="false">+U38*$B42*assumptions!U$36*DCF!V$29</f>
        <v>0</v>
      </c>
      <c r="V42" s="0" t="n">
        <f aca="false">+V38*$B42*assumptions!V$36*DCF!W$29</f>
        <v>0</v>
      </c>
      <c r="W42" s="61" t="n">
        <f aca="false">SUM(C42:V42)</f>
        <v>0</v>
      </c>
    </row>
    <row r="43" customFormat="false" ht="12.75" hidden="false" customHeight="false" outlineLevel="0" collapsed="false">
      <c r="A43" s="0"/>
      <c r="B43" s="0"/>
      <c r="C43" s="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61"/>
    </row>
    <row r="44" customFormat="false" ht="12.75" hidden="false" customHeight="false" outlineLevel="0" collapsed="false">
      <c r="A44" s="23"/>
      <c r="B44" s="0" t="s">
        <v>222</v>
      </c>
      <c r="C44" s="0" t="n">
        <v>0</v>
      </c>
      <c r="D44" s="0" t="n">
        <f aca="false">+C44</f>
        <v>0</v>
      </c>
      <c r="E44" s="0" t="n">
        <f aca="false">D44</f>
        <v>0</v>
      </c>
      <c r="F44" s="0" t="n">
        <f aca="false">E44</f>
        <v>0</v>
      </c>
      <c r="G44" s="0" t="n">
        <f aca="false">F44</f>
        <v>0</v>
      </c>
      <c r="H44" s="0" t="n">
        <f aca="false">+G44</f>
        <v>0</v>
      </c>
      <c r="I44" s="0" t="n">
        <f aca="false">+H44</f>
        <v>0</v>
      </c>
      <c r="J44" s="0" t="n">
        <f aca="false">+I44</f>
        <v>0</v>
      </c>
      <c r="K44" s="0" t="n">
        <f aca="false">+J44</f>
        <v>0</v>
      </c>
      <c r="L44" s="0" t="n">
        <f aca="false">+K44</f>
        <v>0</v>
      </c>
      <c r="M44" s="0" t="n">
        <f aca="false">+L44</f>
        <v>0</v>
      </c>
      <c r="N44" s="0" t="n">
        <f aca="false">+M44</f>
        <v>0</v>
      </c>
      <c r="O44" s="0" t="n">
        <f aca="false">+N44</f>
        <v>0</v>
      </c>
      <c r="P44" s="0" t="n">
        <f aca="false">+O44</f>
        <v>0</v>
      </c>
      <c r="Q44" s="0" t="n">
        <f aca="false">+P44</f>
        <v>0</v>
      </c>
      <c r="R44" s="0" t="n">
        <f aca="false">+Q44</f>
        <v>0</v>
      </c>
      <c r="S44" s="0" t="n">
        <f aca="false">+R44</f>
        <v>0</v>
      </c>
      <c r="T44" s="0" t="n">
        <f aca="false">+S44</f>
        <v>0</v>
      </c>
      <c r="U44" s="0" t="n">
        <f aca="false">+T44</f>
        <v>0</v>
      </c>
      <c r="V44" s="0" t="n">
        <f aca="false">+U44</f>
        <v>0</v>
      </c>
      <c r="W44" s="61" t="n">
        <f aca="false">SUM(C44:V44)</f>
        <v>0</v>
      </c>
    </row>
    <row r="45" customFormat="false" ht="12.75" hidden="false" customHeight="false" outlineLevel="0" collapsed="false">
      <c r="A45" s="0"/>
      <c r="B45" s="0" t="s">
        <v>229</v>
      </c>
      <c r="C45" s="62" t="n">
        <v>0</v>
      </c>
      <c r="D45" s="62" t="n">
        <f aca="false">+C45</f>
        <v>0</v>
      </c>
      <c r="E45" s="62" t="n">
        <f aca="false">+D45</f>
        <v>0</v>
      </c>
      <c r="F45" s="62" t="n">
        <f aca="false">+E45</f>
        <v>0</v>
      </c>
      <c r="G45" s="62" t="n">
        <f aca="false">+F45</f>
        <v>0</v>
      </c>
      <c r="H45" s="62" t="n">
        <f aca="false">+G45</f>
        <v>0</v>
      </c>
      <c r="I45" s="62" t="n">
        <f aca="false">+H45</f>
        <v>0</v>
      </c>
      <c r="J45" s="62" t="n">
        <f aca="false">+I45</f>
        <v>0</v>
      </c>
      <c r="K45" s="62" t="n">
        <f aca="false">+J45</f>
        <v>0</v>
      </c>
      <c r="L45" s="62" t="n">
        <f aca="false">+K45</f>
        <v>0</v>
      </c>
      <c r="M45" s="62" t="n">
        <f aca="false">+L45</f>
        <v>0</v>
      </c>
      <c r="N45" s="62" t="n">
        <f aca="false">+M45</f>
        <v>0</v>
      </c>
      <c r="O45" s="62" t="n">
        <f aca="false">+N45</f>
        <v>0</v>
      </c>
      <c r="P45" s="62" t="n">
        <f aca="false">+O45</f>
        <v>0</v>
      </c>
      <c r="Q45" s="62" t="n">
        <f aca="false">+P45</f>
        <v>0</v>
      </c>
      <c r="R45" s="62" t="n">
        <f aca="false">+Q45</f>
        <v>0</v>
      </c>
      <c r="S45" s="62" t="n">
        <f aca="false">+R45</f>
        <v>0</v>
      </c>
      <c r="T45" s="62" t="n">
        <f aca="false">+S45</f>
        <v>0</v>
      </c>
      <c r="U45" s="62" t="n">
        <f aca="false">+T45</f>
        <v>0</v>
      </c>
      <c r="V45" s="62" t="n">
        <f aca="false">+U45</f>
        <v>0</v>
      </c>
      <c r="W45" s="61" t="n">
        <f aca="false">SUM(C45:V45)</f>
        <v>0</v>
      </c>
    </row>
    <row r="46" customFormat="false" ht="12.75" hidden="false" customHeight="false" outlineLevel="0" collapsed="false">
      <c r="A46" s="0"/>
      <c r="B46" s="0" t="s">
        <v>181</v>
      </c>
      <c r="C46" s="193" t="n">
        <v>0</v>
      </c>
      <c r="D46" s="62" t="n">
        <f aca="false">+C46</f>
        <v>0</v>
      </c>
      <c r="E46" s="62" t="n">
        <f aca="false">+D46</f>
        <v>0</v>
      </c>
      <c r="F46" s="62" t="n">
        <f aca="false">+E46</f>
        <v>0</v>
      </c>
      <c r="G46" s="62" t="n">
        <f aca="false">+F46</f>
        <v>0</v>
      </c>
      <c r="H46" s="62" t="n">
        <f aca="false">+G46</f>
        <v>0</v>
      </c>
      <c r="I46" s="62" t="n">
        <f aca="false">+H46</f>
        <v>0</v>
      </c>
      <c r="J46" s="62" t="n">
        <f aca="false">+I46</f>
        <v>0</v>
      </c>
      <c r="K46" s="62" t="n">
        <f aca="false">+J46</f>
        <v>0</v>
      </c>
      <c r="L46" s="62" t="n">
        <f aca="false">+K46</f>
        <v>0</v>
      </c>
      <c r="M46" s="62" t="n">
        <f aca="false">+L46</f>
        <v>0</v>
      </c>
      <c r="N46" s="62" t="n">
        <f aca="false">+M46</f>
        <v>0</v>
      </c>
      <c r="O46" s="62" t="n">
        <f aca="false">+N46</f>
        <v>0</v>
      </c>
      <c r="P46" s="62" t="n">
        <f aca="false">+O46</f>
        <v>0</v>
      </c>
      <c r="Q46" s="62" t="n">
        <f aca="false">+P46</f>
        <v>0</v>
      </c>
      <c r="R46" s="62" t="n">
        <f aca="false">+Q46</f>
        <v>0</v>
      </c>
      <c r="S46" s="62" t="n">
        <f aca="false">+R46</f>
        <v>0</v>
      </c>
      <c r="T46" s="62" t="n">
        <f aca="false">+S46</f>
        <v>0</v>
      </c>
      <c r="U46" s="62" t="n">
        <f aca="false">+T46</f>
        <v>0</v>
      </c>
      <c r="V46" s="62" t="n">
        <f aca="false">+U46</f>
        <v>0</v>
      </c>
      <c r="W46" s="61" t="n">
        <f aca="false">SUM(C46:V46)</f>
        <v>0</v>
      </c>
    </row>
    <row r="47" customFormat="false" ht="12.75" hidden="false" customHeight="false" outlineLevel="0" collapsed="false">
      <c r="A47" s="0"/>
      <c r="B47" s="0" t="s">
        <v>226</v>
      </c>
      <c r="C47" s="61" t="n">
        <f aca="false">C44*365*C45+(C46*365*C44*assumptions!C$36)</f>
        <v>0</v>
      </c>
      <c r="D47" s="61" t="n">
        <f aca="false">D44*365*D45+(D46*365*D44*assumptions!D$36)</f>
        <v>0</v>
      </c>
      <c r="E47" s="61" t="n">
        <f aca="false">E44*365*E45+(E46*365*E44*assumptions!E$36)</f>
        <v>0</v>
      </c>
      <c r="F47" s="61" t="n">
        <f aca="false">F44*365*F45+(F46*365*F44*assumptions!F$36)</f>
        <v>0</v>
      </c>
      <c r="G47" s="61" t="n">
        <f aca="false">G44*365*G45+(G46*365*G44*assumptions!G$36)</f>
        <v>0</v>
      </c>
      <c r="H47" s="61" t="n">
        <f aca="false">H44*365*H45+(H46*365*H44*assumptions!H$36)</f>
        <v>0</v>
      </c>
      <c r="I47" s="61" t="n">
        <f aca="false">I44*365*I45+(I46*365*I44*assumptions!I$36)</f>
        <v>0</v>
      </c>
      <c r="J47" s="61" t="n">
        <f aca="false">J44*365*J45+(J46*365*J44*assumptions!J$36)</f>
        <v>0</v>
      </c>
      <c r="K47" s="61" t="n">
        <f aca="false">K44*365*K45+(K46*365*K44*assumptions!K$36)</f>
        <v>0</v>
      </c>
      <c r="L47" s="61" t="n">
        <f aca="false">L44*365*L45+(L46*365*L44*assumptions!L$36)</f>
        <v>0</v>
      </c>
      <c r="M47" s="61" t="n">
        <f aca="false">M44*365*M45+(M46*365*M44*assumptions!M$36)</f>
        <v>0</v>
      </c>
      <c r="N47" s="61" t="n">
        <f aca="false">N44*365*N45+(N46*365*N44*assumptions!N$36)</f>
        <v>0</v>
      </c>
      <c r="O47" s="61" t="n">
        <f aca="false">O44*365*O45+(O46*365*O44*assumptions!O$36)</f>
        <v>0</v>
      </c>
      <c r="P47" s="61" t="n">
        <f aca="false">P44*365*P45+(P46*365*P44*assumptions!P$36)</f>
        <v>0</v>
      </c>
      <c r="Q47" s="61" t="n">
        <f aca="false">Q44*365*Q45+(Q46*365*Q44*assumptions!Q$36)</f>
        <v>0</v>
      </c>
      <c r="R47" s="61" t="n">
        <f aca="false">R44*365*R45+(R46*365*R44*assumptions!R$36)</f>
        <v>0</v>
      </c>
      <c r="S47" s="61" t="n">
        <f aca="false">S44*365*S45+(S46*365*S44*assumptions!S$36)</f>
        <v>0</v>
      </c>
      <c r="T47" s="61" t="n">
        <f aca="false">T44*365*T45+(T46*365*T44*assumptions!T$36)</f>
        <v>0</v>
      </c>
      <c r="U47" s="61" t="n">
        <f aca="false">U44*365*U45+(U46*365*U44*assumptions!U$36)</f>
        <v>0</v>
      </c>
      <c r="V47" s="61" t="n">
        <f aca="false">V44*365*V45+(V46*365*V44*assumptions!V$36)</f>
        <v>0</v>
      </c>
      <c r="W47" s="61" t="n">
        <f aca="false">SUM(C47:V47)</f>
        <v>0</v>
      </c>
    </row>
    <row r="48" customFormat="false" ht="12.75" hidden="false" customHeight="false" outlineLevel="0" collapsed="false">
      <c r="A48" s="0" t="s">
        <v>227</v>
      </c>
      <c r="B48" s="198" t="n">
        <v>0</v>
      </c>
      <c r="C48" s="0" t="n">
        <f aca="false">+C44*$B$12*assumptions!C$36*DCF!D$29</f>
        <v>0</v>
      </c>
      <c r="D48" s="0" t="n">
        <f aca="false">+D44*$B$12*assumptions!D$36*DCF!E$29</f>
        <v>0</v>
      </c>
      <c r="E48" s="0" t="n">
        <f aca="false">+E44*$B$12*assumptions!E$36*DCF!F$29</f>
        <v>0</v>
      </c>
      <c r="F48" s="0" t="n">
        <f aca="false">+F44*$B$12*assumptions!F$36*DCF!G$29</f>
        <v>0</v>
      </c>
      <c r="G48" s="0" t="n">
        <f aca="false">+G44*$B$12*assumptions!G$36*DCF!H$29</f>
        <v>0</v>
      </c>
      <c r="H48" s="0" t="n">
        <f aca="false">+H44*$B$12*assumptions!H$36*DCF!I$29</f>
        <v>0</v>
      </c>
      <c r="I48" s="0" t="n">
        <f aca="false">+I44*$B$12*assumptions!I$36*DCF!J$29</f>
        <v>0</v>
      </c>
      <c r="J48" s="0" t="n">
        <f aca="false">+J44*$B$12*assumptions!J$36*DCF!K$29</f>
        <v>0</v>
      </c>
      <c r="K48" s="0" t="n">
        <f aca="false">+K44*$B$12*assumptions!K$36*DCF!L$29</f>
        <v>0</v>
      </c>
      <c r="L48" s="0" t="n">
        <f aca="false">+L44*$B$12*assumptions!$L$36*DCF!M$29</f>
        <v>0</v>
      </c>
      <c r="M48" s="0" t="n">
        <f aca="false">+M44*$B$12*assumptions!$L$36*DCF!N$29</f>
        <v>0</v>
      </c>
      <c r="N48" s="0" t="n">
        <f aca="false">+N44*$B$12*assumptions!$L$36*DCF!O$29</f>
        <v>0</v>
      </c>
      <c r="O48" s="0" t="n">
        <f aca="false">+O44*$B$12*assumptions!$L$36*DCF!P$29</f>
        <v>0</v>
      </c>
      <c r="P48" s="0" t="n">
        <f aca="false">+P44*$B$12*assumptions!$L$36*DCF!Q$29</f>
        <v>0</v>
      </c>
      <c r="Q48" s="0" t="n">
        <f aca="false">+Q44*$B$12*assumptions!$L$36*DCF!R$29</f>
        <v>0</v>
      </c>
      <c r="R48" s="0" t="n">
        <f aca="false">+R44*$B$12*assumptions!$L$36*DCF!S$29</f>
        <v>0</v>
      </c>
      <c r="S48" s="0" t="n">
        <f aca="false">+S44*$B$12*assumptions!$L$36*DCF!T$29</f>
        <v>0</v>
      </c>
      <c r="T48" s="0" t="n">
        <f aca="false">+T44*$B$12*assumptions!$L$36*DCF!U$29</f>
        <v>0</v>
      </c>
      <c r="U48" s="0" t="n">
        <f aca="false">+U44*$B$12*assumptions!$L$36*DCF!V$29</f>
        <v>0</v>
      </c>
      <c r="V48" s="0" t="n">
        <f aca="false">+V44*$B$12*assumptions!$L$36*DCF!W$29</f>
        <v>0</v>
      </c>
      <c r="W48" s="61" t="n">
        <f aca="false">SUM(C48:V48)</f>
        <v>0</v>
      </c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61"/>
    </row>
    <row r="50" customFormat="false" ht="12.75" hidden="false" customHeight="false" outlineLevel="0" collapsed="false">
      <c r="A50" s="23"/>
      <c r="B50" s="0" t="s">
        <v>222</v>
      </c>
      <c r="C50" s="0" t="n">
        <v>0</v>
      </c>
      <c r="D50" s="0" t="n">
        <f aca="false">+C50</f>
        <v>0</v>
      </c>
      <c r="E50" s="0" t="n">
        <f aca="false">D50</f>
        <v>0</v>
      </c>
      <c r="F50" s="0" t="n">
        <f aca="false">E50</f>
        <v>0</v>
      </c>
      <c r="G50" s="0" t="n">
        <f aca="false">F50</f>
        <v>0</v>
      </c>
      <c r="H50" s="0" t="n">
        <f aca="false">+G50</f>
        <v>0</v>
      </c>
      <c r="I50" s="0" t="n">
        <f aca="false">+H50</f>
        <v>0</v>
      </c>
      <c r="J50" s="0" t="n">
        <f aca="false">+I50</f>
        <v>0</v>
      </c>
      <c r="K50" s="0" t="n">
        <f aca="false">+J50</f>
        <v>0</v>
      </c>
      <c r="L50" s="0" t="n">
        <f aca="false">+K50</f>
        <v>0</v>
      </c>
      <c r="M50" s="0" t="n">
        <f aca="false">+L50</f>
        <v>0</v>
      </c>
      <c r="N50" s="0" t="n">
        <f aca="false">+M50</f>
        <v>0</v>
      </c>
      <c r="O50" s="0" t="n">
        <f aca="false">+N50</f>
        <v>0</v>
      </c>
      <c r="P50" s="0" t="n">
        <f aca="false">+O50</f>
        <v>0</v>
      </c>
      <c r="Q50" s="0" t="n">
        <f aca="false">+P50</f>
        <v>0</v>
      </c>
      <c r="R50" s="0" t="n">
        <f aca="false">+Q50</f>
        <v>0</v>
      </c>
      <c r="S50" s="0" t="n">
        <f aca="false">+R50</f>
        <v>0</v>
      </c>
      <c r="T50" s="0" t="n">
        <f aca="false">+S50</f>
        <v>0</v>
      </c>
      <c r="U50" s="0" t="n">
        <f aca="false">+T50</f>
        <v>0</v>
      </c>
      <c r="V50" s="0" t="n">
        <f aca="false">+U50</f>
        <v>0</v>
      </c>
      <c r="W50" s="61" t="n">
        <f aca="false">SUM(C50:V50)</f>
        <v>0</v>
      </c>
    </row>
    <row r="51" customFormat="false" ht="12.75" hidden="false" customHeight="false" outlineLevel="0" collapsed="false">
      <c r="A51" s="0"/>
      <c r="B51" s="0" t="s">
        <v>229</v>
      </c>
      <c r="C51" s="62" t="n">
        <v>0</v>
      </c>
      <c r="D51" s="62" t="n">
        <f aca="false">+C51</f>
        <v>0</v>
      </c>
      <c r="E51" s="62" t="n">
        <f aca="false">+D51</f>
        <v>0</v>
      </c>
      <c r="F51" s="62" t="n">
        <f aca="false">+E51</f>
        <v>0</v>
      </c>
      <c r="G51" s="62" t="n">
        <f aca="false">+F51</f>
        <v>0</v>
      </c>
      <c r="H51" s="62" t="n">
        <f aca="false">+G51</f>
        <v>0</v>
      </c>
      <c r="I51" s="62" t="n">
        <f aca="false">+H51</f>
        <v>0</v>
      </c>
      <c r="J51" s="62" t="n">
        <f aca="false">+I51</f>
        <v>0</v>
      </c>
      <c r="K51" s="62" t="n">
        <f aca="false">+J51</f>
        <v>0</v>
      </c>
      <c r="L51" s="62" t="n">
        <f aca="false">+K51</f>
        <v>0</v>
      </c>
      <c r="M51" s="62" t="n">
        <f aca="false">+L51</f>
        <v>0</v>
      </c>
      <c r="N51" s="62" t="n">
        <f aca="false">+M51</f>
        <v>0</v>
      </c>
      <c r="O51" s="62" t="n">
        <f aca="false">+N51</f>
        <v>0</v>
      </c>
      <c r="P51" s="62" t="n">
        <f aca="false">+O51</f>
        <v>0</v>
      </c>
      <c r="Q51" s="62" t="n">
        <f aca="false">+P51</f>
        <v>0</v>
      </c>
      <c r="R51" s="62" t="n">
        <f aca="false">+Q51</f>
        <v>0</v>
      </c>
      <c r="S51" s="62" t="n">
        <f aca="false">+R51</f>
        <v>0</v>
      </c>
      <c r="T51" s="62" t="n">
        <f aca="false">+S51</f>
        <v>0</v>
      </c>
      <c r="U51" s="62" t="n">
        <f aca="false">+T51</f>
        <v>0</v>
      </c>
      <c r="V51" s="62" t="n">
        <f aca="false">+U51</f>
        <v>0</v>
      </c>
      <c r="W51" s="61" t="n">
        <f aca="false">SUM(C51:V51)</f>
        <v>0</v>
      </c>
    </row>
    <row r="52" customFormat="false" ht="12.75" hidden="false" customHeight="false" outlineLevel="0" collapsed="false">
      <c r="A52" s="0"/>
      <c r="B52" s="0" t="s">
        <v>181</v>
      </c>
      <c r="C52" s="193" t="n">
        <v>0</v>
      </c>
      <c r="D52" s="62" t="n">
        <f aca="false">+C52</f>
        <v>0</v>
      </c>
      <c r="E52" s="62" t="n">
        <f aca="false">+D52</f>
        <v>0</v>
      </c>
      <c r="F52" s="62" t="n">
        <f aca="false">+E52</f>
        <v>0</v>
      </c>
      <c r="G52" s="62" t="n">
        <f aca="false">+F52</f>
        <v>0</v>
      </c>
      <c r="H52" s="62" t="n">
        <f aca="false">+G52</f>
        <v>0</v>
      </c>
      <c r="I52" s="62" t="n">
        <f aca="false">+H52</f>
        <v>0</v>
      </c>
      <c r="J52" s="62" t="n">
        <f aca="false">+I52</f>
        <v>0</v>
      </c>
      <c r="K52" s="62" t="n">
        <f aca="false">+J52</f>
        <v>0</v>
      </c>
      <c r="L52" s="62" t="n">
        <f aca="false">+K52</f>
        <v>0</v>
      </c>
      <c r="M52" s="62" t="n">
        <f aca="false">+L52</f>
        <v>0</v>
      </c>
      <c r="N52" s="62" t="n">
        <f aca="false">+M52</f>
        <v>0</v>
      </c>
      <c r="O52" s="62" t="n">
        <f aca="false">+N52</f>
        <v>0</v>
      </c>
      <c r="P52" s="62" t="n">
        <f aca="false">+O52</f>
        <v>0</v>
      </c>
      <c r="Q52" s="62" t="n">
        <f aca="false">+P52</f>
        <v>0</v>
      </c>
      <c r="R52" s="62" t="n">
        <f aca="false">+Q52</f>
        <v>0</v>
      </c>
      <c r="S52" s="62" t="n">
        <f aca="false">+R52</f>
        <v>0</v>
      </c>
      <c r="T52" s="62" t="n">
        <f aca="false">+S52</f>
        <v>0</v>
      </c>
      <c r="U52" s="62" t="n">
        <f aca="false">+T52</f>
        <v>0</v>
      </c>
      <c r="V52" s="62" t="n">
        <f aca="false">+U52</f>
        <v>0</v>
      </c>
      <c r="W52" s="61" t="n">
        <f aca="false">SUM(C52:V52)</f>
        <v>0</v>
      </c>
    </row>
    <row r="53" customFormat="false" ht="12.75" hidden="false" customHeight="false" outlineLevel="0" collapsed="false">
      <c r="A53" s="0"/>
      <c r="B53" s="0" t="s">
        <v>226</v>
      </c>
      <c r="C53" s="61" t="n">
        <f aca="false">C50*365*C51+(C52*365*C50*assumptions!C$36)</f>
        <v>0</v>
      </c>
      <c r="D53" s="61" t="n">
        <f aca="false">D50*365*D51+(D52*365*D50*assumptions!D$36)</f>
        <v>0</v>
      </c>
      <c r="E53" s="61" t="n">
        <f aca="false">E50*365*E51+(E52*365*E50*assumptions!E$36)</f>
        <v>0</v>
      </c>
      <c r="F53" s="61" t="n">
        <f aca="false">F50*365*F51+(F52*365*F50*assumptions!F$36)</f>
        <v>0</v>
      </c>
      <c r="G53" s="61" t="n">
        <f aca="false">G50*365*G51+(G52*365*G50*assumptions!G$36)</f>
        <v>0</v>
      </c>
      <c r="H53" s="61" t="n">
        <f aca="false">H50*365*H51+(H52*365*H50*assumptions!H$36)</f>
        <v>0</v>
      </c>
      <c r="I53" s="61" t="n">
        <f aca="false">I50*365*I51+(I52*365*I50*assumptions!I$36)</f>
        <v>0</v>
      </c>
      <c r="J53" s="61" t="n">
        <f aca="false">J50*365*J51+(J52*365*J50*assumptions!J$36)</f>
        <v>0</v>
      </c>
      <c r="K53" s="61" t="n">
        <f aca="false">K50*365*K51+(K52*365*K50*assumptions!K$36)</f>
        <v>0</v>
      </c>
      <c r="L53" s="61" t="n">
        <f aca="false">L50*365*L51+(L52*365*L50*assumptions!L$36)</f>
        <v>0</v>
      </c>
      <c r="M53" s="61" t="n">
        <f aca="false">M50*365*M51+(M52*365*M50*assumptions!M$36)</f>
        <v>0</v>
      </c>
      <c r="N53" s="61" t="n">
        <f aca="false">N50*365*N51+(N52*365*N50*assumptions!N$36)</f>
        <v>0</v>
      </c>
      <c r="O53" s="61" t="n">
        <f aca="false">O50*365*O51+(O52*365*O50*assumptions!O$36)</f>
        <v>0</v>
      </c>
      <c r="P53" s="61" t="n">
        <f aca="false">P50*365*P51+(P52*365*P50*assumptions!P$36)</f>
        <v>0</v>
      </c>
      <c r="Q53" s="61" t="n">
        <f aca="false">Q50*365*Q51+(Q52*365*Q50*assumptions!Q$36)</f>
        <v>0</v>
      </c>
      <c r="R53" s="61" t="n">
        <f aca="false">R50*365*R51+(R52*365*R50*assumptions!R$36)</f>
        <v>0</v>
      </c>
      <c r="S53" s="61" t="n">
        <f aca="false">S50*365*S51+(S52*365*S50*assumptions!S$36)</f>
        <v>0</v>
      </c>
      <c r="T53" s="61" t="n">
        <f aca="false">T50*365*T51+(T52*365*T50*assumptions!T$36)</f>
        <v>0</v>
      </c>
      <c r="U53" s="61" t="n">
        <f aca="false">U50*365*U51+(U52*365*U50*assumptions!U$36)</f>
        <v>0</v>
      </c>
      <c r="V53" s="61" t="n">
        <f aca="false">V50*365*V51+(V52*365*V50*assumptions!V$36)</f>
        <v>0</v>
      </c>
      <c r="W53" s="61" t="n">
        <f aca="false">SUM(C53:V53)</f>
        <v>0</v>
      </c>
    </row>
    <row r="54" customFormat="false" ht="12.75" hidden="false" customHeight="false" outlineLevel="0" collapsed="false">
      <c r="A54" s="0" t="s">
        <v>227</v>
      </c>
      <c r="B54" s="198" t="n">
        <v>0</v>
      </c>
      <c r="C54" s="0" t="n">
        <f aca="false">+C50*$B$12*assumptions!C$36*DCF!D$29</f>
        <v>0</v>
      </c>
      <c r="D54" s="0" t="n">
        <f aca="false">+D50*$B$12*assumptions!D$36*DCF!E$29</f>
        <v>0</v>
      </c>
      <c r="E54" s="0" t="n">
        <f aca="false">+E50*$B$12*assumptions!E$36*DCF!F$29</f>
        <v>0</v>
      </c>
      <c r="F54" s="0" t="n">
        <f aca="false">+F50*$B$12*assumptions!F$36*DCF!G$29</f>
        <v>0</v>
      </c>
      <c r="G54" s="0" t="n">
        <f aca="false">+G50*$B$12*assumptions!G$36*DCF!H$29</f>
        <v>0</v>
      </c>
      <c r="H54" s="0" t="n">
        <f aca="false">+H50*$B$12*assumptions!H$36*DCF!I$29</f>
        <v>0</v>
      </c>
      <c r="I54" s="0" t="n">
        <f aca="false">+I50*$B$12*assumptions!I$36*DCF!J$29</f>
        <v>0</v>
      </c>
      <c r="J54" s="0" t="n">
        <f aca="false">+J50*$B$12*assumptions!J$36*DCF!K$29</f>
        <v>0</v>
      </c>
      <c r="K54" s="0" t="n">
        <f aca="false">+K50*$B$12*assumptions!K$36*DCF!L$29</f>
        <v>0</v>
      </c>
      <c r="L54" s="0" t="n">
        <f aca="false">+L50*$B$12*assumptions!$L$36*DCF!M$29</f>
        <v>0</v>
      </c>
      <c r="M54" s="0" t="n">
        <f aca="false">+M50*$B$12*assumptions!$L$36*DCF!N$29</f>
        <v>0</v>
      </c>
      <c r="N54" s="0" t="n">
        <f aca="false">+N50*$B$12*assumptions!$L$36*DCF!O$29</f>
        <v>0</v>
      </c>
      <c r="O54" s="0" t="n">
        <f aca="false">+O50*$B$12*assumptions!$L$36*DCF!P$29</f>
        <v>0</v>
      </c>
      <c r="P54" s="0" t="n">
        <f aca="false">+P50*$B$12*assumptions!$L$36*DCF!Q$29</f>
        <v>0</v>
      </c>
      <c r="Q54" s="0" t="n">
        <f aca="false">+Q50*$B$12*assumptions!$L$36*DCF!R$29</f>
        <v>0</v>
      </c>
      <c r="R54" s="0" t="n">
        <f aca="false">+R50*$B$12*assumptions!$L$36*DCF!S$29</f>
        <v>0</v>
      </c>
      <c r="S54" s="0" t="n">
        <f aca="false">+S50*$B$12*assumptions!$L$36*DCF!T$29</f>
        <v>0</v>
      </c>
      <c r="T54" s="0" t="n">
        <f aca="false">+T50*$B$12*assumptions!$L$36*DCF!U$29</f>
        <v>0</v>
      </c>
      <c r="U54" s="0" t="n">
        <f aca="false">+U50*$B$12*assumptions!$L$36*DCF!V$29</f>
        <v>0</v>
      </c>
      <c r="V54" s="0" t="n">
        <f aca="false">+V50*$B$12*assumptions!$L$36*DCF!W$29</f>
        <v>0</v>
      </c>
      <c r="W54" s="61" t="n">
        <f aca="false">SUM(C54:V54)</f>
        <v>0</v>
      </c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61"/>
    </row>
    <row r="56" customFormat="false" ht="12.75" hidden="false" customHeight="false" outlineLevel="0" collapsed="false">
      <c r="A56" s="0" t="s">
        <v>232</v>
      </c>
      <c r="B56" s="0" t="s">
        <v>222</v>
      </c>
      <c r="C56" s="179" t="n">
        <f aca="false">+C50+C44+C38+C32+C26+C20+C14+C7</f>
        <v>500</v>
      </c>
      <c r="D56" s="179" t="n">
        <f aca="false">D7+D14+D20+D26+D32+D38+D50+D44</f>
        <v>500</v>
      </c>
      <c r="E56" s="179" t="n">
        <f aca="false">E7+E14+E20+E26+E32+E38+E50+E44</f>
        <v>500</v>
      </c>
      <c r="F56" s="179" t="n">
        <f aca="false">F7+F14+F20+F26+F32+F38+F50+F44</f>
        <v>500</v>
      </c>
      <c r="G56" s="179" t="n">
        <f aca="false">G7+G14+G20+G26+G32+G38+G50+G44</f>
        <v>500</v>
      </c>
      <c r="H56" s="179" t="n">
        <f aca="false">H7+H14+H20+H26+H32+H38+H50+H44</f>
        <v>500</v>
      </c>
      <c r="I56" s="179" t="n">
        <f aca="false">I7+I14+I20+I26+I32+I38+I50+I44</f>
        <v>500</v>
      </c>
      <c r="J56" s="179" t="n">
        <f aca="false">J7+J14+J20+J26+J32+J38+J50+J44</f>
        <v>500</v>
      </c>
      <c r="K56" s="179" t="n">
        <f aca="false">K7+K14+K20+K26+K32+K38+K50+K44</f>
        <v>500</v>
      </c>
      <c r="L56" s="179" t="n">
        <f aca="false">L7+L14+L20+L26+L32+L38+L50+L44</f>
        <v>500</v>
      </c>
      <c r="M56" s="179" t="n">
        <f aca="false">M7+M14+M20+M26+M32+M38+M50+M44</f>
        <v>500</v>
      </c>
      <c r="N56" s="179" t="n">
        <f aca="false">N7+N14+N20+N26+N32+N38+N50+N44</f>
        <v>500</v>
      </c>
      <c r="O56" s="179" t="n">
        <f aca="false">O7+O14+O20+O26+O32+O38+O50+O44</f>
        <v>500</v>
      </c>
      <c r="P56" s="179" t="n">
        <f aca="false">P7+P14+P20+P26+P32+P38+P50+P44</f>
        <v>500</v>
      </c>
      <c r="Q56" s="179" t="n">
        <f aca="false">Q7+Q14+Q20+Q26+Q32+Q38+Q50+Q44</f>
        <v>500</v>
      </c>
      <c r="R56" s="179" t="n">
        <f aca="false">R7+R14+R20+R26+R32+R38+R50+R44</f>
        <v>500</v>
      </c>
      <c r="S56" s="179" t="n">
        <f aca="false">S7+S14+S20+S26+S32+S38+S50+S44</f>
        <v>500</v>
      </c>
      <c r="T56" s="179" t="n">
        <f aca="false">T7+T14+T20+T26+T32+T38+T50+T44</f>
        <v>500</v>
      </c>
      <c r="U56" s="179" t="n">
        <f aca="false">U7+U14+U20+U26+U32+U38+U50+U44</f>
        <v>500</v>
      </c>
      <c r="V56" s="179" t="n">
        <f aca="false">V7+V14+V20+V26+V32+V38+V50+V44</f>
        <v>500</v>
      </c>
      <c r="W56" s="61" t="n">
        <f aca="false">SUM(C56:V56)</f>
        <v>10000</v>
      </c>
    </row>
    <row r="57" customFormat="false" ht="12.75" hidden="false" customHeight="false" outlineLevel="0" collapsed="false">
      <c r="A57" s="0"/>
      <c r="B57" s="0" t="s">
        <v>233</v>
      </c>
      <c r="C57" s="199" t="n">
        <f aca="false">C58/(C56*366)</f>
        <v>0.282563878126964</v>
      </c>
      <c r="D57" s="0" t="n">
        <f aca="false">D58/(D56*365)</f>
        <v>0.27592387500256</v>
      </c>
      <c r="E57" s="0" t="n">
        <f aca="false">E58/(E56*365)</f>
        <v>0.267627350008207</v>
      </c>
      <c r="F57" s="0" t="n">
        <f aca="false">F58/(F56*365)</f>
        <v>0.259828099295013</v>
      </c>
      <c r="G57" s="199" t="n">
        <f aca="false">G58/(G56*366)</f>
        <v>0.252482600425837</v>
      </c>
      <c r="H57" s="0" t="n">
        <f aca="false">H58/(H56*365)</f>
        <v>0.245552894145905</v>
      </c>
      <c r="I57" s="0" t="n">
        <f aca="false">I58/(I56*365)</f>
        <v>0.238834863709291</v>
      </c>
      <c r="J57" s="0" t="n">
        <f aca="false">J58/(J56*365)</f>
        <v>0.232146575199548</v>
      </c>
      <c r="K57" s="0" t="n">
        <f aca="false">K58/(K56*365)</f>
        <v>0.226101144163875</v>
      </c>
      <c r="L57" s="0" t="n">
        <f aca="false">L58/(L56*365)</f>
        <v>0.218857280360056</v>
      </c>
      <c r="M57" s="0" t="n">
        <f aca="false">M58/(M56*365)</f>
        <v>0.212258139652154</v>
      </c>
      <c r="N57" s="0" t="n">
        <f aca="false">N58/(N56*365)</f>
        <v>0.205698013144553</v>
      </c>
      <c r="O57" s="0" t="n">
        <f aca="false">O58/(O56*365)</f>
        <v>0.199712488819873</v>
      </c>
      <c r="P57" s="0" t="n">
        <f aca="false">P58/(P56*365)</f>
        <v>0.192676692235339</v>
      </c>
      <c r="Q57" s="0" t="n">
        <f aca="false">Q58/(Q56*365)</f>
        <v>0.187857259883418</v>
      </c>
      <c r="R57" s="0" t="n">
        <f aca="false">R58/(R56*365)</f>
        <v>0.184709626590907</v>
      </c>
      <c r="S57" s="0" t="n">
        <f aca="false">S58/(S56*365)</f>
        <v>0.181600799767014</v>
      </c>
      <c r="T57" s="0" t="n">
        <f aca="false">T58/(T56*365)</f>
        <v>0.178531943605797</v>
      </c>
      <c r="U57" s="0" t="n">
        <f aca="false">U58/(U56*365)</f>
        <v>0.175504257227137</v>
      </c>
      <c r="V57" s="0" t="n">
        <f aca="false">V58/(V56*365)</f>
        <v>0.17251897572451</v>
      </c>
      <c r="W57" s="61" t="n">
        <f aca="false">SUM(C57:V57)</f>
        <v>4.39098675708796</v>
      </c>
    </row>
    <row r="58" customFormat="false" ht="12.75" hidden="false" customHeight="false" outlineLevel="0" collapsed="false">
      <c r="A58" s="0"/>
      <c r="B58" s="0" t="s">
        <v>226</v>
      </c>
      <c r="C58" s="200" t="n">
        <f aca="false">C11+C17+C23+C29+C35+C41+C47+C53</f>
        <v>51709.1896972345</v>
      </c>
      <c r="D58" s="200" t="n">
        <f aca="false">D11+D17+D23+D29+D35+D41+D47+D53</f>
        <v>50356.1071879673</v>
      </c>
      <c r="E58" s="200" t="n">
        <f aca="false">E11+E17+E23+E29+E35+E41+E47+E53</f>
        <v>48841.9913764978</v>
      </c>
      <c r="F58" s="200" t="n">
        <f aca="false">F11+F17+F23+F29+F35+F41+F47+F53</f>
        <v>47418.6281213399</v>
      </c>
      <c r="G58" s="200" t="n">
        <f aca="false">G11+G17+G23+G29+G35+G41+G47+G53</f>
        <v>46204.3158779283</v>
      </c>
      <c r="H58" s="200" t="n">
        <f aca="false">H11+H17+H23+H29+H35+H41+H47+H53</f>
        <v>44813.4031816277</v>
      </c>
      <c r="I58" s="200" t="n">
        <f aca="false">I11+I17+I23+I29+I35+I41+I47+I53</f>
        <v>43587.3626269455</v>
      </c>
      <c r="J58" s="200" t="n">
        <f aca="false">J11+J17+J23+J29+J35+J41+J47+J53</f>
        <v>42366.7499739175</v>
      </c>
      <c r="K58" s="200" t="n">
        <f aca="false">K11+K17+K23+K29+K35+K41+K47+K53</f>
        <v>41263.4588099072</v>
      </c>
      <c r="L58" s="200" t="n">
        <f aca="false">L11+L17+L23+L29+L35+L41+L47+L53</f>
        <v>39941.4536657103</v>
      </c>
      <c r="M58" s="200" t="n">
        <f aca="false">M11+M17+M23+M29+M35+M41+M47+M53</f>
        <v>38737.1104865181</v>
      </c>
      <c r="N58" s="200" t="n">
        <f aca="false">N11+N17+N23+N29+N35+N41+N47+N53</f>
        <v>37539.8873988809</v>
      </c>
      <c r="O58" s="200" t="n">
        <f aca="false">O11+O17+O23+O29+O35+O41+O47+O53</f>
        <v>36447.5292096268</v>
      </c>
      <c r="P58" s="200" t="n">
        <f aca="false">P11+P17+P23+P29+P35+P41+P47+P53</f>
        <v>35163.4963329494</v>
      </c>
      <c r="Q58" s="200" t="n">
        <f aca="false">Q11+Q17+Q23+Q29+Q35+Q41+Q47+Q53</f>
        <v>34283.9499287238</v>
      </c>
      <c r="R58" s="200" t="n">
        <f aca="false">R11+R17+R23+R29+R35+R41+R47+R53</f>
        <v>33709.5068528406</v>
      </c>
      <c r="S58" s="200" t="n">
        <f aca="false">S11+S17+S23+S29+S35+S41+S47+S53</f>
        <v>33142.1459574801</v>
      </c>
      <c r="T58" s="200" t="n">
        <f aca="false">T11+T17+T23+T29+T35+T41+T47+T53</f>
        <v>32582.079708058</v>
      </c>
      <c r="U58" s="200" t="n">
        <f aca="false">U11+U17+U23+U29+U35+U41+U47+U53</f>
        <v>32029.5269439525</v>
      </c>
      <c r="V58" s="200" t="n">
        <f aca="false">V11+V17+V23+V29+V35+V41+V47+V53</f>
        <v>31484.7130697231</v>
      </c>
      <c r="W58" s="61" t="n">
        <f aca="false">SUM(C58:V58)</f>
        <v>801622.606407829</v>
      </c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</row>
    <row r="59" customFormat="false" ht="12.75" hidden="false" customHeight="false" outlineLevel="0" collapsed="false">
      <c r="A59" s="0" t="s">
        <v>227</v>
      </c>
      <c r="B59" s="198"/>
      <c r="C59" s="202" t="n">
        <f aca="false">C12+C18+C24+C30+C36+C42+C48+C54</f>
        <v>0</v>
      </c>
      <c r="D59" s="202" t="n">
        <f aca="false">D12+D18+D24+D30+D36+D42+D48+D54</f>
        <v>0</v>
      </c>
      <c r="E59" s="202" t="n">
        <f aca="false">E12+E18+E24+E30+E36+E42+E48+E54</f>
        <v>0</v>
      </c>
      <c r="F59" s="202" t="n">
        <f aca="false">F12+F18+F24+F30+F36+F42+F48+F54</f>
        <v>0</v>
      </c>
      <c r="G59" s="202" t="n">
        <f aca="false">G12+G18+G24+G30+G36+G42+G48+G54</f>
        <v>0</v>
      </c>
      <c r="H59" s="202" t="n">
        <f aca="false">H12+H18+H24+H30+H36+H42+H48+H54</f>
        <v>0</v>
      </c>
      <c r="I59" s="202" t="n">
        <f aca="false">I12+I18+I24+I30+I36+I42+I48+I54</f>
        <v>0</v>
      </c>
      <c r="J59" s="202" t="n">
        <f aca="false">J12+J18+J24+J30+J36+J42+J48+J54</f>
        <v>0</v>
      </c>
      <c r="K59" s="202" t="n">
        <f aca="false">K12+K18+K24+K30+K36+K42+K48+K54</f>
        <v>0</v>
      </c>
      <c r="L59" s="202" t="n">
        <f aca="false">L12+L18+L24+L30+L36+L42+L48+L54</f>
        <v>0</v>
      </c>
      <c r="M59" s="202" t="n">
        <f aca="false">M12+M18+M24+M30+M36+M42+M48+M54</f>
        <v>0</v>
      </c>
      <c r="N59" s="202" t="n">
        <f aca="false">N12+N18+N24+N30+N36+N42+N48+N54</f>
        <v>0</v>
      </c>
      <c r="O59" s="202" t="n">
        <f aca="false">O12+O18+O24+O30+O36+O42+O48+O54</f>
        <v>0</v>
      </c>
      <c r="P59" s="202" t="n">
        <f aca="false">P12+P18+P24+P30+P36+P42+P48+P54</f>
        <v>0</v>
      </c>
      <c r="Q59" s="202" t="n">
        <f aca="false">Q12+Q18+Q24+Q30+Q36+Q42+Q48+Q54</f>
        <v>0</v>
      </c>
      <c r="R59" s="202" t="n">
        <f aca="false">R12+R18+R24+R30+R36+R42+R48+R54</f>
        <v>0</v>
      </c>
      <c r="S59" s="202" t="n">
        <f aca="false">S12+S18+S24+S30+S36+S42+S48+S54</f>
        <v>0</v>
      </c>
      <c r="T59" s="202" t="n">
        <f aca="false">T12+T18+T24+T30+T36+T42+T48+T54</f>
        <v>0</v>
      </c>
      <c r="U59" s="202" t="n">
        <f aca="false">U12+U18+U24+U30+U36+U42+U48+U54</f>
        <v>0</v>
      </c>
      <c r="V59" s="202" t="n">
        <f aca="false">V12+V18+V24+V30+V36+V42+V48+V54</f>
        <v>0</v>
      </c>
      <c r="W59" s="61" t="n">
        <f aca="false">SUM(C59:V59)</f>
        <v>0</v>
      </c>
    </row>
    <row r="60" customFormat="false" ht="12.75" hidden="false" customHeight="false" outlineLevel="0" collapsed="false">
      <c r="W60" s="61"/>
    </row>
    <row r="61" customFormat="false" ht="12.75" hidden="false" customHeight="false" outlineLevel="0" collapsed="false">
      <c r="A61" s="85" t="s">
        <v>234</v>
      </c>
      <c r="C61" s="201" t="n">
        <f aca="false">(+C59*365)*assumptions!C39</f>
        <v>0</v>
      </c>
      <c r="D61" s="201" t="n">
        <f aca="false">(+D59*365)*assumptions!D39</f>
        <v>0</v>
      </c>
      <c r="E61" s="201" t="n">
        <f aca="false">+D61</f>
        <v>0</v>
      </c>
      <c r="F61" s="201" t="n">
        <f aca="false">+E61</f>
        <v>0</v>
      </c>
      <c r="G61" s="201" t="n">
        <f aca="false">+F61</f>
        <v>0</v>
      </c>
      <c r="H61" s="201" t="n">
        <f aca="false">+G61</f>
        <v>0</v>
      </c>
      <c r="I61" s="201" t="n">
        <f aca="false">+H61</f>
        <v>0</v>
      </c>
      <c r="J61" s="201" t="n">
        <f aca="false">+I61</f>
        <v>0</v>
      </c>
      <c r="K61" s="201" t="n">
        <f aca="false">+J61</f>
        <v>0</v>
      </c>
      <c r="L61" s="201" t="n">
        <f aca="false">+K61</f>
        <v>0</v>
      </c>
      <c r="M61" s="201" t="n">
        <f aca="false">+L61</f>
        <v>0</v>
      </c>
      <c r="N61" s="201" t="n">
        <f aca="false">+M61</f>
        <v>0</v>
      </c>
      <c r="O61" s="201" t="n">
        <f aca="false">+N61</f>
        <v>0</v>
      </c>
      <c r="P61" s="201" t="n">
        <f aca="false">+O61</f>
        <v>0</v>
      </c>
      <c r="Q61" s="201" t="n">
        <f aca="false">+P61</f>
        <v>0</v>
      </c>
      <c r="R61" s="201" t="n">
        <f aca="false">+Q61</f>
        <v>0</v>
      </c>
      <c r="S61" s="201" t="n">
        <f aca="false">+R61</f>
        <v>0</v>
      </c>
      <c r="T61" s="201" t="n">
        <f aca="false">+S61</f>
        <v>0</v>
      </c>
      <c r="U61" s="201" t="n">
        <f aca="false">+T61</f>
        <v>0</v>
      </c>
      <c r="V61" s="201" t="n">
        <f aca="false">+U61</f>
        <v>0</v>
      </c>
      <c r="W61" s="61" t="n">
        <f aca="false">SUM(C61:V61)</f>
        <v>0</v>
      </c>
    </row>
    <row r="63" customFormat="false" ht="12.75" hidden="false" customHeight="false" outlineLevel="0" collapsed="false">
      <c r="A63" s="0"/>
      <c r="B63" s="0"/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12.75" hidden="false" customHeight="false" outlineLevel="0" collapsed="false">
      <c r="A64" s="0"/>
      <c r="B64" s="0"/>
      <c r="C64" s="0"/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2.75" hidden="false" customHeight="false" outlineLevel="0" collapsed="false">
      <c r="A65" s="0"/>
      <c r="B65" s="0"/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</row>
    <row r="66" customFormat="false" ht="12.75" hidden="false" customHeight="false" outlineLevel="0" collapsed="false">
      <c r="A66" s="0"/>
      <c r="B66" s="0"/>
      <c r="C66" s="0"/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2.75" hidden="false" customHeight="false" outlineLevel="0" collapsed="false">
      <c r="A67" s="0"/>
      <c r="B67" s="0"/>
      <c r="C67" s="0"/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2.75" hidden="false" customHeight="false" outlineLevel="0" collapsed="false">
      <c r="A68" s="0"/>
      <c r="B68" s="0"/>
      <c r="C68" s="0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2.75" hidden="false" customHeight="false" outlineLevel="0" collapsed="false">
      <c r="A69" s="0"/>
      <c r="B69" s="0"/>
      <c r="C69" s="0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</row>
    <row r="70" customFormat="false" ht="12.75" hidden="false" customHeight="false" outlineLevel="0" collapsed="false">
      <c r="A70" s="0"/>
      <c r="B70" s="0"/>
      <c r="C70" s="0"/>
      <c r="D70" s="0"/>
      <c r="E70" s="0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2.75" hidden="false" customHeight="false" outlineLevel="0" collapsed="false">
      <c r="A71" s="0"/>
      <c r="B71" s="0"/>
      <c r="C71" s="0"/>
      <c r="D71" s="0"/>
      <c r="E71" s="0"/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2.75" hidden="false" customHeight="false" outlineLevel="0" collapsed="false">
      <c r="A72" s="0"/>
      <c r="B72" s="0"/>
      <c r="C72" s="0"/>
      <c r="D72" s="0"/>
      <c r="E72" s="0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2.75" hidden="false" customHeight="false" outlineLevel="0" collapsed="false">
      <c r="A74" s="0"/>
      <c r="B74" s="0"/>
      <c r="C74" s="0"/>
      <c r="D74" s="0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</row>
    <row r="75" customFormat="false" ht="12.75" hidden="false" customHeight="false" outlineLevel="0" collapsed="false">
      <c r="A75" s="0"/>
      <c r="B75" s="0"/>
      <c r="C75" s="0"/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12.75" hidden="false" customHeight="false" outlineLevel="0" collapsed="false">
      <c r="A76" s="0"/>
      <c r="B76" s="0"/>
      <c r="C76" s="0"/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2.75" hidden="false" customHeight="false" outlineLevel="0" collapsed="false">
      <c r="A77" s="0"/>
      <c r="B77" s="0"/>
      <c r="C77" s="0"/>
      <c r="D77" s="0"/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2.75" hidden="false" customHeight="false" outlineLevel="0" collapsed="false">
      <c r="A78" s="0"/>
      <c r="B78" s="0"/>
      <c r="C78" s="0"/>
      <c r="D78" s="0"/>
      <c r="E78" s="0"/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2.75" hidden="false" customHeight="false" outlineLevel="0" collapsed="false">
      <c r="A79" s="0"/>
      <c r="B79" s="0"/>
      <c r="C79" s="0"/>
      <c r="D79" s="0"/>
      <c r="E79" s="0"/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</row>
    <row r="80" customFormat="false" ht="12.75" hidden="false" customHeight="false" outlineLevel="0" collapsed="false">
      <c r="A80" s="0"/>
      <c r="B80" s="0"/>
      <c r="C80" s="0"/>
      <c r="D80" s="0"/>
      <c r="E80" s="0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2.75" hidden="false" customHeight="false" outlineLevel="0" collapsed="false">
      <c r="A81" s="0"/>
      <c r="B81" s="0"/>
      <c r="C81" s="0"/>
      <c r="D81" s="0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12.75" hidden="false" customHeight="false" outlineLevel="0" collapsed="false">
      <c r="A82" s="0"/>
      <c r="B82" s="0"/>
      <c r="C82" s="0"/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2.75" hidden="false" customHeight="false" outlineLevel="0" collapsed="false">
      <c r="A83" s="0"/>
      <c r="B83" s="0"/>
      <c r="C83" s="0"/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2.75" hidden="false" customHeight="false" outlineLevel="0" collapsed="false">
      <c r="A84" s="0"/>
      <c r="B84" s="0"/>
      <c r="C84" s="0"/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</row>
    <row r="85" customFormat="false" ht="12.75" hidden="false" customHeight="false" outlineLevel="0" collapsed="false">
      <c r="A85" s="0"/>
      <c r="B85" s="0"/>
      <c r="C85" s="0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2.75" hidden="false" customHeight="false" outlineLevel="0" collapsed="false">
      <c r="A86" s="0"/>
      <c r="B86" s="0"/>
      <c r="C86" s="0"/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2.75" hidden="false" customHeight="false" outlineLevel="0" collapsed="false">
      <c r="A87" s="0"/>
      <c r="B87" s="0"/>
      <c r="C87" s="0"/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12.75" hidden="false" customHeight="false" outlineLevel="0" collapsed="false">
      <c r="A88" s="0"/>
      <c r="B88" s="0"/>
      <c r="C88" s="0"/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2.75" hidden="false" customHeight="false" outlineLevel="0" collapsed="false">
      <c r="A89" s="0"/>
      <c r="B89" s="0"/>
      <c r="C89" s="0"/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</row>
    <row r="90" customFormat="false" ht="12.75" hidden="false" customHeight="false" outlineLevel="0" collapsed="false">
      <c r="A90" s="0"/>
      <c r="B90" s="0"/>
      <c r="C90" s="0"/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2.75" hidden="false" customHeight="false" outlineLevel="0" collapsed="false">
      <c r="A91" s="0"/>
      <c r="B91" s="0"/>
      <c r="C91" s="0"/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0"/>
      <c r="B92" s="0"/>
      <c r="C92" s="0"/>
      <c r="D92" s="0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2.75" hidden="false" customHeight="false" outlineLevel="0" collapsed="false">
      <c r="A93" s="0"/>
      <c r="B93" s="0"/>
      <c r="C93" s="0"/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12.75" hidden="false" customHeight="false" outlineLevel="0" collapsed="false">
      <c r="A94" s="0"/>
      <c r="B94" s="0"/>
      <c r="C94" s="0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</row>
    <row r="95" customFormat="false" ht="12.75" hidden="false" customHeight="false" outlineLevel="0" collapsed="false">
      <c r="A95" s="0"/>
      <c r="B95" s="0"/>
      <c r="C95" s="0"/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2.75" hidden="false" customHeight="false" outlineLevel="0" collapsed="false">
      <c r="A96" s="0"/>
      <c r="B96" s="0"/>
      <c r="C96" s="0"/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2.75" hidden="false" customHeight="false" outlineLevel="0" collapsed="false">
      <c r="A97" s="0"/>
      <c r="B97" s="0"/>
      <c r="C97" s="0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2.75" hidden="false" customHeight="false" outlineLevel="0" collapsed="false">
      <c r="A98" s="0"/>
      <c r="B98" s="0"/>
      <c r="C98" s="0"/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2.75" hidden="false" customHeight="false" outlineLevel="0" collapsed="false">
      <c r="A99" s="0"/>
      <c r="B99" s="0"/>
      <c r="C99" s="0"/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</row>
    <row r="100" customFormat="false" ht="12.75" hidden="false" customHeight="false" outlineLevel="0" collapsed="false">
      <c r="A100" s="0"/>
      <c r="B100" s="0"/>
      <c r="C100" s="0"/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2.75" hidden="false" customHeight="false" outlineLevel="0" collapsed="false">
      <c r="A101" s="0"/>
      <c r="B101" s="0"/>
      <c r="C101" s="0"/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2.75" hidden="false" customHeight="false" outlineLevel="0" collapsed="false">
      <c r="A102" s="0"/>
      <c r="B102" s="0"/>
      <c r="C102" s="0"/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2.75" hidden="false" customHeight="false" outlineLevel="0" collapsed="false">
      <c r="A103" s="0"/>
      <c r="B103" s="0"/>
      <c r="C103" s="0"/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</row>
    <row r="104" customFormat="false" ht="12.75" hidden="false" customHeight="false" outlineLevel="0" collapsed="false">
      <c r="A104" s="0"/>
      <c r="B104" s="0"/>
      <c r="C104" s="0"/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2.75" hidden="false" customHeight="false" outlineLevel="0" collapsed="false">
      <c r="A105" s="0"/>
      <c r="B105" s="0"/>
      <c r="C105" s="0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12.75" hidden="false" customHeight="false" outlineLevel="0" collapsed="false">
      <c r="A106" s="0"/>
      <c r="B106" s="0"/>
      <c r="C106" s="0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2.75" hidden="false" customHeight="false" outlineLevel="0" collapsed="false">
      <c r="A107" s="0"/>
      <c r="B107" s="0"/>
      <c r="C107" s="0"/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2.75" hidden="false" customHeight="false" outlineLevel="0" collapsed="false">
      <c r="A108" s="0"/>
      <c r="B108" s="0"/>
      <c r="C108" s="0"/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</row>
    <row r="109" customFormat="false" ht="12.75" hidden="false" customHeight="false" outlineLevel="0" collapsed="false">
      <c r="A109" s="0"/>
      <c r="B109" s="0"/>
      <c r="C109" s="0"/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2.75" hidden="false" customHeight="false" outlineLevel="0" collapsed="false">
      <c r="A110" s="0"/>
      <c r="B110" s="0"/>
      <c r="C110" s="0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2.75" hidden="false" customHeight="false" outlineLevel="0" collapsed="false">
      <c r="A111" s="0"/>
      <c r="B111" s="0"/>
      <c r="C111" s="0"/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12.75" hidden="false" customHeight="false" outlineLevel="0" collapsed="false">
      <c r="A112" s="0"/>
      <c r="B112" s="0"/>
      <c r="C112" s="0"/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2.75" hidden="false" customHeight="false" outlineLevel="0" collapsed="false">
      <c r="A113" s="0"/>
      <c r="B113" s="0"/>
      <c r="C113" s="0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</row>
    <row r="114" customFormat="false" ht="12.75" hidden="false" customHeight="false" outlineLevel="0" collapsed="false">
      <c r="A114" s="0"/>
      <c r="B114" s="0"/>
      <c r="C114" s="0"/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2.75" hidden="false" customHeight="false" outlineLevel="0" collapsed="false">
      <c r="A115" s="0"/>
      <c r="B115" s="0"/>
      <c r="C115" s="0"/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2.75" hidden="false" customHeight="false" outlineLevel="0" collapsed="false">
      <c r="A116" s="0"/>
      <c r="B116" s="0"/>
      <c r="C116" s="0"/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2.75" hidden="false" customHeight="false" outlineLevel="0" collapsed="false">
      <c r="A117" s="0"/>
      <c r="B117" s="0"/>
      <c r="C117" s="0"/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12.75" hidden="false" customHeight="false" outlineLevel="0" collapsed="false">
      <c r="A118" s="0"/>
      <c r="B118" s="0"/>
      <c r="C118" s="0"/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</row>
    <row r="119" customFormat="false" ht="12.75" hidden="false" customHeight="false" outlineLevel="0" collapsed="false">
      <c r="A119" s="0"/>
      <c r="B119" s="0"/>
      <c r="C119" s="0"/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2.75" hidden="false" customHeight="false" outlineLevel="0" collapsed="false">
      <c r="A120" s="0"/>
      <c r="B120" s="0"/>
      <c r="C120" s="0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2.75" hidden="false" customHeight="false" outlineLevel="0" collapsed="false">
      <c r="A121" s="0"/>
      <c r="B121" s="0"/>
      <c r="C121" s="0"/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2.75" hidden="false" customHeight="false" outlineLevel="0" collapsed="false">
      <c r="A122" s="0"/>
      <c r="B122" s="0"/>
      <c r="C122" s="0"/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2.75" hidden="false" customHeight="false" outlineLevel="0" collapsed="false">
      <c r="A123" s="0"/>
      <c r="B123" s="0"/>
      <c r="C123" s="0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</row>
    <row r="124" customFormat="false" ht="12.75" hidden="false" customHeight="false" outlineLevel="0" collapsed="false">
      <c r="A124" s="0"/>
      <c r="B124" s="0"/>
      <c r="C124" s="0"/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2.75" hidden="false" customHeight="false" outlineLevel="0" collapsed="false">
      <c r="A125" s="0"/>
      <c r="B125" s="0"/>
      <c r="C125" s="0"/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2.75" hidden="false" customHeight="false" outlineLevel="0" collapsed="false">
      <c r="A126" s="0"/>
      <c r="B126" s="0"/>
      <c r="C126" s="0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</row>
    <row r="127" customFormat="false" ht="12.75" hidden="false" customHeight="false" outlineLevel="0" collapsed="false">
      <c r="A127" s="0"/>
      <c r="B127" s="0"/>
      <c r="C127" s="0"/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2.75" hidden="false" customHeight="false" outlineLevel="0" collapsed="false">
      <c r="A128" s="0"/>
      <c r="B128" s="0"/>
      <c r="C128" s="0"/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2.75" hidden="false" customHeight="false" outlineLevel="0" collapsed="false">
      <c r="A129" s="0"/>
      <c r="B129" s="0"/>
      <c r="C129" s="0"/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12.75" hidden="false" customHeight="false" outlineLevel="0" collapsed="false">
      <c r="A130" s="0"/>
      <c r="B130" s="0"/>
      <c r="C130" s="0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2.75" hidden="false" customHeight="false" outlineLevel="0" collapsed="false">
      <c r="A131" s="0"/>
      <c r="B131" s="0"/>
      <c r="C131" s="0"/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</row>
    <row r="132" customFormat="false" ht="12.75" hidden="false" customHeight="false" outlineLevel="0" collapsed="false">
      <c r="A132" s="0"/>
      <c r="B132" s="0"/>
      <c r="C132" s="0"/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2.75" hidden="false" customHeight="false" outlineLevel="0" collapsed="false">
      <c r="A133" s="0"/>
      <c r="B133" s="0"/>
      <c r="C133" s="0"/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2.75" hidden="false" customHeight="false" outlineLevel="0" collapsed="false">
      <c r="A134" s="0"/>
      <c r="B134" s="0"/>
      <c r="C134" s="0"/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2.75" hidden="false" customHeight="false" outlineLevel="0" collapsed="false">
      <c r="A135" s="0"/>
      <c r="B135" s="0"/>
      <c r="C135" s="0"/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12.75" hidden="false" customHeight="false" outlineLevel="0" collapsed="false">
      <c r="A136" s="0"/>
      <c r="B136" s="0"/>
      <c r="C136" s="0"/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</row>
    <row r="137" customFormat="false" ht="12.75" hidden="false" customHeight="false" outlineLevel="0" collapsed="false">
      <c r="A137" s="0"/>
      <c r="B137" s="0"/>
      <c r="C137" s="0"/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2.75" hidden="false" customHeight="false" outlineLevel="0" collapsed="false">
      <c r="A138" s="0"/>
      <c r="B138" s="0"/>
      <c r="C138" s="0"/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2.75" hidden="false" customHeight="false" outlineLevel="0" collapsed="false">
      <c r="A139" s="0"/>
      <c r="B139" s="0"/>
      <c r="C139" s="0"/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2.75" hidden="false" customHeight="false" outlineLevel="0" collapsed="false">
      <c r="A140" s="0"/>
      <c r="B140" s="0"/>
      <c r="C140" s="0"/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2.75" hidden="false" customHeight="false" outlineLevel="0" collapsed="false">
      <c r="A141" s="0"/>
      <c r="B141" s="0"/>
      <c r="C141" s="0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</row>
    <row r="142" customFormat="false" ht="12.75" hidden="false" customHeight="false" outlineLevel="0" collapsed="false">
      <c r="A142" s="0"/>
      <c r="B142" s="0"/>
      <c r="C142" s="0"/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2.75" hidden="false" customHeight="false" outlineLevel="0" collapsed="false">
      <c r="A143" s="0"/>
      <c r="B143" s="0"/>
      <c r="C143" s="0"/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2.75" hidden="false" customHeight="false" outlineLevel="0" collapsed="false">
      <c r="A144" s="0"/>
      <c r="B144" s="0"/>
      <c r="C144" s="0"/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2.75" hidden="false" customHeight="false" outlineLevel="0" collapsed="false">
      <c r="A145" s="0"/>
      <c r="B145" s="0"/>
      <c r="C145" s="0"/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2.75" hidden="false" customHeight="false" outlineLevel="0" collapsed="false">
      <c r="A146" s="0"/>
      <c r="B146" s="0"/>
      <c r="C146" s="0"/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2.75" hidden="false" customHeight="false" outlineLevel="0" collapsed="false">
      <c r="A147" s="0"/>
      <c r="B147" s="0"/>
      <c r="C147" s="0"/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</row>
    <row r="148" customFormat="false" ht="12.75" hidden="false" customHeight="false" outlineLevel="0" collapsed="false">
      <c r="A148" s="0"/>
      <c r="B148" s="0"/>
      <c r="C148" s="0"/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2.75" hidden="false" customHeight="false" outlineLevel="0" collapsed="false">
      <c r="A149" s="0"/>
      <c r="B149" s="0"/>
      <c r="C149" s="0"/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2.75" hidden="false" customHeight="false" outlineLevel="0" collapsed="false">
      <c r="A150" s="0"/>
      <c r="B150" s="0"/>
      <c r="C150" s="0"/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2.75" hidden="false" customHeight="false" outlineLevel="0" collapsed="false">
      <c r="A151" s="0"/>
      <c r="B151" s="0"/>
      <c r="C151" s="0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2.75" hidden="false" customHeight="false" outlineLevel="0" collapsed="false">
      <c r="A152" s="0"/>
      <c r="B152" s="0"/>
      <c r="C152" s="0"/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</row>
    <row r="153" customFormat="false" ht="12.75" hidden="false" customHeight="false" outlineLevel="0" collapsed="false">
      <c r="A153" s="0"/>
      <c r="B153" s="0"/>
      <c r="C153" s="0"/>
      <c r="D153" s="0"/>
      <c r="E153" s="0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12.75" hidden="false" customHeight="false" outlineLevel="0" collapsed="false"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</row>
    <row r="155" customFormat="false" ht="12.75" hidden="false" customHeight="false" outlineLevel="0" collapsed="false"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</row>
    <row r="156" customFormat="false" ht="12.75" hidden="false" customHeight="false" outlineLevel="0" collapsed="false"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</row>
    <row r="157" customFormat="false" ht="12.75" hidden="false" customHeight="false" outlineLevel="0" collapsed="false"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</row>
    <row r="158" customFormat="false" ht="12.75" hidden="false" customHeight="false" outlineLevel="0" collapsed="false"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</row>
    <row r="159" customFormat="false" ht="12.75" hidden="false" customHeight="false" outlineLevel="0" collapsed="false"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</row>
    <row r="160" customFormat="false" ht="12.75" hidden="false" customHeight="false" outlineLevel="0" collapsed="false"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</row>
    <row r="161" customFormat="false" ht="12.75" hidden="false" customHeight="false" outlineLevel="0" collapsed="false"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</row>
    <row r="162" customFormat="false" ht="12.75" hidden="false" customHeight="false" outlineLevel="0" collapsed="false"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</row>
    <row r="163" customFormat="false" ht="12.75" hidden="false" customHeight="false" outlineLevel="0" collapsed="false"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</row>
    <row r="164" customFormat="false" ht="12.75" hidden="false" customHeight="false" outlineLevel="0" collapsed="false"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</row>
    <row r="165" customFormat="false" ht="12.75" hidden="false" customHeight="false" outlineLevel="0" collapsed="false"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</row>
    <row r="166" customFormat="false" ht="12.75" hidden="false" customHeight="false" outlineLevel="0" collapsed="false"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</row>
    <row r="167" customFormat="false" ht="12.75" hidden="false" customHeight="false" outlineLevel="0" collapsed="false"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</row>
    <row r="168" customFormat="false" ht="12.75" hidden="false" customHeight="false" outlineLevel="0" collapsed="false"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</row>
    <row r="169" customFormat="false" ht="12.75" hidden="false" customHeight="false" outlineLevel="0" collapsed="false"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</row>
    <row r="170" customFormat="false" ht="12.75" hidden="false" customHeight="false" outlineLevel="0" collapsed="false"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</row>
    <row r="171" customFormat="false" ht="12.75" hidden="false" customHeight="false" outlineLevel="0" collapsed="false"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</row>
    <row r="172" customFormat="false" ht="12.75" hidden="false" customHeight="false" outlineLevel="0" collapsed="false">
      <c r="D172" s="201"/>
      <c r="E172" s="201"/>
      <c r="F172" s="201"/>
      <c r="G172" s="201"/>
      <c r="H172" s="201"/>
      <c r="I172" s="201"/>
      <c r="J172" s="201"/>
      <c r="K172" s="201"/>
      <c r="L172" s="201"/>
      <c r="M172" s="201"/>
      <c r="N172" s="201"/>
      <c r="O172" s="201"/>
      <c r="P172" s="201"/>
      <c r="Q172" s="201"/>
      <c r="R172" s="201"/>
    </row>
    <row r="173" customFormat="false" ht="12.75" hidden="false" customHeight="false" outlineLevel="0" collapsed="false">
      <c r="D173" s="201"/>
      <c r="E173" s="201"/>
      <c r="F173" s="201"/>
      <c r="G173" s="201"/>
      <c r="H173" s="201"/>
      <c r="I173" s="201"/>
      <c r="J173" s="201"/>
      <c r="K173" s="201"/>
      <c r="L173" s="201"/>
      <c r="M173" s="201"/>
      <c r="N173" s="201"/>
      <c r="O173" s="201"/>
      <c r="P173" s="201"/>
      <c r="Q173" s="201"/>
      <c r="R173" s="201"/>
    </row>
    <row r="174" customFormat="false" ht="12.75" hidden="false" customHeight="false" outlineLevel="0" collapsed="false">
      <c r="D174" s="201"/>
      <c r="E174" s="201"/>
      <c r="F174" s="201"/>
      <c r="G174" s="201"/>
      <c r="H174" s="201"/>
      <c r="I174" s="201"/>
      <c r="J174" s="201"/>
      <c r="K174" s="201"/>
      <c r="L174" s="201"/>
      <c r="M174" s="201"/>
      <c r="N174" s="201"/>
      <c r="O174" s="201"/>
      <c r="P174" s="201"/>
      <c r="Q174" s="201"/>
      <c r="R174" s="201"/>
    </row>
    <row r="175" customFormat="false" ht="12.75" hidden="false" customHeight="false" outlineLevel="0" collapsed="false">
      <c r="D175" s="201"/>
      <c r="E175" s="201"/>
      <c r="F175" s="201"/>
      <c r="G175" s="201"/>
      <c r="H175" s="201"/>
      <c r="I175" s="201"/>
      <c r="J175" s="201"/>
      <c r="K175" s="201"/>
      <c r="L175" s="201"/>
      <c r="M175" s="201"/>
      <c r="N175" s="201"/>
      <c r="O175" s="201"/>
      <c r="P175" s="201"/>
      <c r="Q175" s="201"/>
      <c r="R175" s="201"/>
    </row>
    <row r="176" customFormat="false" ht="12.75" hidden="false" customHeight="false" outlineLevel="0" collapsed="false">
      <c r="D176" s="201"/>
      <c r="E176" s="201"/>
      <c r="F176" s="201"/>
      <c r="G176" s="201"/>
      <c r="H176" s="201"/>
      <c r="I176" s="201"/>
      <c r="J176" s="201"/>
      <c r="K176" s="201"/>
      <c r="L176" s="201"/>
      <c r="M176" s="201"/>
      <c r="N176" s="201"/>
      <c r="O176" s="201"/>
      <c r="P176" s="201"/>
      <c r="Q176" s="201"/>
      <c r="R176" s="201"/>
    </row>
    <row r="177" customFormat="false" ht="12.75" hidden="false" customHeight="false" outlineLevel="0" collapsed="false">
      <c r="D177" s="201"/>
      <c r="E177" s="201"/>
      <c r="F177" s="201"/>
      <c r="G177" s="201"/>
      <c r="H177" s="201"/>
      <c r="I177" s="201"/>
      <c r="J177" s="201"/>
      <c r="K177" s="201"/>
      <c r="L177" s="201"/>
      <c r="M177" s="201"/>
      <c r="N177" s="201"/>
      <c r="O177" s="201"/>
      <c r="P177" s="201"/>
      <c r="Q177" s="201"/>
      <c r="R177" s="201"/>
    </row>
    <row r="178" customFormat="false" ht="12.75" hidden="false" customHeight="false" outlineLevel="0" collapsed="false">
      <c r="D178" s="201"/>
      <c r="E178" s="201"/>
      <c r="F178" s="201"/>
      <c r="G178" s="201"/>
      <c r="H178" s="201"/>
      <c r="I178" s="201"/>
      <c r="J178" s="201"/>
      <c r="K178" s="201"/>
      <c r="L178" s="201"/>
      <c r="M178" s="201"/>
      <c r="N178" s="201"/>
      <c r="O178" s="201"/>
      <c r="P178" s="201"/>
      <c r="Q178" s="201"/>
      <c r="R178" s="201"/>
    </row>
    <row r="179" customFormat="false" ht="12.75" hidden="false" customHeight="false" outlineLevel="0" collapsed="false">
      <c r="D179" s="201"/>
      <c r="E179" s="201"/>
      <c r="F179" s="201"/>
      <c r="G179" s="201"/>
      <c r="H179" s="201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</row>
    <row r="180" customFormat="false" ht="12.75" hidden="false" customHeight="false" outlineLevel="0" collapsed="false">
      <c r="D180" s="201"/>
      <c r="E180" s="201"/>
      <c r="F180" s="201"/>
      <c r="G180" s="201"/>
      <c r="H180" s="201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</row>
    <row r="181" customFormat="false" ht="12.75" hidden="false" customHeight="false" outlineLevel="0" collapsed="false">
      <c r="D181" s="201"/>
      <c r="E181" s="201"/>
      <c r="F181" s="201"/>
      <c r="G181" s="201"/>
      <c r="H181" s="201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</row>
    <row r="182" customFormat="false" ht="12.75" hidden="false" customHeight="false" outlineLevel="0" collapsed="false">
      <c r="D182" s="201"/>
      <c r="E182" s="201"/>
      <c r="F182" s="201"/>
      <c r="G182" s="201"/>
      <c r="H182" s="201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</row>
    <row r="183" customFormat="false" ht="12.75" hidden="false" customHeight="false" outlineLevel="0" collapsed="false">
      <c r="D183" s="201"/>
      <c r="E183" s="201"/>
      <c r="F183" s="201"/>
      <c r="G183" s="201"/>
      <c r="H183" s="201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</row>
    <row r="184" customFormat="false" ht="12.75" hidden="false" customHeight="false" outlineLevel="0" collapsed="false">
      <c r="D184" s="201"/>
      <c r="E184" s="201"/>
      <c r="F184" s="201"/>
      <c r="G184" s="201"/>
      <c r="H184" s="201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</row>
    <row r="185" customFormat="false" ht="12.75" hidden="false" customHeight="false" outlineLevel="0" collapsed="false">
      <c r="D185" s="201"/>
      <c r="E185" s="201"/>
      <c r="F185" s="201"/>
      <c r="G185" s="201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</row>
    <row r="186" customFormat="false" ht="12.75" hidden="false" customHeight="false" outlineLevel="0" collapsed="false">
      <c r="D186" s="201"/>
      <c r="E186" s="201"/>
      <c r="F186" s="201"/>
      <c r="G186" s="201"/>
      <c r="H186" s="201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</row>
    <row r="187" customFormat="false" ht="12.75" hidden="false" customHeight="false" outlineLevel="0" collapsed="false">
      <c r="D187" s="201"/>
      <c r="E187" s="201"/>
      <c r="F187" s="201"/>
      <c r="G187" s="201"/>
      <c r="H187" s="201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</row>
    <row r="188" customFormat="false" ht="12.75" hidden="false" customHeight="false" outlineLevel="0" collapsed="false">
      <c r="D188" s="201"/>
      <c r="E188" s="201"/>
      <c r="F188" s="201"/>
      <c r="G188" s="201"/>
      <c r="H188" s="201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</row>
    <row r="189" customFormat="false" ht="12.75" hidden="false" customHeight="false" outlineLevel="0" collapsed="false">
      <c r="D189" s="201"/>
      <c r="E189" s="201"/>
      <c r="F189" s="201"/>
      <c r="G189" s="201"/>
      <c r="H189" s="201"/>
      <c r="I189" s="201"/>
      <c r="J189" s="201"/>
      <c r="K189" s="201"/>
      <c r="L189" s="201"/>
      <c r="M189" s="201"/>
      <c r="N189" s="201"/>
      <c r="O189" s="201"/>
      <c r="P189" s="201"/>
      <c r="Q189" s="201"/>
      <c r="R189" s="201"/>
    </row>
    <row r="190" customFormat="false" ht="12.75" hidden="false" customHeight="false" outlineLevel="0" collapsed="false">
      <c r="D190" s="201"/>
      <c r="E190" s="201"/>
      <c r="F190" s="201"/>
      <c r="G190" s="201"/>
      <c r="H190" s="201"/>
      <c r="I190" s="201"/>
      <c r="J190" s="201"/>
      <c r="K190" s="201"/>
      <c r="L190" s="201"/>
      <c r="M190" s="201"/>
      <c r="N190" s="201"/>
      <c r="O190" s="201"/>
      <c r="P190" s="201"/>
      <c r="Q190" s="201"/>
      <c r="R190" s="201"/>
    </row>
    <row r="191" customFormat="false" ht="12.75" hidden="false" customHeight="false" outlineLevel="0" collapsed="false">
      <c r="D191" s="201"/>
      <c r="E191" s="201"/>
      <c r="F191" s="201"/>
      <c r="G191" s="201"/>
      <c r="H191" s="201"/>
      <c r="I191" s="201"/>
      <c r="J191" s="201"/>
      <c r="K191" s="201"/>
      <c r="L191" s="201"/>
      <c r="M191" s="201"/>
      <c r="N191" s="201"/>
      <c r="O191" s="201"/>
      <c r="P191" s="201"/>
      <c r="Q191" s="201"/>
      <c r="R191" s="201"/>
    </row>
    <row r="192" customFormat="false" ht="12.75" hidden="false" customHeight="false" outlineLevel="0" collapsed="false">
      <c r="D192" s="201"/>
      <c r="E192" s="201"/>
      <c r="F192" s="201"/>
      <c r="G192" s="201"/>
      <c r="H192" s="201"/>
      <c r="I192" s="201"/>
      <c r="J192" s="201"/>
      <c r="K192" s="201"/>
      <c r="L192" s="201"/>
      <c r="M192" s="201"/>
      <c r="N192" s="201"/>
      <c r="O192" s="201"/>
      <c r="P192" s="201"/>
      <c r="Q192" s="201"/>
      <c r="R192" s="201"/>
    </row>
    <row r="193" customFormat="false" ht="12.75" hidden="false" customHeight="false" outlineLevel="0" collapsed="false">
      <c r="D193" s="201"/>
      <c r="E193" s="201"/>
      <c r="F193" s="201"/>
      <c r="G193" s="201"/>
      <c r="H193" s="201"/>
      <c r="I193" s="201"/>
      <c r="J193" s="201"/>
      <c r="K193" s="201"/>
      <c r="L193" s="201"/>
      <c r="M193" s="201"/>
      <c r="N193" s="201"/>
      <c r="O193" s="201"/>
      <c r="P193" s="201"/>
      <c r="Q193" s="201"/>
      <c r="R193" s="201"/>
    </row>
    <row r="194" customFormat="false" ht="12.75" hidden="false" customHeight="false" outlineLevel="0" collapsed="false">
      <c r="D194" s="201"/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201"/>
    </row>
    <row r="195" customFormat="false" ht="12.75" hidden="false" customHeight="false" outlineLevel="0" collapsed="false">
      <c r="D195" s="201"/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201"/>
    </row>
    <row r="196" customFormat="false" ht="12.75" hidden="false" customHeight="false" outlineLevel="0" collapsed="false">
      <c r="D196" s="201"/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</row>
    <row r="197" customFormat="false" ht="12.75" hidden="false" customHeight="false" outlineLevel="0" collapsed="false">
      <c r="D197" s="201"/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</row>
    <row r="198" customFormat="false" ht="12.75" hidden="false" customHeight="false" outlineLevel="0" collapsed="false">
      <c r="D198" s="201"/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</row>
    <row r="199" customFormat="false" ht="12.75" hidden="false" customHeight="false" outlineLevel="0" collapsed="false">
      <c r="D199" s="201"/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</row>
    <row r="200" customFormat="false" ht="12.75" hidden="false" customHeight="false" outlineLevel="0" collapsed="false">
      <c r="D200" s="201"/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</row>
    <row r="201" customFormat="false" ht="12.75" hidden="false" customHeight="false" outlineLevel="0" collapsed="false">
      <c r="D201" s="201"/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</row>
    <row r="202" customFormat="false" ht="12.75" hidden="false" customHeight="false" outlineLevel="0" collapsed="false">
      <c r="D202" s="201"/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</row>
    <row r="203" customFormat="false" ht="12.75" hidden="false" customHeight="false" outlineLevel="0" collapsed="false">
      <c r="D203" s="201"/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</row>
    <row r="204" customFormat="false" ht="12.75" hidden="false" customHeight="false" outlineLevel="0" collapsed="false">
      <c r="D204" s="201"/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</row>
    <row r="205" customFormat="false" ht="12.75" hidden="false" customHeight="false" outlineLevel="0" collapsed="false">
      <c r="D205" s="201"/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</row>
    <row r="206" customFormat="false" ht="12.75" hidden="false" customHeight="false" outlineLevel="0" collapsed="false">
      <c r="D206" s="201"/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201"/>
    </row>
    <row r="207" customFormat="false" ht="12.75" hidden="false" customHeight="false" outlineLevel="0" collapsed="false">
      <c r="D207" s="201"/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201"/>
    </row>
    <row r="208" customFormat="false" ht="12.75" hidden="false" customHeight="false" outlineLevel="0" collapsed="false">
      <c r="D208" s="201"/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201"/>
    </row>
    <row r="209" customFormat="false" ht="12.75" hidden="false" customHeight="false" outlineLevel="0" collapsed="false">
      <c r="D209" s="201"/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201"/>
    </row>
    <row r="210" customFormat="false" ht="12.75" hidden="false" customHeight="false" outlineLevel="0" collapsed="false">
      <c r="D210" s="201"/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201"/>
    </row>
    <row r="211" customFormat="false" ht="12.75" hidden="false" customHeight="false" outlineLevel="0" collapsed="false">
      <c r="D211" s="201"/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201"/>
    </row>
    <row r="212" customFormat="false" ht="12.75" hidden="false" customHeight="false" outlineLevel="0" collapsed="false">
      <c r="D212" s="201"/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201"/>
    </row>
    <row r="213" customFormat="false" ht="12.75" hidden="false" customHeight="false" outlineLevel="0" collapsed="false">
      <c r="D213" s="201"/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201"/>
    </row>
    <row r="214" customFormat="false" ht="12.75" hidden="false" customHeight="false" outlineLevel="0" collapsed="false">
      <c r="D214" s="201"/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201"/>
    </row>
    <row r="215" customFormat="false" ht="12.75" hidden="false" customHeight="false" outlineLevel="0" collapsed="false">
      <c r="D215" s="201"/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201"/>
    </row>
    <row r="216" customFormat="false" ht="12.75" hidden="false" customHeight="false" outlineLevel="0" collapsed="false">
      <c r="D216" s="201"/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201"/>
    </row>
    <row r="217" customFormat="false" ht="12.75" hidden="false" customHeight="false" outlineLevel="0" collapsed="false">
      <c r="D217" s="201"/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201"/>
    </row>
    <row r="218" customFormat="false" ht="12.75" hidden="false" customHeight="false" outlineLevel="0" collapsed="false">
      <c r="D218" s="201"/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201"/>
    </row>
    <row r="219" customFormat="false" ht="12.75" hidden="false" customHeight="false" outlineLevel="0" collapsed="false">
      <c r="D219" s="201"/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201"/>
    </row>
    <row r="220" customFormat="false" ht="12.75" hidden="false" customHeight="false" outlineLevel="0" collapsed="false">
      <c r="D220" s="201"/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201"/>
    </row>
    <row r="221" customFormat="false" ht="12.75" hidden="false" customHeight="false" outlineLevel="0" collapsed="false">
      <c r="D221" s="201"/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201"/>
    </row>
    <row r="222" customFormat="false" ht="12.75" hidden="false" customHeight="false" outlineLevel="0" collapsed="false">
      <c r="D222" s="201"/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201"/>
    </row>
    <row r="223" customFormat="false" ht="12.75" hidden="false" customHeight="false" outlineLevel="0" collapsed="false">
      <c r="D223" s="201"/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201"/>
    </row>
    <row r="224" customFormat="false" ht="12.75" hidden="false" customHeight="false" outlineLevel="0" collapsed="false">
      <c r="D224" s="201"/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201"/>
    </row>
    <row r="225" customFormat="false" ht="12.75" hidden="false" customHeight="false" outlineLevel="0" collapsed="false">
      <c r="D225" s="201"/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201"/>
    </row>
    <row r="226" customFormat="false" ht="12.75" hidden="false" customHeight="false" outlineLevel="0" collapsed="false">
      <c r="D226" s="201"/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201"/>
    </row>
    <row r="227" customFormat="false" ht="12.75" hidden="false" customHeight="false" outlineLevel="0" collapsed="false">
      <c r="D227" s="201"/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201"/>
    </row>
    <row r="228" customFormat="false" ht="12.75" hidden="false" customHeight="false" outlineLevel="0" collapsed="false">
      <c r="D228" s="201"/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201"/>
    </row>
    <row r="229" customFormat="false" ht="12.75" hidden="false" customHeight="false" outlineLevel="0" collapsed="false">
      <c r="D229" s="201"/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201"/>
    </row>
    <row r="230" customFormat="false" ht="12.75" hidden="false" customHeight="false" outlineLevel="0" collapsed="false">
      <c r="D230" s="201"/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201"/>
    </row>
    <row r="231" customFormat="false" ht="12.75" hidden="false" customHeight="false" outlineLevel="0" collapsed="false">
      <c r="D231" s="201"/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201"/>
    </row>
    <row r="232" customFormat="false" ht="12.75" hidden="false" customHeight="false" outlineLevel="0" collapsed="false">
      <c r="D232" s="201"/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201"/>
    </row>
    <row r="233" customFormat="false" ht="12.75" hidden="false" customHeight="false" outlineLevel="0" collapsed="false">
      <c r="D233" s="201"/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201"/>
    </row>
    <row r="234" customFormat="false" ht="12.75" hidden="false" customHeight="false" outlineLevel="0" collapsed="false">
      <c r="D234" s="201"/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201"/>
    </row>
    <row r="235" customFormat="false" ht="12.75" hidden="false" customHeight="false" outlineLevel="0" collapsed="false">
      <c r="D235" s="201"/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201"/>
    </row>
    <row r="236" customFormat="false" ht="12.75" hidden="false" customHeight="false" outlineLevel="0" collapsed="false">
      <c r="D236" s="201"/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201"/>
    </row>
    <row r="237" customFormat="false" ht="12.75" hidden="false" customHeight="false" outlineLevel="0" collapsed="false">
      <c r="D237" s="201"/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201"/>
    </row>
    <row r="238" customFormat="false" ht="12.75" hidden="false" customHeight="false" outlineLevel="0" collapsed="false">
      <c r="D238" s="201"/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201"/>
    </row>
    <row r="239" customFormat="false" ht="12.75" hidden="false" customHeight="false" outlineLevel="0" collapsed="false">
      <c r="D239" s="201"/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201"/>
    </row>
    <row r="240" customFormat="false" ht="12.75" hidden="false" customHeight="false" outlineLevel="0" collapsed="false">
      <c r="D240" s="201"/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201"/>
    </row>
    <row r="241" customFormat="false" ht="12.75" hidden="false" customHeight="false" outlineLevel="0" collapsed="false">
      <c r="D241" s="201"/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201"/>
    </row>
    <row r="242" customFormat="false" ht="12.75" hidden="false" customHeight="false" outlineLevel="0" collapsed="false">
      <c r="D242" s="201"/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201"/>
    </row>
    <row r="243" customFormat="false" ht="12.75" hidden="false" customHeight="false" outlineLevel="0" collapsed="false">
      <c r="D243" s="201"/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201"/>
    </row>
    <row r="244" customFormat="false" ht="12.75" hidden="false" customHeight="false" outlineLevel="0" collapsed="false">
      <c r="D244" s="201"/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201"/>
    </row>
    <row r="245" customFormat="false" ht="12.75" hidden="false" customHeight="false" outlineLevel="0" collapsed="false">
      <c r="D245" s="201"/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201"/>
    </row>
    <row r="246" customFormat="false" ht="12.75" hidden="false" customHeight="false" outlineLevel="0" collapsed="false">
      <c r="D246" s="201"/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201"/>
    </row>
    <row r="247" customFormat="false" ht="12.75" hidden="false" customHeight="false" outlineLevel="0" collapsed="false">
      <c r="D247" s="201"/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201"/>
    </row>
    <row r="248" customFormat="false" ht="12.75" hidden="false" customHeight="false" outlineLevel="0" collapsed="false">
      <c r="D248" s="201"/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201"/>
    </row>
    <row r="249" customFormat="false" ht="12.75" hidden="false" customHeight="false" outlineLevel="0" collapsed="false">
      <c r="D249" s="201"/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201"/>
    </row>
    <row r="250" customFormat="false" ht="12.75" hidden="false" customHeight="false" outlineLevel="0" collapsed="false">
      <c r="D250" s="201"/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201"/>
    </row>
    <row r="251" customFormat="false" ht="12.75" hidden="false" customHeight="false" outlineLevel="0" collapsed="false">
      <c r="D251" s="201"/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201"/>
    </row>
    <row r="252" customFormat="false" ht="12.75" hidden="false" customHeight="false" outlineLevel="0" collapsed="false">
      <c r="D252" s="201"/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201"/>
    </row>
    <row r="253" customFormat="false" ht="12.75" hidden="false" customHeight="false" outlineLevel="0" collapsed="false">
      <c r="D253" s="201"/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201"/>
    </row>
    <row r="254" customFormat="false" ht="12.75" hidden="false" customHeight="false" outlineLevel="0" collapsed="false">
      <c r="D254" s="201"/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201"/>
    </row>
    <row r="255" customFormat="false" ht="12.75" hidden="false" customHeight="false" outlineLevel="0" collapsed="false">
      <c r="D255" s="201"/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201"/>
    </row>
    <row r="256" customFormat="false" ht="12.75" hidden="false" customHeight="false" outlineLevel="0" collapsed="false">
      <c r="D256" s="201"/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201"/>
    </row>
    <row r="257" customFormat="false" ht="12.75" hidden="false" customHeight="false" outlineLevel="0" collapsed="false">
      <c r="D257" s="201"/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201"/>
    </row>
    <row r="258" customFormat="false" ht="12.75" hidden="false" customHeight="false" outlineLevel="0" collapsed="false"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201"/>
    </row>
    <row r="259" customFormat="false" ht="12.75" hidden="false" customHeight="false" outlineLevel="0" collapsed="false">
      <c r="D259" s="201"/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201"/>
    </row>
    <row r="260" customFormat="false" ht="12.75" hidden="false" customHeight="false" outlineLevel="0" collapsed="false">
      <c r="D260" s="201"/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201"/>
    </row>
    <row r="261" customFormat="false" ht="12.75" hidden="false" customHeight="false" outlineLevel="0" collapsed="false">
      <c r="D261" s="201"/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201"/>
    </row>
    <row r="262" customFormat="false" ht="12.75" hidden="false" customHeight="false" outlineLevel="0" collapsed="false">
      <c r="D262" s="201"/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201"/>
    </row>
    <row r="263" customFormat="false" ht="12.75" hidden="false" customHeight="false" outlineLevel="0" collapsed="false">
      <c r="D263" s="201"/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201"/>
    </row>
    <row r="264" customFormat="false" ht="12.75" hidden="false" customHeight="false" outlineLevel="0" collapsed="false">
      <c r="D264" s="201"/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201"/>
    </row>
    <row r="265" customFormat="false" ht="12.75" hidden="false" customHeight="false" outlineLevel="0" collapsed="false">
      <c r="D265" s="201"/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201"/>
    </row>
    <row r="266" customFormat="false" ht="12.75" hidden="false" customHeight="false" outlineLevel="0" collapsed="false">
      <c r="D266" s="201"/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201"/>
    </row>
    <row r="267" customFormat="false" ht="12.75" hidden="false" customHeight="false" outlineLevel="0" collapsed="false">
      <c r="D267" s="201"/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201"/>
    </row>
    <row r="268" customFormat="false" ht="12.75" hidden="false" customHeight="false" outlineLevel="0" collapsed="false">
      <c r="D268" s="201"/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201"/>
    </row>
    <row r="269" customFormat="false" ht="12.75" hidden="false" customHeight="false" outlineLevel="0" collapsed="false">
      <c r="D269" s="201"/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201"/>
    </row>
    <row r="270" customFormat="false" ht="12.75" hidden="false" customHeight="false" outlineLevel="0" collapsed="false">
      <c r="D270" s="201"/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201"/>
    </row>
    <row r="271" customFormat="false" ht="12.75" hidden="false" customHeight="false" outlineLevel="0" collapsed="false">
      <c r="D271" s="201"/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201"/>
    </row>
    <row r="272" customFormat="false" ht="12.75" hidden="false" customHeight="false" outlineLevel="0" collapsed="false">
      <c r="D272" s="201"/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201"/>
    </row>
    <row r="273" customFormat="false" ht="12.75" hidden="false" customHeight="false" outlineLevel="0" collapsed="false">
      <c r="D273" s="201"/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201"/>
    </row>
    <row r="274" customFormat="false" ht="12.75" hidden="false" customHeight="false" outlineLevel="0" collapsed="false">
      <c r="D274" s="201"/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201"/>
    </row>
    <row r="275" customFormat="false" ht="12.75" hidden="false" customHeight="false" outlineLevel="0" collapsed="false">
      <c r="D275" s="201"/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201"/>
    </row>
    <row r="276" customFormat="false" ht="12.75" hidden="false" customHeight="false" outlineLevel="0" collapsed="false">
      <c r="D276" s="201"/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201"/>
    </row>
    <row r="277" customFormat="false" ht="12.75" hidden="false" customHeight="false" outlineLevel="0" collapsed="false">
      <c r="D277" s="201"/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201"/>
    </row>
    <row r="278" customFormat="false" ht="12.75" hidden="false" customHeight="false" outlineLevel="0" collapsed="false">
      <c r="D278" s="201"/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201"/>
    </row>
    <row r="279" customFormat="false" ht="12.75" hidden="false" customHeight="false" outlineLevel="0" collapsed="false">
      <c r="D279" s="201"/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201"/>
    </row>
    <row r="280" customFormat="false" ht="12.75" hidden="false" customHeight="false" outlineLevel="0" collapsed="false">
      <c r="D280" s="201"/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201"/>
    </row>
    <row r="281" customFormat="false" ht="12.75" hidden="false" customHeight="false" outlineLevel="0" collapsed="false">
      <c r="D281" s="201"/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201"/>
    </row>
    <row r="282" customFormat="false" ht="12.75" hidden="false" customHeight="false" outlineLevel="0" collapsed="false">
      <c r="D282" s="201"/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201"/>
    </row>
    <row r="283" customFormat="false" ht="12.75" hidden="false" customHeight="false" outlineLevel="0" collapsed="false">
      <c r="D283" s="201"/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201"/>
    </row>
    <row r="284" customFormat="false" ht="12.75" hidden="false" customHeight="false" outlineLevel="0" collapsed="false">
      <c r="D284" s="201"/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201"/>
    </row>
    <row r="285" customFormat="false" ht="12.75" hidden="false" customHeight="false" outlineLevel="0" collapsed="false">
      <c r="D285" s="201"/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201"/>
    </row>
    <row r="286" customFormat="false" ht="12.75" hidden="false" customHeight="false" outlineLevel="0" collapsed="false">
      <c r="D286" s="201"/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201"/>
    </row>
    <row r="287" customFormat="false" ht="12.75" hidden="false" customHeight="false" outlineLevel="0" collapsed="false">
      <c r="D287" s="201"/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201"/>
    </row>
    <row r="288" customFormat="false" ht="12.75" hidden="false" customHeight="false" outlineLevel="0" collapsed="false">
      <c r="D288" s="201"/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201"/>
    </row>
    <row r="289" customFormat="false" ht="12.75" hidden="false" customHeight="false" outlineLevel="0" collapsed="false">
      <c r="D289" s="201"/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201"/>
    </row>
    <row r="290" customFormat="false" ht="12.75" hidden="false" customHeight="false" outlineLevel="0" collapsed="false">
      <c r="D290" s="201"/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201"/>
    </row>
    <row r="291" customFormat="false" ht="12.75" hidden="false" customHeight="false" outlineLevel="0" collapsed="false">
      <c r="D291" s="201"/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201"/>
    </row>
    <row r="292" customFormat="false" ht="12.75" hidden="false" customHeight="false" outlineLevel="0" collapsed="false">
      <c r="D292" s="201"/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201"/>
    </row>
    <row r="293" customFormat="false" ht="12.75" hidden="false" customHeight="false" outlineLevel="0" collapsed="false">
      <c r="D293" s="201"/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201"/>
    </row>
    <row r="294" customFormat="false" ht="12.75" hidden="false" customHeight="false" outlineLevel="0" collapsed="false">
      <c r="D294" s="201"/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201"/>
    </row>
    <row r="295" customFormat="false" ht="12.75" hidden="false" customHeight="false" outlineLevel="0" collapsed="false">
      <c r="D295" s="201"/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201"/>
    </row>
    <row r="296" customFormat="false" ht="12.75" hidden="false" customHeight="false" outlineLevel="0" collapsed="false">
      <c r="D296" s="201"/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201"/>
    </row>
    <row r="297" customFormat="false" ht="12.75" hidden="false" customHeight="false" outlineLevel="0" collapsed="false">
      <c r="D297" s="201"/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201"/>
    </row>
    <row r="298" customFormat="false" ht="12.75" hidden="false" customHeight="false" outlineLevel="0" collapsed="false">
      <c r="D298" s="201"/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201"/>
    </row>
    <row r="299" customFormat="false" ht="12.75" hidden="false" customHeight="false" outlineLevel="0" collapsed="false">
      <c r="D299" s="201"/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201"/>
    </row>
    <row r="300" customFormat="false" ht="12.75" hidden="false" customHeight="false" outlineLevel="0" collapsed="false">
      <c r="D300" s="201"/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201"/>
    </row>
    <row r="301" customFormat="false" ht="12.75" hidden="false" customHeight="false" outlineLevel="0" collapsed="false">
      <c r="D301" s="201"/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201"/>
    </row>
    <row r="302" customFormat="false" ht="12.75" hidden="false" customHeight="false" outlineLevel="0" collapsed="false">
      <c r="D302" s="201"/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201"/>
    </row>
    <row r="303" customFormat="false" ht="12.75" hidden="false" customHeight="false" outlineLevel="0" collapsed="false">
      <c r="D303" s="201"/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201"/>
    </row>
    <row r="304" customFormat="false" ht="12.75" hidden="false" customHeight="false" outlineLevel="0" collapsed="false">
      <c r="D304" s="201"/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201"/>
    </row>
    <row r="305" customFormat="false" ht="12.75" hidden="false" customHeight="false" outlineLevel="0" collapsed="false">
      <c r="D305" s="201"/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201"/>
    </row>
    <row r="306" customFormat="false" ht="12.75" hidden="false" customHeight="false" outlineLevel="0" collapsed="false">
      <c r="D306" s="201"/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201"/>
    </row>
    <row r="307" customFormat="false" ht="12.75" hidden="false" customHeight="false" outlineLevel="0" collapsed="false">
      <c r="D307" s="201"/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201"/>
    </row>
    <row r="308" customFormat="false" ht="12.75" hidden="false" customHeight="false" outlineLevel="0" collapsed="false">
      <c r="D308" s="201"/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201"/>
    </row>
    <row r="309" customFormat="false" ht="12.75" hidden="false" customHeight="false" outlineLevel="0" collapsed="false">
      <c r="D309" s="201"/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201"/>
    </row>
    <row r="310" customFormat="false" ht="12.75" hidden="false" customHeight="false" outlineLevel="0" collapsed="false">
      <c r="D310" s="201"/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201"/>
    </row>
    <row r="311" customFormat="false" ht="12.75" hidden="false" customHeight="false" outlineLevel="0" collapsed="false">
      <c r="D311" s="201"/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201"/>
    </row>
    <row r="312" customFormat="false" ht="12.75" hidden="false" customHeight="false" outlineLevel="0" collapsed="false">
      <c r="D312" s="201"/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201"/>
    </row>
    <row r="313" customFormat="false" ht="12.75" hidden="false" customHeight="false" outlineLevel="0" collapsed="false">
      <c r="D313" s="201"/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201"/>
    </row>
    <row r="314" customFormat="false" ht="12.75" hidden="false" customHeight="false" outlineLevel="0" collapsed="false">
      <c r="D314" s="201"/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201"/>
    </row>
    <row r="315" customFormat="false" ht="12.75" hidden="false" customHeight="false" outlineLevel="0" collapsed="false">
      <c r="D315" s="201"/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201"/>
    </row>
    <row r="316" customFormat="false" ht="12.75" hidden="false" customHeight="false" outlineLevel="0" collapsed="false">
      <c r="D316" s="201"/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201"/>
    </row>
    <row r="317" customFormat="false" ht="12.75" hidden="false" customHeight="false" outlineLevel="0" collapsed="false">
      <c r="D317" s="201"/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201"/>
    </row>
    <row r="318" customFormat="false" ht="12.75" hidden="false" customHeight="false" outlineLevel="0" collapsed="false">
      <c r="D318" s="201"/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201"/>
    </row>
    <row r="319" customFormat="false" ht="12.75" hidden="false" customHeight="false" outlineLevel="0" collapsed="false">
      <c r="D319" s="201"/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201"/>
    </row>
    <row r="320" customFormat="false" ht="12.75" hidden="false" customHeight="false" outlineLevel="0" collapsed="false">
      <c r="D320" s="201"/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201"/>
    </row>
    <row r="321" customFormat="false" ht="12.75" hidden="false" customHeight="false" outlineLevel="0" collapsed="false">
      <c r="D321" s="201"/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201"/>
    </row>
    <row r="322" customFormat="false" ht="12.75" hidden="false" customHeight="false" outlineLevel="0" collapsed="false">
      <c r="D322" s="201"/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201"/>
    </row>
    <row r="323" customFormat="false" ht="12.75" hidden="false" customHeight="false" outlineLevel="0" collapsed="false">
      <c r="D323" s="201"/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201"/>
    </row>
    <row r="324" customFormat="false" ht="12.75" hidden="false" customHeight="false" outlineLevel="0" collapsed="false">
      <c r="D324" s="201"/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201"/>
    </row>
    <row r="325" customFormat="false" ht="12.75" hidden="false" customHeight="false" outlineLevel="0" collapsed="false">
      <c r="D325" s="201"/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201"/>
    </row>
    <row r="326" customFormat="false" ht="12.75" hidden="false" customHeight="false" outlineLevel="0" collapsed="false">
      <c r="D326" s="201"/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201"/>
    </row>
    <row r="327" customFormat="false" ht="12.75" hidden="false" customHeight="false" outlineLevel="0" collapsed="false">
      <c r="D327" s="201"/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201"/>
    </row>
    <row r="328" customFormat="false" ht="12.75" hidden="false" customHeight="false" outlineLevel="0" collapsed="false">
      <c r="D328" s="201"/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201"/>
    </row>
    <row r="329" customFormat="false" ht="12.75" hidden="false" customHeight="false" outlineLevel="0" collapsed="false">
      <c r="D329" s="201"/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201"/>
    </row>
    <row r="330" customFormat="false" ht="12.75" hidden="false" customHeight="false" outlineLevel="0" collapsed="false">
      <c r="D330" s="201"/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201"/>
    </row>
    <row r="331" customFormat="false" ht="12.75" hidden="false" customHeight="false" outlineLevel="0" collapsed="false">
      <c r="D331" s="201"/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201"/>
    </row>
    <row r="332" customFormat="false" ht="12.75" hidden="false" customHeight="false" outlineLevel="0" collapsed="false">
      <c r="D332" s="201"/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201"/>
    </row>
    <row r="333" customFormat="false" ht="12.75" hidden="false" customHeight="false" outlineLevel="0" collapsed="false">
      <c r="D333" s="201"/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201"/>
    </row>
    <row r="334" customFormat="false" ht="12.75" hidden="false" customHeight="false" outlineLevel="0" collapsed="false">
      <c r="D334" s="201"/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201"/>
    </row>
    <row r="335" customFormat="false" ht="12.75" hidden="false" customHeight="false" outlineLevel="0" collapsed="false">
      <c r="D335" s="201"/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201"/>
    </row>
    <row r="336" customFormat="false" ht="12.75" hidden="false" customHeight="false" outlineLevel="0" collapsed="false">
      <c r="D336" s="201"/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201"/>
    </row>
    <row r="337" customFormat="false" ht="12.75" hidden="false" customHeight="false" outlineLevel="0" collapsed="false">
      <c r="D337" s="201"/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201"/>
    </row>
    <row r="338" customFormat="false" ht="12.75" hidden="false" customHeight="false" outlineLevel="0" collapsed="false">
      <c r="D338" s="201"/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201"/>
    </row>
    <row r="339" customFormat="false" ht="12.75" hidden="false" customHeight="false" outlineLevel="0" collapsed="false">
      <c r="D339" s="201"/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201"/>
    </row>
    <row r="340" customFormat="false" ht="12.75" hidden="false" customHeight="false" outlineLevel="0" collapsed="false">
      <c r="D340" s="201"/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201"/>
    </row>
    <row r="341" customFormat="false" ht="12.75" hidden="false" customHeight="false" outlineLevel="0" collapsed="false">
      <c r="D341" s="201"/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201"/>
    </row>
    <row r="342" customFormat="false" ht="12.75" hidden="false" customHeight="false" outlineLevel="0" collapsed="false">
      <c r="D342" s="201"/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201"/>
    </row>
    <row r="343" customFormat="false" ht="12.75" hidden="false" customHeight="false" outlineLevel="0" collapsed="false">
      <c r="D343" s="201"/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201"/>
    </row>
    <row r="344" customFormat="false" ht="12.75" hidden="false" customHeight="false" outlineLevel="0" collapsed="false">
      <c r="D344" s="201"/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201"/>
    </row>
    <row r="345" customFormat="false" ht="12.75" hidden="false" customHeight="false" outlineLevel="0" collapsed="false">
      <c r="D345" s="201"/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201"/>
    </row>
    <row r="346" customFormat="false" ht="12.75" hidden="false" customHeight="false" outlineLevel="0" collapsed="false">
      <c r="D346" s="201"/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201"/>
    </row>
    <row r="347" customFormat="false" ht="12.75" hidden="false" customHeight="false" outlineLevel="0" collapsed="false">
      <c r="D347" s="201"/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201"/>
    </row>
    <row r="348" customFormat="false" ht="12.75" hidden="false" customHeight="false" outlineLevel="0" collapsed="false">
      <c r="D348" s="201"/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201"/>
    </row>
    <row r="349" customFormat="false" ht="12.75" hidden="false" customHeight="false" outlineLevel="0" collapsed="false">
      <c r="D349" s="201"/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201"/>
    </row>
    <row r="350" customFormat="false" ht="12.75" hidden="false" customHeight="false" outlineLevel="0" collapsed="false">
      <c r="D350" s="201"/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201"/>
    </row>
    <row r="351" customFormat="false" ht="12.75" hidden="false" customHeight="false" outlineLevel="0" collapsed="false">
      <c r="D351" s="201"/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201"/>
    </row>
    <row r="352" customFormat="false" ht="12.75" hidden="false" customHeight="false" outlineLevel="0" collapsed="false"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201"/>
    </row>
    <row r="353" customFormat="false" ht="12.75" hidden="false" customHeight="false" outlineLevel="0" collapsed="false">
      <c r="D353" s="201"/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201"/>
    </row>
    <row r="354" customFormat="false" ht="12.75" hidden="false" customHeight="false" outlineLevel="0" collapsed="false">
      <c r="D354" s="201"/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01"/>
    </row>
    <row r="355" customFormat="false" ht="12.75" hidden="false" customHeight="false" outlineLevel="0" collapsed="false">
      <c r="D355" s="201"/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201"/>
    </row>
    <row r="356" customFormat="false" ht="12.75" hidden="false" customHeight="false" outlineLevel="0" collapsed="false">
      <c r="D356" s="201"/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201"/>
    </row>
    <row r="357" customFormat="false" ht="12.75" hidden="false" customHeight="false" outlineLevel="0" collapsed="false">
      <c r="D357" s="201"/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201"/>
    </row>
    <row r="358" customFormat="false" ht="12.75" hidden="false" customHeight="false" outlineLevel="0" collapsed="false">
      <c r="D358" s="201"/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201"/>
    </row>
    <row r="359" customFormat="false" ht="12.75" hidden="false" customHeight="false" outlineLevel="0" collapsed="false">
      <c r="D359" s="201"/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201"/>
    </row>
    <row r="360" customFormat="false" ht="12.75" hidden="false" customHeight="false" outlineLevel="0" collapsed="false">
      <c r="D360" s="201"/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201"/>
    </row>
    <row r="361" customFormat="false" ht="12.75" hidden="false" customHeight="false" outlineLevel="0" collapsed="false">
      <c r="D361" s="201"/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201"/>
    </row>
    <row r="362" customFormat="false" ht="12.75" hidden="false" customHeight="false" outlineLevel="0" collapsed="false">
      <c r="D362" s="201"/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201"/>
    </row>
    <row r="363" customFormat="false" ht="12.75" hidden="false" customHeight="false" outlineLevel="0" collapsed="false">
      <c r="D363" s="201"/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201"/>
    </row>
    <row r="364" customFormat="false" ht="12.75" hidden="false" customHeight="false" outlineLevel="0" collapsed="false">
      <c r="D364" s="201"/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201"/>
    </row>
    <row r="365" customFormat="false" ht="12.75" hidden="false" customHeight="false" outlineLevel="0" collapsed="false">
      <c r="D365" s="201"/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201"/>
    </row>
    <row r="366" customFormat="false" ht="12.75" hidden="false" customHeight="false" outlineLevel="0" collapsed="false">
      <c r="D366" s="201"/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201"/>
    </row>
    <row r="367" customFormat="false" ht="12.75" hidden="false" customHeight="false" outlineLevel="0" collapsed="false">
      <c r="D367" s="201"/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201"/>
    </row>
    <row r="368" customFormat="false" ht="12.75" hidden="false" customHeight="false" outlineLevel="0" collapsed="false">
      <c r="D368" s="201"/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201"/>
    </row>
    <row r="369" customFormat="false" ht="12.75" hidden="false" customHeight="false" outlineLevel="0" collapsed="false">
      <c r="D369" s="201"/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201"/>
    </row>
    <row r="370" customFormat="false" ht="12.75" hidden="false" customHeight="false" outlineLevel="0" collapsed="false">
      <c r="D370" s="201"/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201"/>
    </row>
    <row r="371" customFormat="false" ht="12.75" hidden="false" customHeight="false" outlineLevel="0" collapsed="false">
      <c r="D371" s="201"/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201"/>
    </row>
    <row r="372" customFormat="false" ht="12.75" hidden="false" customHeight="false" outlineLevel="0" collapsed="false">
      <c r="D372" s="201"/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201"/>
    </row>
    <row r="373" customFormat="false" ht="12.75" hidden="false" customHeight="false" outlineLevel="0" collapsed="false">
      <c r="D373" s="201"/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201"/>
    </row>
    <row r="374" customFormat="false" ht="12.75" hidden="false" customHeight="false" outlineLevel="0" collapsed="false">
      <c r="D374" s="201"/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201"/>
    </row>
    <row r="375" customFormat="false" ht="12.75" hidden="false" customHeight="false" outlineLevel="0" collapsed="false">
      <c r="D375" s="201"/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201"/>
    </row>
    <row r="376" customFormat="false" ht="12.75" hidden="false" customHeight="false" outlineLevel="0" collapsed="false">
      <c r="D376" s="201"/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201"/>
    </row>
    <row r="377" customFormat="false" ht="12.75" hidden="false" customHeight="false" outlineLevel="0" collapsed="false">
      <c r="D377" s="201"/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201"/>
    </row>
    <row r="378" customFormat="false" ht="12.75" hidden="false" customHeight="false" outlineLevel="0" collapsed="false">
      <c r="D378" s="201"/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201"/>
    </row>
    <row r="379" customFormat="false" ht="12.75" hidden="false" customHeight="false" outlineLevel="0" collapsed="false">
      <c r="D379" s="201"/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201"/>
    </row>
    <row r="380" customFormat="false" ht="12.75" hidden="false" customHeight="false" outlineLevel="0" collapsed="false">
      <c r="D380" s="201"/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201"/>
    </row>
    <row r="381" customFormat="false" ht="12.75" hidden="false" customHeight="false" outlineLevel="0" collapsed="false">
      <c r="D381" s="201"/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201"/>
    </row>
    <row r="382" customFormat="false" ht="12.75" hidden="false" customHeight="false" outlineLevel="0" collapsed="false">
      <c r="D382" s="201"/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201"/>
    </row>
    <row r="383" customFormat="false" ht="12.75" hidden="false" customHeight="false" outlineLevel="0" collapsed="false">
      <c r="D383" s="201"/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201"/>
    </row>
    <row r="384" customFormat="false" ht="12.75" hidden="false" customHeight="false" outlineLevel="0" collapsed="false">
      <c r="D384" s="201"/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201"/>
    </row>
    <row r="385" customFormat="false" ht="12.75" hidden="false" customHeight="false" outlineLevel="0" collapsed="false">
      <c r="D385" s="201"/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201"/>
    </row>
    <row r="386" customFormat="false" ht="12.75" hidden="false" customHeight="false" outlineLevel="0" collapsed="false">
      <c r="D386" s="201"/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201"/>
    </row>
    <row r="387" customFormat="false" ht="12.75" hidden="false" customHeight="false" outlineLevel="0" collapsed="false">
      <c r="D387" s="201"/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201"/>
    </row>
    <row r="388" customFormat="false" ht="12.75" hidden="false" customHeight="false" outlineLevel="0" collapsed="false">
      <c r="D388" s="201"/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201"/>
    </row>
    <row r="389" customFormat="false" ht="12.75" hidden="false" customHeight="false" outlineLevel="0" collapsed="false">
      <c r="D389" s="201"/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201"/>
    </row>
    <row r="390" customFormat="false" ht="12.75" hidden="false" customHeight="false" outlineLevel="0" collapsed="false">
      <c r="D390" s="201"/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201"/>
    </row>
    <row r="391" customFormat="false" ht="12.75" hidden="false" customHeight="false" outlineLevel="0" collapsed="false">
      <c r="D391" s="201"/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201"/>
    </row>
    <row r="392" customFormat="false" ht="12.75" hidden="false" customHeight="false" outlineLevel="0" collapsed="false">
      <c r="D392" s="201"/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201"/>
    </row>
    <row r="393" customFormat="false" ht="12.75" hidden="false" customHeight="false" outlineLevel="0" collapsed="false">
      <c r="D393" s="201"/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201"/>
    </row>
    <row r="394" customFormat="false" ht="12.75" hidden="false" customHeight="false" outlineLevel="0" collapsed="false">
      <c r="D394" s="201"/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201"/>
    </row>
    <row r="395" customFormat="false" ht="12.75" hidden="false" customHeight="false" outlineLevel="0" collapsed="false">
      <c r="D395" s="201"/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201"/>
    </row>
    <row r="396" customFormat="false" ht="12.75" hidden="false" customHeight="false" outlineLevel="0" collapsed="false">
      <c r="D396" s="201"/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201"/>
    </row>
    <row r="397" customFormat="false" ht="12.75" hidden="false" customHeight="false" outlineLevel="0" collapsed="false">
      <c r="D397" s="201"/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201"/>
    </row>
    <row r="398" customFormat="false" ht="12.75" hidden="false" customHeight="false" outlineLevel="0" collapsed="false">
      <c r="D398" s="201"/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201"/>
    </row>
    <row r="399" customFormat="false" ht="12.75" hidden="false" customHeight="false" outlineLevel="0" collapsed="false">
      <c r="D399" s="201"/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201"/>
    </row>
    <row r="400" customFormat="false" ht="12.75" hidden="false" customHeight="false" outlineLevel="0" collapsed="false">
      <c r="D400" s="201"/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201"/>
    </row>
    <row r="401" customFormat="false" ht="12.75" hidden="false" customHeight="false" outlineLevel="0" collapsed="false">
      <c r="D401" s="201"/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201"/>
    </row>
    <row r="402" customFormat="false" ht="12.75" hidden="false" customHeight="false" outlineLevel="0" collapsed="false">
      <c r="D402" s="201"/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201"/>
    </row>
    <row r="403" customFormat="false" ht="12.75" hidden="false" customHeight="false" outlineLevel="0" collapsed="false">
      <c r="D403" s="201"/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201"/>
    </row>
    <row r="404" customFormat="false" ht="12.75" hidden="false" customHeight="false" outlineLevel="0" collapsed="false">
      <c r="D404" s="201"/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201"/>
    </row>
    <row r="405" customFormat="false" ht="12.75" hidden="false" customHeight="false" outlineLevel="0" collapsed="false">
      <c r="D405" s="201"/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201"/>
    </row>
    <row r="406" customFormat="false" ht="12.75" hidden="false" customHeight="false" outlineLevel="0" collapsed="false">
      <c r="D406" s="201"/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201"/>
    </row>
    <row r="407" customFormat="false" ht="12.75" hidden="false" customHeight="false" outlineLevel="0" collapsed="false">
      <c r="D407" s="201"/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201"/>
    </row>
    <row r="408" customFormat="false" ht="12.75" hidden="false" customHeight="false" outlineLevel="0" collapsed="false">
      <c r="D408" s="201"/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201"/>
    </row>
    <row r="409" customFormat="false" ht="12.75" hidden="false" customHeight="false" outlineLevel="0" collapsed="false">
      <c r="D409" s="201"/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201"/>
    </row>
    <row r="410" customFormat="false" ht="12.75" hidden="false" customHeight="false" outlineLevel="0" collapsed="false">
      <c r="D410" s="201"/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201"/>
    </row>
    <row r="411" customFormat="false" ht="12.75" hidden="false" customHeight="false" outlineLevel="0" collapsed="false">
      <c r="D411" s="201"/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201"/>
    </row>
    <row r="412" customFormat="false" ht="12.75" hidden="false" customHeight="false" outlineLevel="0" collapsed="false">
      <c r="D412" s="201"/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201"/>
    </row>
    <row r="413" customFormat="false" ht="12.75" hidden="false" customHeight="false" outlineLevel="0" collapsed="false">
      <c r="D413" s="201"/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201"/>
    </row>
    <row r="414" customFormat="false" ht="12.75" hidden="false" customHeight="false" outlineLevel="0" collapsed="false">
      <c r="D414" s="201"/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201"/>
    </row>
    <row r="415" customFormat="false" ht="12.75" hidden="false" customHeight="false" outlineLevel="0" collapsed="false">
      <c r="D415" s="201"/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201"/>
    </row>
    <row r="416" customFormat="false" ht="12.75" hidden="false" customHeight="false" outlineLevel="0" collapsed="false">
      <c r="D416" s="201"/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201"/>
    </row>
    <row r="417" customFormat="false" ht="12.75" hidden="false" customHeight="false" outlineLevel="0" collapsed="false">
      <c r="D417" s="201"/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201"/>
    </row>
    <row r="418" customFormat="false" ht="12.75" hidden="false" customHeight="false" outlineLevel="0" collapsed="false">
      <c r="D418" s="201"/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201"/>
    </row>
    <row r="419" customFormat="false" ht="12.75" hidden="false" customHeight="false" outlineLevel="0" collapsed="false">
      <c r="D419" s="201"/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201"/>
    </row>
    <row r="420" customFormat="false" ht="12.75" hidden="false" customHeight="false" outlineLevel="0" collapsed="false">
      <c r="D420" s="201"/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201"/>
    </row>
    <row r="421" customFormat="false" ht="12.75" hidden="false" customHeight="false" outlineLevel="0" collapsed="false">
      <c r="D421" s="201"/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201"/>
    </row>
    <row r="422" customFormat="false" ht="12.75" hidden="false" customHeight="false" outlineLevel="0" collapsed="false">
      <c r="D422" s="201"/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201"/>
    </row>
    <row r="423" customFormat="false" ht="12.75" hidden="false" customHeight="false" outlineLevel="0" collapsed="false">
      <c r="D423" s="201"/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201"/>
    </row>
    <row r="424" customFormat="false" ht="12.75" hidden="false" customHeight="false" outlineLevel="0" collapsed="false">
      <c r="D424" s="201"/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201"/>
    </row>
    <row r="425" customFormat="false" ht="12.75" hidden="false" customHeight="false" outlineLevel="0" collapsed="false">
      <c r="D425" s="201"/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201"/>
    </row>
    <row r="426" customFormat="false" ht="12.75" hidden="false" customHeight="false" outlineLevel="0" collapsed="false">
      <c r="D426" s="201"/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201"/>
    </row>
    <row r="427" customFormat="false" ht="12.75" hidden="false" customHeight="false" outlineLevel="0" collapsed="false">
      <c r="D427" s="201"/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201"/>
    </row>
    <row r="428" customFormat="false" ht="12.75" hidden="false" customHeight="false" outlineLevel="0" collapsed="false">
      <c r="D428" s="201"/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201"/>
    </row>
    <row r="429" customFormat="false" ht="12.75" hidden="false" customHeight="false" outlineLevel="0" collapsed="false">
      <c r="D429" s="201"/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201"/>
    </row>
    <row r="430" customFormat="false" ht="12.75" hidden="false" customHeight="false" outlineLevel="0" collapsed="false">
      <c r="D430" s="201"/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201"/>
    </row>
    <row r="431" customFormat="false" ht="12.75" hidden="false" customHeight="false" outlineLevel="0" collapsed="false">
      <c r="D431" s="201"/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201"/>
    </row>
    <row r="432" customFormat="false" ht="12.75" hidden="false" customHeight="false" outlineLevel="0" collapsed="false">
      <c r="D432" s="201"/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201"/>
    </row>
    <row r="433" customFormat="false" ht="12.75" hidden="false" customHeight="false" outlineLevel="0" collapsed="false">
      <c r="D433" s="201"/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201"/>
    </row>
    <row r="434" customFormat="false" ht="12.75" hidden="false" customHeight="false" outlineLevel="0" collapsed="false">
      <c r="D434" s="201"/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201"/>
    </row>
    <row r="435" customFormat="false" ht="12.75" hidden="false" customHeight="false" outlineLevel="0" collapsed="false">
      <c r="D435" s="201"/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201"/>
    </row>
    <row r="436" customFormat="false" ht="12.75" hidden="false" customHeight="false" outlineLevel="0" collapsed="false">
      <c r="D436" s="201"/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201"/>
    </row>
    <row r="437" customFormat="false" ht="12.75" hidden="false" customHeight="false" outlineLevel="0" collapsed="false">
      <c r="D437" s="201"/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201"/>
    </row>
    <row r="438" customFormat="false" ht="12.75" hidden="false" customHeight="false" outlineLevel="0" collapsed="false">
      <c r="D438" s="201"/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201"/>
    </row>
    <row r="439" customFormat="false" ht="12.75" hidden="false" customHeight="false" outlineLevel="0" collapsed="false">
      <c r="D439" s="201"/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201"/>
    </row>
    <row r="440" customFormat="false" ht="12.75" hidden="false" customHeight="false" outlineLevel="0" collapsed="false">
      <c r="D440" s="201"/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201"/>
    </row>
    <row r="441" customFormat="false" ht="12.75" hidden="false" customHeight="false" outlineLevel="0" collapsed="false">
      <c r="D441" s="201"/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201"/>
    </row>
    <row r="442" customFormat="false" ht="12.75" hidden="false" customHeight="false" outlineLevel="0" collapsed="false">
      <c r="D442" s="201"/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201"/>
    </row>
    <row r="443" customFormat="false" ht="12.75" hidden="false" customHeight="false" outlineLevel="0" collapsed="false">
      <c r="D443" s="201"/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201"/>
    </row>
  </sheetData>
  <mergeCells count="4">
    <mergeCell ref="A1:W1"/>
    <mergeCell ref="A2:W2"/>
    <mergeCell ref="A3:W3"/>
    <mergeCell ref="C4:W4"/>
  </mergeCells>
  <printOptions headings="false" gridLines="false" gridLinesSet="true" horizontalCentered="false" verticalCentered="false"/>
  <pageMargins left="0.2" right="0.220138888888889" top="0.509722222222222" bottom="0.659722222222222" header="0.511811023622047" footer="0.5"/>
  <pageSetup paperSize="1" scale="5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  <rowBreaks count="1" manualBreakCount="1">
    <brk id="61" man="true" max="16383" min="0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L84"/>
  <sheetViews>
    <sheetView showFormulas="false" showGridLines="true" showRowColHeaders="true" showZeros="true" rightToLeft="false" tabSelected="false" showOutlineSymbols="true" defaultGridColor="true" view="normal" topLeftCell="A28" colorId="64" zoomScale="75" zoomScaleNormal="75" zoomScalePageLayoutView="100" workbookViewId="0">
      <selection pane="topLeft" activeCell="C32" activeCellId="0" sqref="C3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14"/>
    <col collapsed="false" customWidth="true" hidden="false" outlineLevel="0" max="2" min="2" style="0" width="6.85"/>
    <col collapsed="false" customWidth="true" hidden="false" outlineLevel="0" max="3" min="3" style="0" width="11.28"/>
    <col collapsed="false" customWidth="true" hidden="false" outlineLevel="0" max="22" min="4" style="0" width="9.85"/>
    <col collapsed="false" customWidth="true" hidden="false" outlineLevel="0" max="23" min="23" style="0" width="10.28"/>
    <col collapsed="false" customWidth="true" hidden="false" outlineLevel="0" max="38" min="38" style="0" width="10.71"/>
  </cols>
  <sheetData>
    <row r="1" customFormat="false" ht="18" hidden="false" customHeight="false" outlineLevel="0" collapsed="false">
      <c r="A1" s="203" t="str">
        <f aca="false">+assumptions!A1</f>
        <v>Transwestern Pipeline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  <c r="O1" s="203"/>
      <c r="P1" s="203"/>
      <c r="Q1" s="203"/>
      <c r="R1" s="204"/>
      <c r="S1" s="204"/>
      <c r="T1" s="204"/>
      <c r="U1" s="204"/>
      <c r="V1" s="204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</row>
    <row r="2" customFormat="false" ht="18" hidden="false" customHeight="false" outlineLevel="0" collapsed="false">
      <c r="A2" s="203" t="str">
        <f aca="false">+assumptions!A2</f>
        <v>Sun Devil Project - San Juan Lateral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4"/>
      <c r="S2" s="204"/>
      <c r="T2" s="204"/>
      <c r="U2" s="204"/>
      <c r="V2" s="204"/>
      <c r="W2" s="205"/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</row>
    <row r="3" customFormat="false" ht="18" hidden="false" customHeight="false" outlineLevel="0" collapsed="false">
      <c r="A3" s="203" t="s">
        <v>235</v>
      </c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4"/>
      <c r="S3" s="204"/>
      <c r="T3" s="204"/>
      <c r="U3" s="204"/>
      <c r="V3" s="204"/>
      <c r="W3" s="205"/>
      <c r="X3" s="205"/>
      <c r="Y3" s="205"/>
      <c r="Z3" s="205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</row>
    <row r="4" customFormat="false" ht="18" hidden="false" customHeight="false" outlineLevel="0" collapsed="false">
      <c r="A4" s="204"/>
      <c r="B4" s="204"/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</row>
    <row r="5" customFormat="false" ht="18" hidden="false" customHeight="false" outlineLevel="0" collapsed="false">
      <c r="A5" s="204"/>
      <c r="B5" s="204"/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</row>
    <row r="6" customFormat="false" ht="12.75" hidden="false" customHeight="false" outlineLevel="0" collapsed="false">
      <c r="C6" s="14" t="n">
        <v>1</v>
      </c>
      <c r="D6" s="14" t="n">
        <v>2</v>
      </c>
      <c r="E6" s="14" t="n">
        <v>3</v>
      </c>
      <c r="F6" s="14" t="n">
        <v>4</v>
      </c>
      <c r="G6" s="14" t="n">
        <v>5</v>
      </c>
      <c r="H6" s="14" t="n">
        <v>6</v>
      </c>
      <c r="I6" s="14" t="n">
        <v>7</v>
      </c>
      <c r="J6" s="14" t="n">
        <v>8</v>
      </c>
      <c r="K6" s="14" t="n">
        <v>9</v>
      </c>
      <c r="L6" s="14" t="n">
        <v>10</v>
      </c>
      <c r="M6" s="14" t="n">
        <v>11</v>
      </c>
      <c r="N6" s="14" t="n">
        <v>12</v>
      </c>
      <c r="O6" s="14" t="n">
        <v>13</v>
      </c>
      <c r="P6" s="14" t="n">
        <v>14</v>
      </c>
      <c r="Q6" s="14" t="n">
        <v>15</v>
      </c>
      <c r="R6" s="14" t="n">
        <v>16</v>
      </c>
      <c r="S6" s="14" t="n">
        <v>17</v>
      </c>
      <c r="T6" s="14" t="n">
        <v>18</v>
      </c>
      <c r="U6" s="14" t="n">
        <v>19</v>
      </c>
      <c r="V6" s="14" t="n">
        <v>20</v>
      </c>
    </row>
    <row r="7" customFormat="false" ht="12.75" hidden="false" customHeight="false" outlineLevel="0" collapsed="false">
      <c r="C7" s="206" t="s">
        <v>236</v>
      </c>
      <c r="D7" s="206" t="s">
        <v>237</v>
      </c>
      <c r="E7" s="206" t="s">
        <v>238</v>
      </c>
      <c r="F7" s="206" t="s">
        <v>239</v>
      </c>
      <c r="G7" s="206" t="s">
        <v>240</v>
      </c>
      <c r="H7" s="206" t="s">
        <v>241</v>
      </c>
      <c r="I7" s="206" t="s">
        <v>242</v>
      </c>
      <c r="J7" s="206" t="s">
        <v>243</v>
      </c>
      <c r="K7" s="206" t="s">
        <v>244</v>
      </c>
      <c r="L7" s="206" t="s">
        <v>245</v>
      </c>
      <c r="M7" s="206" t="s">
        <v>246</v>
      </c>
      <c r="N7" s="206" t="s">
        <v>247</v>
      </c>
      <c r="O7" s="206" t="s">
        <v>248</v>
      </c>
      <c r="P7" s="206" t="s">
        <v>249</v>
      </c>
      <c r="Q7" s="206" t="s">
        <v>250</v>
      </c>
      <c r="R7" s="206" t="s">
        <v>251</v>
      </c>
      <c r="S7" s="206" t="s">
        <v>252</v>
      </c>
      <c r="T7" s="206" t="s">
        <v>253</v>
      </c>
      <c r="U7" s="206" t="s">
        <v>254</v>
      </c>
      <c r="V7" s="206" t="s">
        <v>255</v>
      </c>
      <c r="W7" s="0" t="s">
        <v>77</v>
      </c>
    </row>
    <row r="8" customFormat="false" ht="12.75" hidden="false" customHeight="false" outlineLevel="0" collapsed="false">
      <c r="A8" s="0" t="s">
        <v>256</v>
      </c>
      <c r="B8" s="79"/>
      <c r="C8" s="207" t="n">
        <f aca="false">+DCF!D63</f>
        <v>4580.74174054971</v>
      </c>
      <c r="D8" s="207" t="n">
        <f aca="false">+DCF!E63</f>
        <v>15572.2460723642</v>
      </c>
      <c r="E8" s="207" t="n">
        <f aca="false">+DCF!F63</f>
        <v>14866.5825286976</v>
      </c>
      <c r="F8" s="207" t="n">
        <f aca="false">+DCF!G63</f>
        <v>14219.351085744</v>
      </c>
      <c r="G8" s="207" t="n">
        <f aca="false">+DCF!H63</f>
        <v>13693.6989776144</v>
      </c>
      <c r="H8" s="207" t="n">
        <f aca="false">+DCF!I63</f>
        <v>12812.7073359356</v>
      </c>
      <c r="I8" s="207" t="n">
        <f aca="false">+DCF!J63</f>
        <v>12125.1491895726</v>
      </c>
      <c r="J8" s="207" t="n">
        <f aca="false">+DCF!K63</f>
        <v>11755.169825716</v>
      </c>
      <c r="K8" s="207" t="n">
        <f aca="false">+DCF!L63</f>
        <v>11479.2999037468</v>
      </c>
      <c r="L8" s="207" t="n">
        <f aca="false">+DCF!M63</f>
        <v>11030.5928877976</v>
      </c>
      <c r="M8" s="207" t="n">
        <f aca="false">+DCF!N63</f>
        <v>10685.85564188</v>
      </c>
      <c r="N8" s="207" t="n">
        <f aca="false">+DCF!O63</f>
        <v>10306.0979566626</v>
      </c>
      <c r="O8" s="207" t="n">
        <f aca="false">+DCF!P63</f>
        <v>10022.2689504906</v>
      </c>
      <c r="P8" s="207" t="n">
        <f aca="false">+DCF!Q63</f>
        <v>11888.1147780762</v>
      </c>
      <c r="Q8" s="207" t="n">
        <f aca="false">+DCF!R63</f>
        <v>13911.4746362722</v>
      </c>
      <c r="R8" s="207" t="n">
        <f aca="false">+DCF!S63</f>
        <v>10784.9647545408</v>
      </c>
      <c r="S8" s="207" t="n">
        <f aca="false">+DCF!T63</f>
        <v>7668.33849908001</v>
      </c>
      <c r="T8" s="207" t="n">
        <f aca="false">+DCF!U63</f>
        <v>7460.18715101232</v>
      </c>
      <c r="U8" s="207" t="n">
        <f aca="false">+DCF!V63</f>
        <v>7252.06176820754</v>
      </c>
      <c r="V8" s="207" t="n">
        <f aca="false">+DCF!W63</f>
        <v>4385.88516403161</v>
      </c>
      <c r="W8" s="207" t="n">
        <f aca="false">SUM(C8:V8)</f>
        <v>216500.788847993</v>
      </c>
    </row>
    <row r="9" customFormat="false" ht="12.75" hidden="false" customHeight="false" outlineLevel="0" collapsed="false">
      <c r="D9" s="174"/>
      <c r="E9" s="174"/>
      <c r="W9" s="207" t="n">
        <f aca="false">SUM(C9:V9)</f>
        <v>0</v>
      </c>
    </row>
    <row r="10" customFormat="false" ht="12.75" hidden="false" customHeight="false" outlineLevel="0" collapsed="false">
      <c r="A10" s="0" t="s">
        <v>257</v>
      </c>
      <c r="B10" s="118" t="n">
        <f aca="false">+inputs!B12</f>
        <v>0.2</v>
      </c>
      <c r="C10" s="207" t="n">
        <f aca="false">+DCF!C11*B10</f>
        <v>50715.8</v>
      </c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 t="n">
        <f aca="false">SUM(C10:V10)</f>
        <v>50715.8</v>
      </c>
    </row>
    <row r="11" customFormat="false" ht="12.75" hidden="false" customHeight="false" outlineLevel="0" collapsed="false">
      <c r="B11" s="118"/>
      <c r="C11" s="207"/>
      <c r="D11" s="207"/>
      <c r="E11" s="207"/>
      <c r="F11" s="207"/>
      <c r="G11" s="207"/>
      <c r="H11" s="207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</row>
    <row r="12" customFormat="false" ht="12.75" hidden="false" customHeight="false" outlineLevel="0" collapsed="false">
      <c r="A12" s="0" t="s">
        <v>258</v>
      </c>
      <c r="C12" s="207" t="n">
        <f aca="false">+EARNINGS!C23</f>
        <v>22222.0310162648</v>
      </c>
      <c r="D12" s="207" t="n">
        <f aca="false">+EARNINGS!D23</f>
        <v>11365.9891951243</v>
      </c>
      <c r="E12" s="207" t="n">
        <f aca="false">+EARNINGS!E23</f>
        <v>10934.6271273376</v>
      </c>
      <c r="F12" s="207" t="n">
        <f aca="false">+EARNINGS!F23</f>
        <v>10525.44144916</v>
      </c>
      <c r="G12" s="207" t="n">
        <f aca="false">+EARNINGS!G23</f>
        <v>10213.5057222304</v>
      </c>
      <c r="H12" s="207" t="n">
        <f aca="false">+EARNINGS!H23</f>
        <v>9765.51949505561</v>
      </c>
      <c r="I12" s="207" t="n">
        <f aca="false">+EARNINGS!I23</f>
        <v>9403.31334885261</v>
      </c>
      <c r="J12" s="207" t="n">
        <f aca="false">+EARNINGS!J23</f>
        <v>9041.12596050798</v>
      </c>
      <c r="K12" s="207" t="n">
        <f aca="false">+EARNINGS!K23</f>
        <v>8747.60491150686</v>
      </c>
      <c r="L12" s="207" t="n">
        <f aca="false">+EARNINGS!L23</f>
        <v>8316.54902258958</v>
      </c>
      <c r="M12" s="207" t="n">
        <f aca="false">+EARNINGS!M23</f>
        <v>7954.16064964</v>
      </c>
      <c r="N12" s="207" t="n">
        <f aca="false">+EARNINGS!N23</f>
        <v>7592.05409145463</v>
      </c>
      <c r="O12" s="207" t="n">
        <f aca="false">+EARNINGS!O23</f>
        <v>7290.57395825063</v>
      </c>
      <c r="P12" s="207" t="n">
        <f aca="false">+EARNINGS!P23</f>
        <v>6867.64616131622</v>
      </c>
      <c r="Q12" s="207" t="n">
        <f aca="false">+EARNINGS!Q23</f>
        <v>6582.51409195223</v>
      </c>
      <c r="R12" s="207" t="n">
        <f aca="false">+EARNINGS!R23</f>
        <v>6374.31306014082</v>
      </c>
      <c r="S12" s="207" t="n">
        <f aca="false">+EARNINGS!S23</f>
        <v>6166.13650308001</v>
      </c>
      <c r="T12" s="207" t="n">
        <f aca="false">+EARNINGS!T23</f>
        <v>5957.98515501232</v>
      </c>
      <c r="U12" s="207" t="n">
        <f aca="false">+EARNINGS!U23</f>
        <v>5749.85977220754</v>
      </c>
      <c r="V12" s="207" t="n">
        <f aca="false">+EARNINGS!V23</f>
        <v>5541.76113362356</v>
      </c>
      <c r="W12" s="207" t="n">
        <f aca="false">SUM(C12:V12)</f>
        <v>176612.711825308</v>
      </c>
    </row>
    <row r="13" customFormat="false" ht="12.75" hidden="false" customHeight="false" outlineLevel="0" collapsed="false">
      <c r="A13" s="0" t="s">
        <v>259</v>
      </c>
      <c r="C13" s="208" t="n">
        <f aca="false">+C8</f>
        <v>4580.74174054971</v>
      </c>
      <c r="D13" s="208" t="n">
        <f aca="false">+D8</f>
        <v>15572.2460723642</v>
      </c>
      <c r="E13" s="208" t="n">
        <f aca="false">+E8</f>
        <v>14866.5825286976</v>
      </c>
      <c r="F13" s="208" t="n">
        <f aca="false">+F8</f>
        <v>14219.351085744</v>
      </c>
      <c r="G13" s="208" t="n">
        <f aca="false">+G8</f>
        <v>13693.6989776144</v>
      </c>
      <c r="H13" s="208" t="n">
        <f aca="false">+H8</f>
        <v>12812.7073359356</v>
      </c>
      <c r="I13" s="208" t="n">
        <f aca="false">+I8</f>
        <v>12125.1491895726</v>
      </c>
      <c r="J13" s="208" t="n">
        <f aca="false">+J8</f>
        <v>11755.169825716</v>
      </c>
      <c r="K13" s="208" t="n">
        <f aca="false">+K8</f>
        <v>11479.2999037468</v>
      </c>
      <c r="L13" s="208" t="n">
        <f aca="false">+L8</f>
        <v>11030.5928877976</v>
      </c>
      <c r="M13" s="208" t="n">
        <f aca="false">+M8</f>
        <v>10685.85564188</v>
      </c>
      <c r="N13" s="208" t="n">
        <f aca="false">+N8</f>
        <v>10306.0979566626</v>
      </c>
      <c r="O13" s="208" t="n">
        <f aca="false">+O8</f>
        <v>10022.2689504906</v>
      </c>
      <c r="P13" s="208" t="n">
        <f aca="false">+P8</f>
        <v>11888.1147780762</v>
      </c>
      <c r="Q13" s="208" t="n">
        <f aca="false">+Q8</f>
        <v>13911.4746362722</v>
      </c>
      <c r="R13" s="208" t="n">
        <f aca="false">+R8</f>
        <v>10784.9647545408</v>
      </c>
      <c r="S13" s="208" t="n">
        <f aca="false">+S8</f>
        <v>7668.33849908001</v>
      </c>
      <c r="T13" s="208" t="n">
        <f aca="false">+T8</f>
        <v>7460.18715101232</v>
      </c>
      <c r="U13" s="208" t="n">
        <f aca="false">+U8</f>
        <v>7252.06176820754</v>
      </c>
      <c r="V13" s="208" t="n">
        <f aca="false">+V8</f>
        <v>4385.88516403161</v>
      </c>
      <c r="W13" s="207" t="n">
        <f aca="false">SUM(C13:V13)</f>
        <v>216500.788847993</v>
      </c>
    </row>
    <row r="14" customFormat="false" ht="12.75" hidden="false" customHeight="false" outlineLevel="0" collapsed="false">
      <c r="A14" s="0" t="s">
        <v>260</v>
      </c>
      <c r="C14" s="174" t="n">
        <f aca="false">+C12-C13</f>
        <v>17641.2892757151</v>
      </c>
      <c r="D14" s="174" t="n">
        <f aca="false">+D12-D13</f>
        <v>-4206.25687723999</v>
      </c>
      <c r="E14" s="174" t="n">
        <f aca="false">+E12-E13</f>
        <v>-3931.95540136001</v>
      </c>
      <c r="F14" s="174" t="n">
        <f aca="false">+F12-F13</f>
        <v>-3693.909636584</v>
      </c>
      <c r="G14" s="174" t="n">
        <f aca="false">+G12-G13</f>
        <v>-3480.19325538399</v>
      </c>
      <c r="H14" s="174" t="n">
        <f aca="false">+H12-H13</f>
        <v>-3047.18784088001</v>
      </c>
      <c r="I14" s="174" t="n">
        <f aca="false">+I12-I13</f>
        <v>-2721.83584072001</v>
      </c>
      <c r="J14" s="174" t="n">
        <f aca="false">+J12-J13</f>
        <v>-2714.04386520799</v>
      </c>
      <c r="K14" s="174" t="n">
        <f aca="false">+K12-K13</f>
        <v>-2731.69499223998</v>
      </c>
      <c r="L14" s="174" t="n">
        <f aca="false">+L12-L13</f>
        <v>-2714.04386520803</v>
      </c>
      <c r="M14" s="174" t="n">
        <f aca="false">+M12-M13</f>
        <v>-2731.69499223998</v>
      </c>
      <c r="N14" s="174" t="n">
        <f aca="false">+N12-N13</f>
        <v>-2714.043865208</v>
      </c>
      <c r="O14" s="174" t="n">
        <f aca="false">+O12-O13</f>
        <v>-2731.69499223999</v>
      </c>
      <c r="P14" s="174" t="n">
        <f aca="false">+P12-P13</f>
        <v>-5020.46861676</v>
      </c>
      <c r="Q14" s="174" t="n">
        <f aca="false">+Q12-Q13</f>
        <v>-7328.96054431999</v>
      </c>
      <c r="R14" s="174" t="n">
        <f aca="false">+R12-R13</f>
        <v>-4410.65169439999</v>
      </c>
      <c r="S14" s="174" t="n">
        <f aca="false">+S12-S13</f>
        <v>-1502.201996</v>
      </c>
      <c r="T14" s="174" t="n">
        <f aca="false">+T12-T13</f>
        <v>-1502.20199599999</v>
      </c>
      <c r="U14" s="174" t="n">
        <f aca="false">+U12-U13</f>
        <v>-1502.201996</v>
      </c>
      <c r="V14" s="174" t="n">
        <f aca="false">+V12-V13</f>
        <v>1155.87596959195</v>
      </c>
      <c r="W14" s="207" t="n">
        <f aca="false">SUM(C14:V14)</f>
        <v>-39888.0770226849</v>
      </c>
    </row>
    <row r="15" customFormat="false" ht="12.75" hidden="false" customHeight="false" outlineLevel="0" collapsed="false">
      <c r="W15" s="207"/>
    </row>
    <row r="16" customFormat="false" ht="12.75" hidden="false" customHeight="false" outlineLevel="0" collapsed="false">
      <c r="A16" s="0" t="s">
        <v>261</v>
      </c>
      <c r="C16" s="174" t="n">
        <f aca="false">+C10+C14</f>
        <v>68357.0892757151</v>
      </c>
      <c r="D16" s="174" t="n">
        <f aca="false">+C16+D14</f>
        <v>64150.8323984751</v>
      </c>
      <c r="E16" s="174" t="n">
        <f aca="false">+D16+E14</f>
        <v>60218.8769971151</v>
      </c>
      <c r="F16" s="174" t="n">
        <f aca="false">+E16+F14</f>
        <v>56524.9673605311</v>
      </c>
      <c r="G16" s="174" t="n">
        <f aca="false">+F16+G14</f>
        <v>53044.7741051471</v>
      </c>
      <c r="H16" s="174" t="n">
        <f aca="false">+G16+H14</f>
        <v>49997.5862642671</v>
      </c>
      <c r="I16" s="174" t="n">
        <f aca="false">+H16+I14</f>
        <v>47275.7504235471</v>
      </c>
      <c r="J16" s="174" t="n">
        <f aca="false">+I16+J14</f>
        <v>44561.7065583391</v>
      </c>
      <c r="K16" s="174" t="n">
        <f aca="false">+J16+K14</f>
        <v>41830.0115660991</v>
      </c>
      <c r="L16" s="174" t="n">
        <f aca="false">+K16+L14</f>
        <v>39115.9677008911</v>
      </c>
      <c r="M16" s="174" t="n">
        <f aca="false">+L16+M14</f>
        <v>36384.2727086511</v>
      </c>
      <c r="N16" s="174" t="n">
        <f aca="false">+M16+N14</f>
        <v>33670.2288434431</v>
      </c>
      <c r="O16" s="174" t="n">
        <f aca="false">+N16+O14</f>
        <v>30938.5338512031</v>
      </c>
      <c r="P16" s="174" t="n">
        <f aca="false">+O16+P14</f>
        <v>25918.0652344431</v>
      </c>
      <c r="Q16" s="174" t="n">
        <f aca="false">+P16+Q14</f>
        <v>18589.1046901231</v>
      </c>
      <c r="R16" s="174" t="n">
        <f aca="false">+Q16+R14</f>
        <v>14178.4529957231</v>
      </c>
      <c r="S16" s="174" t="n">
        <f aca="false">+R16+S14</f>
        <v>12676.2509997231</v>
      </c>
      <c r="T16" s="174" t="n">
        <f aca="false">+S16+T14</f>
        <v>11174.0490037231</v>
      </c>
      <c r="U16" s="174" t="n">
        <f aca="false">+T16+U14</f>
        <v>9671.84700772313</v>
      </c>
      <c r="V16" s="174" t="n">
        <f aca="false">+U16+V14</f>
        <v>10827.7229773151</v>
      </c>
      <c r="W16" s="207" t="n">
        <f aca="false">SUM(C16:V16)</f>
        <v>729106.090962198</v>
      </c>
    </row>
    <row r="17" customFormat="false" ht="12.75" hidden="false" customHeight="false" outlineLevel="0" collapsed="false">
      <c r="W17" s="207"/>
    </row>
    <row r="18" customFormat="false" ht="12.75" hidden="false" customHeight="false" outlineLevel="0" collapsed="false">
      <c r="A18" s="0" t="s">
        <v>262</v>
      </c>
      <c r="C18" s="207" t="n">
        <f aca="false">+EARNINGS!C23</f>
        <v>22222.0310162648</v>
      </c>
      <c r="D18" s="207" t="n">
        <f aca="false">+EARNINGS!D23</f>
        <v>11365.9891951243</v>
      </c>
      <c r="E18" s="207" t="n">
        <f aca="false">+EARNINGS!E23</f>
        <v>10934.6271273376</v>
      </c>
      <c r="F18" s="207" t="n">
        <f aca="false">+EARNINGS!F23</f>
        <v>10525.44144916</v>
      </c>
      <c r="G18" s="207" t="n">
        <f aca="false">+EARNINGS!G23</f>
        <v>10213.5057222304</v>
      </c>
      <c r="H18" s="207" t="n">
        <f aca="false">+EARNINGS!H23</f>
        <v>9765.51949505561</v>
      </c>
      <c r="I18" s="207" t="n">
        <f aca="false">+EARNINGS!I23</f>
        <v>9403.31334885261</v>
      </c>
      <c r="J18" s="207" t="n">
        <f aca="false">+EARNINGS!J23</f>
        <v>9041.12596050798</v>
      </c>
      <c r="K18" s="207" t="n">
        <f aca="false">+EARNINGS!K23</f>
        <v>8747.60491150686</v>
      </c>
      <c r="L18" s="207" t="n">
        <f aca="false">+EARNINGS!L23</f>
        <v>8316.54902258958</v>
      </c>
      <c r="M18" s="207" t="n">
        <f aca="false">+EARNINGS!M23</f>
        <v>7954.16064964</v>
      </c>
      <c r="N18" s="207" t="n">
        <f aca="false">+EARNINGS!N23</f>
        <v>7592.05409145463</v>
      </c>
      <c r="O18" s="207" t="n">
        <f aca="false">+EARNINGS!O23</f>
        <v>7290.57395825063</v>
      </c>
      <c r="P18" s="207" t="n">
        <f aca="false">+EARNINGS!P23</f>
        <v>6867.64616131622</v>
      </c>
      <c r="Q18" s="207" t="n">
        <f aca="false">+EARNINGS!Q23</f>
        <v>6582.51409195223</v>
      </c>
      <c r="R18" s="207" t="n">
        <f aca="false">+EARNINGS!R23</f>
        <v>6374.31306014082</v>
      </c>
      <c r="S18" s="207" t="n">
        <f aca="false">+EARNINGS!S23</f>
        <v>6166.13650308001</v>
      </c>
      <c r="T18" s="207" t="n">
        <f aca="false">+EARNINGS!T23</f>
        <v>5957.98515501232</v>
      </c>
      <c r="U18" s="207" t="n">
        <f aca="false">+EARNINGS!U23</f>
        <v>5749.85977220754</v>
      </c>
      <c r="V18" s="207" t="n">
        <f aca="false">+EARNINGS!V23</f>
        <v>5541.76113362356</v>
      </c>
      <c r="W18" s="207" t="n">
        <f aca="false">SUM(C18:V18)</f>
        <v>176612.711825308</v>
      </c>
    </row>
    <row r="19" customFormat="false" ht="13.5" hidden="false" customHeight="false" outlineLevel="0" collapsed="false"/>
    <row r="20" customFormat="false" ht="12.75" hidden="false" customHeight="false" outlineLevel="0" collapsed="false">
      <c r="A20" s="33" t="s">
        <v>263</v>
      </c>
      <c r="B20" s="209"/>
      <c r="C20" s="210" t="n">
        <f aca="false">IF(C16=0,0,+C18/C16)</f>
        <v>0.325087437919325</v>
      </c>
      <c r="D20" s="210" t="n">
        <f aca="false">IF(D16=0,0,+D18/D16)</f>
        <v>0.177176020484411</v>
      </c>
      <c r="E20" s="210" t="n">
        <f aca="false">IF(E16=0,0,+E18/E16)</f>
        <v>0.18158138564858</v>
      </c>
      <c r="F20" s="210" t="n">
        <f aca="false">IF(F16=0,0,+F18/F16)</f>
        <v>0.186208713435003</v>
      </c>
      <c r="G20" s="210" t="n">
        <f aca="false">IF(G16=0,0,+G18/G16)</f>
        <v>0.192544994196503</v>
      </c>
      <c r="H20" s="210" t="n">
        <f aca="false">IF(H16=0,0,+H18/H16)</f>
        <v>0.195319818909637</v>
      </c>
      <c r="I20" s="210" t="n">
        <f aca="false">IF(I16=0,0,+I18/I16)</f>
        <v>0.198903523785611</v>
      </c>
      <c r="J20" s="210" t="n">
        <f aca="false">IF(J16=0,0,+J18/J16)</f>
        <v>0.202890029551978</v>
      </c>
      <c r="K20" s="210" t="n">
        <f aca="false">IF(K16=0,0,+K18/K16)</f>
        <v>0.209122698847071</v>
      </c>
      <c r="L20" s="210" t="n">
        <f aca="false">IF(L16=0,0,+L18/L16)</f>
        <v>0.212612636511614</v>
      </c>
      <c r="M20" s="210" t="n">
        <f aca="false">IF(M16=0,0,+M18/M16)</f>
        <v>0.218615353763791</v>
      </c>
      <c r="N20" s="210" t="n">
        <f aca="false">IF(N16=0,0,+N18/N16)</f>
        <v>0.225482699471854</v>
      </c>
      <c r="O20" s="210" t="n">
        <f aca="false">IF(O16=0,0,+O18/O16)</f>
        <v>0.235647041107836</v>
      </c>
      <c r="P20" s="210" t="n">
        <f aca="false">IF(P16=0,0,+P18/P16)</f>
        <v>0.264975263361466</v>
      </c>
      <c r="Q20" s="211" t="n">
        <f aca="false">IF(Q16=0,0,+Q18/Q16)</f>
        <v>0.35410603155351</v>
      </c>
      <c r="R20" s="210" t="n">
        <f aca="false">IF(R16=0,0,+R18/R16)</f>
        <v>0.449577472384583</v>
      </c>
      <c r="S20" s="211" t="n">
        <f aca="false">IF(S16=0,0,+S18/S16)</f>
        <v>0.486432187498866</v>
      </c>
      <c r="T20" s="210" t="n">
        <f aca="false">IF(T16=0,0,+T18/T16)</f>
        <v>0.533198409370422</v>
      </c>
      <c r="U20" s="211" t="n">
        <f aca="false">IF(U16=0,0,+U18/U16)</f>
        <v>0.594494491860363</v>
      </c>
      <c r="V20" s="210" t="n">
        <f aca="false">IF(V16=0,0,+V18/V16)</f>
        <v>0.51181223838419</v>
      </c>
    </row>
    <row r="21" customFormat="false" ht="13.5" hidden="false" customHeight="false" outlineLevel="0" collapsed="false">
      <c r="A21" s="39" t="s">
        <v>264</v>
      </c>
      <c r="B21" s="212"/>
      <c r="C21" s="213" t="n">
        <f aca="false">AVERAGE(C18:V18)/+AVERAGE(C16:V16)</f>
        <v>0.242231842546031</v>
      </c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1"/>
      <c r="R21" s="40"/>
      <c r="S21" s="41"/>
      <c r="T21" s="40"/>
      <c r="U21" s="41"/>
      <c r="V21" s="40"/>
    </row>
    <row r="23" customFormat="false" ht="12.75" hidden="false" customHeight="false" outlineLevel="0" collapsed="false">
      <c r="A23" s="0" t="s">
        <v>258</v>
      </c>
      <c r="C23" s="61" t="n">
        <f aca="false">+EARNINGS!C43</f>
        <v>28132.7866009662</v>
      </c>
      <c r="D23" s="61" t="n">
        <f aca="false">+EARNINGS!D43</f>
        <v>17255.5136175243</v>
      </c>
      <c r="E23" s="61" t="n">
        <f aca="false">+EARNINGS!E43</f>
        <v>16824.1515497376</v>
      </c>
      <c r="F23" s="61" t="n">
        <f aca="false">+EARNINGS!F43</f>
        <v>16414.96587156</v>
      </c>
      <c r="G23" s="61" t="n">
        <f aca="false">+EARNINGS!G43</f>
        <v>16103.0301446304</v>
      </c>
      <c r="H23" s="61" t="n">
        <f aca="false">+EARNINGS!H43</f>
        <v>15655.0439174556</v>
      </c>
      <c r="I23" s="61" t="n">
        <f aca="false">+EARNINGS!I43</f>
        <v>15292.8377712526</v>
      </c>
      <c r="J23" s="61" t="n">
        <f aca="false">+EARNINGS!J43</f>
        <v>14930.650382908</v>
      </c>
      <c r="K23" s="61" t="n">
        <f aca="false">+EARNINGS!K43</f>
        <v>14637.1293339069</v>
      </c>
      <c r="L23" s="61" t="n">
        <f aca="false">+EARNINGS!L43</f>
        <v>14206.0734449896</v>
      </c>
      <c r="M23" s="61" t="n">
        <f aca="false">+EARNINGS!M43</f>
        <v>13843.68507204</v>
      </c>
      <c r="N23" s="61" t="n">
        <f aca="false">+EARNINGS!N43</f>
        <v>13481.5785138546</v>
      </c>
      <c r="O23" s="61" t="n">
        <f aca="false">+EARNINGS!O43</f>
        <v>13180.0983806506</v>
      </c>
      <c r="P23" s="61" t="n">
        <f aca="false">+EARNINGS!P43</f>
        <v>12757.1705837162</v>
      </c>
      <c r="Q23" s="61" t="n">
        <f aca="false">+EARNINGS!Q43</f>
        <v>12472.0385143522</v>
      </c>
      <c r="R23" s="61" t="n">
        <f aca="false">+EARNINGS!R43</f>
        <v>12263.8374825408</v>
      </c>
      <c r="S23" s="61" t="n">
        <f aca="false">+EARNINGS!S43</f>
        <v>12055.66092548</v>
      </c>
      <c r="T23" s="61" t="n">
        <f aca="false">+EARNINGS!T43</f>
        <v>11847.5095774123</v>
      </c>
      <c r="U23" s="61" t="n">
        <f aca="false">+EARNINGS!U43</f>
        <v>11639.3841946075</v>
      </c>
      <c r="V23" s="61" t="n">
        <f aca="false">+EARNINGS!V43</f>
        <v>11431.2855560236</v>
      </c>
    </row>
    <row r="24" customFormat="false" ht="12.75" hidden="false" customHeight="false" outlineLevel="0" collapsed="false">
      <c r="A24" s="0" t="s">
        <v>259</v>
      </c>
      <c r="C24" s="214" t="n">
        <f aca="false">+C8</f>
        <v>4580.74174054971</v>
      </c>
      <c r="D24" s="214" t="n">
        <f aca="false">+D8</f>
        <v>15572.2460723642</v>
      </c>
      <c r="E24" s="214" t="n">
        <f aca="false">+E8</f>
        <v>14866.5825286976</v>
      </c>
      <c r="F24" s="214" t="n">
        <f aca="false">+F8</f>
        <v>14219.351085744</v>
      </c>
      <c r="G24" s="214" t="n">
        <f aca="false">+G8</f>
        <v>13693.6989776144</v>
      </c>
      <c r="H24" s="214" t="n">
        <f aca="false">+H8</f>
        <v>12812.7073359356</v>
      </c>
      <c r="I24" s="214" t="n">
        <f aca="false">+I8</f>
        <v>12125.1491895726</v>
      </c>
      <c r="J24" s="214" t="n">
        <f aca="false">+J8</f>
        <v>11755.169825716</v>
      </c>
      <c r="K24" s="214" t="n">
        <f aca="false">+K8</f>
        <v>11479.2999037468</v>
      </c>
      <c r="L24" s="214" t="n">
        <f aca="false">+L8</f>
        <v>11030.5928877976</v>
      </c>
      <c r="M24" s="214" t="n">
        <f aca="false">+M8</f>
        <v>10685.85564188</v>
      </c>
      <c r="N24" s="214" t="n">
        <f aca="false">+N8</f>
        <v>10306.0979566626</v>
      </c>
      <c r="O24" s="214" t="n">
        <f aca="false">+O8</f>
        <v>10022.2689504906</v>
      </c>
      <c r="P24" s="214" t="n">
        <f aca="false">+P8</f>
        <v>11888.1147780762</v>
      </c>
      <c r="Q24" s="214" t="n">
        <f aca="false">+Q8</f>
        <v>13911.4746362722</v>
      </c>
      <c r="R24" s="214" t="n">
        <f aca="false">+R8</f>
        <v>10784.9647545408</v>
      </c>
      <c r="S24" s="214" t="n">
        <f aca="false">+S8</f>
        <v>7668.33849908001</v>
      </c>
      <c r="T24" s="214" t="n">
        <f aca="false">+T8</f>
        <v>7460.18715101232</v>
      </c>
      <c r="U24" s="214" t="n">
        <f aca="false">+U8</f>
        <v>7252.06176820754</v>
      </c>
      <c r="V24" s="214" t="n">
        <f aca="false">+V8</f>
        <v>4385.88516403161</v>
      </c>
    </row>
    <row r="25" customFormat="false" ht="12.75" hidden="false" customHeight="false" outlineLevel="0" collapsed="false">
      <c r="A25" s="0" t="s">
        <v>260</v>
      </c>
      <c r="C25" s="174" t="n">
        <f aca="false">+C23-C24</f>
        <v>23552.0448604165</v>
      </c>
      <c r="D25" s="174" t="n">
        <f aca="false">+D23-D24</f>
        <v>1683.26754516001</v>
      </c>
      <c r="E25" s="174" t="n">
        <f aca="false">+E23-E24</f>
        <v>1957.56902103999</v>
      </c>
      <c r="F25" s="174" t="n">
        <f aca="false">+F23-F24</f>
        <v>2195.614785816</v>
      </c>
      <c r="G25" s="174" t="n">
        <f aca="false">+G23-G24</f>
        <v>2409.33116701601</v>
      </c>
      <c r="H25" s="174" t="n">
        <f aca="false">+H23-H24</f>
        <v>2842.33658151999</v>
      </c>
      <c r="I25" s="174" t="n">
        <f aca="false">+I23-I24</f>
        <v>3167.68858167999</v>
      </c>
      <c r="J25" s="174" t="n">
        <f aca="false">+J23-J24</f>
        <v>3175.48055719202</v>
      </c>
      <c r="K25" s="174" t="n">
        <f aca="false">+K23-K24</f>
        <v>3157.82943016002</v>
      </c>
      <c r="L25" s="174" t="n">
        <f aca="false">+L23-L24</f>
        <v>3175.48055719197</v>
      </c>
      <c r="M25" s="174" t="n">
        <f aca="false">+M23-M24</f>
        <v>3157.82943016002</v>
      </c>
      <c r="N25" s="174" t="n">
        <f aca="false">+N23-N24</f>
        <v>3175.480557192</v>
      </c>
      <c r="O25" s="174" t="n">
        <f aca="false">+O23-O24</f>
        <v>3157.82943016001</v>
      </c>
      <c r="P25" s="174" t="n">
        <f aca="false">+P23-P24</f>
        <v>869.055805640001</v>
      </c>
      <c r="Q25" s="174" t="n">
        <f aca="false">+Q23-Q24</f>
        <v>-1439.43612191999</v>
      </c>
      <c r="R25" s="174" t="n">
        <f aca="false">+R23-R24</f>
        <v>1478.87272800001</v>
      </c>
      <c r="S25" s="174" t="n">
        <f aca="false">+S23-S24</f>
        <v>4387.32242640001</v>
      </c>
      <c r="T25" s="174" t="n">
        <f aca="false">+T23-T24</f>
        <v>4387.32242640001</v>
      </c>
      <c r="U25" s="174" t="n">
        <f aca="false">+U23-U24</f>
        <v>4387.3224264</v>
      </c>
      <c r="V25" s="174" t="n">
        <f aca="false">+V23-V24</f>
        <v>7045.40039199195</v>
      </c>
    </row>
    <row r="27" customFormat="false" ht="12.75" hidden="false" customHeight="false" outlineLevel="0" collapsed="false">
      <c r="A27" s="0" t="s">
        <v>261</v>
      </c>
      <c r="C27" s="179" t="n">
        <f aca="false">+C10+C25</f>
        <v>74267.8448604165</v>
      </c>
      <c r="D27" s="179" t="n">
        <f aca="false">+C27+D25</f>
        <v>75951.1124055765</v>
      </c>
      <c r="E27" s="179" t="n">
        <f aca="false">+D27+E25</f>
        <v>77908.6814266165</v>
      </c>
      <c r="F27" s="179" t="n">
        <f aca="false">+E27+F25</f>
        <v>80104.2962124325</v>
      </c>
      <c r="G27" s="179" t="n">
        <f aca="false">+F27+G25</f>
        <v>82513.6273794485</v>
      </c>
      <c r="H27" s="179" t="n">
        <f aca="false">+G27+H25</f>
        <v>85355.9639609685</v>
      </c>
      <c r="I27" s="179" t="n">
        <f aca="false">+H27+I25</f>
        <v>88523.6525426485</v>
      </c>
      <c r="J27" s="179" t="n">
        <f aca="false">+I27+J25</f>
        <v>91699.1330998405</v>
      </c>
      <c r="K27" s="179" t="n">
        <f aca="false">+J27+K25</f>
        <v>94856.9625300005</v>
      </c>
      <c r="L27" s="179" t="n">
        <f aca="false">+K27+L25</f>
        <v>98032.4430871925</v>
      </c>
      <c r="M27" s="179" t="n">
        <f aca="false">+L27+M25</f>
        <v>101190.272517352</v>
      </c>
      <c r="N27" s="179" t="n">
        <f aca="false">+M27+N25</f>
        <v>104365.753074544</v>
      </c>
      <c r="O27" s="179" t="n">
        <f aca="false">+N27+O25</f>
        <v>107523.582504705</v>
      </c>
      <c r="P27" s="179" t="n">
        <f aca="false">+O27+P25</f>
        <v>108392.638310345</v>
      </c>
      <c r="Q27" s="179" t="n">
        <f aca="false">+P27+Q25</f>
        <v>106953.202188425</v>
      </c>
      <c r="R27" s="179" t="n">
        <f aca="false">+Q27+R25</f>
        <v>108432.074916425</v>
      </c>
      <c r="S27" s="179" t="n">
        <f aca="false">+R27+S25</f>
        <v>112819.397342825</v>
      </c>
      <c r="T27" s="179" t="n">
        <f aca="false">+S27+T25</f>
        <v>117206.719769225</v>
      </c>
      <c r="U27" s="179" t="n">
        <f aca="false">+T27+U25</f>
        <v>121594.042195625</v>
      </c>
      <c r="V27" s="179" t="n">
        <f aca="false">+U27+V25</f>
        <v>128639.442587616</v>
      </c>
    </row>
    <row r="29" customFormat="false" ht="12.75" hidden="false" customHeight="false" outlineLevel="0" collapsed="false">
      <c r="A29" s="0" t="s">
        <v>265</v>
      </c>
      <c r="C29" s="61" t="n">
        <f aca="false">+EARNINGS!C43</f>
        <v>28132.7866009662</v>
      </c>
      <c r="D29" s="61" t="n">
        <f aca="false">+EARNINGS!D43</f>
        <v>17255.5136175243</v>
      </c>
      <c r="E29" s="61" t="n">
        <f aca="false">+EARNINGS!E43</f>
        <v>16824.1515497376</v>
      </c>
      <c r="F29" s="61" t="n">
        <f aca="false">+EARNINGS!F43</f>
        <v>16414.96587156</v>
      </c>
      <c r="G29" s="61" t="n">
        <f aca="false">+EARNINGS!G43</f>
        <v>16103.0301446304</v>
      </c>
      <c r="H29" s="61" t="n">
        <f aca="false">+EARNINGS!H43</f>
        <v>15655.0439174556</v>
      </c>
      <c r="I29" s="61" t="n">
        <f aca="false">+EARNINGS!I43</f>
        <v>15292.8377712526</v>
      </c>
      <c r="J29" s="61" t="n">
        <f aca="false">+EARNINGS!J43</f>
        <v>14930.650382908</v>
      </c>
      <c r="K29" s="61" t="n">
        <f aca="false">+EARNINGS!K43</f>
        <v>14637.1293339069</v>
      </c>
      <c r="L29" s="61" t="n">
        <f aca="false">+EARNINGS!L43</f>
        <v>14206.0734449896</v>
      </c>
      <c r="M29" s="61" t="n">
        <f aca="false">+EARNINGS!M43</f>
        <v>13843.68507204</v>
      </c>
      <c r="N29" s="61" t="n">
        <f aca="false">+EARNINGS!N43</f>
        <v>13481.5785138546</v>
      </c>
      <c r="O29" s="61" t="n">
        <f aca="false">+EARNINGS!O43</f>
        <v>13180.0983806506</v>
      </c>
      <c r="P29" s="61" t="n">
        <f aca="false">+EARNINGS!P43</f>
        <v>12757.1705837162</v>
      </c>
      <c r="Q29" s="61" t="n">
        <f aca="false">+EARNINGS!Q43</f>
        <v>12472.0385143522</v>
      </c>
      <c r="R29" s="61" t="n">
        <f aca="false">+EARNINGS!R43</f>
        <v>12263.8374825408</v>
      </c>
      <c r="S29" s="61" t="n">
        <f aca="false">+EARNINGS!S43</f>
        <v>12055.66092548</v>
      </c>
      <c r="T29" s="61" t="n">
        <f aca="false">+EARNINGS!T43</f>
        <v>11847.5095774123</v>
      </c>
      <c r="U29" s="61" t="n">
        <f aca="false">+EARNINGS!U43</f>
        <v>11639.3841946075</v>
      </c>
      <c r="V29" s="61" t="n">
        <f aca="false">+EARNINGS!V43</f>
        <v>11431.2855560236</v>
      </c>
    </row>
    <row r="30" customFormat="false" ht="13.5" hidden="false" customHeight="false" outlineLevel="0" collapsed="false"/>
    <row r="31" customFormat="false" ht="12.75" hidden="false" customHeight="false" outlineLevel="0" collapsed="false">
      <c r="A31" s="33" t="s">
        <v>266</v>
      </c>
      <c r="B31" s="34"/>
      <c r="C31" s="210" t="n">
        <f aca="false">IF(C16=0,0,+C29/C27)</f>
        <v>0.37880170959371</v>
      </c>
      <c r="D31" s="210" t="n">
        <f aca="false">IF(D16=0,0,+D29/D27)</f>
        <v>0.227192375081755</v>
      </c>
      <c r="E31" s="210" t="n">
        <f aca="false">IF(E16=0,0,+E29/E27)</f>
        <v>0.215947070874053</v>
      </c>
      <c r="F31" s="210" t="n">
        <f aca="false">IF(F16=0,0,+F29/F27)</f>
        <v>0.204919918752278</v>
      </c>
      <c r="G31" s="210" t="n">
        <f aca="false">IF(G16=0,0,+G29/G27)</f>
        <v>0.195156008238236</v>
      </c>
      <c r="H31" s="210" t="n">
        <f aca="false">IF(H16=0,0,+H29/H27)</f>
        <v>0.183408905376716</v>
      </c>
      <c r="I31" s="210" t="n">
        <f aca="false">IF(I16=0,0,+I29/I27)</f>
        <v>0.172754256427511</v>
      </c>
      <c r="J31" s="210" t="n">
        <f aca="false">IF(J16=0,0,+J29/J27)</f>
        <v>0.162822154127147</v>
      </c>
      <c r="K31" s="210" t="n">
        <f aca="false">IF(K16=0,0,+K29/K27)</f>
        <v>0.154307379695798</v>
      </c>
      <c r="L31" s="210" t="n">
        <f aca="false">IF(L16=0,0,+L29/L27)</f>
        <v>0.144911959731069</v>
      </c>
      <c r="M31" s="210" t="n">
        <f aca="false">IF(M16=0,0,+M29/M27)</f>
        <v>0.136808457252312</v>
      </c>
      <c r="N31" s="210" t="n">
        <f aca="false">IF(N16=0,0,+N29/N27)</f>
        <v>0.129176268236432</v>
      </c>
      <c r="O31" s="210" t="n">
        <f aca="false">IF(O16=0,0,+O29/O27)</f>
        <v>0.122578675985558</v>
      </c>
      <c r="P31" s="210" t="n">
        <f aca="false">IF(P16=0,0,+P29/P27)</f>
        <v>0.117694068366438</v>
      </c>
      <c r="Q31" s="211" t="n">
        <f aca="false">IF(Q16=0,0,+Q29/Q27)</f>
        <v>0.116612109400704</v>
      </c>
      <c r="R31" s="210" t="n">
        <f aca="false">IF(R16=0,0,+R29/R27)</f>
        <v>0.113101566044857</v>
      </c>
      <c r="S31" s="211" t="n">
        <f aca="false">IF(S16=0,0,+S29/S27)</f>
        <v>0.106858051092459</v>
      </c>
      <c r="T31" s="210" t="n">
        <f aca="false">IF(T16=0,0,+T29/T27)</f>
        <v>0.101082170038882</v>
      </c>
      <c r="U31" s="211" t="n">
        <f aca="false">IF(U16=0,0,+U29/U27)</f>
        <v>0.0957233099947587</v>
      </c>
      <c r="V31" s="210" t="n">
        <f aca="false">IF(V16=0,0,+V29/V27)</f>
        <v>0.0888629904334178</v>
      </c>
    </row>
    <row r="32" customFormat="false" ht="13.5" hidden="false" customHeight="false" outlineLevel="0" collapsed="false">
      <c r="A32" s="39" t="s">
        <v>264</v>
      </c>
      <c r="B32" s="40"/>
      <c r="C32" s="213" t="n">
        <f aca="false">AVERAGE(C29:V29)/+AVERAGE(C27:V27)</f>
        <v>0.149732906085912</v>
      </c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1"/>
      <c r="R32" s="40"/>
      <c r="S32" s="41"/>
      <c r="T32" s="40"/>
      <c r="U32" s="41"/>
      <c r="V32" s="40"/>
    </row>
    <row r="34" customFormat="false" ht="12.75" hidden="false" customHeight="false" outlineLevel="0" collapsed="false">
      <c r="A34" s="0" t="s">
        <v>267</v>
      </c>
      <c r="C34" s="215" t="n">
        <f aca="false">LOOKUP(assumptions!B5,ROE!C42:C56,ROE!D42:D56)</f>
        <v>105515.517360117</v>
      </c>
    </row>
    <row r="35" customFormat="false" ht="12.75" hidden="false" customHeight="false" outlineLevel="0" collapsed="false">
      <c r="A35" s="0" t="s">
        <v>268</v>
      </c>
      <c r="C35" s="178" t="n">
        <f aca="false">+assumptions!B32</f>
        <v>103397.400173748</v>
      </c>
    </row>
    <row r="36" customFormat="false" ht="13.5" hidden="false" customHeight="false" outlineLevel="0" collapsed="false">
      <c r="A36" s="0" t="s">
        <v>269</v>
      </c>
      <c r="C36" s="176" t="n">
        <f aca="false">+C34-C35</f>
        <v>2118.11718636889</v>
      </c>
    </row>
    <row r="37" customFormat="false" ht="13.5" hidden="false" customHeight="false" outlineLevel="0" collapsed="false"/>
    <row r="39" customFormat="false" ht="12.75" hidden="false" customHeight="false" outlineLevel="0" collapsed="false">
      <c r="A39" s="73"/>
      <c r="B39" s="73"/>
      <c r="C39" s="73"/>
    </row>
    <row r="40" customFormat="false" ht="12.75" hidden="false" customHeight="false" outlineLevel="0" collapsed="false">
      <c r="A40" s="73"/>
      <c r="B40" s="73"/>
      <c r="C40" s="73"/>
      <c r="X40" s="79"/>
    </row>
    <row r="41" customFormat="false" ht="12.75" hidden="false" customHeight="false" outlineLevel="0" collapsed="false">
      <c r="A41" s="73"/>
      <c r="B41" s="73"/>
      <c r="C41" s="73" t="s">
        <v>70</v>
      </c>
      <c r="D41" s="73"/>
      <c r="E41" s="216" t="n">
        <v>0.075</v>
      </c>
    </row>
    <row r="42" customFormat="false" ht="12.75" hidden="false" customHeight="false" outlineLevel="0" collapsed="false">
      <c r="A42" s="73"/>
      <c r="B42" s="73"/>
      <c r="C42" s="73" t="n">
        <v>1</v>
      </c>
      <c r="D42" s="217" t="n">
        <f aca="false">NPV(+$E$41,C8)</f>
        <v>4261.15510748811</v>
      </c>
      <c r="E42" s="73"/>
    </row>
    <row r="43" customFormat="false" ht="12.75" hidden="false" customHeight="false" outlineLevel="0" collapsed="false">
      <c r="A43" s="73"/>
      <c r="B43" s="73"/>
      <c r="C43" s="73" t="n">
        <v>2</v>
      </c>
      <c r="D43" s="217" t="n">
        <f aca="false">NPV(+$E$41,C$8,D$8)</f>
        <v>17736.3274794637</v>
      </c>
      <c r="E43" s="73"/>
    </row>
    <row r="44" customFormat="false" ht="12.75" hidden="false" customHeight="false" outlineLevel="0" collapsed="false">
      <c r="A44" s="73"/>
      <c r="B44" s="73"/>
      <c r="C44" s="73" t="n">
        <v>3</v>
      </c>
      <c r="D44" s="217" t="n">
        <f aca="false">NPV(+$E$41,C$8,D$8,E$8)</f>
        <v>29703.3402184256</v>
      </c>
      <c r="E44" s="73"/>
    </row>
    <row r="45" customFormat="false" ht="12.75" hidden="false" customHeight="false" outlineLevel="0" collapsed="false">
      <c r="A45" s="73"/>
      <c r="B45" s="73"/>
      <c r="C45" s="73" t="n">
        <v>4</v>
      </c>
      <c r="D45" s="217" t="n">
        <f aca="false">NPV(+$E$41,C$8,D$8,E$8,F$8)</f>
        <v>40350.797844507</v>
      </c>
      <c r="E45" s="73"/>
    </row>
    <row r="46" customFormat="false" ht="12.75" hidden="false" customHeight="false" outlineLevel="0" collapsed="false">
      <c r="A46" s="73"/>
      <c r="B46" s="73"/>
      <c r="C46" s="73" t="n">
        <v>5</v>
      </c>
      <c r="D46" s="217" t="n">
        <f aca="false">NPV(+$E$41,C$8,D$8,E$8,F$8,G$8)</f>
        <v>49889.2620761682</v>
      </c>
      <c r="E46" s="73"/>
    </row>
    <row r="47" customFormat="false" ht="12.75" hidden="false" customHeight="false" outlineLevel="0" collapsed="false">
      <c r="A47" s="73"/>
      <c r="B47" s="73"/>
      <c r="C47" s="73" t="n">
        <v>6</v>
      </c>
      <c r="D47" s="217" t="n">
        <f aca="false">NPV(+$E$41,C$8,D$8,E$8,F$8,G$8,H$8)</f>
        <v>58191.4033772116</v>
      </c>
      <c r="E47" s="73"/>
    </row>
    <row r="48" customFormat="false" ht="12.75" hidden="false" customHeight="false" outlineLevel="0" collapsed="false">
      <c r="A48" s="73"/>
      <c r="B48" s="73"/>
      <c r="C48" s="73" t="n">
        <v>7</v>
      </c>
      <c r="D48" s="217" t="n">
        <f aca="false">NPV(+$E$41,C$8,D$8,E$8,F$8,G$8,H$8,I$8)</f>
        <v>65499.8964753445</v>
      </c>
      <c r="E48" s="73"/>
    </row>
    <row r="49" customFormat="false" ht="12.75" hidden="false" customHeight="false" outlineLevel="0" collapsed="false">
      <c r="A49" s="73"/>
      <c r="B49" s="73"/>
      <c r="C49" s="73" t="n">
        <v>8</v>
      </c>
      <c r="D49" s="217" t="n">
        <f aca="false">NPV(+$E$41,C$8,D$8,E$8,F$8,G$8,H$8,I$8,J$8)</f>
        <v>72091.0464505419</v>
      </c>
      <c r="E49" s="73"/>
    </row>
    <row r="50" customFormat="false" ht="12.75" hidden="false" customHeight="false" outlineLevel="0" collapsed="false">
      <c r="A50" s="73"/>
      <c r="B50" s="73"/>
      <c r="C50" s="73" t="n">
        <v>9</v>
      </c>
      <c r="D50" s="217" t="n">
        <f aca="false">NPV(+$E$41,C$8,D$8,E$8,F$8,G$8,H$8,I$8,J$8,K$8)</f>
        <v>78078.4595610752</v>
      </c>
      <c r="E50" s="73"/>
    </row>
    <row r="51" customFormat="false" ht="12.75" hidden="false" customHeight="false" outlineLevel="0" collapsed="false">
      <c r="A51" s="73"/>
      <c r="B51" s="73"/>
      <c r="C51" s="73" t="n">
        <v>10</v>
      </c>
      <c r="D51" s="217" t="n">
        <f aca="false">NPV(+$E$41,C$8,D$8,E$8,F$8,G$8,H$8,I$8,J$8,K$8,L$8)</f>
        <v>83430.4362557999</v>
      </c>
      <c r="E51" s="73"/>
    </row>
    <row r="52" customFormat="false" ht="12.75" hidden="false" customHeight="false" outlineLevel="0" collapsed="false">
      <c r="A52" s="73"/>
      <c r="B52" s="73"/>
      <c r="C52" s="73" t="n">
        <v>11</v>
      </c>
      <c r="D52" s="217" t="n">
        <f aca="false">NPV(+$E$41,C$8,D$8,E$8,F$8,G$8,H$8,I$8,J$8,K$8,L$8,M$8)</f>
        <v>88253.4244196567</v>
      </c>
      <c r="E52" s="73"/>
    </row>
    <row r="53" customFormat="false" ht="12.75" hidden="false" customHeight="false" outlineLevel="0" collapsed="false">
      <c r="A53" s="73"/>
      <c r="B53" s="73"/>
      <c r="C53" s="73" t="n">
        <v>12</v>
      </c>
      <c r="D53" s="217" t="n">
        <f aca="false">NPV(+$E$41,C$8,D$8,E$8,F$8,G$8,H$8,I$8,J$8,K$8,L$8,M$8,N$8)</f>
        <v>92580.4822048836</v>
      </c>
      <c r="E53" s="73"/>
    </row>
    <row r="54" customFormat="false" ht="12.75" hidden="false" customHeight="false" outlineLevel="0" collapsed="false">
      <c r="A54" s="73"/>
      <c r="B54" s="73"/>
      <c r="C54" s="73" t="n">
        <v>13</v>
      </c>
      <c r="D54" s="217" t="n">
        <f aca="false">NPV(+$E$41,C$8,D$8,E$8,F$8,G$8,H$8,I$8,J$8,K$8,L$8,M$8,N$8,O$8)</f>
        <v>96494.7994187801</v>
      </c>
      <c r="E54" s="73"/>
    </row>
    <row r="55" customFormat="false" ht="12.75" hidden="false" customHeight="false" outlineLevel="0" collapsed="false">
      <c r="A55" s="73"/>
      <c r="B55" s="73"/>
      <c r="C55" s="73" t="n">
        <v>14</v>
      </c>
      <c r="D55" s="217" t="n">
        <f aca="false">NPV(+$E$41,C$8,D$8,E$8,F$8,G$8,H$8,I$8,J$8,K$8,L$8,M$8,N$8,O$8,P$8)</f>
        <v>100813.911657176</v>
      </c>
      <c r="E55" s="73"/>
    </row>
    <row r="56" customFormat="false" ht="12.75" hidden="false" customHeight="false" outlineLevel="0" collapsed="false">
      <c r="A56" s="73"/>
      <c r="B56" s="73"/>
      <c r="C56" s="73" t="n">
        <v>15</v>
      </c>
      <c r="D56" s="217" t="n">
        <f aca="false">NPV(+$E$41,C$8,D$8,E$8,F$8,G$8,H$8,I$8,J$8,K$8,L$8,M$8,N$8,O$8,P$8,Q$8)</f>
        <v>105515.517360117</v>
      </c>
      <c r="E56" s="73"/>
    </row>
    <row r="57" customFormat="false" ht="12.75" hidden="false" customHeight="false" outlineLevel="0" collapsed="false">
      <c r="A57" s="73"/>
      <c r="B57" s="73"/>
      <c r="C57" s="218"/>
      <c r="D57" s="73"/>
      <c r="E57" s="73"/>
    </row>
    <row r="58" customFormat="false" ht="12.75" hidden="false" customHeight="false" outlineLevel="0" collapsed="false">
      <c r="A58" s="73"/>
      <c r="B58" s="73"/>
      <c r="C58" s="218"/>
      <c r="D58" s="73"/>
      <c r="E58" s="73"/>
    </row>
    <row r="59" customFormat="false" ht="12.75" hidden="false" customHeight="false" outlineLevel="0" collapsed="false">
      <c r="A59" s="73"/>
      <c r="B59" s="73"/>
      <c r="C59" s="218"/>
      <c r="D59" s="73"/>
      <c r="E59" s="73"/>
    </row>
    <row r="60" customFormat="false" ht="12.75" hidden="false" customHeight="false" outlineLevel="0" collapsed="false">
      <c r="A60" s="73"/>
      <c r="B60" s="73"/>
      <c r="C60" s="218"/>
      <c r="D60" s="73"/>
      <c r="E60" s="73"/>
    </row>
    <row r="61" customFormat="false" ht="12.75" hidden="false" customHeight="false" outlineLevel="0" collapsed="false">
      <c r="A61" s="73"/>
      <c r="B61" s="73"/>
      <c r="C61" s="218"/>
      <c r="D61" s="73"/>
      <c r="E61" s="73"/>
    </row>
    <row r="62" customFormat="false" ht="12.75" hidden="false" customHeight="false" outlineLevel="0" collapsed="false">
      <c r="A62" s="73"/>
      <c r="B62" s="73"/>
      <c r="C62" s="218"/>
      <c r="D62" s="73"/>
      <c r="E62" s="73"/>
    </row>
    <row r="63" customFormat="false" ht="12.75" hidden="false" customHeight="false" outlineLevel="0" collapsed="false">
      <c r="A63" s="73"/>
      <c r="B63" s="73"/>
      <c r="C63" s="218"/>
      <c r="D63" s="73"/>
      <c r="E63" s="73"/>
    </row>
    <row r="64" customFormat="false" ht="12.75" hidden="false" customHeight="false" outlineLevel="0" collapsed="false">
      <c r="A64" s="73"/>
      <c r="B64" s="73"/>
      <c r="C64" s="218"/>
      <c r="D64" s="73"/>
      <c r="E64" s="73"/>
    </row>
    <row r="65" customFormat="false" ht="12.75" hidden="false" customHeight="false" outlineLevel="0" collapsed="false">
      <c r="A65" s="73"/>
      <c r="B65" s="73"/>
      <c r="C65" s="218"/>
      <c r="D65" s="73"/>
      <c r="E65" s="73"/>
    </row>
    <row r="66" customFormat="false" ht="12.75" hidden="false" customHeight="false" outlineLevel="0" collapsed="false">
      <c r="A66" s="73"/>
      <c r="B66" s="73"/>
      <c r="C66" s="218"/>
      <c r="D66" s="73"/>
      <c r="E66" s="73"/>
    </row>
    <row r="67" customFormat="false" ht="12.75" hidden="false" customHeight="false" outlineLevel="0" collapsed="false">
      <c r="A67" s="73"/>
      <c r="B67" s="73"/>
      <c r="C67" s="218"/>
      <c r="D67" s="73"/>
      <c r="E67" s="73"/>
    </row>
    <row r="68" customFormat="false" ht="12.75" hidden="false" customHeight="false" outlineLevel="0" collapsed="false">
      <c r="A68" s="73"/>
      <c r="B68" s="73"/>
      <c r="C68" s="218"/>
      <c r="D68" s="73"/>
      <c r="E68" s="73"/>
    </row>
    <row r="69" customFormat="false" ht="12.75" hidden="false" customHeight="false" outlineLevel="0" collapsed="false">
      <c r="A69" s="73"/>
      <c r="B69" s="73"/>
      <c r="C69" s="218"/>
      <c r="D69" s="73"/>
      <c r="E69" s="73"/>
    </row>
    <row r="70" customFormat="false" ht="12.75" hidden="false" customHeight="false" outlineLevel="0" collapsed="false">
      <c r="A70" s="73"/>
      <c r="B70" s="73"/>
      <c r="C70" s="218"/>
      <c r="D70" s="73"/>
      <c r="E70" s="73"/>
    </row>
    <row r="71" customFormat="false" ht="12.75" hidden="false" customHeight="false" outlineLevel="0" collapsed="false">
      <c r="A71" s="73"/>
      <c r="B71" s="73"/>
      <c r="C71" s="218"/>
      <c r="D71" s="73"/>
      <c r="E71" s="73"/>
    </row>
    <row r="72" customFormat="false" ht="12.75" hidden="false" customHeight="false" outlineLevel="0" collapsed="false">
      <c r="A72" s="73"/>
      <c r="B72" s="73"/>
      <c r="C72" s="218"/>
      <c r="D72" s="73"/>
      <c r="E72" s="73"/>
    </row>
    <row r="73" customFormat="false" ht="12.75" hidden="false" customHeight="false" outlineLevel="0" collapsed="false">
      <c r="A73" s="73"/>
      <c r="B73" s="73"/>
      <c r="C73" s="218"/>
      <c r="D73" s="73"/>
      <c r="E73" s="73"/>
    </row>
    <row r="74" customFormat="false" ht="12.75" hidden="false" customHeight="false" outlineLevel="0" collapsed="false">
      <c r="A74" s="73"/>
      <c r="B74" s="73"/>
      <c r="C74" s="218"/>
      <c r="D74" s="73"/>
      <c r="E74" s="73"/>
    </row>
    <row r="75" customFormat="false" ht="12.75" hidden="false" customHeight="false" outlineLevel="0" collapsed="false">
      <c r="C75" s="218"/>
      <c r="D75" s="73"/>
    </row>
    <row r="76" customFormat="false" ht="12.75" hidden="false" customHeight="false" outlineLevel="0" collapsed="false">
      <c r="C76" s="218"/>
      <c r="D76" s="73"/>
    </row>
    <row r="77" customFormat="false" ht="12.75" hidden="false" customHeight="false" outlineLevel="0" collapsed="false">
      <c r="C77" s="218"/>
      <c r="D77" s="73"/>
    </row>
    <row r="78" customFormat="false" ht="12.75" hidden="false" customHeight="false" outlineLevel="0" collapsed="false">
      <c r="C78" s="218"/>
      <c r="D78" s="73"/>
    </row>
    <row r="79" customFormat="false" ht="12.75" hidden="false" customHeight="false" outlineLevel="0" collapsed="false">
      <c r="C79" s="218"/>
      <c r="D79" s="73"/>
    </row>
    <row r="80" customFormat="false" ht="12.75" hidden="false" customHeight="false" outlineLevel="0" collapsed="false">
      <c r="C80" s="218"/>
      <c r="D80" s="73"/>
    </row>
    <row r="81" customFormat="false" ht="12.75" hidden="false" customHeight="false" outlineLevel="0" collapsed="false">
      <c r="C81" s="218"/>
      <c r="D81" s="73"/>
    </row>
    <row r="82" customFormat="false" ht="12.75" hidden="false" customHeight="false" outlineLevel="0" collapsed="false">
      <c r="C82" s="218"/>
      <c r="D82" s="73"/>
    </row>
    <row r="83" customFormat="false" ht="12.75" hidden="false" customHeight="false" outlineLevel="0" collapsed="false">
      <c r="C83" s="218"/>
      <c r="D83" s="218"/>
    </row>
    <row r="84" customFormat="false" ht="12.75" hidden="false" customHeight="false" outlineLevel="0" collapsed="false">
      <c r="C84" s="218"/>
      <c r="D84" s="218"/>
    </row>
  </sheetData>
  <mergeCells count="3">
    <mergeCell ref="A1:Q1"/>
    <mergeCell ref="A2:Q2"/>
    <mergeCell ref="A3:Q3"/>
  </mergeCells>
  <printOptions headings="false" gridLines="false" gridLinesSet="true" horizontalCentered="false" verticalCentered="false"/>
  <pageMargins left="0.329861111111111" right="0.270138888888889" top="0.984027777777778" bottom="0.720138888888889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1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5" activeCellId="0" sqref="D5"/>
    </sheetView>
  </sheetViews>
  <sheetFormatPr defaultColWidth="17.70703125" defaultRowHeight="12.75" customHeight="true" zeroHeight="false" outlineLevelRow="0" outlineLevelCol="0"/>
  <cols>
    <col collapsed="false" customWidth="true" hidden="false" outlineLevel="0" max="1" min="1" style="0" width="15.13"/>
    <col collapsed="false" customWidth="true" hidden="false" outlineLevel="0" max="10" min="9" style="0" width="26.7"/>
  </cols>
  <sheetData>
    <row r="1" customFormat="false" ht="15.75" hidden="false" customHeight="false" outlineLevel="0" collapsed="false">
      <c r="A1" s="219" t="s">
        <v>270</v>
      </c>
    </row>
    <row r="2" customFormat="false" ht="15.75" hidden="false" customHeight="false" outlineLevel="0" collapsed="false">
      <c r="A2" s="220" t="s">
        <v>271</v>
      </c>
      <c r="B2" s="221" t="n">
        <f aca="false">+D5</f>
        <v>202863.2</v>
      </c>
      <c r="C2" s="0" t="s">
        <v>272</v>
      </c>
      <c r="D2" s="61" t="n">
        <f aca="false">IF(DCF!D17="Y",+DCF!C11,0)</f>
        <v>253579</v>
      </c>
      <c r="E2" s="195" t="n">
        <v>1</v>
      </c>
      <c r="F2" s="61"/>
    </row>
    <row r="3" customFormat="false" ht="15.75" hidden="false" customHeight="false" outlineLevel="0" collapsed="false">
      <c r="A3" s="220" t="s">
        <v>273</v>
      </c>
      <c r="B3" s="222" t="n">
        <f aca="false">+inputs!B13</f>
        <v>0.075</v>
      </c>
      <c r="C3" s="0" t="s">
        <v>274</v>
      </c>
      <c r="D3" s="223" t="n">
        <v>0</v>
      </c>
      <c r="F3" s="61"/>
      <c r="I3" s="224"/>
    </row>
    <row r="4" customFormat="false" ht="15.75" hidden="false" customHeight="false" outlineLevel="0" collapsed="false">
      <c r="A4" s="220" t="s">
        <v>275</v>
      </c>
      <c r="B4" s="225" t="n">
        <f aca="false">+inputs!B14</f>
        <v>20</v>
      </c>
      <c r="C4" s="0" t="s">
        <v>113</v>
      </c>
      <c r="D4" s="61" t="n">
        <f aca="false">+D2*E4</f>
        <v>50715.8</v>
      </c>
      <c r="E4" s="195" t="n">
        <f aca="false">+inputs!B12</f>
        <v>0.2</v>
      </c>
      <c r="F4" s="61"/>
    </row>
    <row r="5" customFormat="false" ht="12.75" hidden="false" customHeight="false" outlineLevel="0" collapsed="false">
      <c r="A5" s="226" t="s">
        <v>276</v>
      </c>
      <c r="B5" s="227" t="n">
        <f aca="false">PMT(B3,B4,-B2)</f>
        <v>19899.295889548</v>
      </c>
      <c r="C5" s="0" t="s">
        <v>277</v>
      </c>
      <c r="D5" s="61" t="n">
        <f aca="false">+D2-D4</f>
        <v>202863.2</v>
      </c>
      <c r="E5" s="227"/>
      <c r="F5" s="227"/>
      <c r="G5" s="227"/>
      <c r="H5" s="227"/>
      <c r="I5" s="227"/>
    </row>
    <row r="6" customFormat="false" ht="12.75" hidden="false" customHeight="false" outlineLevel="0" collapsed="false">
      <c r="A6" s="227"/>
      <c r="B6" s="227"/>
      <c r="C6" s="227"/>
      <c r="D6" s="227"/>
      <c r="E6" s="227"/>
      <c r="F6" s="227"/>
      <c r="G6" s="227"/>
      <c r="H6" s="227"/>
      <c r="I6" s="227"/>
    </row>
    <row r="7" customFormat="false" ht="15.75" hidden="false" customHeight="false" outlineLevel="0" collapsed="false">
      <c r="A7" s="228" t="s">
        <v>278</v>
      </c>
      <c r="B7" s="228" t="s">
        <v>279</v>
      </c>
      <c r="C7" s="228" t="s">
        <v>271</v>
      </c>
      <c r="D7" s="228" t="s">
        <v>273</v>
      </c>
      <c r="E7" s="228" t="s">
        <v>280</v>
      </c>
      <c r="F7" s="228" t="s">
        <v>281</v>
      </c>
      <c r="G7" s="227"/>
      <c r="H7" s="229"/>
      <c r="I7" s="229"/>
      <c r="J7" s="224"/>
    </row>
    <row r="8" customFormat="false" ht="15.75" hidden="false" customHeight="false" outlineLevel="0" collapsed="false">
      <c r="A8" s="230"/>
      <c r="B8" s="231" t="s">
        <v>282</v>
      </c>
      <c r="C8" s="231" t="s">
        <v>283</v>
      </c>
      <c r="D8" s="231" t="s">
        <v>283</v>
      </c>
      <c r="E8" s="231" t="s">
        <v>283</v>
      </c>
      <c r="F8" s="231" t="s">
        <v>282</v>
      </c>
      <c r="G8" s="227"/>
      <c r="H8" s="232"/>
      <c r="I8" s="232"/>
      <c r="J8" s="233"/>
    </row>
    <row r="9" customFormat="false" ht="15.75" hidden="false" customHeight="false" outlineLevel="0" collapsed="false">
      <c r="A9" s="69" t="n">
        <v>1</v>
      </c>
      <c r="B9" s="234" t="n">
        <f aca="false">B2</f>
        <v>202863.2</v>
      </c>
      <c r="C9" s="235" t="n">
        <f aca="false">IF($B$4-A9&gt;-1,+cos!D61,0)</f>
        <v>19492.5162984</v>
      </c>
      <c r="D9" s="235" t="n">
        <f aca="false">(+B9*-$B$3)*-1</f>
        <v>15214.74</v>
      </c>
      <c r="E9" s="234" t="n">
        <f aca="false">+D9+C9</f>
        <v>34707.2562984</v>
      </c>
      <c r="F9" s="234" t="n">
        <f aca="false">+B9-C9</f>
        <v>183370.6837016</v>
      </c>
      <c r="G9" s="234"/>
      <c r="H9" s="236"/>
      <c r="I9" s="236"/>
      <c r="J9" s="236"/>
    </row>
    <row r="10" customFormat="false" ht="12.75" hidden="false" customHeight="false" outlineLevel="0" collapsed="false">
      <c r="A10" s="69" t="n">
        <v>2</v>
      </c>
      <c r="B10" s="234" t="n">
        <f aca="false">+F9</f>
        <v>183370.6837016</v>
      </c>
      <c r="C10" s="235" t="n">
        <f aca="false">IF($B$4-A10&gt;-1,+cos!E61,0)</f>
        <v>12909.31130676</v>
      </c>
      <c r="D10" s="235" t="n">
        <f aca="false">(+B10*-$B$3)*-1</f>
        <v>13752.80127762</v>
      </c>
      <c r="E10" s="234" t="n">
        <f aca="false">+D10+C10</f>
        <v>26662.11258438</v>
      </c>
      <c r="F10" s="234" t="n">
        <f aca="false">+B10-C10</f>
        <v>170461.37239484</v>
      </c>
      <c r="G10" s="234"/>
      <c r="H10" s="234"/>
      <c r="I10" s="234"/>
      <c r="J10" s="178"/>
    </row>
    <row r="11" customFormat="false" ht="12.75" hidden="false" customHeight="false" outlineLevel="0" collapsed="false">
      <c r="A11" s="69" t="n">
        <v>3</v>
      </c>
      <c r="B11" s="234" t="n">
        <f aca="false">+F10</f>
        <v>170461.37239484</v>
      </c>
      <c r="C11" s="235" t="n">
        <f aca="false">IF($B$4-A11&gt;-1,+cos!F61,0)</f>
        <v>12246.99338824</v>
      </c>
      <c r="D11" s="235" t="n">
        <f aca="false">(+B11*-$B$3)*-1</f>
        <v>12784.602929613</v>
      </c>
      <c r="E11" s="234" t="n">
        <f aca="false">+D11+C11</f>
        <v>25031.596317853</v>
      </c>
      <c r="F11" s="234" t="n">
        <f aca="false">+B11-C11</f>
        <v>158214.3790066</v>
      </c>
      <c r="G11" s="234"/>
      <c r="H11" s="234"/>
      <c r="I11" s="234"/>
      <c r="J11" s="178"/>
    </row>
    <row r="12" customFormat="false" ht="12.75" hidden="false" customHeight="false" outlineLevel="0" collapsed="false">
      <c r="A12" s="69" t="n">
        <v>4</v>
      </c>
      <c r="B12" s="234" t="n">
        <f aca="false">+F11</f>
        <v>158214.3790066</v>
      </c>
      <c r="C12" s="235" t="n">
        <f aca="false">IF($B$4-A12&gt;-1,+cos!G61,0)</f>
        <v>11647.011273816</v>
      </c>
      <c r="D12" s="235" t="n">
        <f aca="false">(+B12*-$B$3)*-1</f>
        <v>11866.078425495</v>
      </c>
      <c r="E12" s="234" t="n">
        <f aca="false">+D12+C12</f>
        <v>23513.089699311</v>
      </c>
      <c r="F12" s="234" t="n">
        <f aca="false">+B12-C12</f>
        <v>146567.367732784</v>
      </c>
      <c r="G12" s="234"/>
      <c r="H12" s="234"/>
      <c r="I12" s="234"/>
      <c r="J12" s="178"/>
    </row>
    <row r="13" customFormat="false" ht="12.75" hidden="false" customHeight="false" outlineLevel="0" collapsed="false">
      <c r="A13" s="69" t="n">
        <v>5</v>
      </c>
      <c r="B13" s="234" t="n">
        <f aca="false">+F12</f>
        <v>146567.367732784</v>
      </c>
      <c r="C13" s="235" t="n">
        <f aca="false">IF($B$4-A13&gt;-1,+cos!H61,0)</f>
        <v>11101.572987976</v>
      </c>
      <c r="D13" s="235" t="n">
        <f aca="false">(+B13*-$B$3)*-1</f>
        <v>10992.5525799588</v>
      </c>
      <c r="E13" s="234" t="n">
        <f aca="false">+D13+C13</f>
        <v>22094.1255679348</v>
      </c>
      <c r="F13" s="234" t="n">
        <f aca="false">+B13-C13</f>
        <v>135465.794744808</v>
      </c>
      <c r="G13" s="234"/>
      <c r="H13" s="234"/>
      <c r="I13" s="234"/>
      <c r="J13" s="178"/>
    </row>
    <row r="14" customFormat="false" ht="12.75" hidden="false" customHeight="false" outlineLevel="0" collapsed="false">
      <c r="A14" s="69" t="n">
        <v>6</v>
      </c>
      <c r="B14" s="234" t="n">
        <f aca="false">+F13</f>
        <v>135465.794744808</v>
      </c>
      <c r="C14" s="235" t="n">
        <f aca="false">IF($B$4-A14&gt;-1,+cos!I61,0)</f>
        <v>10844.43779608</v>
      </c>
      <c r="D14" s="235" t="n">
        <f aca="false">(+B14*-$B$3)*-1</f>
        <v>10159.9346058606</v>
      </c>
      <c r="E14" s="234" t="n">
        <f aca="false">+D14+C14</f>
        <v>21004.3724019406</v>
      </c>
      <c r="F14" s="234" t="n">
        <f aca="false">+B14-C14</f>
        <v>124621.356948728</v>
      </c>
      <c r="G14" s="234"/>
      <c r="H14" s="234"/>
      <c r="I14" s="234"/>
      <c r="J14" s="178"/>
    </row>
    <row r="15" customFormat="false" ht="12.75" hidden="false" customHeight="false" outlineLevel="0" collapsed="false">
      <c r="A15" s="69" t="n">
        <v>7</v>
      </c>
      <c r="B15" s="234" t="n">
        <f aca="false">+F14</f>
        <v>124621.356948728</v>
      </c>
      <c r="C15" s="235" t="n">
        <f aca="false">IF($B$4-A15&gt;-1,+cos!J$61,0)</f>
        <v>10844.43779608</v>
      </c>
      <c r="D15" s="235" t="n">
        <f aca="false">(+B15*-$B$3)*-1</f>
        <v>9346.6017711546</v>
      </c>
      <c r="E15" s="234" t="n">
        <f aca="false">+D15+C15</f>
        <v>20191.0395672346</v>
      </c>
      <c r="F15" s="234" t="n">
        <f aca="false">+B15-C15</f>
        <v>113776.919152648</v>
      </c>
      <c r="G15" s="234"/>
      <c r="H15" s="234"/>
      <c r="I15" s="234"/>
      <c r="J15" s="178"/>
    </row>
    <row r="16" customFormat="false" ht="12.75" hidden="false" customHeight="false" outlineLevel="0" collapsed="false">
      <c r="A16" s="69" t="n">
        <v>8</v>
      </c>
      <c r="B16" s="234" t="n">
        <f aca="false">+F15</f>
        <v>113776.919152648</v>
      </c>
      <c r="C16" s="235" t="n">
        <f aca="false">IF($B$4-A16&gt;-1,+cos!K$61,0)</f>
        <v>10852.229771592</v>
      </c>
      <c r="D16" s="235" t="n">
        <f aca="false">(+B16*-$B$3)*-1</f>
        <v>8533.2689364486</v>
      </c>
      <c r="E16" s="234" t="n">
        <f aca="false">+D16+C16</f>
        <v>19385.4987080406</v>
      </c>
      <c r="F16" s="234" t="n">
        <f aca="false">+B16-C16</f>
        <v>102924.689381056</v>
      </c>
      <c r="G16" s="234"/>
      <c r="H16" s="234"/>
      <c r="I16" s="234"/>
      <c r="J16" s="178"/>
    </row>
    <row r="17" customFormat="false" ht="12.75" hidden="false" customHeight="false" outlineLevel="0" collapsed="false">
      <c r="A17" s="69" t="n">
        <v>9</v>
      </c>
      <c r="B17" s="234" t="n">
        <f aca="false">+F16</f>
        <v>102924.689381056</v>
      </c>
      <c r="C17" s="235" t="n">
        <f aca="false">IF($B$4-A17&gt;-1,+cos!L$61,0)</f>
        <v>10844.43779608</v>
      </c>
      <c r="D17" s="235" t="n">
        <f aca="false">(+B17*-$B$3)*-1</f>
        <v>7719.3517035792</v>
      </c>
      <c r="E17" s="234" t="n">
        <f aca="false">+D17+C17</f>
        <v>18563.7894996592</v>
      </c>
      <c r="F17" s="234" t="n">
        <f aca="false">+B17-C17</f>
        <v>92080.251584976</v>
      </c>
      <c r="G17" s="234"/>
      <c r="H17" s="234"/>
      <c r="I17" s="234"/>
      <c r="J17" s="178"/>
    </row>
    <row r="18" customFormat="false" ht="12.75" hidden="false" customHeight="false" outlineLevel="0" collapsed="false">
      <c r="A18" s="69" t="n">
        <v>10</v>
      </c>
      <c r="B18" s="234" t="n">
        <f aca="false">+F17</f>
        <v>92080.251584976</v>
      </c>
      <c r="C18" s="235" t="n">
        <f aca="false">IF($B$4-A18&gt;-1,+cos!M$61,0)</f>
        <v>10852.229771592</v>
      </c>
      <c r="D18" s="235" t="n">
        <f aca="false">(+B18*-$B$3)*-1</f>
        <v>6906.0188688732</v>
      </c>
      <c r="E18" s="234" t="n">
        <f aca="false">+D18+C18</f>
        <v>17758.2486404652</v>
      </c>
      <c r="F18" s="234" t="n">
        <f aca="false">+B18-C18</f>
        <v>81228.021813384</v>
      </c>
      <c r="G18" s="234"/>
      <c r="H18" s="234"/>
      <c r="I18" s="234"/>
      <c r="J18" s="178"/>
    </row>
    <row r="19" customFormat="false" ht="12.75" hidden="false" customHeight="false" outlineLevel="0" collapsed="false">
      <c r="A19" s="69" t="n">
        <v>11</v>
      </c>
      <c r="B19" s="234" t="n">
        <f aca="false">+F18</f>
        <v>81228.021813384</v>
      </c>
      <c r="C19" s="235" t="n">
        <f aca="false">IF($B$4-A19&gt;-1,+cos!N$61,0)</f>
        <v>10844.43779608</v>
      </c>
      <c r="D19" s="235" t="n">
        <f aca="false">(+B19*-$B$3)*-1</f>
        <v>6092.1016360038</v>
      </c>
      <c r="E19" s="234" t="n">
        <f aca="false">+D19+C19</f>
        <v>16936.5394320838</v>
      </c>
      <c r="F19" s="234" t="n">
        <f aca="false">+B19-C19</f>
        <v>70383.584017304</v>
      </c>
      <c r="G19" s="234"/>
      <c r="H19" s="234"/>
      <c r="I19" s="234"/>
      <c r="J19" s="178"/>
    </row>
    <row r="20" customFormat="false" ht="12.75" hidden="false" customHeight="false" outlineLevel="0" collapsed="false">
      <c r="A20" s="69" t="n">
        <v>12</v>
      </c>
      <c r="B20" s="234" t="n">
        <f aca="false">+F19</f>
        <v>70383.584017304</v>
      </c>
      <c r="C20" s="235" t="n">
        <f aca="false">IF($B$4-A20&gt;-1,+cos!O$61,0)</f>
        <v>10852.229771592</v>
      </c>
      <c r="D20" s="235" t="n">
        <f aca="false">(+B20*-$B$3)*-1</f>
        <v>5278.7688012978</v>
      </c>
      <c r="E20" s="234" t="n">
        <f aca="false">+D20+C20</f>
        <v>16130.9985728898</v>
      </c>
      <c r="F20" s="234" t="n">
        <f aca="false">+B20-C20</f>
        <v>59531.354245712</v>
      </c>
      <c r="G20" s="237"/>
      <c r="H20" s="237"/>
      <c r="I20" s="234"/>
      <c r="J20" s="178"/>
    </row>
    <row r="21" customFormat="false" ht="12.75" hidden="false" customHeight="false" outlineLevel="0" collapsed="false">
      <c r="A21" s="69" t="n">
        <v>13</v>
      </c>
      <c r="B21" s="234" t="n">
        <f aca="false">+F20</f>
        <v>59531.354245712</v>
      </c>
      <c r="C21" s="235" t="n">
        <f aca="false">IF($B$4-A21&gt;-1,+cos!P$61,0)</f>
        <v>10844.43779608</v>
      </c>
      <c r="D21" s="235" t="n">
        <f aca="false">(+B21*-$B$3)*-1</f>
        <v>4464.8515684284</v>
      </c>
      <c r="E21" s="234" t="n">
        <f aca="false">+D21+C21</f>
        <v>15309.2893645084</v>
      </c>
      <c r="F21" s="234" t="n">
        <f aca="false">+B21-C21</f>
        <v>48686.916449632</v>
      </c>
      <c r="G21" s="234"/>
      <c r="H21" s="234"/>
      <c r="I21" s="234"/>
      <c r="J21" s="178"/>
    </row>
    <row r="22" customFormat="false" ht="12.75" hidden="false" customHeight="false" outlineLevel="0" collapsed="false">
      <c r="A22" s="69" t="n">
        <v>14</v>
      </c>
      <c r="B22" s="234" t="n">
        <f aca="false">+F21</f>
        <v>48686.916449632</v>
      </c>
      <c r="C22" s="235" t="n">
        <f aca="false">IF($B$4-A22&gt;-1,+cos!Q$61,0)</f>
        <v>8545.80502004</v>
      </c>
      <c r="D22" s="235" t="n">
        <f aca="false">(+B22*-$B$3)*-1</f>
        <v>3651.5187337224</v>
      </c>
      <c r="E22" s="234" t="n">
        <f aca="false">+D22+C22</f>
        <v>12197.3237537624</v>
      </c>
      <c r="F22" s="234" t="n">
        <f aca="false">+B22-C22</f>
        <v>40141.111429592</v>
      </c>
      <c r="G22" s="234"/>
      <c r="H22" s="234"/>
      <c r="I22" s="234"/>
      <c r="J22" s="178"/>
    </row>
    <row r="23" customFormat="false" ht="12.75" hidden="false" customHeight="false" outlineLevel="0" collapsed="false">
      <c r="A23" s="69" t="n">
        <v>15</v>
      </c>
      <c r="B23" s="234" t="n">
        <f aca="false">+F22</f>
        <v>40141.111429592</v>
      </c>
      <c r="C23" s="235" t="n">
        <f aca="false">IF($B$4-A23&gt;-1,+cos!R$61,0)</f>
        <v>6247.17224400001</v>
      </c>
      <c r="D23" s="235" t="n">
        <f aca="false">(+B23*-$B$3)*-1</f>
        <v>3010.5833572194</v>
      </c>
      <c r="E23" s="234" t="n">
        <f aca="false">+D23+C23</f>
        <v>9257.75560121941</v>
      </c>
      <c r="F23" s="234" t="n">
        <f aca="false">+B23-C23</f>
        <v>33893.939185592</v>
      </c>
      <c r="G23" s="234"/>
      <c r="H23" s="234"/>
      <c r="I23" s="234"/>
      <c r="J23" s="178"/>
    </row>
    <row r="24" customFormat="false" ht="12.75" hidden="false" customHeight="false" outlineLevel="0" collapsed="false">
      <c r="A24" s="69" t="n">
        <v>16</v>
      </c>
      <c r="B24" s="234" t="n">
        <f aca="false">+F23</f>
        <v>33893.939185592</v>
      </c>
      <c r="C24" s="235" t="n">
        <f aca="false">IF($B$4-A24&gt;-1,+cos!S$61,0)</f>
        <v>6247.17224400001</v>
      </c>
      <c r="D24" s="235" t="n">
        <f aca="false">(+B24*-$B$3)*-1</f>
        <v>2542.0454389194</v>
      </c>
      <c r="E24" s="234" t="n">
        <f aca="false">+D24+C24</f>
        <v>8789.21768291941</v>
      </c>
      <c r="F24" s="234" t="n">
        <f aca="false">+B24-C24</f>
        <v>27646.766941592</v>
      </c>
      <c r="G24" s="234"/>
      <c r="H24" s="234"/>
      <c r="I24" s="234"/>
      <c r="J24" s="178"/>
    </row>
    <row r="25" customFormat="false" ht="12.75" hidden="false" customHeight="false" outlineLevel="0" collapsed="false">
      <c r="A25" s="69" t="n">
        <v>17</v>
      </c>
      <c r="B25" s="234" t="n">
        <f aca="false">+F24</f>
        <v>27646.766941592</v>
      </c>
      <c r="C25" s="235" t="n">
        <f aca="false">IF($B$4-A25&gt;-1,+cos!T$61,0)</f>
        <v>6247.17224400001</v>
      </c>
      <c r="D25" s="235" t="n">
        <f aca="false">(+B25*-$B$3)*-1</f>
        <v>2073.5075206194</v>
      </c>
      <c r="E25" s="234" t="n">
        <f aca="false">+D25+C25</f>
        <v>8320.6797646194</v>
      </c>
      <c r="F25" s="234" t="n">
        <f aca="false">+B25-C25</f>
        <v>21399.594697592</v>
      </c>
      <c r="G25" s="234"/>
      <c r="H25" s="234"/>
      <c r="I25" s="234"/>
      <c r="J25" s="178"/>
    </row>
    <row r="26" customFormat="false" ht="12.75" hidden="false" customHeight="false" outlineLevel="0" collapsed="false">
      <c r="A26" s="69" t="n">
        <v>18</v>
      </c>
      <c r="B26" s="234" t="n">
        <f aca="false">+F25</f>
        <v>21399.594697592</v>
      </c>
      <c r="C26" s="235" t="n">
        <f aca="false">IF($B$4-A26&gt;-1,+cos!U$61,0)</f>
        <v>6247.17224400001</v>
      </c>
      <c r="D26" s="235" t="n">
        <f aca="false">(+B26*-$B$3)*-1</f>
        <v>1604.9696023194</v>
      </c>
      <c r="E26" s="234" t="n">
        <f aca="false">+D26+C26</f>
        <v>7852.14184631941</v>
      </c>
      <c r="F26" s="234" t="n">
        <f aca="false">+B26-C26</f>
        <v>15152.422453592</v>
      </c>
      <c r="G26" s="234"/>
      <c r="H26" s="234"/>
      <c r="I26" s="234"/>
      <c r="J26" s="178"/>
    </row>
    <row r="27" customFormat="false" ht="12.75" hidden="false" customHeight="false" outlineLevel="0" collapsed="false">
      <c r="A27" s="69" t="n">
        <v>19</v>
      </c>
      <c r="B27" s="234" t="n">
        <f aca="false">+F26</f>
        <v>15152.422453592</v>
      </c>
      <c r="C27" s="235" t="n">
        <f aca="false">IF($B$4-A27&gt;-1,+cos!V$61,0)</f>
        <v>6247.17224400001</v>
      </c>
      <c r="D27" s="235" t="n">
        <f aca="false">(+B27*-$B$3)*-1</f>
        <v>1136.4316840194</v>
      </c>
      <c r="E27" s="234" t="n">
        <f aca="false">+D27+C27</f>
        <v>7383.6039280194</v>
      </c>
      <c r="F27" s="234" t="n">
        <f aca="false">+B27-C27</f>
        <v>8905.25020959195</v>
      </c>
      <c r="G27" s="234"/>
      <c r="H27" s="234"/>
      <c r="I27" s="234"/>
      <c r="J27" s="178"/>
    </row>
    <row r="28" customFormat="false" ht="12.75" hidden="false" customHeight="false" outlineLevel="0" collapsed="false">
      <c r="A28" s="69" t="n">
        <v>20</v>
      </c>
      <c r="B28" s="234" t="n">
        <f aca="false">+F27</f>
        <v>8905.25020959195</v>
      </c>
      <c r="C28" s="235" t="n">
        <f aca="false">+F27</f>
        <v>8905.25020959195</v>
      </c>
      <c r="D28" s="235" t="n">
        <f aca="false">(+B28*-$B$3)*-1</f>
        <v>667.893765719396</v>
      </c>
      <c r="E28" s="234" t="n">
        <f aca="false">+D28+C28</f>
        <v>9573.14397531135</v>
      </c>
      <c r="F28" s="234" t="n">
        <f aca="false">+B28-C28</f>
        <v>0</v>
      </c>
      <c r="G28" s="234"/>
      <c r="H28" s="234"/>
      <c r="I28" s="234"/>
      <c r="J28" s="178"/>
    </row>
    <row r="29" customFormat="false" ht="12.75" hidden="false" customHeight="false" outlineLevel="0" collapsed="false">
      <c r="A29" s="69"/>
      <c r="B29" s="234"/>
      <c r="C29" s="237"/>
      <c r="D29" s="237"/>
      <c r="E29" s="234"/>
      <c r="F29" s="234"/>
      <c r="G29" s="234"/>
      <c r="H29" s="234"/>
      <c r="I29" s="234"/>
      <c r="J29" s="178"/>
    </row>
    <row r="30" customFormat="false" ht="12.75" hidden="false" customHeight="false" outlineLevel="0" collapsed="false">
      <c r="A30" s="69"/>
      <c r="B30" s="234"/>
      <c r="C30" s="237"/>
      <c r="D30" s="237"/>
      <c r="E30" s="234"/>
      <c r="F30" s="234"/>
      <c r="G30" s="234"/>
      <c r="H30" s="234"/>
      <c r="I30" s="234"/>
      <c r="J30" s="178"/>
    </row>
    <row r="31" customFormat="false" ht="12.75" hidden="false" customHeight="false" outlineLevel="0" collapsed="false">
      <c r="A31" s="69"/>
      <c r="B31" s="234"/>
      <c r="C31" s="237"/>
      <c r="D31" s="237"/>
      <c r="E31" s="234"/>
      <c r="F31" s="234"/>
      <c r="G31" s="234"/>
      <c r="H31" s="234"/>
      <c r="I31" s="234"/>
      <c r="J31" s="178"/>
    </row>
    <row r="32" customFormat="false" ht="12.75" hidden="false" customHeight="false" outlineLevel="0" collapsed="false">
      <c r="A32" s="69"/>
      <c r="B32" s="234"/>
      <c r="C32" s="237"/>
      <c r="D32" s="237"/>
      <c r="E32" s="234"/>
      <c r="F32" s="234"/>
      <c r="G32" s="234"/>
      <c r="H32" s="234"/>
      <c r="I32" s="234"/>
      <c r="J32" s="178"/>
    </row>
    <row r="33" customFormat="false" ht="12.75" hidden="false" customHeight="false" outlineLevel="0" collapsed="false">
      <c r="A33" s="69"/>
      <c r="B33" s="234"/>
      <c r="C33" s="237"/>
      <c r="D33" s="237"/>
      <c r="E33" s="234"/>
      <c r="F33" s="234"/>
      <c r="G33" s="234"/>
      <c r="H33" s="234"/>
      <c r="I33" s="234"/>
      <c r="J33" s="178"/>
    </row>
    <row r="34" customFormat="false" ht="12.75" hidden="false" customHeight="false" outlineLevel="0" collapsed="false">
      <c r="A34" s="69"/>
      <c r="B34" s="234"/>
      <c r="C34" s="234"/>
      <c r="D34" s="234"/>
      <c r="E34" s="234"/>
      <c r="F34" s="234"/>
      <c r="G34" s="234"/>
      <c r="H34" s="234"/>
      <c r="I34" s="234"/>
      <c r="J34" s="178"/>
    </row>
    <row r="35" customFormat="false" ht="12.75" hidden="false" customHeight="false" outlineLevel="0" collapsed="false">
      <c r="A35" s="69"/>
      <c r="B35" s="234"/>
      <c r="C35" s="234"/>
      <c r="D35" s="234"/>
      <c r="E35" s="234"/>
      <c r="F35" s="234"/>
      <c r="G35" s="234"/>
      <c r="H35" s="234"/>
      <c r="I35" s="234"/>
      <c r="J35" s="178"/>
    </row>
    <row r="36" customFormat="false" ht="12.75" hidden="false" customHeight="false" outlineLevel="0" collapsed="false">
      <c r="A36" s="69"/>
      <c r="B36" s="234"/>
      <c r="C36" s="234"/>
      <c r="D36" s="234"/>
      <c r="E36" s="234"/>
      <c r="F36" s="234"/>
      <c r="G36" s="234"/>
      <c r="H36" s="234"/>
      <c r="I36" s="234"/>
      <c r="J36" s="178"/>
    </row>
    <row r="37" customFormat="false" ht="12.75" hidden="false" customHeight="false" outlineLevel="0" collapsed="false">
      <c r="A37" s="69"/>
      <c r="B37" s="234"/>
      <c r="C37" s="234"/>
      <c r="D37" s="234"/>
      <c r="E37" s="234"/>
      <c r="F37" s="234"/>
      <c r="G37" s="234"/>
      <c r="H37" s="234"/>
      <c r="I37" s="234"/>
      <c r="J37" s="178"/>
    </row>
    <row r="38" customFormat="false" ht="12.75" hidden="false" customHeight="false" outlineLevel="0" collapsed="false">
      <c r="A38" s="69"/>
      <c r="B38" s="234"/>
      <c r="C38" s="234"/>
      <c r="D38" s="234"/>
      <c r="E38" s="234"/>
      <c r="F38" s="234"/>
      <c r="G38" s="234"/>
      <c r="H38" s="234"/>
      <c r="I38" s="234"/>
      <c r="J38" s="178"/>
    </row>
    <row r="39" customFormat="false" ht="12.75" hidden="false" customHeight="false" outlineLevel="0" collapsed="false">
      <c r="A39" s="69"/>
      <c r="B39" s="234"/>
      <c r="C39" s="234"/>
      <c r="D39" s="234"/>
      <c r="E39" s="234"/>
      <c r="F39" s="234"/>
      <c r="G39" s="237"/>
      <c r="H39" s="237"/>
      <c r="I39" s="234"/>
      <c r="J39" s="178"/>
    </row>
    <row r="40" customFormat="false" ht="12.75" hidden="false" customHeight="false" outlineLevel="0" collapsed="false">
      <c r="A40" s="69"/>
      <c r="B40" s="234"/>
      <c r="C40" s="234"/>
      <c r="D40" s="234"/>
      <c r="E40" s="234"/>
      <c r="F40" s="234"/>
      <c r="G40" s="234"/>
      <c r="H40" s="234"/>
      <c r="I40" s="234"/>
      <c r="J40" s="178"/>
    </row>
    <row r="41" customFormat="false" ht="12.75" hidden="false" customHeight="false" outlineLevel="0" collapsed="false">
      <c r="A41" s="69"/>
      <c r="B41" s="234"/>
      <c r="C41" s="234"/>
      <c r="D41" s="234"/>
      <c r="E41" s="234"/>
      <c r="F41" s="234"/>
      <c r="G41" s="234"/>
      <c r="H41" s="234"/>
      <c r="I41" s="234"/>
      <c r="J41" s="178"/>
    </row>
    <row r="42" customFormat="false" ht="12.75" hidden="false" customHeight="false" outlineLevel="0" collapsed="false">
      <c r="A42" s="69"/>
      <c r="B42" s="234"/>
      <c r="C42" s="234"/>
      <c r="D42" s="234"/>
      <c r="E42" s="234"/>
      <c r="F42" s="234"/>
      <c r="G42" s="234"/>
      <c r="H42" s="234"/>
      <c r="I42" s="234"/>
      <c r="J42" s="178"/>
    </row>
    <row r="43" customFormat="false" ht="12.75" hidden="false" customHeight="false" outlineLevel="0" collapsed="false">
      <c r="A43" s="69"/>
      <c r="B43" s="234"/>
      <c r="C43" s="234"/>
      <c r="D43" s="234"/>
      <c r="E43" s="234"/>
      <c r="F43" s="234"/>
      <c r="G43" s="234"/>
      <c r="H43" s="234"/>
      <c r="I43" s="234"/>
      <c r="J43" s="178"/>
    </row>
    <row r="44" customFormat="false" ht="12.75" hidden="false" customHeight="false" outlineLevel="0" collapsed="false">
      <c r="A44" s="69"/>
      <c r="B44" s="234"/>
      <c r="C44" s="234"/>
      <c r="D44" s="234"/>
      <c r="E44" s="234"/>
      <c r="F44" s="234"/>
      <c r="G44" s="234"/>
      <c r="H44" s="234"/>
      <c r="I44" s="234"/>
      <c r="J44" s="178"/>
    </row>
    <row r="45" customFormat="false" ht="12.75" hidden="false" customHeight="false" outlineLevel="0" collapsed="false">
      <c r="A45" s="69"/>
      <c r="B45" s="234"/>
      <c r="C45" s="234"/>
      <c r="D45" s="234"/>
      <c r="E45" s="234"/>
      <c r="F45" s="234"/>
      <c r="G45" s="234"/>
      <c r="H45" s="234"/>
      <c r="I45" s="234"/>
      <c r="J45" s="178"/>
    </row>
    <row r="46" customFormat="false" ht="12.75" hidden="false" customHeight="false" outlineLevel="0" collapsed="false">
      <c r="A46" s="69"/>
      <c r="B46" s="234"/>
      <c r="C46" s="234"/>
      <c r="D46" s="234"/>
      <c r="E46" s="234"/>
      <c r="F46" s="234"/>
      <c r="G46" s="234"/>
      <c r="H46" s="234"/>
      <c r="I46" s="234"/>
      <c r="J46" s="178"/>
    </row>
    <row r="47" customFormat="false" ht="12.75" hidden="false" customHeight="false" outlineLevel="0" collapsed="false">
      <c r="A47" s="69"/>
      <c r="B47" s="234"/>
      <c r="C47" s="234"/>
      <c r="D47" s="234"/>
      <c r="E47" s="234"/>
      <c r="F47" s="234"/>
      <c r="G47" s="234"/>
      <c r="H47" s="234"/>
      <c r="I47" s="234"/>
      <c r="J47" s="178"/>
    </row>
    <row r="48" customFormat="false" ht="12.75" hidden="false" customHeight="false" outlineLevel="0" collapsed="false">
      <c r="A48" s="69"/>
      <c r="B48" s="234"/>
      <c r="C48" s="234"/>
      <c r="D48" s="234"/>
      <c r="E48" s="234"/>
      <c r="F48" s="234"/>
      <c r="G48" s="234"/>
      <c r="H48" s="234"/>
      <c r="I48" s="234"/>
      <c r="J48" s="178"/>
    </row>
    <row r="49" customFormat="false" ht="12.75" hidden="false" customHeight="false" outlineLevel="0" collapsed="false">
      <c r="A49" s="69"/>
      <c r="B49" s="234"/>
      <c r="C49" s="234"/>
      <c r="D49" s="234"/>
      <c r="E49" s="234"/>
      <c r="F49" s="234"/>
      <c r="G49" s="234"/>
      <c r="H49" s="234"/>
      <c r="I49" s="234"/>
      <c r="J49" s="178"/>
    </row>
    <row r="50" customFormat="false" ht="12.75" hidden="false" customHeight="false" outlineLevel="0" collapsed="false">
      <c r="A50" s="69"/>
      <c r="B50" s="234"/>
      <c r="C50" s="234"/>
      <c r="D50" s="234"/>
      <c r="E50" s="234"/>
      <c r="F50" s="234"/>
      <c r="G50" s="234"/>
      <c r="H50" s="234"/>
      <c r="I50" s="234"/>
      <c r="J50" s="178"/>
    </row>
    <row r="51" customFormat="false" ht="12.75" hidden="false" customHeight="false" outlineLevel="0" collapsed="false">
      <c r="A51" s="69"/>
      <c r="B51" s="234"/>
      <c r="C51" s="234"/>
      <c r="D51" s="234"/>
      <c r="E51" s="234"/>
      <c r="F51" s="234"/>
      <c r="G51" s="237"/>
      <c r="H51" s="237"/>
      <c r="I51" s="234"/>
      <c r="J51" s="178"/>
    </row>
    <row r="52" customFormat="false" ht="12.75" hidden="false" customHeight="false" outlineLevel="0" collapsed="false">
      <c r="A52" s="69"/>
      <c r="B52" s="234"/>
      <c r="C52" s="234"/>
      <c r="D52" s="234"/>
      <c r="E52" s="234"/>
      <c r="F52" s="234"/>
      <c r="G52" s="234"/>
      <c r="H52" s="234"/>
      <c r="I52" s="234"/>
      <c r="J52" s="178"/>
    </row>
    <row r="53" customFormat="false" ht="12.75" hidden="false" customHeight="false" outlineLevel="0" collapsed="false">
      <c r="A53" s="69"/>
      <c r="B53" s="234"/>
      <c r="C53" s="234"/>
      <c r="D53" s="234"/>
      <c r="E53" s="234"/>
      <c r="F53" s="234"/>
      <c r="G53" s="234"/>
      <c r="H53" s="234"/>
      <c r="I53" s="234"/>
      <c r="J53" s="178"/>
    </row>
    <row r="54" customFormat="false" ht="12.75" hidden="false" customHeight="false" outlineLevel="0" collapsed="false">
      <c r="A54" s="69"/>
      <c r="B54" s="234"/>
      <c r="C54" s="234"/>
      <c r="D54" s="234"/>
      <c r="E54" s="234"/>
      <c r="F54" s="234"/>
      <c r="G54" s="234"/>
      <c r="H54" s="234"/>
      <c r="I54" s="234"/>
      <c r="J54" s="178"/>
    </row>
    <row r="55" customFormat="false" ht="12.75" hidden="false" customHeight="false" outlineLevel="0" collapsed="false">
      <c r="A55" s="69"/>
      <c r="B55" s="234"/>
      <c r="C55" s="234"/>
      <c r="D55" s="234"/>
      <c r="E55" s="234"/>
      <c r="F55" s="234"/>
      <c r="G55" s="234"/>
      <c r="H55" s="234"/>
      <c r="I55" s="234"/>
      <c r="J55" s="178"/>
    </row>
    <row r="56" customFormat="false" ht="12.75" hidden="false" customHeight="false" outlineLevel="0" collapsed="false">
      <c r="A56" s="69"/>
      <c r="B56" s="234"/>
      <c r="C56" s="234"/>
      <c r="D56" s="234"/>
      <c r="E56" s="234"/>
      <c r="F56" s="234"/>
      <c r="G56" s="234"/>
      <c r="H56" s="234"/>
      <c r="I56" s="234"/>
      <c r="J56" s="178"/>
    </row>
    <row r="57" customFormat="false" ht="12.75" hidden="false" customHeight="false" outlineLevel="0" collapsed="false">
      <c r="A57" s="69"/>
      <c r="B57" s="234"/>
      <c r="C57" s="234"/>
      <c r="D57" s="234"/>
      <c r="E57" s="234"/>
      <c r="F57" s="234"/>
      <c r="G57" s="234"/>
      <c r="H57" s="234"/>
      <c r="I57" s="234"/>
      <c r="J57" s="178"/>
    </row>
    <row r="58" customFormat="false" ht="12.75" hidden="false" customHeight="false" outlineLevel="0" collapsed="false">
      <c r="A58" s="69"/>
      <c r="B58" s="234"/>
      <c r="C58" s="234"/>
      <c r="D58" s="234"/>
      <c r="E58" s="234"/>
      <c r="F58" s="234"/>
      <c r="G58" s="234"/>
      <c r="H58" s="234"/>
      <c r="I58" s="234"/>
      <c r="J58" s="178"/>
    </row>
    <row r="59" customFormat="false" ht="12.75" hidden="false" customHeight="false" outlineLevel="0" collapsed="false">
      <c r="A59" s="69"/>
      <c r="B59" s="234"/>
      <c r="C59" s="234"/>
      <c r="D59" s="234"/>
      <c r="E59" s="234"/>
      <c r="F59" s="234"/>
      <c r="G59" s="234"/>
      <c r="H59" s="234"/>
      <c r="I59" s="234"/>
      <c r="J59" s="178"/>
    </row>
    <row r="60" customFormat="false" ht="12.75" hidden="false" customHeight="false" outlineLevel="0" collapsed="false">
      <c r="A60" s="69"/>
      <c r="B60" s="234"/>
      <c r="C60" s="234"/>
      <c r="D60" s="234"/>
      <c r="E60" s="234"/>
      <c r="F60" s="234"/>
      <c r="G60" s="234"/>
      <c r="H60" s="234"/>
      <c r="I60" s="234"/>
      <c r="J60" s="178"/>
    </row>
    <row r="61" customFormat="false" ht="12.75" hidden="false" customHeight="false" outlineLevel="0" collapsed="false">
      <c r="A61" s="69"/>
      <c r="B61" s="234"/>
      <c r="C61" s="234"/>
      <c r="D61" s="234"/>
      <c r="E61" s="234"/>
      <c r="F61" s="234"/>
      <c r="G61" s="234"/>
      <c r="H61" s="234"/>
      <c r="I61" s="234"/>
      <c r="J61" s="178"/>
    </row>
    <row r="62" customFormat="false" ht="12.75" hidden="false" customHeight="false" outlineLevel="0" collapsed="false">
      <c r="A62" s="69"/>
      <c r="B62" s="234"/>
      <c r="C62" s="234"/>
      <c r="D62" s="234"/>
      <c r="E62" s="234"/>
      <c r="F62" s="234"/>
      <c r="G62" s="234"/>
      <c r="H62" s="234"/>
      <c r="I62" s="234"/>
      <c r="J62" s="178"/>
    </row>
    <row r="63" customFormat="false" ht="12.75" hidden="false" customHeight="false" outlineLevel="0" collapsed="false">
      <c r="A63" s="69"/>
      <c r="B63" s="234"/>
      <c r="C63" s="234"/>
      <c r="D63" s="234"/>
      <c r="E63" s="234"/>
      <c r="F63" s="234"/>
      <c r="G63" s="237"/>
      <c r="H63" s="237"/>
      <c r="I63" s="234"/>
      <c r="J63" s="178"/>
    </row>
    <row r="64" customFormat="false" ht="12.75" hidden="false" customHeight="false" outlineLevel="0" collapsed="false">
      <c r="A64" s="69"/>
      <c r="B64" s="234"/>
      <c r="C64" s="234"/>
      <c r="D64" s="234"/>
      <c r="E64" s="234"/>
      <c r="F64" s="234"/>
      <c r="G64" s="234"/>
      <c r="H64" s="234"/>
      <c r="I64" s="234"/>
      <c r="J64" s="178"/>
    </row>
    <row r="65" customFormat="false" ht="12.75" hidden="false" customHeight="false" outlineLevel="0" collapsed="false">
      <c r="A65" s="69"/>
      <c r="B65" s="234"/>
      <c r="C65" s="234"/>
      <c r="D65" s="234"/>
      <c r="E65" s="234"/>
      <c r="F65" s="234"/>
      <c r="G65" s="234"/>
      <c r="H65" s="234"/>
      <c r="I65" s="234"/>
      <c r="J65" s="178"/>
    </row>
    <row r="66" customFormat="false" ht="12.75" hidden="false" customHeight="false" outlineLevel="0" collapsed="false">
      <c r="A66" s="69"/>
      <c r="B66" s="234"/>
      <c r="C66" s="234"/>
      <c r="D66" s="234"/>
      <c r="E66" s="234"/>
      <c r="F66" s="234"/>
      <c r="G66" s="234"/>
      <c r="H66" s="234"/>
      <c r="I66" s="234"/>
      <c r="J66" s="178"/>
    </row>
    <row r="67" customFormat="false" ht="12.75" hidden="false" customHeight="false" outlineLevel="0" collapsed="false">
      <c r="A67" s="69"/>
      <c r="B67" s="234"/>
      <c r="C67" s="234"/>
      <c r="D67" s="234"/>
      <c r="E67" s="234"/>
      <c r="F67" s="234"/>
      <c r="G67" s="234"/>
      <c r="H67" s="234"/>
      <c r="I67" s="234"/>
      <c r="J67" s="178"/>
    </row>
    <row r="68" customFormat="false" ht="12.75" hidden="false" customHeight="false" outlineLevel="0" collapsed="false">
      <c r="A68" s="69"/>
      <c r="B68" s="234"/>
      <c r="C68" s="234"/>
      <c r="D68" s="234"/>
      <c r="E68" s="234"/>
      <c r="F68" s="234"/>
      <c r="G68" s="234"/>
      <c r="H68" s="234"/>
      <c r="I68" s="234"/>
      <c r="J68" s="178"/>
    </row>
    <row r="69" customFormat="false" ht="12.75" hidden="false" customHeight="false" outlineLevel="0" collapsed="false">
      <c r="A69" s="69"/>
      <c r="B69" s="234"/>
      <c r="C69" s="234"/>
      <c r="D69" s="234"/>
      <c r="E69" s="234"/>
      <c r="F69" s="234"/>
      <c r="G69" s="234"/>
      <c r="H69" s="234"/>
      <c r="I69" s="234"/>
      <c r="J69" s="178"/>
    </row>
    <row r="70" customFormat="false" ht="12.75" hidden="false" customHeight="false" outlineLevel="0" collapsed="false">
      <c r="A70" s="69"/>
      <c r="B70" s="234"/>
      <c r="C70" s="234"/>
      <c r="D70" s="234"/>
      <c r="E70" s="234"/>
      <c r="F70" s="234"/>
      <c r="G70" s="234"/>
      <c r="H70" s="234"/>
      <c r="I70" s="234"/>
      <c r="J70" s="178"/>
    </row>
    <row r="71" customFormat="false" ht="12.75" hidden="false" customHeight="false" outlineLevel="0" collapsed="false">
      <c r="A71" s="69"/>
      <c r="B71" s="234"/>
      <c r="C71" s="234"/>
      <c r="D71" s="234"/>
      <c r="E71" s="234"/>
      <c r="F71" s="234"/>
      <c r="G71" s="234"/>
      <c r="H71" s="234"/>
      <c r="I71" s="234"/>
      <c r="J71" s="178"/>
    </row>
    <row r="72" customFormat="false" ht="12.75" hidden="false" customHeight="false" outlineLevel="0" collapsed="false">
      <c r="A72" s="69"/>
      <c r="B72" s="234"/>
      <c r="C72" s="234"/>
      <c r="D72" s="234"/>
      <c r="E72" s="234"/>
      <c r="F72" s="234"/>
      <c r="G72" s="234"/>
      <c r="H72" s="234"/>
      <c r="I72" s="234"/>
      <c r="J72" s="178"/>
    </row>
    <row r="73" customFormat="false" ht="12.75" hidden="false" customHeight="false" outlineLevel="0" collapsed="false">
      <c r="A73" s="69"/>
      <c r="B73" s="234"/>
      <c r="C73" s="234"/>
      <c r="D73" s="234"/>
      <c r="E73" s="234"/>
      <c r="F73" s="234"/>
      <c r="G73" s="234"/>
      <c r="H73" s="234"/>
      <c r="I73" s="234"/>
      <c r="J73" s="178"/>
    </row>
    <row r="74" customFormat="false" ht="12.75" hidden="false" customHeight="false" outlineLevel="0" collapsed="false">
      <c r="A74" s="69"/>
      <c r="B74" s="234"/>
      <c r="C74" s="234"/>
      <c r="D74" s="234"/>
      <c r="E74" s="234"/>
      <c r="F74" s="234"/>
      <c r="G74" s="234"/>
      <c r="H74" s="234"/>
      <c r="I74" s="234"/>
      <c r="J74" s="178"/>
    </row>
    <row r="75" customFormat="false" ht="12.75" hidden="false" customHeight="false" outlineLevel="0" collapsed="false">
      <c r="A75" s="69"/>
      <c r="B75" s="234"/>
      <c r="C75" s="234"/>
      <c r="D75" s="234"/>
      <c r="E75" s="234"/>
      <c r="F75" s="234"/>
      <c r="G75" s="237"/>
      <c r="H75" s="237"/>
      <c r="I75" s="234"/>
      <c r="J75" s="178"/>
    </row>
    <row r="76" customFormat="false" ht="12.75" hidden="false" customHeight="false" outlineLevel="0" collapsed="false">
      <c r="A76" s="69"/>
      <c r="B76" s="234"/>
      <c r="C76" s="234"/>
      <c r="D76" s="234"/>
      <c r="E76" s="234"/>
      <c r="F76" s="234"/>
      <c r="G76" s="234"/>
      <c r="H76" s="234"/>
      <c r="I76" s="234"/>
      <c r="J76" s="178"/>
    </row>
    <row r="77" customFormat="false" ht="12.75" hidden="false" customHeight="false" outlineLevel="0" collapsed="false">
      <c r="A77" s="69"/>
      <c r="B77" s="234"/>
      <c r="C77" s="234"/>
      <c r="D77" s="234"/>
      <c r="E77" s="234"/>
      <c r="F77" s="234"/>
      <c r="G77" s="234"/>
      <c r="H77" s="234"/>
      <c r="I77" s="234"/>
      <c r="J77" s="178"/>
    </row>
    <row r="78" customFormat="false" ht="12.75" hidden="false" customHeight="false" outlineLevel="0" collapsed="false">
      <c r="A78" s="69"/>
      <c r="B78" s="234"/>
      <c r="C78" s="234"/>
      <c r="D78" s="234"/>
      <c r="E78" s="234"/>
      <c r="F78" s="234"/>
      <c r="G78" s="234"/>
      <c r="H78" s="234"/>
      <c r="I78" s="234"/>
      <c r="J78" s="178"/>
    </row>
    <row r="79" customFormat="false" ht="12.75" hidden="false" customHeight="false" outlineLevel="0" collapsed="false">
      <c r="A79" s="69"/>
      <c r="B79" s="234"/>
      <c r="C79" s="234"/>
      <c r="D79" s="234"/>
      <c r="E79" s="234"/>
      <c r="F79" s="234"/>
      <c r="G79" s="234"/>
      <c r="H79" s="234"/>
      <c r="I79" s="234"/>
      <c r="J79" s="178"/>
    </row>
    <row r="80" customFormat="false" ht="12.75" hidden="false" customHeight="false" outlineLevel="0" collapsed="false">
      <c r="A80" s="69"/>
      <c r="B80" s="234"/>
      <c r="C80" s="234"/>
      <c r="D80" s="234"/>
      <c r="E80" s="234"/>
      <c r="F80" s="234"/>
      <c r="G80" s="234"/>
      <c r="H80" s="234"/>
      <c r="I80" s="234"/>
      <c r="J80" s="178"/>
    </row>
    <row r="81" customFormat="false" ht="12.75" hidden="false" customHeight="false" outlineLevel="0" collapsed="false">
      <c r="A81" s="69"/>
      <c r="B81" s="234"/>
      <c r="C81" s="234"/>
      <c r="D81" s="234"/>
      <c r="E81" s="234"/>
      <c r="F81" s="234"/>
      <c r="G81" s="234"/>
      <c r="H81" s="234"/>
      <c r="I81" s="234"/>
      <c r="J81" s="178"/>
    </row>
    <row r="82" customFormat="false" ht="12.75" hidden="false" customHeight="false" outlineLevel="0" collapsed="false">
      <c r="A82" s="69"/>
      <c r="B82" s="234"/>
      <c r="C82" s="234"/>
      <c r="D82" s="234"/>
      <c r="E82" s="234"/>
      <c r="F82" s="234"/>
      <c r="G82" s="234"/>
      <c r="H82" s="234"/>
      <c r="I82" s="234"/>
      <c r="J82" s="178"/>
    </row>
    <row r="83" customFormat="false" ht="12.75" hidden="false" customHeight="false" outlineLevel="0" collapsed="false">
      <c r="A83" s="69"/>
      <c r="B83" s="234"/>
      <c r="C83" s="234"/>
      <c r="D83" s="234"/>
      <c r="E83" s="234"/>
      <c r="F83" s="234"/>
      <c r="G83" s="234"/>
      <c r="H83" s="234"/>
      <c r="I83" s="234"/>
      <c r="J83" s="178"/>
    </row>
    <row r="84" customFormat="false" ht="12.75" hidden="false" customHeight="false" outlineLevel="0" collapsed="false">
      <c r="A84" s="69"/>
      <c r="B84" s="234"/>
      <c r="C84" s="234"/>
      <c r="D84" s="234"/>
      <c r="E84" s="234"/>
      <c r="F84" s="234"/>
      <c r="G84" s="234"/>
      <c r="H84" s="234"/>
      <c r="I84" s="234"/>
      <c r="J84" s="178"/>
    </row>
    <row r="85" customFormat="false" ht="12.75" hidden="false" customHeight="false" outlineLevel="0" collapsed="false">
      <c r="A85" s="69"/>
      <c r="B85" s="234"/>
      <c r="C85" s="234"/>
      <c r="D85" s="234"/>
      <c r="E85" s="234"/>
      <c r="F85" s="234"/>
      <c r="G85" s="178"/>
      <c r="H85" s="178"/>
      <c r="I85" s="178"/>
      <c r="J85" s="178"/>
    </row>
    <row r="86" customFormat="false" ht="12.75" hidden="false" customHeight="false" outlineLevel="0" collapsed="false">
      <c r="A86" s="69"/>
      <c r="B86" s="234"/>
      <c r="C86" s="234"/>
      <c r="D86" s="234"/>
      <c r="E86" s="234"/>
      <c r="F86" s="234"/>
      <c r="G86" s="178"/>
      <c r="H86" s="178"/>
      <c r="I86" s="178"/>
      <c r="J86" s="178"/>
    </row>
    <row r="87" customFormat="false" ht="12.75" hidden="false" customHeight="false" outlineLevel="0" collapsed="false">
      <c r="A87" s="69"/>
      <c r="B87" s="234"/>
      <c r="C87" s="234"/>
      <c r="D87" s="234"/>
      <c r="E87" s="234"/>
      <c r="F87" s="234"/>
      <c r="G87" s="237"/>
      <c r="H87" s="237"/>
      <c r="I87" s="178"/>
      <c r="J87" s="178"/>
    </row>
    <row r="88" customFormat="false" ht="12.75" hidden="false" customHeight="false" outlineLevel="0" collapsed="false">
      <c r="A88" s="69"/>
      <c r="B88" s="234"/>
      <c r="C88" s="234"/>
      <c r="D88" s="234"/>
      <c r="E88" s="234"/>
      <c r="F88" s="234"/>
      <c r="G88" s="178"/>
      <c r="H88" s="178"/>
      <c r="I88" s="178"/>
      <c r="J88" s="178"/>
    </row>
    <row r="89" customFormat="false" ht="12.75" hidden="false" customHeight="false" outlineLevel="0" collapsed="false">
      <c r="A89" s="69"/>
      <c r="B89" s="234"/>
      <c r="C89" s="234"/>
      <c r="D89" s="234"/>
      <c r="E89" s="234"/>
      <c r="F89" s="234"/>
      <c r="G89" s="178"/>
      <c r="H89" s="178"/>
      <c r="I89" s="178"/>
      <c r="J89" s="178"/>
    </row>
    <row r="90" customFormat="false" ht="12.75" hidden="false" customHeight="false" outlineLevel="0" collapsed="false">
      <c r="A90" s="69"/>
      <c r="B90" s="234"/>
      <c r="C90" s="234"/>
      <c r="D90" s="234"/>
      <c r="E90" s="234"/>
      <c r="F90" s="234"/>
      <c r="G90" s="178"/>
      <c r="H90" s="178"/>
      <c r="I90" s="178"/>
      <c r="J90" s="178"/>
    </row>
    <row r="91" customFormat="false" ht="12.75" hidden="false" customHeight="false" outlineLevel="0" collapsed="false">
      <c r="A91" s="69"/>
      <c r="B91" s="234"/>
      <c r="C91" s="234"/>
      <c r="D91" s="234"/>
      <c r="E91" s="234"/>
      <c r="F91" s="234"/>
      <c r="G91" s="178"/>
      <c r="H91" s="178"/>
      <c r="I91" s="178"/>
      <c r="J91" s="178"/>
    </row>
    <row r="92" customFormat="false" ht="12.75" hidden="false" customHeight="false" outlineLevel="0" collapsed="false">
      <c r="A92" s="69"/>
      <c r="B92" s="234"/>
      <c r="C92" s="234"/>
      <c r="D92" s="234"/>
      <c r="E92" s="234"/>
      <c r="F92" s="234"/>
      <c r="G92" s="178"/>
      <c r="H92" s="178"/>
      <c r="I92" s="178"/>
      <c r="J92" s="178"/>
    </row>
    <row r="93" customFormat="false" ht="12.75" hidden="false" customHeight="false" outlineLevel="0" collapsed="false">
      <c r="A93" s="69"/>
      <c r="B93" s="234"/>
      <c r="C93" s="234"/>
      <c r="D93" s="234"/>
      <c r="E93" s="234"/>
      <c r="F93" s="234"/>
      <c r="G93" s="178"/>
      <c r="H93" s="178"/>
      <c r="I93" s="178"/>
      <c r="J93" s="178"/>
    </row>
    <row r="94" customFormat="false" ht="12.75" hidden="false" customHeight="false" outlineLevel="0" collapsed="false">
      <c r="A94" s="69"/>
      <c r="B94" s="234"/>
      <c r="C94" s="234"/>
      <c r="D94" s="234"/>
      <c r="E94" s="234"/>
      <c r="F94" s="234"/>
      <c r="G94" s="178"/>
      <c r="H94" s="178"/>
      <c r="I94" s="178"/>
      <c r="J94" s="178"/>
    </row>
    <row r="95" customFormat="false" ht="12.75" hidden="false" customHeight="false" outlineLevel="0" collapsed="false">
      <c r="A95" s="69"/>
      <c r="B95" s="234"/>
      <c r="C95" s="234"/>
      <c r="D95" s="234"/>
      <c r="E95" s="234"/>
      <c r="F95" s="234"/>
      <c r="G95" s="178"/>
      <c r="H95" s="178"/>
      <c r="I95" s="178"/>
      <c r="J95" s="178"/>
    </row>
    <row r="96" customFormat="false" ht="12.75" hidden="false" customHeight="false" outlineLevel="0" collapsed="false">
      <c r="A96" s="69"/>
      <c r="B96" s="234"/>
      <c r="C96" s="234"/>
      <c r="D96" s="234"/>
      <c r="E96" s="234"/>
      <c r="F96" s="234"/>
      <c r="G96" s="178"/>
      <c r="H96" s="178"/>
      <c r="I96" s="178"/>
      <c r="J96" s="178"/>
    </row>
    <row r="97" customFormat="false" ht="12.75" hidden="false" customHeight="false" outlineLevel="0" collapsed="false">
      <c r="A97" s="69"/>
      <c r="B97" s="234"/>
      <c r="C97" s="234"/>
      <c r="D97" s="234"/>
      <c r="E97" s="234"/>
      <c r="F97" s="234"/>
      <c r="G97" s="178"/>
      <c r="H97" s="178"/>
      <c r="I97" s="178"/>
      <c r="J97" s="178"/>
    </row>
    <row r="98" customFormat="false" ht="12.75" hidden="false" customHeight="false" outlineLevel="0" collapsed="false">
      <c r="A98" s="69"/>
      <c r="B98" s="234"/>
      <c r="C98" s="234"/>
      <c r="D98" s="234"/>
      <c r="E98" s="234"/>
      <c r="F98" s="234"/>
      <c r="G98" s="178"/>
      <c r="H98" s="178"/>
      <c r="I98" s="178"/>
      <c r="J98" s="178"/>
    </row>
    <row r="99" customFormat="false" ht="12.75" hidden="false" customHeight="false" outlineLevel="0" collapsed="false">
      <c r="A99" s="69"/>
      <c r="B99" s="234"/>
      <c r="C99" s="234"/>
      <c r="D99" s="234"/>
      <c r="E99" s="234"/>
      <c r="F99" s="234"/>
      <c r="G99" s="237"/>
      <c r="H99" s="237"/>
      <c r="I99" s="178"/>
      <c r="J99" s="178"/>
    </row>
    <row r="100" customFormat="false" ht="12.75" hidden="false" customHeight="false" outlineLevel="0" collapsed="false">
      <c r="A100" s="69"/>
      <c r="B100" s="234"/>
      <c r="C100" s="234"/>
      <c r="D100" s="234"/>
      <c r="E100" s="234"/>
      <c r="F100" s="234"/>
      <c r="G100" s="178"/>
      <c r="H100" s="178"/>
      <c r="I100" s="178"/>
      <c r="J100" s="178"/>
    </row>
    <row r="101" customFormat="false" ht="12.75" hidden="false" customHeight="false" outlineLevel="0" collapsed="false">
      <c r="A101" s="69"/>
      <c r="B101" s="234"/>
      <c r="C101" s="234"/>
      <c r="D101" s="234"/>
      <c r="E101" s="234"/>
      <c r="F101" s="234"/>
      <c r="G101" s="178"/>
      <c r="H101" s="178"/>
      <c r="I101" s="178"/>
      <c r="J101" s="178"/>
    </row>
    <row r="102" customFormat="false" ht="12.75" hidden="false" customHeight="false" outlineLevel="0" collapsed="false">
      <c r="A102" s="69"/>
      <c r="B102" s="234"/>
      <c r="C102" s="234"/>
      <c r="D102" s="234"/>
      <c r="E102" s="234"/>
      <c r="F102" s="234"/>
      <c r="G102" s="178"/>
      <c r="H102" s="178"/>
      <c r="I102" s="178"/>
      <c r="J102" s="178"/>
    </row>
    <row r="103" customFormat="false" ht="12.75" hidden="false" customHeight="false" outlineLevel="0" collapsed="false">
      <c r="A103" s="69"/>
      <c r="B103" s="234"/>
      <c r="C103" s="234"/>
      <c r="D103" s="234"/>
      <c r="E103" s="234"/>
      <c r="F103" s="234"/>
      <c r="G103" s="178"/>
      <c r="H103" s="178"/>
      <c r="I103" s="178"/>
      <c r="J103" s="178"/>
    </row>
    <row r="104" customFormat="false" ht="12.75" hidden="false" customHeight="false" outlineLevel="0" collapsed="false">
      <c r="A104" s="69"/>
      <c r="B104" s="234"/>
      <c r="C104" s="234"/>
      <c r="D104" s="234"/>
      <c r="E104" s="234"/>
      <c r="F104" s="234"/>
      <c r="G104" s="178"/>
      <c r="H104" s="178"/>
      <c r="I104" s="178"/>
      <c r="J104" s="178"/>
    </row>
    <row r="105" customFormat="false" ht="12.75" hidden="false" customHeight="false" outlineLevel="0" collapsed="false">
      <c r="A105" s="69"/>
      <c r="B105" s="234"/>
      <c r="C105" s="234"/>
      <c r="D105" s="234"/>
      <c r="E105" s="234"/>
      <c r="F105" s="234"/>
      <c r="G105" s="178"/>
      <c r="H105" s="178"/>
      <c r="I105" s="178"/>
      <c r="J105" s="178"/>
    </row>
    <row r="106" customFormat="false" ht="12.75" hidden="false" customHeight="false" outlineLevel="0" collapsed="false">
      <c r="A106" s="69"/>
      <c r="B106" s="234"/>
      <c r="C106" s="234"/>
      <c r="D106" s="234"/>
      <c r="E106" s="234"/>
      <c r="F106" s="234"/>
      <c r="G106" s="178"/>
      <c r="H106" s="178"/>
      <c r="I106" s="178"/>
      <c r="J106" s="178"/>
    </row>
    <row r="107" customFormat="false" ht="12.75" hidden="false" customHeight="false" outlineLevel="0" collapsed="false">
      <c r="A107" s="69"/>
      <c r="B107" s="234"/>
      <c r="C107" s="234"/>
      <c r="D107" s="234"/>
      <c r="E107" s="234"/>
      <c r="F107" s="234"/>
      <c r="G107" s="178"/>
      <c r="H107" s="178"/>
      <c r="I107" s="178"/>
      <c r="J107" s="178"/>
    </row>
    <row r="108" customFormat="false" ht="12.75" hidden="false" customHeight="false" outlineLevel="0" collapsed="false">
      <c r="A108" s="69"/>
      <c r="B108" s="234"/>
      <c r="C108" s="234"/>
      <c r="D108" s="234"/>
      <c r="E108" s="234"/>
      <c r="F108" s="234"/>
      <c r="G108" s="178"/>
      <c r="H108" s="178"/>
      <c r="I108" s="178"/>
      <c r="J108" s="178"/>
    </row>
    <row r="109" customFormat="false" ht="12.75" hidden="false" customHeight="false" outlineLevel="0" collapsed="false">
      <c r="A109" s="69"/>
      <c r="B109" s="234"/>
      <c r="C109" s="234"/>
      <c r="D109" s="234"/>
      <c r="E109" s="234"/>
      <c r="F109" s="234"/>
      <c r="G109" s="178"/>
      <c r="H109" s="178"/>
      <c r="I109" s="178"/>
      <c r="J109" s="178"/>
    </row>
    <row r="110" customFormat="false" ht="12.75" hidden="false" customHeight="false" outlineLevel="0" collapsed="false">
      <c r="A110" s="69"/>
      <c r="B110" s="234"/>
      <c r="C110" s="234"/>
      <c r="D110" s="234"/>
      <c r="E110" s="234"/>
      <c r="F110" s="234"/>
      <c r="G110" s="178"/>
      <c r="H110" s="178"/>
      <c r="I110" s="178"/>
      <c r="J110" s="178"/>
    </row>
    <row r="111" customFormat="false" ht="12.75" hidden="false" customHeight="false" outlineLevel="0" collapsed="false">
      <c r="A111" s="69"/>
      <c r="B111" s="234"/>
      <c r="C111" s="234"/>
      <c r="D111" s="234"/>
      <c r="E111" s="234"/>
      <c r="F111" s="234"/>
      <c r="G111" s="237"/>
      <c r="H111" s="237"/>
      <c r="I111" s="178"/>
      <c r="J111" s="178"/>
    </row>
    <row r="112" customFormat="false" ht="12.75" hidden="false" customHeight="false" outlineLevel="0" collapsed="false">
      <c r="A112" s="69"/>
      <c r="B112" s="234"/>
      <c r="C112" s="234"/>
      <c r="D112" s="234"/>
      <c r="E112" s="234"/>
      <c r="F112" s="234"/>
      <c r="G112" s="178"/>
      <c r="H112" s="178"/>
      <c r="I112" s="178"/>
      <c r="J112" s="178"/>
    </row>
    <row r="113" customFormat="false" ht="12.75" hidden="false" customHeight="false" outlineLevel="0" collapsed="false">
      <c r="A113" s="69"/>
      <c r="B113" s="234"/>
      <c r="C113" s="234"/>
      <c r="D113" s="234"/>
      <c r="E113" s="234"/>
      <c r="F113" s="234"/>
      <c r="G113" s="178"/>
      <c r="H113" s="178"/>
      <c r="I113" s="178"/>
      <c r="J113" s="178"/>
    </row>
    <row r="114" customFormat="false" ht="12.75" hidden="false" customHeight="false" outlineLevel="0" collapsed="false">
      <c r="A114" s="69"/>
      <c r="B114" s="234"/>
      <c r="C114" s="234"/>
      <c r="D114" s="234"/>
      <c r="E114" s="234"/>
      <c r="F114" s="234"/>
      <c r="G114" s="178"/>
      <c r="H114" s="178"/>
      <c r="I114" s="178"/>
      <c r="J114" s="178"/>
    </row>
    <row r="115" customFormat="false" ht="12.75" hidden="false" customHeight="false" outlineLevel="0" collapsed="false">
      <c r="A115" s="69"/>
      <c r="B115" s="234"/>
      <c r="C115" s="234"/>
      <c r="D115" s="234"/>
      <c r="E115" s="234"/>
      <c r="F115" s="234"/>
      <c r="G115" s="178"/>
      <c r="H115" s="178"/>
      <c r="I115" s="178"/>
      <c r="J115" s="178"/>
    </row>
    <row r="116" customFormat="false" ht="12.75" hidden="false" customHeight="false" outlineLevel="0" collapsed="false">
      <c r="A116" s="69"/>
      <c r="B116" s="234"/>
      <c r="C116" s="234"/>
      <c r="D116" s="234"/>
      <c r="E116" s="234"/>
      <c r="F116" s="234"/>
      <c r="G116" s="178"/>
      <c r="H116" s="178"/>
      <c r="I116" s="178"/>
      <c r="J116" s="178"/>
    </row>
    <row r="117" customFormat="false" ht="12.75" hidden="false" customHeight="false" outlineLevel="0" collapsed="false">
      <c r="A117" s="69"/>
      <c r="B117" s="234"/>
      <c r="C117" s="234"/>
      <c r="D117" s="234"/>
      <c r="E117" s="234"/>
      <c r="F117" s="234"/>
      <c r="G117" s="178"/>
      <c r="H117" s="178"/>
      <c r="I117" s="178"/>
      <c r="J117" s="178"/>
    </row>
    <row r="118" customFormat="false" ht="12.75" hidden="false" customHeight="false" outlineLevel="0" collapsed="false">
      <c r="A118" s="69"/>
      <c r="B118" s="234"/>
      <c r="C118" s="234"/>
      <c r="D118" s="234"/>
      <c r="E118" s="234"/>
      <c r="F118" s="234"/>
      <c r="G118" s="178"/>
      <c r="H118" s="178"/>
      <c r="I118" s="178"/>
      <c r="J118" s="178"/>
    </row>
    <row r="119" customFormat="false" ht="12.75" hidden="false" customHeight="false" outlineLevel="0" collapsed="false">
      <c r="A119" s="69"/>
      <c r="B119" s="234"/>
      <c r="C119" s="234"/>
      <c r="D119" s="234"/>
      <c r="E119" s="234"/>
      <c r="F119" s="234"/>
      <c r="G119" s="178"/>
      <c r="H119" s="178"/>
      <c r="I119" s="178"/>
      <c r="J119" s="178"/>
    </row>
    <row r="120" customFormat="false" ht="12.75" hidden="false" customHeight="false" outlineLevel="0" collapsed="false">
      <c r="A120" s="69"/>
      <c r="B120" s="234"/>
      <c r="C120" s="234"/>
      <c r="D120" s="234"/>
      <c r="E120" s="234"/>
      <c r="F120" s="234"/>
      <c r="G120" s="178"/>
      <c r="H120" s="178"/>
      <c r="I120" s="178"/>
      <c r="J120" s="178"/>
    </row>
    <row r="121" customFormat="false" ht="12.75" hidden="false" customHeight="false" outlineLevel="0" collapsed="false">
      <c r="A121" s="69"/>
      <c r="B121" s="234"/>
      <c r="C121" s="234"/>
      <c r="D121" s="234"/>
      <c r="E121" s="234"/>
      <c r="F121" s="234"/>
      <c r="G121" s="178"/>
      <c r="H121" s="178"/>
      <c r="I121" s="178"/>
      <c r="J121" s="178"/>
    </row>
    <row r="122" customFormat="false" ht="12.75" hidden="false" customHeight="false" outlineLevel="0" collapsed="false">
      <c r="A122" s="69"/>
      <c r="B122" s="234"/>
      <c r="C122" s="234"/>
      <c r="D122" s="234"/>
      <c r="E122" s="234"/>
      <c r="F122" s="234"/>
      <c r="G122" s="178"/>
      <c r="H122" s="178"/>
      <c r="I122" s="178"/>
      <c r="J122" s="178"/>
    </row>
    <row r="123" customFormat="false" ht="12.75" hidden="false" customHeight="false" outlineLevel="0" collapsed="false">
      <c r="A123" s="69"/>
      <c r="B123" s="234"/>
      <c r="C123" s="234"/>
      <c r="D123" s="234"/>
      <c r="E123" s="234"/>
      <c r="F123" s="234"/>
      <c r="G123" s="237"/>
      <c r="H123" s="237"/>
      <c r="I123" s="178"/>
      <c r="J123" s="178"/>
    </row>
    <row r="124" customFormat="false" ht="12.75" hidden="false" customHeight="false" outlineLevel="0" collapsed="false">
      <c r="A124" s="69"/>
      <c r="B124" s="234"/>
      <c r="C124" s="234"/>
      <c r="D124" s="234"/>
      <c r="E124" s="234"/>
      <c r="F124" s="234"/>
      <c r="G124" s="178"/>
      <c r="H124" s="178"/>
      <c r="I124" s="178"/>
      <c r="J124" s="178"/>
    </row>
    <row r="125" customFormat="false" ht="12.75" hidden="false" customHeight="false" outlineLevel="0" collapsed="false">
      <c r="A125" s="69"/>
      <c r="B125" s="234"/>
      <c r="C125" s="234"/>
      <c r="D125" s="234"/>
      <c r="E125" s="234"/>
      <c r="F125" s="234"/>
      <c r="G125" s="178"/>
      <c r="H125" s="178"/>
      <c r="I125" s="178"/>
      <c r="J125" s="178"/>
    </row>
    <row r="126" customFormat="false" ht="12.75" hidden="false" customHeight="false" outlineLevel="0" collapsed="false">
      <c r="A126" s="69"/>
      <c r="B126" s="234"/>
      <c r="C126" s="234"/>
      <c r="D126" s="234"/>
      <c r="E126" s="234"/>
      <c r="F126" s="234"/>
      <c r="G126" s="178"/>
      <c r="H126" s="178"/>
      <c r="I126" s="178"/>
      <c r="J126" s="178"/>
    </row>
    <row r="127" customFormat="false" ht="12.75" hidden="false" customHeight="false" outlineLevel="0" collapsed="false">
      <c r="A127" s="69"/>
      <c r="B127" s="234"/>
      <c r="C127" s="234"/>
      <c r="D127" s="234"/>
      <c r="E127" s="234"/>
      <c r="F127" s="234"/>
      <c r="G127" s="178"/>
      <c r="H127" s="178"/>
      <c r="I127" s="178"/>
      <c r="J127" s="178"/>
    </row>
    <row r="128" customFormat="false" ht="12.75" hidden="false" customHeight="false" outlineLevel="0" collapsed="false">
      <c r="A128" s="69"/>
      <c r="B128" s="234"/>
      <c r="C128" s="234"/>
      <c r="D128" s="234"/>
      <c r="E128" s="234"/>
      <c r="F128" s="234"/>
      <c r="G128" s="178"/>
      <c r="H128" s="178"/>
      <c r="I128" s="178"/>
      <c r="J128" s="178"/>
    </row>
    <row r="129" customFormat="false" ht="12.75" hidden="false" customHeight="false" outlineLevel="0" collapsed="false">
      <c r="A129" s="69"/>
      <c r="B129" s="234"/>
      <c r="C129" s="234"/>
      <c r="D129" s="234"/>
      <c r="E129" s="234"/>
      <c r="F129" s="234"/>
      <c r="G129" s="178"/>
      <c r="H129" s="178"/>
      <c r="I129" s="178"/>
      <c r="J129" s="178"/>
    </row>
    <row r="130" customFormat="false" ht="12.75" hidden="false" customHeight="false" outlineLevel="0" collapsed="false">
      <c r="A130" s="69"/>
      <c r="B130" s="234"/>
      <c r="C130" s="234"/>
      <c r="D130" s="234"/>
      <c r="E130" s="234"/>
      <c r="F130" s="234"/>
      <c r="G130" s="178"/>
      <c r="H130" s="178"/>
      <c r="I130" s="178"/>
      <c r="J130" s="178"/>
    </row>
    <row r="131" customFormat="false" ht="12.75" hidden="false" customHeight="false" outlineLevel="0" collapsed="false">
      <c r="A131" s="69"/>
      <c r="B131" s="234"/>
      <c r="C131" s="234"/>
      <c r="D131" s="234"/>
      <c r="E131" s="234"/>
      <c r="F131" s="234"/>
      <c r="G131" s="178"/>
      <c r="H131" s="178"/>
      <c r="I131" s="178"/>
      <c r="J131" s="178"/>
    </row>
    <row r="132" customFormat="false" ht="12.75" hidden="false" customHeight="false" outlineLevel="0" collapsed="false">
      <c r="A132" s="69"/>
      <c r="B132" s="234"/>
      <c r="C132" s="234"/>
      <c r="D132" s="234"/>
      <c r="E132" s="234"/>
      <c r="F132" s="234"/>
      <c r="G132" s="178"/>
      <c r="H132" s="178"/>
      <c r="I132" s="178"/>
      <c r="J132" s="178"/>
    </row>
    <row r="133" customFormat="false" ht="12.75" hidden="false" customHeight="false" outlineLevel="0" collapsed="false">
      <c r="A133" s="69"/>
      <c r="B133" s="234"/>
      <c r="C133" s="234"/>
      <c r="D133" s="234"/>
      <c r="E133" s="234"/>
      <c r="F133" s="234"/>
      <c r="G133" s="178"/>
      <c r="H133" s="178"/>
      <c r="I133" s="178"/>
      <c r="J133" s="178"/>
    </row>
    <row r="134" customFormat="false" ht="12.75" hidden="false" customHeight="false" outlineLevel="0" collapsed="false">
      <c r="A134" s="69"/>
      <c r="B134" s="234"/>
      <c r="C134" s="234"/>
      <c r="D134" s="234"/>
      <c r="E134" s="234"/>
      <c r="F134" s="234"/>
      <c r="G134" s="178"/>
      <c r="H134" s="178"/>
      <c r="I134" s="178"/>
      <c r="J134" s="178"/>
    </row>
    <row r="135" customFormat="false" ht="12.75" hidden="false" customHeight="false" outlineLevel="0" collapsed="false">
      <c r="A135" s="69"/>
      <c r="B135" s="234"/>
      <c r="C135" s="234"/>
      <c r="D135" s="234"/>
      <c r="E135" s="234"/>
      <c r="F135" s="234"/>
      <c r="G135" s="237"/>
      <c r="H135" s="237"/>
      <c r="I135" s="178"/>
      <c r="J135" s="178"/>
    </row>
    <row r="136" customFormat="false" ht="12.75" hidden="false" customHeight="false" outlineLevel="0" collapsed="false">
      <c r="A136" s="69"/>
      <c r="B136" s="234"/>
      <c r="C136" s="234"/>
      <c r="D136" s="234"/>
      <c r="E136" s="234"/>
      <c r="F136" s="234"/>
      <c r="G136" s="178"/>
      <c r="H136" s="178"/>
      <c r="I136" s="178"/>
      <c r="J136" s="178"/>
    </row>
    <row r="137" customFormat="false" ht="12.75" hidden="false" customHeight="false" outlineLevel="0" collapsed="false">
      <c r="A137" s="69"/>
      <c r="B137" s="234"/>
      <c r="C137" s="234"/>
      <c r="D137" s="234"/>
      <c r="E137" s="234"/>
      <c r="F137" s="234"/>
      <c r="G137" s="178"/>
      <c r="H137" s="178"/>
      <c r="I137" s="178"/>
      <c r="J137" s="178"/>
    </row>
    <row r="138" customFormat="false" ht="12.75" hidden="false" customHeight="false" outlineLevel="0" collapsed="false">
      <c r="A138" s="69"/>
      <c r="B138" s="234"/>
      <c r="C138" s="234"/>
      <c r="D138" s="234"/>
      <c r="E138" s="234"/>
      <c r="F138" s="234"/>
      <c r="G138" s="178"/>
      <c r="H138" s="178"/>
      <c r="I138" s="178"/>
      <c r="J138" s="178"/>
    </row>
    <row r="139" customFormat="false" ht="12.75" hidden="false" customHeight="false" outlineLevel="0" collapsed="false">
      <c r="A139" s="69"/>
      <c r="B139" s="234"/>
      <c r="C139" s="234"/>
      <c r="D139" s="234"/>
      <c r="E139" s="234"/>
      <c r="F139" s="234"/>
      <c r="G139" s="178"/>
      <c r="H139" s="178"/>
      <c r="I139" s="178"/>
      <c r="J139" s="178"/>
    </row>
    <row r="140" customFormat="false" ht="12.75" hidden="false" customHeight="false" outlineLevel="0" collapsed="false">
      <c r="A140" s="69"/>
      <c r="B140" s="234"/>
      <c r="C140" s="234"/>
      <c r="D140" s="234"/>
      <c r="E140" s="234"/>
      <c r="F140" s="234"/>
      <c r="G140" s="178"/>
      <c r="H140" s="178"/>
      <c r="I140" s="178"/>
      <c r="J140" s="178"/>
    </row>
    <row r="141" customFormat="false" ht="12.75" hidden="false" customHeight="false" outlineLevel="0" collapsed="false">
      <c r="A141" s="69"/>
      <c r="B141" s="234"/>
      <c r="C141" s="234"/>
      <c r="D141" s="234"/>
      <c r="E141" s="234"/>
      <c r="F141" s="234"/>
      <c r="G141" s="178"/>
      <c r="H141" s="178"/>
      <c r="I141" s="178"/>
      <c r="J141" s="178"/>
    </row>
    <row r="142" customFormat="false" ht="12.75" hidden="false" customHeight="false" outlineLevel="0" collapsed="false">
      <c r="A142" s="69"/>
      <c r="B142" s="234"/>
      <c r="C142" s="234"/>
      <c r="D142" s="234"/>
      <c r="E142" s="234"/>
      <c r="F142" s="234"/>
      <c r="G142" s="178"/>
      <c r="H142" s="178"/>
      <c r="I142" s="178"/>
      <c r="J142" s="178"/>
    </row>
    <row r="143" customFormat="false" ht="12.75" hidden="false" customHeight="false" outlineLevel="0" collapsed="false">
      <c r="A143" s="69"/>
      <c r="B143" s="234"/>
      <c r="C143" s="234"/>
      <c r="D143" s="234"/>
      <c r="E143" s="234"/>
      <c r="F143" s="234"/>
      <c r="G143" s="178"/>
      <c r="H143" s="178"/>
      <c r="I143" s="178"/>
      <c r="J143" s="178"/>
    </row>
    <row r="144" customFormat="false" ht="12.75" hidden="false" customHeight="false" outlineLevel="0" collapsed="false">
      <c r="A144" s="69"/>
      <c r="B144" s="234"/>
      <c r="C144" s="234"/>
      <c r="D144" s="234"/>
      <c r="E144" s="234"/>
      <c r="F144" s="234"/>
      <c r="G144" s="178"/>
      <c r="H144" s="178"/>
      <c r="I144" s="178"/>
      <c r="J144" s="178"/>
    </row>
    <row r="145" customFormat="false" ht="12.75" hidden="false" customHeight="false" outlineLevel="0" collapsed="false">
      <c r="A145" s="69"/>
      <c r="B145" s="234"/>
      <c r="C145" s="234"/>
      <c r="D145" s="234"/>
      <c r="E145" s="234"/>
      <c r="F145" s="234"/>
      <c r="G145" s="178"/>
      <c r="H145" s="178"/>
      <c r="I145" s="178"/>
      <c r="J145" s="178"/>
    </row>
    <row r="146" customFormat="false" ht="12.75" hidden="false" customHeight="false" outlineLevel="0" collapsed="false">
      <c r="A146" s="69"/>
      <c r="B146" s="234"/>
      <c r="C146" s="234"/>
      <c r="D146" s="234"/>
      <c r="E146" s="234"/>
      <c r="F146" s="234"/>
      <c r="G146" s="178"/>
      <c r="H146" s="178"/>
      <c r="I146" s="178"/>
      <c r="J146" s="178"/>
    </row>
    <row r="147" customFormat="false" ht="12.75" hidden="false" customHeight="false" outlineLevel="0" collapsed="false">
      <c r="A147" s="69"/>
      <c r="B147" s="234"/>
      <c r="C147" s="234"/>
      <c r="D147" s="234"/>
      <c r="E147" s="234"/>
      <c r="F147" s="234"/>
      <c r="G147" s="237"/>
      <c r="H147" s="237"/>
      <c r="I147" s="178"/>
      <c r="J147" s="178"/>
    </row>
    <row r="148" customFormat="false" ht="12.75" hidden="false" customHeight="false" outlineLevel="0" collapsed="false">
      <c r="A148" s="69"/>
      <c r="B148" s="234"/>
      <c r="C148" s="234"/>
      <c r="D148" s="234"/>
      <c r="E148" s="234"/>
      <c r="F148" s="234"/>
      <c r="G148" s="178"/>
      <c r="H148" s="178"/>
      <c r="I148" s="178"/>
      <c r="J148" s="178"/>
    </row>
    <row r="149" customFormat="false" ht="12.75" hidden="false" customHeight="false" outlineLevel="0" collapsed="false">
      <c r="A149" s="69"/>
      <c r="B149" s="234"/>
      <c r="C149" s="234"/>
      <c r="D149" s="234"/>
      <c r="E149" s="234"/>
      <c r="F149" s="234"/>
      <c r="G149" s="178"/>
      <c r="H149" s="178"/>
      <c r="I149" s="178"/>
      <c r="J149" s="178"/>
    </row>
    <row r="150" customFormat="false" ht="12.75" hidden="false" customHeight="false" outlineLevel="0" collapsed="false">
      <c r="A150" s="69"/>
      <c r="B150" s="234"/>
      <c r="C150" s="234"/>
      <c r="D150" s="234"/>
      <c r="E150" s="234"/>
      <c r="F150" s="234"/>
      <c r="G150" s="178"/>
      <c r="H150" s="178"/>
      <c r="I150" s="178"/>
      <c r="J150" s="178"/>
    </row>
    <row r="151" customFormat="false" ht="12.75" hidden="false" customHeight="false" outlineLevel="0" collapsed="false">
      <c r="A151" s="69"/>
      <c r="B151" s="234"/>
      <c r="C151" s="234"/>
      <c r="D151" s="234"/>
      <c r="E151" s="234"/>
      <c r="F151" s="234"/>
      <c r="G151" s="178"/>
      <c r="H151" s="178"/>
      <c r="I151" s="178"/>
      <c r="J151" s="178"/>
    </row>
    <row r="152" customFormat="false" ht="12.75" hidden="false" customHeight="false" outlineLevel="0" collapsed="false">
      <c r="A152" s="69"/>
      <c r="B152" s="234"/>
      <c r="C152" s="234"/>
      <c r="D152" s="234"/>
      <c r="E152" s="234"/>
      <c r="F152" s="234"/>
      <c r="G152" s="178"/>
      <c r="H152" s="178"/>
      <c r="I152" s="178"/>
      <c r="J152" s="178"/>
    </row>
    <row r="153" customFormat="false" ht="12.75" hidden="false" customHeight="false" outlineLevel="0" collapsed="false">
      <c r="A153" s="69"/>
      <c r="B153" s="234"/>
      <c r="C153" s="234"/>
      <c r="D153" s="234"/>
      <c r="E153" s="234"/>
      <c r="F153" s="234"/>
      <c r="G153" s="178"/>
      <c r="H153" s="178"/>
      <c r="I153" s="178"/>
      <c r="J153" s="178"/>
    </row>
    <row r="154" customFormat="false" ht="12.75" hidden="false" customHeight="false" outlineLevel="0" collapsed="false">
      <c r="A154" s="69"/>
      <c r="B154" s="234"/>
      <c r="C154" s="234"/>
      <c r="D154" s="234"/>
      <c r="E154" s="234"/>
      <c r="F154" s="234"/>
      <c r="G154" s="178"/>
      <c r="H154" s="178"/>
      <c r="I154" s="178"/>
      <c r="J154" s="178"/>
    </row>
    <row r="155" customFormat="false" ht="12.75" hidden="false" customHeight="false" outlineLevel="0" collapsed="false">
      <c r="A155" s="69"/>
      <c r="B155" s="234"/>
      <c r="C155" s="234"/>
      <c r="D155" s="234"/>
      <c r="E155" s="234"/>
      <c r="F155" s="234"/>
      <c r="G155" s="178"/>
      <c r="H155" s="178"/>
      <c r="I155" s="178"/>
      <c r="J155" s="178"/>
    </row>
    <row r="156" customFormat="false" ht="12.75" hidden="false" customHeight="false" outlineLevel="0" collapsed="false">
      <c r="A156" s="69"/>
      <c r="B156" s="234"/>
      <c r="C156" s="234"/>
      <c r="D156" s="234"/>
      <c r="E156" s="234"/>
      <c r="F156" s="234"/>
      <c r="G156" s="178"/>
      <c r="H156" s="178"/>
      <c r="I156" s="178"/>
      <c r="J156" s="178"/>
    </row>
    <row r="157" customFormat="false" ht="12.75" hidden="false" customHeight="false" outlineLevel="0" collapsed="false">
      <c r="A157" s="69"/>
      <c r="B157" s="234"/>
      <c r="C157" s="234"/>
      <c r="D157" s="234"/>
      <c r="E157" s="234"/>
      <c r="F157" s="234"/>
      <c r="G157" s="178"/>
      <c r="H157" s="178"/>
      <c r="I157" s="178"/>
      <c r="J157" s="178"/>
    </row>
    <row r="158" customFormat="false" ht="12.75" hidden="false" customHeight="false" outlineLevel="0" collapsed="false">
      <c r="A158" s="69"/>
      <c r="B158" s="234"/>
      <c r="C158" s="234"/>
      <c r="D158" s="234"/>
      <c r="E158" s="234"/>
      <c r="F158" s="234"/>
      <c r="G158" s="178"/>
      <c r="H158" s="178"/>
      <c r="I158" s="178"/>
      <c r="J158" s="178"/>
    </row>
    <row r="159" customFormat="false" ht="12.75" hidden="false" customHeight="false" outlineLevel="0" collapsed="false">
      <c r="A159" s="69"/>
      <c r="B159" s="234"/>
      <c r="C159" s="234"/>
      <c r="D159" s="234"/>
      <c r="E159" s="234"/>
      <c r="F159" s="234"/>
      <c r="G159" s="237"/>
      <c r="H159" s="237"/>
      <c r="I159" s="178"/>
      <c r="J159" s="178"/>
    </row>
    <row r="160" customFormat="false" ht="12.75" hidden="false" customHeight="false" outlineLevel="0" collapsed="false">
      <c r="A160" s="69"/>
      <c r="B160" s="234"/>
      <c r="C160" s="234"/>
      <c r="D160" s="234"/>
      <c r="E160" s="234"/>
      <c r="F160" s="234"/>
      <c r="G160" s="178"/>
      <c r="H160" s="178"/>
      <c r="I160" s="178"/>
      <c r="J160" s="178"/>
    </row>
    <row r="161" customFormat="false" ht="12.75" hidden="false" customHeight="false" outlineLevel="0" collapsed="false">
      <c r="A161" s="69"/>
      <c r="B161" s="234"/>
      <c r="C161" s="234"/>
      <c r="D161" s="234"/>
      <c r="E161" s="234"/>
      <c r="F161" s="234"/>
      <c r="G161" s="178"/>
      <c r="H161" s="178"/>
      <c r="I161" s="178"/>
      <c r="J161" s="178"/>
    </row>
    <row r="162" customFormat="false" ht="12.75" hidden="false" customHeight="false" outlineLevel="0" collapsed="false">
      <c r="A162" s="69"/>
      <c r="B162" s="234"/>
      <c r="C162" s="234"/>
      <c r="D162" s="234"/>
      <c r="E162" s="234"/>
      <c r="F162" s="234"/>
      <c r="G162" s="178"/>
      <c r="H162" s="178"/>
      <c r="I162" s="178"/>
      <c r="J162" s="178"/>
    </row>
    <row r="163" customFormat="false" ht="12.75" hidden="false" customHeight="false" outlineLevel="0" collapsed="false">
      <c r="A163" s="69"/>
      <c r="B163" s="234"/>
      <c r="C163" s="234"/>
      <c r="D163" s="234"/>
      <c r="E163" s="234"/>
      <c r="F163" s="234"/>
      <c r="G163" s="178"/>
      <c r="H163" s="178"/>
      <c r="I163" s="178"/>
      <c r="J163" s="178"/>
    </row>
    <row r="164" customFormat="false" ht="12.75" hidden="false" customHeight="false" outlineLevel="0" collapsed="false">
      <c r="A164" s="69"/>
      <c r="B164" s="234"/>
      <c r="C164" s="234"/>
      <c r="D164" s="234"/>
      <c r="E164" s="234"/>
      <c r="F164" s="234"/>
      <c r="G164" s="178"/>
      <c r="H164" s="178"/>
      <c r="I164" s="178"/>
      <c r="J164" s="178"/>
    </row>
    <row r="165" customFormat="false" ht="12.75" hidden="false" customHeight="false" outlineLevel="0" collapsed="false">
      <c r="A165" s="69"/>
      <c r="B165" s="234"/>
      <c r="C165" s="234"/>
      <c r="D165" s="234"/>
      <c r="E165" s="234"/>
      <c r="F165" s="234"/>
      <c r="G165" s="178"/>
      <c r="H165" s="178"/>
      <c r="I165" s="178"/>
      <c r="J165" s="178"/>
    </row>
    <row r="166" customFormat="false" ht="12.75" hidden="false" customHeight="false" outlineLevel="0" collapsed="false">
      <c r="A166" s="69"/>
      <c r="B166" s="234"/>
      <c r="C166" s="234"/>
      <c r="D166" s="234"/>
      <c r="E166" s="234"/>
      <c r="F166" s="234"/>
      <c r="G166" s="178"/>
      <c r="H166" s="178"/>
      <c r="I166" s="178"/>
      <c r="J166" s="178"/>
    </row>
    <row r="167" customFormat="false" ht="12.75" hidden="false" customHeight="false" outlineLevel="0" collapsed="false">
      <c r="A167" s="69"/>
      <c r="B167" s="234"/>
      <c r="C167" s="234"/>
      <c r="D167" s="234"/>
      <c r="E167" s="234"/>
      <c r="F167" s="234"/>
      <c r="G167" s="178"/>
      <c r="H167" s="178"/>
      <c r="I167" s="178"/>
      <c r="J167" s="178"/>
    </row>
    <row r="168" customFormat="false" ht="12.75" hidden="false" customHeight="false" outlineLevel="0" collapsed="false">
      <c r="A168" s="69"/>
      <c r="B168" s="234"/>
      <c r="C168" s="234"/>
      <c r="D168" s="234"/>
      <c r="E168" s="234"/>
      <c r="F168" s="234"/>
      <c r="G168" s="178"/>
      <c r="H168" s="178"/>
      <c r="I168" s="178"/>
      <c r="J168" s="178"/>
    </row>
    <row r="169" customFormat="false" ht="12.75" hidden="false" customHeight="false" outlineLevel="0" collapsed="false">
      <c r="A169" s="69"/>
      <c r="B169" s="234"/>
      <c r="C169" s="234"/>
      <c r="D169" s="234"/>
      <c r="E169" s="234"/>
      <c r="F169" s="234"/>
      <c r="G169" s="178"/>
      <c r="H169" s="178"/>
      <c r="I169" s="178"/>
      <c r="J169" s="178"/>
    </row>
    <row r="170" customFormat="false" ht="12.75" hidden="false" customHeight="false" outlineLevel="0" collapsed="false">
      <c r="A170" s="69"/>
      <c r="B170" s="234"/>
      <c r="C170" s="234"/>
      <c r="D170" s="234"/>
      <c r="E170" s="234"/>
      <c r="F170" s="234"/>
      <c r="G170" s="178"/>
      <c r="H170" s="178"/>
      <c r="I170" s="178"/>
      <c r="J170" s="178"/>
    </row>
    <row r="171" customFormat="false" ht="12.75" hidden="false" customHeight="false" outlineLevel="0" collapsed="false">
      <c r="A171" s="69"/>
      <c r="B171" s="234"/>
      <c r="C171" s="234"/>
      <c r="D171" s="234"/>
      <c r="E171" s="234"/>
      <c r="F171" s="234"/>
      <c r="G171" s="237"/>
      <c r="H171" s="237"/>
      <c r="I171" s="178"/>
      <c r="J171" s="178"/>
    </row>
    <row r="172" customFormat="false" ht="12.75" hidden="false" customHeight="false" outlineLevel="0" collapsed="false">
      <c r="A172" s="69"/>
      <c r="B172" s="234"/>
      <c r="C172" s="234"/>
      <c r="D172" s="234"/>
      <c r="E172" s="234"/>
      <c r="F172" s="234"/>
      <c r="G172" s="178"/>
      <c r="H172" s="178"/>
      <c r="I172" s="178"/>
      <c r="J172" s="178"/>
    </row>
    <row r="173" customFormat="false" ht="12.75" hidden="false" customHeight="false" outlineLevel="0" collapsed="false">
      <c r="A173" s="69"/>
      <c r="B173" s="234"/>
      <c r="C173" s="234"/>
      <c r="D173" s="234"/>
      <c r="E173" s="234"/>
      <c r="F173" s="234"/>
      <c r="G173" s="178"/>
      <c r="H173" s="178"/>
      <c r="I173" s="178"/>
      <c r="J173" s="178"/>
    </row>
    <row r="174" customFormat="false" ht="12.75" hidden="false" customHeight="false" outlineLevel="0" collapsed="false">
      <c r="A174" s="69"/>
      <c r="B174" s="234"/>
      <c r="C174" s="234"/>
      <c r="D174" s="234"/>
      <c r="E174" s="234"/>
      <c r="F174" s="234"/>
      <c r="G174" s="178"/>
      <c r="H174" s="178"/>
      <c r="I174" s="178"/>
      <c r="J174" s="178"/>
    </row>
    <row r="175" customFormat="false" ht="12.75" hidden="false" customHeight="false" outlineLevel="0" collapsed="false">
      <c r="A175" s="69"/>
      <c r="B175" s="234"/>
      <c r="C175" s="234"/>
      <c r="D175" s="234"/>
      <c r="E175" s="234"/>
      <c r="F175" s="234"/>
      <c r="G175" s="178"/>
      <c r="H175" s="178"/>
      <c r="I175" s="178"/>
      <c r="J175" s="178"/>
    </row>
    <row r="176" customFormat="false" ht="12.75" hidden="false" customHeight="false" outlineLevel="0" collapsed="false">
      <c r="A176" s="69"/>
      <c r="B176" s="234"/>
      <c r="C176" s="234"/>
      <c r="D176" s="234"/>
      <c r="E176" s="234"/>
      <c r="F176" s="234"/>
      <c r="G176" s="178"/>
      <c r="H176" s="178"/>
      <c r="I176" s="178"/>
      <c r="J176" s="178"/>
    </row>
    <row r="177" customFormat="false" ht="12.75" hidden="false" customHeight="false" outlineLevel="0" collapsed="false">
      <c r="A177" s="69"/>
      <c r="B177" s="234"/>
      <c r="C177" s="234"/>
      <c r="D177" s="234"/>
      <c r="E177" s="234"/>
      <c r="F177" s="234"/>
      <c r="G177" s="178"/>
      <c r="H177" s="178"/>
      <c r="I177" s="178"/>
      <c r="J177" s="178"/>
    </row>
    <row r="178" customFormat="false" ht="12.75" hidden="false" customHeight="false" outlineLevel="0" collapsed="false">
      <c r="A178" s="69"/>
      <c r="B178" s="234"/>
      <c r="C178" s="234"/>
      <c r="D178" s="234"/>
      <c r="E178" s="234"/>
      <c r="F178" s="234"/>
      <c r="G178" s="178"/>
      <c r="H178" s="178"/>
      <c r="I178" s="178"/>
      <c r="J178" s="178"/>
    </row>
    <row r="179" customFormat="false" ht="12.75" hidden="false" customHeight="false" outlineLevel="0" collapsed="false">
      <c r="A179" s="69"/>
      <c r="B179" s="234"/>
      <c r="C179" s="234"/>
      <c r="D179" s="234"/>
      <c r="E179" s="234"/>
      <c r="F179" s="234"/>
      <c r="G179" s="178"/>
      <c r="H179" s="178"/>
      <c r="I179" s="178"/>
      <c r="J179" s="178"/>
    </row>
    <row r="180" customFormat="false" ht="12.75" hidden="false" customHeight="false" outlineLevel="0" collapsed="false">
      <c r="A180" s="69"/>
      <c r="B180" s="234"/>
      <c r="C180" s="234"/>
      <c r="D180" s="234"/>
      <c r="E180" s="234"/>
      <c r="F180" s="234"/>
      <c r="G180" s="178"/>
      <c r="H180" s="178"/>
      <c r="I180" s="178"/>
      <c r="J180" s="178"/>
    </row>
    <row r="181" customFormat="false" ht="12.75" hidden="false" customHeight="false" outlineLevel="0" collapsed="false">
      <c r="A181" s="69"/>
      <c r="B181" s="234"/>
      <c r="C181" s="234"/>
      <c r="D181" s="234"/>
      <c r="E181" s="234"/>
      <c r="F181" s="234"/>
      <c r="G181" s="178"/>
      <c r="H181" s="178"/>
      <c r="I181" s="178"/>
      <c r="J181" s="178"/>
    </row>
    <row r="182" customFormat="false" ht="12.75" hidden="false" customHeight="false" outlineLevel="0" collapsed="false">
      <c r="A182" s="69"/>
      <c r="B182" s="234"/>
      <c r="C182" s="234"/>
      <c r="D182" s="234"/>
      <c r="E182" s="234"/>
      <c r="F182" s="234"/>
      <c r="G182" s="178"/>
      <c r="H182" s="178"/>
      <c r="I182" s="178"/>
      <c r="J182" s="178"/>
    </row>
    <row r="183" customFormat="false" ht="12.75" hidden="false" customHeight="false" outlineLevel="0" collapsed="false">
      <c r="A183" s="69"/>
      <c r="B183" s="234"/>
      <c r="C183" s="234"/>
      <c r="D183" s="234"/>
      <c r="E183" s="234"/>
      <c r="F183" s="234"/>
      <c r="G183" s="237"/>
      <c r="H183" s="237"/>
      <c r="I183" s="178"/>
      <c r="J183" s="178"/>
    </row>
    <row r="184" customFormat="false" ht="12.75" hidden="false" customHeight="false" outlineLevel="0" collapsed="false">
      <c r="A184" s="238"/>
      <c r="B184" s="227"/>
      <c r="C184" s="227"/>
      <c r="D184" s="227"/>
      <c r="E184" s="227"/>
      <c r="F184" s="227"/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BA84"/>
  <sheetViews>
    <sheetView showFormulas="false" showGridLines="true" showRowColHeaders="true" showZeros="true" rightToLeft="false" tabSelected="false" showOutlineSymbols="true" defaultGridColor="true" view="normal" topLeftCell="P49" colorId="64" zoomScale="100" zoomScaleNormal="100" zoomScalePageLayoutView="100" workbookViewId="0">
      <selection pane="topLeft" activeCell="T74" activeCellId="0" sqref="T74"/>
    </sheetView>
  </sheetViews>
  <sheetFormatPr defaultColWidth="9.13671875" defaultRowHeight="11.25" customHeight="true" zeroHeight="false" outlineLevelRow="0" outlineLevelCol="0"/>
  <cols>
    <col collapsed="false" customWidth="true" hidden="false" outlineLevel="0" max="1" min="1" style="239" width="32.28"/>
    <col collapsed="false" customWidth="true" hidden="false" outlineLevel="0" max="2" min="2" style="239" width="6.28"/>
    <col collapsed="false" customWidth="true" hidden="false" outlineLevel="0" max="3" min="3" style="239" width="14.99"/>
    <col collapsed="false" customWidth="true" hidden="false" outlineLevel="0" max="4" min="4" style="239" width="9.85"/>
    <col collapsed="false" customWidth="true" hidden="false" outlineLevel="0" max="5" min="5" style="239" width="10.85"/>
    <col collapsed="false" customWidth="true" hidden="false" outlineLevel="0" max="6" min="6" style="239" width="9.56"/>
    <col collapsed="false" customWidth="true" hidden="false" outlineLevel="0" max="7" min="7" style="239" width="8.56"/>
    <col collapsed="false" customWidth="false" hidden="false" outlineLevel="0" max="8" min="8" style="239" width="9.14"/>
    <col collapsed="false" customWidth="true" hidden="false" outlineLevel="0" max="12" min="9" style="239" width="8.56"/>
    <col collapsed="false" customWidth="true" hidden="false" outlineLevel="0" max="13" min="13" style="239" width="9.85"/>
    <col collapsed="false" customWidth="true" hidden="false" outlineLevel="0" max="23" min="14" style="239" width="8.56"/>
    <col collapsed="false" customWidth="true" hidden="false" outlineLevel="0" max="24" min="24" style="239" width="9.85"/>
    <col collapsed="false" customWidth="false" hidden="false" outlineLevel="0" max="257" min="25" style="239" width="9.14"/>
  </cols>
  <sheetData>
    <row r="1" customFormat="false" ht="11.25" hidden="false" customHeight="false" outlineLevel="0" collapsed="false">
      <c r="A1" s="80" t="str">
        <f aca="false">+revenues!A1</f>
        <v>Transwestern Pipeline Company</v>
      </c>
      <c r="B1" s="240"/>
      <c r="C1" s="241" t="n">
        <f aca="true">NOW()</f>
        <v>45926.9251840512</v>
      </c>
      <c r="D1" s="242"/>
      <c r="E1" s="240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3"/>
      <c r="S1" s="243"/>
      <c r="T1" s="243"/>
      <c r="U1" s="243"/>
      <c r="V1" s="243"/>
      <c r="W1" s="243"/>
      <c r="X1" s="244"/>
    </row>
    <row r="2" customFormat="false" ht="11.25" hidden="false" customHeight="false" outlineLevel="0" collapsed="false">
      <c r="A2" s="80" t="s">
        <v>284</v>
      </c>
      <c r="B2" s="240"/>
      <c r="C2" s="245" t="n">
        <f aca="true">NOW()</f>
        <v>45926.9251840512</v>
      </c>
      <c r="D2" s="242"/>
      <c r="E2" s="240"/>
      <c r="F2" s="242"/>
      <c r="G2" s="242"/>
      <c r="H2" s="246"/>
      <c r="I2" s="247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customFormat="false" ht="11.25" hidden="false" customHeight="false" outlineLevel="0" collapsed="false">
      <c r="A3" s="80" t="s">
        <v>285</v>
      </c>
      <c r="B3" s="240"/>
      <c r="C3" s="242"/>
      <c r="D3" s="242"/>
      <c r="E3" s="240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</row>
    <row r="4" customFormat="false" ht="11.25" hidden="false" customHeight="false" outlineLevel="0" collapsed="false">
      <c r="A4" s="248" t="str">
        <f aca="false">+assumptions!A2</f>
        <v>Sun Devil Project - San Juan Lateral</v>
      </c>
      <c r="B4" s="240"/>
      <c r="C4" s="242"/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</row>
    <row r="5" customFormat="false" ht="11.25" hidden="false" customHeight="false" outlineLevel="0" collapsed="false">
      <c r="A5" s="248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240"/>
      <c r="W5" s="240"/>
      <c r="X5" s="240"/>
    </row>
    <row r="6" customFormat="false" ht="11.25" hidden="false" customHeight="false" outlineLevel="0" collapsed="false">
      <c r="A6" s="249"/>
      <c r="B6" s="240"/>
      <c r="C6" s="250" t="n">
        <v>0</v>
      </c>
      <c r="D6" s="250" t="n">
        <v>1</v>
      </c>
      <c r="E6" s="250" t="n">
        <f aca="false">D6+1</f>
        <v>2</v>
      </c>
      <c r="F6" s="250" t="n">
        <f aca="false">E6+1</f>
        <v>3</v>
      </c>
      <c r="G6" s="250" t="n">
        <f aca="false">F6+1</f>
        <v>4</v>
      </c>
      <c r="H6" s="250" t="n">
        <f aca="false">G6+1</f>
        <v>5</v>
      </c>
      <c r="I6" s="250" t="n">
        <f aca="false">H6+1</f>
        <v>6</v>
      </c>
      <c r="J6" s="250" t="n">
        <f aca="false">I6+1</f>
        <v>7</v>
      </c>
      <c r="K6" s="250" t="n">
        <f aca="false">J6+1</f>
        <v>8</v>
      </c>
      <c r="L6" s="250" t="n">
        <f aca="false">K6+1</f>
        <v>9</v>
      </c>
      <c r="M6" s="250" t="n">
        <f aca="false">L6+1</f>
        <v>10</v>
      </c>
      <c r="N6" s="250" t="n">
        <f aca="false">M6+1</f>
        <v>11</v>
      </c>
      <c r="O6" s="250" t="n">
        <f aca="false">N6+1</f>
        <v>12</v>
      </c>
      <c r="P6" s="250" t="n">
        <f aca="false">O6+1</f>
        <v>13</v>
      </c>
      <c r="Q6" s="250" t="n">
        <f aca="false">P6+1</f>
        <v>14</v>
      </c>
      <c r="R6" s="250" t="n">
        <f aca="false">Q6+1</f>
        <v>15</v>
      </c>
      <c r="S6" s="250" t="n">
        <f aca="false">R6+1</f>
        <v>16</v>
      </c>
      <c r="T6" s="250" t="n">
        <f aca="false">S6+1</f>
        <v>17</v>
      </c>
      <c r="U6" s="250" t="n">
        <f aca="false">T6+1</f>
        <v>18</v>
      </c>
      <c r="V6" s="250" t="n">
        <f aca="false">U6+1</f>
        <v>19</v>
      </c>
      <c r="W6" s="250" t="n">
        <f aca="false">V6+1</f>
        <v>20</v>
      </c>
      <c r="X6" s="250" t="s">
        <v>286</v>
      </c>
    </row>
    <row r="7" customFormat="false" ht="11.25" hidden="false" customHeight="false" outlineLevel="0" collapsed="false">
      <c r="A7" s="251" t="s">
        <v>5</v>
      </c>
      <c r="B7" s="240"/>
      <c r="C7" s="252" t="n">
        <f aca="false">+inputs!B9</f>
        <v>20</v>
      </c>
      <c r="D7" s="253"/>
      <c r="E7" s="253"/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</row>
    <row r="8" customFormat="false" ht="11.25" hidden="false" customHeight="false" outlineLevel="0" collapsed="false">
      <c r="A8" s="251" t="s">
        <v>287</v>
      </c>
      <c r="B8" s="240"/>
      <c r="C8" s="252" t="n">
        <v>0</v>
      </c>
      <c r="D8" s="253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</row>
    <row r="9" customFormat="false" ht="12" hidden="false" customHeight="false" outlineLevel="0" collapsed="false">
      <c r="A9" s="243" t="s">
        <v>109</v>
      </c>
      <c r="B9" s="240"/>
      <c r="C9" s="254" t="n">
        <f aca="false">+assumptions!B7</f>
        <v>15</v>
      </c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  <c r="R9" s="242"/>
      <c r="S9" s="242"/>
      <c r="T9" s="242"/>
      <c r="U9" s="242"/>
      <c r="V9" s="242"/>
      <c r="W9" s="242"/>
      <c r="X9" s="242"/>
    </row>
    <row r="10" customFormat="false" ht="12" hidden="false" customHeight="false" outlineLevel="0" collapsed="false">
      <c r="A10" s="243"/>
      <c r="B10" s="255"/>
      <c r="C10" s="240"/>
      <c r="D10" s="242"/>
      <c r="E10" s="256" t="s">
        <v>288</v>
      </c>
      <c r="F10" s="257"/>
      <c r="G10" s="258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</row>
    <row r="11" customFormat="false" ht="11.25" hidden="false" customHeight="false" outlineLevel="0" collapsed="false">
      <c r="A11" s="243" t="s">
        <v>268</v>
      </c>
      <c r="B11" s="259" t="n">
        <v>1</v>
      </c>
      <c r="C11" s="260" t="n">
        <f aca="false">(NPV(0.075,D11:G11)+assumptions!B16)*B11</f>
        <v>253579</v>
      </c>
      <c r="D11" s="239" t="n">
        <v>0</v>
      </c>
      <c r="E11" s="239" t="n">
        <v>0</v>
      </c>
      <c r="F11" s="239" t="n">
        <v>0</v>
      </c>
      <c r="G11" s="239" t="n">
        <v>0</v>
      </c>
      <c r="H11" s="261"/>
      <c r="I11" s="262"/>
      <c r="J11" s="262"/>
      <c r="K11" s="262"/>
      <c r="L11" s="262"/>
      <c r="M11" s="262"/>
      <c r="N11" s="262"/>
      <c r="O11" s="262"/>
      <c r="P11" s="262"/>
      <c r="Q11" s="262"/>
      <c r="R11" s="262"/>
      <c r="S11" s="262"/>
      <c r="T11" s="262"/>
      <c r="U11" s="262"/>
      <c r="V11" s="262"/>
      <c r="W11" s="262"/>
      <c r="X11" s="242"/>
    </row>
    <row r="12" customFormat="false" ht="11.25" hidden="false" customHeight="false" outlineLevel="0" collapsed="false">
      <c r="A12" s="243" t="s">
        <v>114</v>
      </c>
      <c r="B12" s="240"/>
      <c r="C12" s="263" t="n">
        <f aca="false">+assumptions!B11</f>
        <v>230756.89</v>
      </c>
      <c r="D12" s="262"/>
      <c r="E12" s="264"/>
      <c r="F12" s="261"/>
      <c r="G12" s="261"/>
      <c r="H12" s="261"/>
      <c r="I12" s="262"/>
      <c r="J12" s="262"/>
      <c r="K12" s="262"/>
      <c r="L12" s="262"/>
      <c r="M12" s="262"/>
      <c r="N12" s="262"/>
      <c r="O12" s="262"/>
      <c r="P12" s="262"/>
      <c r="Q12" s="262"/>
      <c r="R12" s="262"/>
      <c r="S12" s="262"/>
      <c r="T12" s="262"/>
      <c r="U12" s="262"/>
      <c r="V12" s="262"/>
      <c r="W12" s="262"/>
      <c r="X12" s="242"/>
    </row>
    <row r="13" customFormat="false" ht="11.25" hidden="false" customHeight="false" outlineLevel="0" collapsed="false">
      <c r="A13" s="243" t="s">
        <v>115</v>
      </c>
      <c r="B13" s="240"/>
      <c r="C13" s="263" t="n">
        <f aca="false">+assumptions!B12</f>
        <v>17750.53</v>
      </c>
      <c r="D13" s="262"/>
      <c r="E13" s="264"/>
      <c r="F13" s="261"/>
      <c r="G13" s="261"/>
      <c r="H13" s="261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  <c r="U13" s="262"/>
      <c r="V13" s="262"/>
      <c r="W13" s="262"/>
      <c r="X13" s="242"/>
    </row>
    <row r="14" customFormat="false" ht="11.25" hidden="false" customHeight="false" outlineLevel="0" collapsed="false">
      <c r="A14" s="243" t="s">
        <v>116</v>
      </c>
      <c r="B14" s="240"/>
      <c r="C14" s="263" t="n">
        <f aca="false">+assumptions!B13</f>
        <v>5071.58</v>
      </c>
      <c r="D14" s="262"/>
      <c r="E14" s="264"/>
      <c r="F14" s="261"/>
      <c r="G14" s="261"/>
      <c r="H14" s="261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  <c r="U14" s="262"/>
      <c r="V14" s="262"/>
      <c r="W14" s="262"/>
      <c r="X14" s="242"/>
    </row>
    <row r="15" customFormat="false" ht="11.25" hidden="false" customHeight="false" outlineLevel="0" collapsed="false">
      <c r="A15" s="243" t="s">
        <v>117</v>
      </c>
      <c r="B15" s="240"/>
      <c r="C15" s="263" t="n">
        <f aca="false">+assumptions!B14</f>
        <v>0</v>
      </c>
      <c r="D15" s="262"/>
      <c r="E15" s="264"/>
      <c r="F15" s="261"/>
      <c r="G15" s="261"/>
      <c r="H15" s="261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42"/>
    </row>
    <row r="16" customFormat="false" ht="11.25" hidden="false" customHeight="false" outlineLevel="0" collapsed="false">
      <c r="A16" s="243" t="s">
        <v>289</v>
      </c>
      <c r="B16" s="240"/>
      <c r="C16" s="265" t="n">
        <f aca="false">+assumptions!B15</f>
        <v>0</v>
      </c>
      <c r="D16" s="262" t="s">
        <v>65</v>
      </c>
      <c r="E16" s="266" t="s">
        <v>290</v>
      </c>
      <c r="F16" s="262" t="s">
        <v>291</v>
      </c>
      <c r="G16" s="262" t="s">
        <v>292</v>
      </c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42"/>
    </row>
    <row r="17" customFormat="false" ht="11.25" hidden="false" customHeight="false" outlineLevel="0" collapsed="false">
      <c r="A17" s="243" t="s">
        <v>120</v>
      </c>
      <c r="B17" s="240"/>
      <c r="C17" s="263" t="n">
        <f aca="false">IF(D17="y",+C11*loan!E4,+DCF!C11)-C18</f>
        <v>50715.8</v>
      </c>
      <c r="D17" s="267" t="str">
        <f aca="false">+inputs!B11</f>
        <v>y</v>
      </c>
      <c r="E17" s="268" t="str">
        <f aca="false">+inputs!B8</f>
        <v>n</v>
      </c>
      <c r="F17" s="268" t="str">
        <f aca="false">+inputs!B17</f>
        <v>n</v>
      </c>
      <c r="G17" s="269" t="str">
        <f aca="false">+inputs!B31</f>
        <v>n</v>
      </c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42"/>
    </row>
    <row r="18" customFormat="false" ht="11.25" hidden="false" customHeight="false" outlineLevel="0" collapsed="false">
      <c r="A18" s="243" t="s">
        <v>293</v>
      </c>
      <c r="B18" s="240"/>
      <c r="C18" s="263" t="n">
        <f aca="false">IF(E17="y",NPV(0.095,D18:M18),0)</f>
        <v>0</v>
      </c>
      <c r="D18" s="270" t="n">
        <v>0</v>
      </c>
      <c r="E18" s="270" t="n">
        <v>0</v>
      </c>
      <c r="F18" s="270" t="n">
        <v>0</v>
      </c>
      <c r="G18" s="270" t="n">
        <v>0</v>
      </c>
      <c r="H18" s="270" t="n">
        <v>0</v>
      </c>
      <c r="I18" s="270" t="n">
        <v>0</v>
      </c>
      <c r="J18" s="270" t="n">
        <v>0</v>
      </c>
      <c r="K18" s="270" t="n">
        <v>0</v>
      </c>
      <c r="L18" s="270" t="n">
        <v>0</v>
      </c>
      <c r="M18" s="271" t="n">
        <v>13599.8237721753</v>
      </c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42"/>
    </row>
    <row r="19" customFormat="false" ht="12" hidden="false" customHeight="false" outlineLevel="0" collapsed="false">
      <c r="A19" s="243"/>
      <c r="B19" s="240"/>
      <c r="C19" s="27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262"/>
      <c r="Q19" s="262"/>
      <c r="R19" s="262"/>
      <c r="S19" s="262"/>
      <c r="T19" s="262"/>
      <c r="U19" s="262"/>
      <c r="V19" s="262"/>
      <c r="W19" s="262"/>
      <c r="X19" s="242"/>
    </row>
    <row r="20" customFormat="false" ht="12" hidden="false" customHeight="false" outlineLevel="0" collapsed="false">
      <c r="A20" s="243" t="s">
        <v>142</v>
      </c>
      <c r="B20" s="273"/>
      <c r="C20" s="274"/>
      <c r="D20" s="275" t="n">
        <f aca="false">+loadfac!N3</f>
        <v>0.908126025937521</v>
      </c>
      <c r="E20" s="275" t="n">
        <f aca="false">+loadfac!N4</f>
        <v>0.898656907050808</v>
      </c>
      <c r="F20" s="275" t="n">
        <f aca="false">+loadfac!N5</f>
        <v>0.89614043212205</v>
      </c>
      <c r="G20" s="275" t="n">
        <f aca="false">+loadfac!N6</f>
        <v>0.900553610747556</v>
      </c>
      <c r="H20" s="275" t="n">
        <f aca="false">+loadfac!N7</f>
        <v>0.900021633530956</v>
      </c>
      <c r="I20" s="275" t="n">
        <f aca="false">+loadfac!N8</f>
        <v>0.895511864543929</v>
      </c>
      <c r="J20" s="275" t="n">
        <f aca="false">+loadfac!N9</f>
        <v>0.900667503141044</v>
      </c>
      <c r="K20" s="275" t="n">
        <f aca="false">+loadfac!N10</f>
        <v>0.905490805988023</v>
      </c>
      <c r="L20" s="275" t="n">
        <f aca="false">+loadfac!N11</f>
        <v>0.877543923940095</v>
      </c>
      <c r="M20" s="276" t="n">
        <f aca="false">+loadfac!N12</f>
        <v>0.901091477791742</v>
      </c>
      <c r="N20" s="277" t="n">
        <f aca="false">+M20</f>
        <v>0.901091477791742</v>
      </c>
      <c r="O20" s="277" t="n">
        <f aca="false">+N20</f>
        <v>0.901091477791742</v>
      </c>
      <c r="P20" s="277" t="n">
        <f aca="false">+O20</f>
        <v>0.901091477791742</v>
      </c>
      <c r="Q20" s="277" t="n">
        <f aca="false">+P20</f>
        <v>0.901091477791742</v>
      </c>
      <c r="R20" s="277" t="n">
        <f aca="false">+Q20</f>
        <v>0.901091477791742</v>
      </c>
      <c r="S20" s="277" t="n">
        <f aca="false">+R20</f>
        <v>0.901091477791742</v>
      </c>
      <c r="T20" s="277" t="n">
        <f aca="false">+S20</f>
        <v>0.901091477791742</v>
      </c>
      <c r="U20" s="277" t="n">
        <f aca="false">+T20</f>
        <v>0.901091477791742</v>
      </c>
      <c r="V20" s="277" t="n">
        <f aca="false">+U20</f>
        <v>0.901091477791742</v>
      </c>
      <c r="W20" s="277" t="n">
        <f aca="false">+V20</f>
        <v>0.901091477791742</v>
      </c>
      <c r="X20" s="278"/>
    </row>
    <row r="21" customFormat="false" ht="11.25" hidden="false" customHeight="false" outlineLevel="0" collapsed="false">
      <c r="A21" s="243" t="s">
        <v>294</v>
      </c>
      <c r="B21" s="240"/>
      <c r="C21" s="279" t="n">
        <v>1</v>
      </c>
      <c r="D21" s="242"/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80"/>
    </row>
    <row r="22" customFormat="false" ht="11.25" hidden="false" customHeight="false" outlineLevel="0" collapsed="false">
      <c r="A22" s="243" t="s">
        <v>295</v>
      </c>
      <c r="B22" s="240"/>
      <c r="C22" s="281"/>
      <c r="D22" s="282" t="n">
        <f aca="false">0.0228+0.0347+0.0085+0.0126</f>
        <v>0.0786</v>
      </c>
      <c r="E22" s="240"/>
      <c r="F22" s="240"/>
      <c r="G22" s="240"/>
      <c r="H22" s="242"/>
      <c r="I22" s="242"/>
      <c r="J22" s="242"/>
      <c r="K22" s="242"/>
      <c r="L22" s="242"/>
      <c r="M22" s="242"/>
      <c r="N22" s="242"/>
      <c r="O22" s="242"/>
      <c r="P22" s="242"/>
      <c r="Q22" s="242"/>
      <c r="R22" s="242"/>
      <c r="S22" s="242"/>
      <c r="T22" s="242"/>
      <c r="U22" s="242"/>
      <c r="V22" s="242"/>
      <c r="W22" s="242"/>
      <c r="X22" s="242"/>
    </row>
    <row r="23" customFormat="false" ht="11.25" hidden="false" customHeight="false" outlineLevel="0" collapsed="false">
      <c r="A23" s="243" t="s">
        <v>296</v>
      </c>
      <c r="B23" s="240"/>
      <c r="C23" s="283"/>
      <c r="D23" s="242"/>
      <c r="E23" s="240"/>
      <c r="F23" s="240"/>
      <c r="G23" s="240"/>
      <c r="H23" s="242"/>
      <c r="I23" s="242"/>
      <c r="J23" s="242"/>
      <c r="K23" s="242"/>
      <c r="L23" s="242"/>
      <c r="M23" s="242"/>
      <c r="N23" s="242"/>
      <c r="O23" s="242"/>
      <c r="P23" s="242"/>
      <c r="Q23" s="242"/>
      <c r="R23" s="242"/>
      <c r="S23" s="242"/>
      <c r="T23" s="242"/>
      <c r="U23" s="242"/>
      <c r="V23" s="242"/>
      <c r="W23" s="242"/>
      <c r="X23" s="242"/>
    </row>
    <row r="24" customFormat="false" ht="11.25" hidden="false" customHeight="false" outlineLevel="0" collapsed="false">
      <c r="A24" s="243" t="s">
        <v>297</v>
      </c>
      <c r="B24" s="240"/>
      <c r="C24" s="255" t="n">
        <v>0.995</v>
      </c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84"/>
    </row>
    <row r="25" customFormat="false" ht="11.25" hidden="false" customHeight="false" outlineLevel="0" collapsed="false">
      <c r="A25" s="240"/>
      <c r="B25" s="240"/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242"/>
      <c r="X25" s="284"/>
    </row>
    <row r="26" customFormat="false" ht="11.25" hidden="false" customHeight="false" outlineLevel="0" collapsed="false">
      <c r="A26" s="243" t="s">
        <v>298</v>
      </c>
      <c r="B26" s="285"/>
      <c r="C26" s="286"/>
      <c r="D26" s="287" t="n">
        <f aca="false">+revenues!C56</f>
        <v>500</v>
      </c>
      <c r="E26" s="287" t="n">
        <f aca="false">+revenues!D56</f>
        <v>500</v>
      </c>
      <c r="F26" s="287" t="n">
        <f aca="false">+revenues!E56</f>
        <v>500</v>
      </c>
      <c r="G26" s="287" t="n">
        <f aca="false">+revenues!F56</f>
        <v>500</v>
      </c>
      <c r="H26" s="287" t="n">
        <f aca="false">+revenues!G56</f>
        <v>500</v>
      </c>
      <c r="I26" s="287" t="n">
        <f aca="false">+revenues!H56</f>
        <v>500</v>
      </c>
      <c r="J26" s="287" t="n">
        <f aca="false">+revenues!I56</f>
        <v>500</v>
      </c>
      <c r="K26" s="287" t="n">
        <f aca="false">+revenues!J56</f>
        <v>500</v>
      </c>
      <c r="L26" s="287" t="n">
        <f aca="false">+revenues!K56</f>
        <v>500</v>
      </c>
      <c r="M26" s="287" t="n">
        <f aca="false">+revenues!L56</f>
        <v>500</v>
      </c>
      <c r="N26" s="287" t="n">
        <f aca="false">+revenues!M56</f>
        <v>500</v>
      </c>
      <c r="O26" s="287" t="n">
        <f aca="false">+revenues!N56</f>
        <v>500</v>
      </c>
      <c r="P26" s="287" t="n">
        <f aca="false">+revenues!O56</f>
        <v>500</v>
      </c>
      <c r="Q26" s="287" t="n">
        <f aca="false">+revenues!P56</f>
        <v>500</v>
      </c>
      <c r="R26" s="287" t="n">
        <f aca="false">+revenues!Q56</f>
        <v>500</v>
      </c>
      <c r="S26" s="287" t="n">
        <f aca="false">+revenues!R56</f>
        <v>500</v>
      </c>
      <c r="T26" s="287" t="n">
        <f aca="false">+revenues!S56</f>
        <v>500</v>
      </c>
      <c r="U26" s="287" t="n">
        <f aca="false">+revenues!T56</f>
        <v>500</v>
      </c>
      <c r="V26" s="287" t="n">
        <f aca="false">+revenues!U56</f>
        <v>500</v>
      </c>
      <c r="W26" s="287" t="n">
        <f aca="false">+revenues!V56</f>
        <v>500</v>
      </c>
      <c r="X26" s="284"/>
    </row>
    <row r="27" customFormat="false" ht="11.25" hidden="false" customHeight="false" outlineLevel="0" collapsed="false">
      <c r="A27" s="243" t="s">
        <v>299</v>
      </c>
      <c r="B27" s="240"/>
      <c r="C27" s="242"/>
      <c r="D27" s="288" t="n">
        <f aca="false">IF(inputs!$B$33="cos",cos!D29,IF(inputs!$B$33="k",+Contracts!B61,0))</f>
        <v>0.235835365161612</v>
      </c>
      <c r="E27" s="288" t="n">
        <f aca="false">IF(inputs!$B$33="cos",cos!E29,IF(inputs!$B$33="k",+Contracts!C61,0))</f>
        <v>0.229195362037207</v>
      </c>
      <c r="F27" s="288" t="n">
        <f aca="false">IF(inputs!$B$33="cos",cos!F29,IF(inputs!$B$33="k",+Contracts!D61,0))</f>
        <v>0.220898837042854</v>
      </c>
      <c r="G27" s="288" t="n">
        <f aca="false">IF(inputs!$B$33="cos",cos!G29,IF(inputs!$B$33="k",+Contracts!E61,0))</f>
        <v>0.21309958632966</v>
      </c>
      <c r="H27" s="288" t="n">
        <f aca="false">IF(inputs!$B$33="cos",cos!H29,IF(inputs!$B$33="k",+Contracts!F61,0))</f>
        <v>0.205754087460485</v>
      </c>
      <c r="I27" s="288" t="n">
        <f aca="false">IF(inputs!$B$33="cos",cos!I29,IF(inputs!$B$33="k",+Contracts!G61,0))</f>
        <v>0.198824381180552</v>
      </c>
      <c r="J27" s="288" t="n">
        <f aca="false">IF(inputs!$B$33="cos",cos!J29,IF(inputs!$B$33="k",+Contracts!H61,0))</f>
        <v>0.192106350743938</v>
      </c>
      <c r="K27" s="288" t="n">
        <f aca="false">IF(inputs!$B$33="cos",cos!K29,IF(inputs!$B$33="k",+Contracts!I61,0))</f>
        <v>0.185418062234195</v>
      </c>
      <c r="L27" s="288" t="n">
        <f aca="false">IF(inputs!$B$33="cos",cos!L29,IF(inputs!$B$33="k",+Contracts!J61,0))</f>
        <v>0.17875486850955</v>
      </c>
      <c r="M27" s="288" t="n">
        <f aca="false">IF(inputs!$B$33="cos",cos!M29,IF(inputs!$B$33="k",+Contracts!K61,0))</f>
        <v>0.172128767394703</v>
      </c>
      <c r="N27" s="288" t="n">
        <f aca="false">IF(inputs!$B$33="cos",cos!N29,IF(inputs!$B$33="k",+Contracts!L61,0))</f>
        <v>0.165529626686801</v>
      </c>
      <c r="O27" s="289" t="n">
        <f aca="false">IF(inputs!$B$33="cos",cos!O29,IF(inputs!$B$33="k",+Contracts!M61,0))</f>
        <v>0.1589695001792</v>
      </c>
      <c r="P27" s="289" t="n">
        <f aca="false">IF(inputs!$B$33="cos",cos!P29,IF(inputs!$B$33="k",+Contracts!N61,0))</f>
        <v>0.152438313316761</v>
      </c>
      <c r="Q27" s="288" t="n">
        <f aca="false">IF(inputs!$B$33="cos",cos!Q29,IF(inputs!$B$33="k",+Contracts!O61,0))</f>
        <v>0.145948179269986</v>
      </c>
      <c r="R27" s="289" t="n">
        <f aca="false">IF(inputs!$B$33="cos",cos!R29,IF(inputs!$B$33="k",+Contracts!P61,0))</f>
        <v>0.141128746918065</v>
      </c>
      <c r="S27" s="288" t="n">
        <f aca="false">IF(inputs!$B$33="cos",cos!S29,IF(inputs!$B$33="k",+Contracts!Q61,0))</f>
        <v>0.137981113625554</v>
      </c>
      <c r="T27" s="288" t="n">
        <f aca="false">IF(inputs!$B$33="cos",cos!T29,IF(inputs!$B$33="k",+Contracts!R61,0))</f>
        <v>0.134872286801661</v>
      </c>
      <c r="U27" s="288" t="n">
        <f aca="false">IF(inputs!$B$33="cos",cos!U29,IF(inputs!$B$33="k",+Contracts!S61,0))</f>
        <v>0.131803430640444</v>
      </c>
      <c r="V27" s="288" t="n">
        <f aca="false">IF(inputs!$B$33="cos",cos!V29,IF(inputs!$B$33="k",+Contracts!T61,0))</f>
        <v>0.128775744261784</v>
      </c>
      <c r="W27" s="288" t="n">
        <f aca="false">IF(inputs!$B$33="cos",cos!W29,IF(inputs!$B$33="k",+Contracts!U61,0))</f>
        <v>0.125790462759157</v>
      </c>
      <c r="X27" s="284"/>
    </row>
    <row r="28" customFormat="false" ht="11.25" hidden="false" customHeight="false" outlineLevel="0" collapsed="false">
      <c r="A28" s="243" t="s">
        <v>300</v>
      </c>
      <c r="B28" s="240"/>
      <c r="C28" s="242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4"/>
    </row>
    <row r="29" customFormat="false" ht="11.25" hidden="false" customHeight="false" outlineLevel="0" collapsed="false">
      <c r="A29" s="240" t="s">
        <v>301</v>
      </c>
      <c r="B29" s="240"/>
      <c r="C29" s="242"/>
      <c r="D29" s="290" t="n">
        <v>1</v>
      </c>
      <c r="E29" s="290" t="n">
        <f aca="false">+D29</f>
        <v>1</v>
      </c>
      <c r="F29" s="290" t="n">
        <f aca="false">+E29</f>
        <v>1</v>
      </c>
      <c r="G29" s="290" t="n">
        <f aca="false">+F29</f>
        <v>1</v>
      </c>
      <c r="H29" s="290" t="n">
        <f aca="false">+G29</f>
        <v>1</v>
      </c>
      <c r="I29" s="290" t="n">
        <f aca="false">+H29</f>
        <v>1</v>
      </c>
      <c r="J29" s="290" t="n">
        <f aca="false">+I29</f>
        <v>1</v>
      </c>
      <c r="K29" s="290" t="n">
        <f aca="false">+J29</f>
        <v>1</v>
      </c>
      <c r="L29" s="290" t="n">
        <f aca="false">+K29</f>
        <v>1</v>
      </c>
      <c r="M29" s="290" t="n">
        <f aca="false">+L29</f>
        <v>1</v>
      </c>
      <c r="N29" s="290" t="n">
        <v>1</v>
      </c>
      <c r="O29" s="290" t="n">
        <f aca="false">+N29</f>
        <v>1</v>
      </c>
      <c r="P29" s="290" t="n">
        <f aca="false">+O29</f>
        <v>1</v>
      </c>
      <c r="Q29" s="290" t="n">
        <f aca="false">+P29</f>
        <v>1</v>
      </c>
      <c r="R29" s="290" t="n">
        <f aca="false">+Q29</f>
        <v>1</v>
      </c>
      <c r="S29" s="290" t="n">
        <f aca="false">+R29</f>
        <v>1</v>
      </c>
      <c r="T29" s="290" t="n">
        <f aca="false">+S29</f>
        <v>1</v>
      </c>
      <c r="U29" s="290" t="n">
        <f aca="false">+T29</f>
        <v>1</v>
      </c>
      <c r="V29" s="290" t="n">
        <f aca="false">+U29</f>
        <v>1</v>
      </c>
      <c r="W29" s="290" t="n">
        <f aca="false">+V29</f>
        <v>1</v>
      </c>
      <c r="X29" s="284"/>
    </row>
    <row r="30" customFormat="false" ht="11.25" hidden="false" customHeight="false" outlineLevel="0" collapsed="false">
      <c r="A30" s="243" t="s">
        <v>302</v>
      </c>
      <c r="B30" s="240"/>
      <c r="C30" s="242"/>
      <c r="D30" s="284" t="n">
        <f aca="false">IF($C$7-D6&gt;-1,+revenues!C58,0)</f>
        <v>51709.1896972345</v>
      </c>
      <c r="E30" s="284" t="n">
        <f aca="false">IF($C$7-E6&gt;-1,+revenues!D58,0)</f>
        <v>50356.1071879673</v>
      </c>
      <c r="F30" s="284" t="n">
        <f aca="false">IF($C$7-F6&gt;-1,+revenues!E58,0)</f>
        <v>48841.9913764978</v>
      </c>
      <c r="G30" s="284" t="n">
        <f aca="false">IF($C$7-G6&gt;-1,+revenues!F58,0)</f>
        <v>47418.6281213399</v>
      </c>
      <c r="H30" s="284" t="n">
        <f aca="false">IF($C$7-H6&gt;-1,+revenues!G58,0)</f>
        <v>46204.3158779283</v>
      </c>
      <c r="I30" s="284" t="n">
        <f aca="false">IF($C$7-I6&gt;-1,+revenues!H58,0)</f>
        <v>44813.4031816277</v>
      </c>
      <c r="J30" s="284" t="n">
        <f aca="false">IF($C$7-J6&gt;-1,+revenues!I58,0)</f>
        <v>43587.3626269455</v>
      </c>
      <c r="K30" s="284" t="n">
        <f aca="false">IF($C$7-K6&gt;-1,+revenues!J58,0)</f>
        <v>42366.7499739175</v>
      </c>
      <c r="L30" s="284" t="n">
        <f aca="false">IF($C$7-L6&gt;-1,+revenues!K58,0)</f>
        <v>41263.4588099072</v>
      </c>
      <c r="M30" s="284" t="n">
        <f aca="false">IF($C$7-M6&gt;-1,+revenues!L58,0)</f>
        <v>39941.4536657103</v>
      </c>
      <c r="N30" s="284" t="n">
        <f aca="false">IF($C$7-N6&gt;-1,+revenues!M58,0)</f>
        <v>38737.1104865181</v>
      </c>
      <c r="O30" s="284" t="n">
        <f aca="false">IF($C$7-O6&gt;-1,+revenues!N58,0)</f>
        <v>37539.8873988809</v>
      </c>
      <c r="P30" s="284" t="n">
        <f aca="false">IF($C$7-P6&gt;-1,+revenues!O58,0)</f>
        <v>36447.5292096268</v>
      </c>
      <c r="Q30" s="284" t="n">
        <f aca="false">IF($C$7-Q6&gt;-1,+revenues!P58,0)</f>
        <v>35163.4963329494</v>
      </c>
      <c r="R30" s="284" t="n">
        <f aca="false">IF($C$7-R6&gt;-1,+revenues!Q58,0)</f>
        <v>34283.9499287238</v>
      </c>
      <c r="S30" s="284" t="n">
        <f aca="false">IF($C$7-S6&gt;-1,+revenues!R58,0)</f>
        <v>33709.5068528406</v>
      </c>
      <c r="T30" s="284" t="n">
        <f aca="false">IF($C$7-T6&gt;-1,+revenues!S58,0)</f>
        <v>33142.1459574801</v>
      </c>
      <c r="U30" s="284" t="n">
        <f aca="false">IF($C$7-U6&gt;-1,+revenues!T58,0)</f>
        <v>32582.079708058</v>
      </c>
      <c r="V30" s="284" t="n">
        <f aca="false">IF($C$7-V6&gt;-1,+revenues!U58,0)</f>
        <v>32029.5269439525</v>
      </c>
      <c r="W30" s="284" t="n">
        <f aca="false">IF($C$7-W6&gt;-1,+revenues!V58,0)</f>
        <v>31484.7130697231</v>
      </c>
      <c r="X30" s="284" t="n">
        <f aca="false">SUM(D30:W30)</f>
        <v>801622.606407829</v>
      </c>
    </row>
    <row r="31" customFormat="false" ht="11.25" hidden="false" customHeight="false" outlineLevel="0" collapsed="false">
      <c r="A31" s="240"/>
      <c r="B31" s="240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84"/>
    </row>
    <row r="32" customFormat="false" ht="11.25" hidden="false" customHeight="false" outlineLevel="0" collapsed="false">
      <c r="A32" s="243" t="s">
        <v>303</v>
      </c>
      <c r="B32" s="240"/>
      <c r="C32" s="242"/>
      <c r="D32" s="291" t="n">
        <f aca="false">IF(AND($C$7-D6&gt;-1,+inputs!B$17="n"),+revenues!C59,IF(AND($C$7-D6&gt;-1,inputs!B$17="y"),+D35,0))</f>
        <v>0</v>
      </c>
      <c r="E32" s="291" t="n">
        <f aca="false">IF(AND($C$7-E6&gt;-1,+inputs!C$17="n"),+revenues!D59,IF(AND($C$7-E6&gt;-1,inputs!C$17="y"),+E35,0))</f>
        <v>0</v>
      </c>
      <c r="F32" s="291" t="n">
        <f aca="false">IF(AND($C$7-F6&gt;-1,+inputs!D$17="n"),+revenues!E59,IF(AND($C$7-F6&gt;-1,inputs!D$17="y"),+F35,0))</f>
        <v>0</v>
      </c>
      <c r="G32" s="291" t="n">
        <f aca="false">IF(AND($C$7-G6&gt;-1,+inputs!E$17="n"),+revenues!F59,IF(AND($C$7-G6&gt;-1,inputs!E$17="y"),+G35,0))</f>
        <v>0</v>
      </c>
      <c r="H32" s="291" t="n">
        <f aca="false">IF(AND($C$7-H6&gt;-1,+inputs!$F$17="n"),+revenues!G59,IF(AND($C$7-H6&gt;-1,inputs!$F$17="y"),+H35,0))</f>
        <v>0</v>
      </c>
      <c r="I32" s="291" t="n">
        <f aca="false">IF(AND($C$7-I6&gt;-1,+inputs!$F$17="n"),+revenues!H59,IF(AND($C$7-I6&gt;-1,inputs!$F$17="y"),+I35,0))</f>
        <v>0</v>
      </c>
      <c r="J32" s="291" t="n">
        <f aca="false">IF(AND($C$7-J6&gt;-1,+inputs!$F$17="n"),+revenues!I59,IF(AND($C$7-J6&gt;-1,inputs!$F$17="y"),+J35,0))</f>
        <v>0</v>
      </c>
      <c r="K32" s="291" t="n">
        <f aca="false">IF(AND($C$7-K6&gt;-1,+inputs!$F$17="n"),+revenues!J59,IF(AND($C$7-K6&gt;-1,inputs!$F$17="y"),+K35,0))</f>
        <v>0</v>
      </c>
      <c r="L32" s="291" t="n">
        <f aca="false">IF(AND($C$7-L6&gt;-1,+inputs!$F$17="n"),+revenues!K59,IF(AND($C$7-L6&gt;-1,inputs!$F$17="y"),+L35,0))</f>
        <v>0</v>
      </c>
      <c r="M32" s="291" t="n">
        <f aca="false">IF(AND($C$7-M6&gt;-1,+inputs!$F$17="n"),+revenues!L59,IF(AND($C$7-M6&gt;-1,inputs!$F$17="y"),+M35,0))</f>
        <v>0</v>
      </c>
      <c r="N32" s="291" t="n">
        <f aca="false">IF(AND($C$7-N6&gt;-1,+inputs!$F$17="n"),+revenues!M59,IF(AND($C$7-N6&gt;-1,inputs!$F$17="y"),+N35,0))</f>
        <v>0</v>
      </c>
      <c r="O32" s="291" t="n">
        <f aca="false">IF(AND($C$7-O6&gt;-1,+inputs!$F$17="n"),+revenues!N59,IF(AND($C$7-O6&gt;-1,inputs!$F$17="y"),+O35,0))</f>
        <v>0</v>
      </c>
      <c r="P32" s="291" t="n">
        <f aca="false">IF(AND($C$7-P6&gt;-1,+inputs!$F$17="n"),+revenues!O59,IF(AND($C$7-P6&gt;-1,inputs!$F$17="y"),+P35,0))</f>
        <v>0</v>
      </c>
      <c r="Q32" s="291" t="n">
        <f aca="false">IF(AND($C$7-Q6&gt;-1,+inputs!$F$17="n"),+revenues!P59,IF(AND($C$7-Q6&gt;-1,inputs!$F$17="y"),+Q35,0))</f>
        <v>0</v>
      </c>
      <c r="R32" s="291" t="n">
        <f aca="false">IF(AND($C$7-R6&gt;-1,+inputs!$F$17="n"),+revenues!Q59,IF(AND($C$7-R6&gt;-1,inputs!$F$17="y"),+R35,0))</f>
        <v>0</v>
      </c>
      <c r="S32" s="291" t="n">
        <f aca="false">IF(AND($C$7-S6&gt;-1,+inputs!$F$17="n"),+revenues!R59,IF(AND($C$7-S6&gt;-1,inputs!$F$17="y"),+S35,0))</f>
        <v>0</v>
      </c>
      <c r="T32" s="291" t="n">
        <f aca="false">IF(AND($C$7-T6&gt;-1,+inputs!$F$17="n"),+revenues!S59,IF(AND($C$7-T6&gt;-1,inputs!$F$17="y"),+T35,0))</f>
        <v>0</v>
      </c>
      <c r="U32" s="291" t="n">
        <f aca="false">IF(AND($C$7-U6&gt;-1,+inputs!$F$17="n"),+revenues!T59,IF(AND($C$7-U6&gt;-1,inputs!$F$17="y"),+U35,0))</f>
        <v>0</v>
      </c>
      <c r="V32" s="291" t="n">
        <f aca="false">IF(AND($C$7-V6&gt;-1,+inputs!$F$17="n"),+revenues!U59,IF(AND($C$7-V6&gt;-1,inputs!$F$17="y"),+V35,0))</f>
        <v>0</v>
      </c>
      <c r="W32" s="291" t="n">
        <f aca="false">IF(AND($C$7-W6&gt;-1,+inputs!$F$17="n"),+revenues!V59,IF(AND($C$7-W6&gt;-1,inputs!$F$17="y"),+W35,0))</f>
        <v>0</v>
      </c>
      <c r="X32" s="284"/>
    </row>
    <row r="33" customFormat="false" ht="11.25" hidden="false" customHeight="false" outlineLevel="0" collapsed="false">
      <c r="A33" s="243" t="s">
        <v>304</v>
      </c>
      <c r="B33" s="240"/>
      <c r="C33" s="242"/>
      <c r="D33" s="292" t="n">
        <f aca="false">D32*D36*365</f>
        <v>0</v>
      </c>
      <c r="E33" s="292" t="n">
        <f aca="false">E32*E36*365</f>
        <v>0</v>
      </c>
      <c r="F33" s="292" t="n">
        <f aca="false">F32*F36*365</f>
        <v>0</v>
      </c>
      <c r="G33" s="292" t="n">
        <f aca="false">G32*G36*365</f>
        <v>0</v>
      </c>
      <c r="H33" s="292" t="n">
        <f aca="false">H32*H36*365</f>
        <v>0</v>
      </c>
      <c r="I33" s="292" t="n">
        <f aca="false">I32*I36*365</f>
        <v>0</v>
      </c>
      <c r="J33" s="292" t="n">
        <f aca="false">J32*J36*365</f>
        <v>0</v>
      </c>
      <c r="K33" s="292" t="n">
        <f aca="false">K32*K36*365</f>
        <v>0</v>
      </c>
      <c r="L33" s="292" t="n">
        <f aca="false">L32*L36*365</f>
        <v>0</v>
      </c>
      <c r="M33" s="292" t="n">
        <f aca="false">M32*M36*365</f>
        <v>0</v>
      </c>
      <c r="N33" s="292" t="n">
        <f aca="false">N32*N36*365</f>
        <v>0</v>
      </c>
      <c r="O33" s="292" t="n">
        <f aca="false">O32*O36*365</f>
        <v>0</v>
      </c>
      <c r="P33" s="292" t="n">
        <f aca="false">P32*P36*365</f>
        <v>0</v>
      </c>
      <c r="Q33" s="292" t="n">
        <f aca="false">Q32*Q36*365</f>
        <v>0</v>
      </c>
      <c r="R33" s="292" t="n">
        <f aca="false">R32*R36*365</f>
        <v>0</v>
      </c>
      <c r="S33" s="292" t="n">
        <f aca="false">S32*S36*365</f>
        <v>0</v>
      </c>
      <c r="T33" s="292" t="n">
        <f aca="false">T32*T36*365</f>
        <v>0</v>
      </c>
      <c r="U33" s="292" t="n">
        <f aca="false">U32*U36*365</f>
        <v>0</v>
      </c>
      <c r="V33" s="292" t="n">
        <f aca="false">V32*V36*365</f>
        <v>0</v>
      </c>
      <c r="W33" s="292" t="n">
        <f aca="false">W32*W36*365</f>
        <v>0</v>
      </c>
      <c r="X33" s="284" t="n">
        <f aca="false">SUM(D33:W33)</f>
        <v>0</v>
      </c>
    </row>
    <row r="34" customFormat="false" ht="11.25" hidden="false" customHeight="false" outlineLevel="0" collapsed="false">
      <c r="A34" s="240"/>
      <c r="B34" s="240"/>
      <c r="C34" s="242"/>
      <c r="D34" s="240"/>
      <c r="E34" s="242"/>
      <c r="F34" s="242"/>
      <c r="G34" s="242"/>
      <c r="H34" s="242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84"/>
    </row>
    <row r="35" customFormat="false" ht="11.25" hidden="false" customHeight="false" outlineLevel="0" collapsed="false">
      <c r="A35" s="243" t="s">
        <v>305</v>
      </c>
      <c r="B35" s="240"/>
      <c r="C35" s="242"/>
      <c r="D35" s="293" t="n">
        <f aca="false">+assumptions!C38+assumptions!C37</f>
        <v>0</v>
      </c>
      <c r="E35" s="293" t="n">
        <f aca="false">IF($C$7-E6&gt;-1,+assumptions!D38+assumptions!D37,0)</f>
        <v>0</v>
      </c>
      <c r="F35" s="293" t="n">
        <f aca="false">IF($C$7-F6&gt;-1,+assumptions!E38+assumptions!E37,0)</f>
        <v>0</v>
      </c>
      <c r="G35" s="293" t="n">
        <f aca="false">IF($C$7-G6&gt;-1,+assumptions!F38+assumptions!F37,0)</f>
        <v>0</v>
      </c>
      <c r="H35" s="293" t="n">
        <f aca="false">IF($C$7-H6&gt;-1,+assumptions!G38+assumptions!G37,0)</f>
        <v>0</v>
      </c>
      <c r="I35" s="293" t="n">
        <f aca="false">IF($C$7-I6&gt;-1,+assumptions!H38+assumptions!H37,0)</f>
        <v>0</v>
      </c>
      <c r="J35" s="293" t="n">
        <f aca="false">IF($C$7-J6&gt;-1,+assumptions!I38+assumptions!I37,0)</f>
        <v>0</v>
      </c>
      <c r="K35" s="293" t="n">
        <f aca="false">IF($C$7-K6&gt;-1,+assumptions!J38+assumptions!J37,0)</f>
        <v>0</v>
      </c>
      <c r="L35" s="293" t="n">
        <f aca="false">IF($C$7-L6&gt;-1,+assumptions!K38+assumptions!K37,0)</f>
        <v>0</v>
      </c>
      <c r="M35" s="293" t="n">
        <f aca="false">IF($C$7-M6&gt;-1,+assumptions!L38+assumptions!L37,0)</f>
        <v>0</v>
      </c>
      <c r="N35" s="293" t="n">
        <f aca="false">IF($C$7-N6&gt;-1,+assumptions!M38+assumptions!M37,0)</f>
        <v>0</v>
      </c>
      <c r="O35" s="293" t="n">
        <f aca="false">IF($C$7-O6&gt;-1,+assumptions!N38+assumptions!N37,0)</f>
        <v>0</v>
      </c>
      <c r="P35" s="293" t="n">
        <f aca="false">IF($C$7-P6&gt;-1,+assumptions!O38+assumptions!O37,0)</f>
        <v>0</v>
      </c>
      <c r="Q35" s="293" t="n">
        <f aca="false">IF($C$7-Q6&gt;-1,+assumptions!P38+assumptions!P37,0)</f>
        <v>0</v>
      </c>
      <c r="R35" s="293" t="n">
        <f aca="false">IF($C$7-R6&gt;-1,+assumptions!Q38+assumptions!Q37,0)</f>
        <v>0</v>
      </c>
      <c r="S35" s="293" t="n">
        <f aca="false">IF($C$7-S6&gt;-1,+assumptions!R38+assumptions!R37,0)</f>
        <v>0</v>
      </c>
      <c r="T35" s="293" t="n">
        <f aca="false">IF($C$7-T6&gt;-1,+assumptions!S38+assumptions!S37,0)</f>
        <v>0</v>
      </c>
      <c r="U35" s="293" t="n">
        <f aca="false">IF($C$7-U6&gt;-1,+assumptions!T38+assumptions!T37,0)</f>
        <v>0</v>
      </c>
      <c r="V35" s="293" t="n">
        <f aca="false">IF($C$7-V6&gt;-1,+assumptions!U38+assumptions!U37,0)</f>
        <v>0</v>
      </c>
      <c r="W35" s="293" t="n">
        <f aca="false">IF($C$7-W6&gt;-1,+assumptions!V38+assumptions!V37,0)</f>
        <v>0</v>
      </c>
      <c r="X35" s="284"/>
    </row>
    <row r="36" customFormat="false" ht="11.25" hidden="false" customHeight="false" outlineLevel="0" collapsed="false">
      <c r="A36" s="243" t="s">
        <v>145</v>
      </c>
      <c r="B36" s="294" t="n">
        <f aca="false">+assumptions!B27</f>
        <v>1.03</v>
      </c>
      <c r="C36" s="242"/>
      <c r="D36" s="295" t="n">
        <f aca="false" t="array" ref="D36:W36">TRANSPOSE(forwcurv!I11:I34)</f>
        <v>2.91443312210241</v>
      </c>
      <c r="E36" s="296" t="n">
        <v>2.97664454568712</v>
      </c>
      <c r="F36" s="296" t="n">
        <v>3.04113151850403</v>
      </c>
      <c r="G36" s="296" t="n">
        <v>2.69640344028852</v>
      </c>
      <c r="H36" s="296" t="n">
        <v>2.9781917116109</v>
      </c>
      <c r="I36" s="296" t="n">
        <v>3.48467203526386</v>
      </c>
      <c r="J36" s="296" t="n">
        <v>3.43222530284295</v>
      </c>
      <c r="K36" s="296" t="n">
        <v>3.12588305820205</v>
      </c>
      <c r="L36" s="296" t="n">
        <v>3.35031902573249</v>
      </c>
      <c r="M36" s="296" t="n">
        <v>4.05701285308471</v>
      </c>
      <c r="N36" s="296" t="n">
        <v>3.89474918381681</v>
      </c>
      <c r="O36" s="296" t="n">
        <v>3.41961858585167</v>
      </c>
      <c r="P36" s="296" t="n">
        <v>3.83845882059172</v>
      </c>
      <c r="Q36" s="296" t="n">
        <v>3.92662826751271</v>
      </c>
      <c r="R36" s="296" t="n">
        <v>3.72851262648367</v>
      </c>
      <c r="S36" s="296" t="n">
        <v>4.7222420014505</v>
      </c>
      <c r="T36" s="296" t="n">
        <v>3.74470824221421</v>
      </c>
      <c r="U36" s="296" t="n">
        <v>4.20873989983017</v>
      </c>
      <c r="V36" s="296" t="n">
        <v>4.88454543738673</v>
      </c>
      <c r="W36" s="296" t="n">
        <v>4.33378260297282</v>
      </c>
      <c r="X36" s="284"/>
    </row>
    <row r="37" customFormat="false" ht="11.25" hidden="false" customHeight="false" outlineLevel="0" collapsed="false">
      <c r="A37" s="240" t="s">
        <v>306</v>
      </c>
      <c r="B37" s="297"/>
      <c r="C37" s="242"/>
      <c r="D37" s="292" t="n">
        <f aca="false">(D35*D36*365)</f>
        <v>0</v>
      </c>
      <c r="E37" s="292" t="n">
        <f aca="false">(E35*E36*365)</f>
        <v>0</v>
      </c>
      <c r="F37" s="292" t="n">
        <f aca="false">(F35*F36*365)</f>
        <v>0</v>
      </c>
      <c r="G37" s="292" t="n">
        <f aca="false">(G35*G36*365)</f>
        <v>0</v>
      </c>
      <c r="H37" s="292" t="n">
        <f aca="false">(H35*H36*365)</f>
        <v>0</v>
      </c>
      <c r="I37" s="292" t="n">
        <f aca="false">(I35*I36*365)</f>
        <v>0</v>
      </c>
      <c r="J37" s="292" t="n">
        <f aca="false">(J35*J36*365)</f>
        <v>0</v>
      </c>
      <c r="K37" s="292" t="n">
        <f aca="false">(K35*K36*365)</f>
        <v>0</v>
      </c>
      <c r="L37" s="292" t="n">
        <f aca="false">(L35*L36*365)</f>
        <v>0</v>
      </c>
      <c r="M37" s="292" t="n">
        <f aca="false">(M35*M36*365)</f>
        <v>0</v>
      </c>
      <c r="N37" s="292" t="n">
        <f aca="false">(N35*N36*365)</f>
        <v>0</v>
      </c>
      <c r="O37" s="292" t="n">
        <f aca="false">(O35*O36*365)</f>
        <v>0</v>
      </c>
      <c r="P37" s="292" t="n">
        <f aca="false">(P35*P36*365)</f>
        <v>0</v>
      </c>
      <c r="Q37" s="292" t="n">
        <f aca="false">(Q35*Q36*365)</f>
        <v>0</v>
      </c>
      <c r="R37" s="292" t="n">
        <f aca="false">(R35*R36*365)</f>
        <v>0</v>
      </c>
      <c r="S37" s="292" t="n">
        <f aca="false">(S35*S36*365)</f>
        <v>0</v>
      </c>
      <c r="T37" s="292" t="n">
        <f aca="false">(T35*T36*365)</f>
        <v>0</v>
      </c>
      <c r="U37" s="292" t="n">
        <f aca="false">(U35*U36*365)</f>
        <v>0</v>
      </c>
      <c r="V37" s="292" t="n">
        <f aca="false">(V35*V36*365)</f>
        <v>0</v>
      </c>
      <c r="W37" s="292" t="n">
        <f aca="false">(W35*W36*365)</f>
        <v>0</v>
      </c>
      <c r="X37" s="284" t="n">
        <f aca="false">SUM(D37:W37)</f>
        <v>0</v>
      </c>
    </row>
    <row r="38" customFormat="false" ht="11.25" hidden="false" customHeight="false" outlineLevel="0" collapsed="false">
      <c r="A38" s="240"/>
      <c r="B38" s="297"/>
      <c r="C38" s="298"/>
      <c r="D38" s="299"/>
      <c r="E38" s="299"/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84"/>
    </row>
    <row r="39" customFormat="false" ht="11.25" hidden="false" customHeight="false" outlineLevel="0" collapsed="false">
      <c r="A39" s="243" t="s">
        <v>307</v>
      </c>
      <c r="B39" s="297"/>
      <c r="C39" s="298"/>
      <c r="D39" s="300" t="n">
        <v>0</v>
      </c>
      <c r="E39" s="301" t="n">
        <f aca="false">IF($C$7-E6&gt;-1,+D39,0)</f>
        <v>0</v>
      </c>
      <c r="F39" s="301" t="n">
        <f aca="false">IF($C$7-F6&gt;-1,+E39,0)</f>
        <v>0</v>
      </c>
      <c r="G39" s="301" t="n">
        <f aca="false">IF($C$7-G6&gt;-1,+F39,0)</f>
        <v>0</v>
      </c>
      <c r="H39" s="301" t="n">
        <f aca="false">IF($C$7-H6&gt;-1,+G39,0)</f>
        <v>0</v>
      </c>
      <c r="I39" s="301" t="n">
        <f aca="false">IF($C$7-I6&gt;-1,+H39,0)</f>
        <v>0</v>
      </c>
      <c r="J39" s="301" t="n">
        <f aca="false">IF($C$7-J6&gt;-1,+I39,0)</f>
        <v>0</v>
      </c>
      <c r="K39" s="301" t="n">
        <f aca="false">IF($C$7-K6&gt;-1,+J39,0)</f>
        <v>0</v>
      </c>
      <c r="L39" s="301" t="n">
        <f aca="false">IF($C$7-L6&gt;-1,+K39,0)</f>
        <v>0</v>
      </c>
      <c r="M39" s="301" t="n">
        <f aca="false">IF($C$7-M6&gt;-1,+L39,0)</f>
        <v>0</v>
      </c>
      <c r="N39" s="301" t="n">
        <f aca="false">IF($C$7-N6&gt;-1,+M39,0)</f>
        <v>0</v>
      </c>
      <c r="O39" s="301" t="n">
        <f aca="false">IF($C$7-O6&gt;-1,+N39,0)</f>
        <v>0</v>
      </c>
      <c r="P39" s="301" t="n">
        <f aca="false">IF($C$7-P6&gt;-1,+O39,0)</f>
        <v>0</v>
      </c>
      <c r="Q39" s="301" t="n">
        <f aca="false">IF($C$7-Q6&gt;-1,+P39,0)</f>
        <v>0</v>
      </c>
      <c r="R39" s="301" t="n">
        <f aca="false">IF($C$7-R6&gt;-1,+Q39,0)</f>
        <v>0</v>
      </c>
      <c r="S39" s="301" t="n">
        <f aca="false">IF($C$7-S6&gt;-1,+R39,0)</f>
        <v>0</v>
      </c>
      <c r="T39" s="301" t="n">
        <f aca="false">IF($C$7-T6&gt;-1,+S39,0)</f>
        <v>0</v>
      </c>
      <c r="U39" s="301" t="n">
        <f aca="false">IF($C$7-U6&gt;-1,+T39,0)</f>
        <v>0</v>
      </c>
      <c r="V39" s="301" t="n">
        <f aca="false">IF($C$7-V6&gt;-1,+U39,0)</f>
        <v>0</v>
      </c>
      <c r="W39" s="301" t="n">
        <f aca="false">IF($C$7-W6&gt;-1,+V39,0)</f>
        <v>0</v>
      </c>
      <c r="X39" s="284"/>
    </row>
    <row r="40" customFormat="false" ht="11.25" hidden="false" customHeight="false" outlineLevel="0" collapsed="false">
      <c r="A40" s="243" t="s">
        <v>308</v>
      </c>
      <c r="B40" s="297"/>
      <c r="C40" s="298"/>
      <c r="D40" s="302" t="n">
        <v>0.04</v>
      </c>
      <c r="E40" s="302" t="n">
        <f aca="false">+D40</f>
        <v>0.04</v>
      </c>
      <c r="F40" s="302" t="n">
        <f aca="false">+E40</f>
        <v>0.04</v>
      </c>
      <c r="G40" s="302" t="n">
        <f aca="false">+F40</f>
        <v>0.04</v>
      </c>
      <c r="H40" s="302" t="n">
        <f aca="false">+G40</f>
        <v>0.04</v>
      </c>
      <c r="I40" s="302" t="n">
        <f aca="false">+H40</f>
        <v>0.04</v>
      </c>
      <c r="J40" s="302" t="n">
        <f aca="false">+I40</f>
        <v>0.04</v>
      </c>
      <c r="K40" s="302" t="n">
        <f aca="false">+J40</f>
        <v>0.04</v>
      </c>
      <c r="L40" s="302" t="n">
        <f aca="false">+K40</f>
        <v>0.04</v>
      </c>
      <c r="M40" s="302" t="n">
        <f aca="false">+L40</f>
        <v>0.04</v>
      </c>
      <c r="N40" s="302" t="n">
        <f aca="false">+M40</f>
        <v>0.04</v>
      </c>
      <c r="O40" s="302" t="n">
        <f aca="false">+N40</f>
        <v>0.04</v>
      </c>
      <c r="P40" s="302" t="n">
        <f aca="false">+O40</f>
        <v>0.04</v>
      </c>
      <c r="Q40" s="302" t="n">
        <f aca="false">+P40</f>
        <v>0.04</v>
      </c>
      <c r="R40" s="302" t="n">
        <f aca="false">+Q40</f>
        <v>0.04</v>
      </c>
      <c r="S40" s="302" t="n">
        <f aca="false">+R40</f>
        <v>0.04</v>
      </c>
      <c r="T40" s="302" t="n">
        <f aca="false">+S40</f>
        <v>0.04</v>
      </c>
      <c r="U40" s="302" t="n">
        <f aca="false">+T40</f>
        <v>0.04</v>
      </c>
      <c r="V40" s="302" t="n">
        <f aca="false">+U40</f>
        <v>0.04</v>
      </c>
      <c r="W40" s="302" t="n">
        <f aca="false">+V40</f>
        <v>0.04</v>
      </c>
      <c r="X40" s="284"/>
    </row>
    <row r="41" customFormat="false" ht="11.25" hidden="false" customHeight="false" outlineLevel="0" collapsed="false">
      <c r="A41" s="240" t="s">
        <v>306</v>
      </c>
      <c r="B41" s="297"/>
      <c r="C41" s="298"/>
      <c r="D41" s="292" t="n">
        <f aca="false">+D39*D40*365</f>
        <v>0</v>
      </c>
      <c r="E41" s="292" t="n">
        <f aca="false">+E39*E40*365</f>
        <v>0</v>
      </c>
      <c r="F41" s="292" t="n">
        <f aca="false">+F39*F40*365</f>
        <v>0</v>
      </c>
      <c r="G41" s="292" t="n">
        <f aca="false">+G39*G40*365</f>
        <v>0</v>
      </c>
      <c r="H41" s="292" t="n">
        <f aca="false">+H39*H40*365</f>
        <v>0</v>
      </c>
      <c r="I41" s="292" t="n">
        <f aca="false">+I39*I40*365</f>
        <v>0</v>
      </c>
      <c r="J41" s="292" t="n">
        <f aca="false">+J39*J40*365</f>
        <v>0</v>
      </c>
      <c r="K41" s="292" t="n">
        <f aca="false">+K39*K40*365</f>
        <v>0</v>
      </c>
      <c r="L41" s="292" t="n">
        <f aca="false">+L39*L40*365</f>
        <v>0</v>
      </c>
      <c r="M41" s="292" t="n">
        <f aca="false">+M39*M40*365</f>
        <v>0</v>
      </c>
      <c r="N41" s="292" t="n">
        <f aca="false">+N39*N40*365</f>
        <v>0</v>
      </c>
      <c r="O41" s="292" t="n">
        <f aca="false">+O39*O40*365</f>
        <v>0</v>
      </c>
      <c r="P41" s="292" t="n">
        <f aca="false">+P39*P40*365</f>
        <v>0</v>
      </c>
      <c r="Q41" s="292" t="n">
        <f aca="false">+Q39*Q40*365</f>
        <v>0</v>
      </c>
      <c r="R41" s="292" t="n">
        <f aca="false">+R39*R40*365</f>
        <v>0</v>
      </c>
      <c r="S41" s="292" t="n">
        <f aca="false">+S39*S40*365</f>
        <v>0</v>
      </c>
      <c r="T41" s="292" t="n">
        <f aca="false">+T39*T40*365</f>
        <v>0</v>
      </c>
      <c r="U41" s="292" t="n">
        <f aca="false">+U39*U40*365</f>
        <v>0</v>
      </c>
      <c r="V41" s="292" t="n">
        <f aca="false">+V39*V40*365</f>
        <v>0</v>
      </c>
      <c r="W41" s="292" t="n">
        <f aca="false">+W39*W40*365</f>
        <v>0</v>
      </c>
      <c r="X41" s="284" t="n">
        <f aca="false">SUM(D41:W41)</f>
        <v>0</v>
      </c>
    </row>
    <row r="42" customFormat="false" ht="11.25" hidden="false" customHeight="false" outlineLevel="0" collapsed="false">
      <c r="A42" s="240"/>
      <c r="B42" s="297"/>
      <c r="C42" s="298"/>
      <c r="D42" s="299"/>
      <c r="E42" s="299"/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84"/>
    </row>
    <row r="43" customFormat="false" ht="11.25" hidden="false" customHeight="false" outlineLevel="0" collapsed="false">
      <c r="A43" s="243" t="s">
        <v>147</v>
      </c>
      <c r="B43" s="240"/>
      <c r="C43" s="242"/>
      <c r="D43" s="303"/>
      <c r="E43" s="303"/>
      <c r="F43" s="303"/>
      <c r="G43" s="303"/>
      <c r="H43" s="303"/>
      <c r="I43" s="303"/>
      <c r="J43" s="303"/>
      <c r="K43" s="303"/>
      <c r="L43" s="303"/>
      <c r="M43" s="303"/>
      <c r="N43" s="303"/>
      <c r="O43" s="303"/>
      <c r="P43" s="303"/>
      <c r="Q43" s="303"/>
      <c r="R43" s="303"/>
      <c r="S43" s="303"/>
      <c r="T43" s="303"/>
      <c r="U43" s="303"/>
      <c r="V43" s="303"/>
      <c r="W43" s="303"/>
      <c r="X43" s="284"/>
    </row>
    <row r="44" customFormat="false" ht="11.25" hidden="false" customHeight="false" outlineLevel="0" collapsed="false">
      <c r="A44" s="243" t="s">
        <v>309</v>
      </c>
      <c r="B44" s="240"/>
      <c r="C44" s="242"/>
      <c r="D44" s="303" t="n">
        <f aca="false">+assumptions!C43</f>
        <v>0</v>
      </c>
      <c r="E44" s="262" t="n">
        <f aca="false">IF($C$7-E6&gt;-1,D44,0)*$B$45</f>
        <v>0</v>
      </c>
      <c r="F44" s="262" t="n">
        <f aca="false">IF($C$7-F6&gt;-1,E44,0)*$B$45</f>
        <v>0</v>
      </c>
      <c r="G44" s="262" t="n">
        <f aca="false">IF($C$7-G6&gt;-1,F44,0)*$B$45</f>
        <v>0</v>
      </c>
      <c r="H44" s="262" t="n">
        <f aca="false">IF($C$7-H6&gt;-1,G44,0)*$B$45</f>
        <v>0</v>
      </c>
      <c r="I44" s="262" t="n">
        <f aca="false">IF($C$7-I6&gt;-1,H44,0)*$B$45</f>
        <v>0</v>
      </c>
      <c r="J44" s="262" t="n">
        <f aca="false">IF($C$7-J6&gt;-1,I44,0)*$B$45</f>
        <v>0</v>
      </c>
      <c r="K44" s="262" t="n">
        <f aca="false">IF($C$7-K6&gt;-1,J44,0)*$B$45</f>
        <v>0</v>
      </c>
      <c r="L44" s="262" t="n">
        <f aca="false">IF($C$7-L6&gt;-1,K44,0)*$B$45</f>
        <v>0</v>
      </c>
      <c r="M44" s="262" t="n">
        <f aca="false">IF($C$7-M6&gt;-1,L44,0)*$B$45</f>
        <v>0</v>
      </c>
      <c r="N44" s="262" t="n">
        <f aca="false">IF($C$7-N6&gt;-1,M44,0)*$B$45</f>
        <v>0</v>
      </c>
      <c r="O44" s="262" t="n">
        <f aca="false">IF($C$7-O6&gt;-1,N44,0)*$B$45</f>
        <v>0</v>
      </c>
      <c r="P44" s="262" t="n">
        <f aca="false">IF($C$7-P6&gt;-1,O44,0)*$B$45</f>
        <v>0</v>
      </c>
      <c r="Q44" s="262" t="n">
        <f aca="false">IF($C$7-Q6&gt;-1,P44,0)*$B$45</f>
        <v>0</v>
      </c>
      <c r="R44" s="262" t="n">
        <f aca="false">IF($C$7-R6&gt;-1,Q44,0)*$B$45</f>
        <v>0</v>
      </c>
      <c r="S44" s="262" t="n">
        <f aca="false">IF($C$7-S6&gt;-1,R44,0)*$B$45</f>
        <v>0</v>
      </c>
      <c r="T44" s="262" t="n">
        <f aca="false">IF($C$7-T6&gt;-1,S44,0)*$B$45</f>
        <v>0</v>
      </c>
      <c r="U44" s="262" t="n">
        <f aca="false">IF($C$7-U6&gt;-1,T44,0)*$B$45</f>
        <v>0</v>
      </c>
      <c r="V44" s="262" t="n">
        <f aca="false">IF($C$7-V6&gt;-1,U44,0)*$B$45</f>
        <v>0</v>
      </c>
      <c r="W44" s="262" t="n">
        <f aca="false">IF($C$7-W6&gt;-1,V44,0)*$B$45</f>
        <v>0</v>
      </c>
      <c r="X44" s="284"/>
    </row>
    <row r="45" customFormat="false" ht="11.25" hidden="false" customHeight="false" outlineLevel="0" collapsed="false">
      <c r="A45" s="243" t="s">
        <v>310</v>
      </c>
      <c r="B45" s="304" t="n">
        <f aca="false">+assumptions!B27</f>
        <v>1.03</v>
      </c>
      <c r="C45" s="242"/>
      <c r="D45" s="262" t="n">
        <f aca="false">+assumptions!C44</f>
        <v>101.4</v>
      </c>
      <c r="E45" s="262" t="n">
        <f aca="false">IF($C$7-E6&gt;-1,D45,0)*$B$45</f>
        <v>104.442</v>
      </c>
      <c r="F45" s="262" t="n">
        <f aca="false">IF($C$7-F6&gt;-1,E45,0)*$B$45</f>
        <v>107.57526</v>
      </c>
      <c r="G45" s="262" t="n">
        <f aca="false">IF($C$7-G6&gt;-1,F45,0)*$B$45</f>
        <v>110.8025178</v>
      </c>
      <c r="H45" s="262" t="n">
        <f aca="false">IF($C$7-H6&gt;-1,G45,0)*$B$45</f>
        <v>114.126593334</v>
      </c>
      <c r="I45" s="262" t="n">
        <f aca="false">IF($C$7-I6&gt;-1,H45,0)*$B$45</f>
        <v>117.55039113402</v>
      </c>
      <c r="J45" s="262" t="n">
        <f aca="false">IF($C$7-J6&gt;-1,I45,0)*$B$45</f>
        <v>121.076902868041</v>
      </c>
      <c r="K45" s="262" t="n">
        <f aca="false">IF($C$7-K6&gt;-1,J45,0)*$B$45</f>
        <v>124.709209954082</v>
      </c>
      <c r="L45" s="262" t="n">
        <f aca="false">IF($C$7-L6&gt;-1,K45,0)*$B$45</f>
        <v>128.450486252704</v>
      </c>
      <c r="M45" s="262" t="n">
        <f aca="false">IF($C$7-M6&gt;-1,L45,0)*$B$45</f>
        <v>132.304000840285</v>
      </c>
      <c r="N45" s="262" t="n">
        <f aca="false">IF($C$7-N6&gt;-1,M45,0)*$B$45</f>
        <v>136.273120865494</v>
      </c>
      <c r="O45" s="262" t="n">
        <f aca="false">IF($C$7-O6&gt;-1,N45,0)*$B$45</f>
        <v>140.361314491459</v>
      </c>
      <c r="P45" s="262" t="n">
        <f aca="false">IF($C$7-P6&gt;-1,O45,0)*$B$45</f>
        <v>144.572153926203</v>
      </c>
      <c r="Q45" s="262" t="n">
        <f aca="false">IF($C$7-Q6&gt;-1,P45,0)*$B$45</f>
        <v>148.909318543989</v>
      </c>
      <c r="R45" s="262" t="n">
        <f aca="false">IF($C$7-R6&gt;-1,Q45,0)*$B$45</f>
        <v>153.376598100308</v>
      </c>
      <c r="S45" s="262" t="n">
        <f aca="false">IF($C$7-S6&gt;-1,R45,0)*$B$45</f>
        <v>157.977896043318</v>
      </c>
      <c r="T45" s="262" t="n">
        <f aca="false">IF($C$7-T6&gt;-1,S45,0)*$B$45</f>
        <v>162.717232924617</v>
      </c>
      <c r="U45" s="262" t="n">
        <f aca="false">IF($C$7-U6&gt;-1,T45,0)*$B$45</f>
        <v>167.598749912356</v>
      </c>
      <c r="V45" s="262" t="n">
        <f aca="false">IF($C$7-V6&gt;-1,U45,0)*$B$45</f>
        <v>172.626712409726</v>
      </c>
      <c r="W45" s="262" t="n">
        <f aca="false">IF($C$7-W6&gt;-1,V45,0)*$B$45</f>
        <v>177.805513782018</v>
      </c>
      <c r="X45" s="284" t="n">
        <f aca="false">SUM(D45:W45)</f>
        <v>2724.65597318262</v>
      </c>
    </row>
    <row r="46" customFormat="false" ht="11.25" hidden="false" customHeight="false" outlineLevel="0" collapsed="false">
      <c r="A46" s="243" t="s">
        <v>311</v>
      </c>
      <c r="B46" s="304"/>
      <c r="C46" s="242"/>
      <c r="D46" s="262" t="n">
        <f aca="false" t="array" ref="D46:W46">TRANSPOSE(loan!D9:D28)</f>
        <v>15214.74</v>
      </c>
      <c r="E46" s="262" t="n">
        <v>13752.80127762</v>
      </c>
      <c r="F46" s="262" t="n">
        <v>12784.602929613</v>
      </c>
      <c r="G46" s="262" t="n">
        <v>11866.078425495</v>
      </c>
      <c r="H46" s="262" t="n">
        <v>10992.5525799588</v>
      </c>
      <c r="I46" s="262" t="n">
        <v>10159.9346058606</v>
      </c>
      <c r="J46" s="262" t="n">
        <v>9346.6017711546</v>
      </c>
      <c r="K46" s="262" t="n">
        <v>8533.2689364486</v>
      </c>
      <c r="L46" s="262" t="n">
        <v>7719.3517035792</v>
      </c>
      <c r="M46" s="262" t="n">
        <v>6906.0188688732</v>
      </c>
      <c r="N46" s="262" t="n">
        <v>6092.1016360038</v>
      </c>
      <c r="O46" s="262" t="n">
        <v>5278.7688012978</v>
      </c>
      <c r="P46" s="262" t="n">
        <v>4464.8515684284</v>
      </c>
      <c r="Q46" s="262" t="n">
        <v>3651.5187337224</v>
      </c>
      <c r="R46" s="262" t="n">
        <v>3010.5833572194</v>
      </c>
      <c r="S46" s="262" t="n">
        <v>2542.0454389194</v>
      </c>
      <c r="T46" s="262" t="n">
        <v>2073.5075206194</v>
      </c>
      <c r="U46" s="262" t="n">
        <v>1604.9696023194</v>
      </c>
      <c r="V46" s="262" t="n">
        <v>1136.4316840194</v>
      </c>
      <c r="W46" s="262" t="n">
        <v>667.893765719396</v>
      </c>
      <c r="X46" s="284"/>
    </row>
    <row r="47" customFormat="false" ht="11.25" hidden="false" customHeight="false" outlineLevel="0" collapsed="false">
      <c r="A47" s="243" t="s">
        <v>312</v>
      </c>
      <c r="B47" s="240"/>
      <c r="C47" s="242"/>
      <c r="D47" s="262" t="n">
        <f aca="false">D37-D33+D41</f>
        <v>0</v>
      </c>
      <c r="E47" s="262" t="n">
        <f aca="false">E37-E33+E41</f>
        <v>0</v>
      </c>
      <c r="F47" s="262" t="n">
        <f aca="false">F37-F33+F41</f>
        <v>0</v>
      </c>
      <c r="G47" s="262" t="n">
        <f aca="false">G37-G33+G41</f>
        <v>0</v>
      </c>
      <c r="H47" s="262" t="n">
        <f aca="false">H37-H33+H41</f>
        <v>0</v>
      </c>
      <c r="I47" s="262" t="n">
        <f aca="false">I37-I33+I41</f>
        <v>0</v>
      </c>
      <c r="J47" s="262" t="n">
        <f aca="false">J37-J33+J41</f>
        <v>0</v>
      </c>
      <c r="K47" s="262" t="n">
        <f aca="false">K37-K33+K41</f>
        <v>0</v>
      </c>
      <c r="L47" s="262" t="n">
        <f aca="false">L37-L33+L41</f>
        <v>0</v>
      </c>
      <c r="M47" s="262" t="n">
        <f aca="false">M37-M33+M41</f>
        <v>0</v>
      </c>
      <c r="N47" s="262" t="n">
        <f aca="false">N37-N33+N41</f>
        <v>0</v>
      </c>
      <c r="O47" s="262" t="n">
        <f aca="false">O37-O33+O41</f>
        <v>0</v>
      </c>
      <c r="P47" s="262" t="n">
        <f aca="false">P37-P33+P41</f>
        <v>0</v>
      </c>
      <c r="Q47" s="262" t="n">
        <f aca="false">Q37-Q33+Q41</f>
        <v>0</v>
      </c>
      <c r="R47" s="262" t="n">
        <f aca="false">R37-R33+R41</f>
        <v>0</v>
      </c>
      <c r="S47" s="262" t="n">
        <f aca="false">S37-S33+S41</f>
        <v>0</v>
      </c>
      <c r="T47" s="262" t="n">
        <f aca="false">T37-T33+T41</f>
        <v>0</v>
      </c>
      <c r="U47" s="262" t="n">
        <f aca="false">U37-U33+U41</f>
        <v>0</v>
      </c>
      <c r="V47" s="262" t="n">
        <f aca="false">V37-V33+V41</f>
        <v>0</v>
      </c>
      <c r="W47" s="262" t="n">
        <f aca="false">W37-W33+W41</f>
        <v>0</v>
      </c>
      <c r="X47" s="284" t="n">
        <f aca="false">SUM(D47:W47)</f>
        <v>0</v>
      </c>
    </row>
    <row r="48" customFormat="false" ht="11.25" hidden="false" customHeight="false" outlineLevel="0" collapsed="false">
      <c r="A48" s="243" t="s">
        <v>151</v>
      </c>
      <c r="B48" s="305" t="n">
        <f aca="false">+assumptions!B31</f>
        <v>0.02</v>
      </c>
      <c r="C48" s="242"/>
      <c r="D48" s="262" t="n">
        <f aca="false">+assumptions!C46</f>
        <v>5071.58</v>
      </c>
      <c r="E48" s="262" t="n">
        <f aca="false">+assumptions!D46</f>
        <v>5223.7274</v>
      </c>
      <c r="F48" s="262" t="n">
        <f aca="false">+assumptions!E46</f>
        <v>5380.439222</v>
      </c>
      <c r="G48" s="262" t="n">
        <f aca="false">+assumptions!F46</f>
        <v>5541.85239866</v>
      </c>
      <c r="H48" s="262" t="n">
        <f aca="false">+assumptions!G46</f>
        <v>5708.1079706198</v>
      </c>
      <c r="I48" s="262" t="n">
        <f aca="false">IF($C$7-I6&gt;-1,H48,0)*$B$45</f>
        <v>5879.3512097384</v>
      </c>
      <c r="J48" s="262" t="n">
        <f aca="false">IF($C$7-J6&gt;-1,I48,0)*$B$45</f>
        <v>6055.73174603055</v>
      </c>
      <c r="K48" s="262" t="n">
        <f aca="false">IF($C$7-K6&gt;-1,J48,0)*$B$45</f>
        <v>6237.40369841146</v>
      </c>
      <c r="L48" s="262" t="n">
        <f aca="false">IF($C$7-L6&gt;-1,K48,0)*$B$45</f>
        <v>6424.52580936381</v>
      </c>
      <c r="M48" s="262" t="n">
        <f aca="false">IF($C$7-M6&gt;-1,L48,0)*$B$45</f>
        <v>6617.26158364472</v>
      </c>
      <c r="N48" s="262" t="n">
        <f aca="false">IF($C$7-N6&gt;-1,M48,0)*$B$45</f>
        <v>6815.77943115406</v>
      </c>
      <c r="O48" s="262" t="n">
        <f aca="false">IF($C$7-O6&gt;-1,N48,0)*$B$45</f>
        <v>7020.25281408869</v>
      </c>
      <c r="P48" s="262" t="n">
        <f aca="false">IF($C$7-P6&gt;-1,O48,0)*$B$45</f>
        <v>7230.86039851135</v>
      </c>
      <c r="Q48" s="262" t="n">
        <f aca="false">IF($C$7-Q6&gt;-1,P48,0)*$B$45</f>
        <v>7447.78621046669</v>
      </c>
      <c r="R48" s="262" t="n">
        <f aca="false">IF($C$7-R6&gt;-1,Q48,0)*$B$45</f>
        <v>7671.21979678069</v>
      </c>
      <c r="S48" s="262" t="n">
        <f aca="false">IF($C$7-S6&gt;-1,R48,0)*$B$45</f>
        <v>7901.35639068411</v>
      </c>
      <c r="T48" s="262" t="n">
        <f aca="false">IF($C$7-T6&gt;-1,S48,0)*$B$45</f>
        <v>8138.39708240463</v>
      </c>
      <c r="U48" s="262" t="n">
        <f aca="false">IF($C$7-U6&gt;-1,T48,0)*$B$45</f>
        <v>8382.54899487677</v>
      </c>
      <c r="V48" s="262" t="n">
        <f aca="false">IF($C$7-V6&gt;-1,U48,0)*$B$45</f>
        <v>8634.02546472308</v>
      </c>
      <c r="W48" s="262" t="n">
        <f aca="false">IF($C$7-W6&gt;-1,V48,0)*$B$45</f>
        <v>8893.04622866477</v>
      </c>
      <c r="X48" s="284" t="n">
        <f aca="false">SUM(D48:W48)</f>
        <v>136275.253850824</v>
      </c>
      <c r="Y48" s="306"/>
    </row>
    <row r="49" customFormat="false" ht="11.25" hidden="false" customHeight="false" outlineLevel="0" collapsed="false">
      <c r="A49" s="243" t="s">
        <v>313</v>
      </c>
      <c r="B49" s="305"/>
      <c r="C49" s="242"/>
      <c r="D49" s="307" t="n">
        <f aca="false">IF(AND($C$7=D6,$G$17="y"),(-$C$11+($C$11*assumptions!$B$28*D6)),0)</f>
        <v>0</v>
      </c>
      <c r="E49" s="307" t="n">
        <f aca="false">IF(AND($C$7=E6,$G$17="y"),(-$C$11+($C$11*assumptions!$B$28*E6)),0)</f>
        <v>0</v>
      </c>
      <c r="F49" s="307" t="n">
        <f aca="false">IF(AND($C$7=F6,$G$17="y"),(-$C$11+($C$11*assumptions!$B$28*F6)),0)</f>
        <v>0</v>
      </c>
      <c r="G49" s="307" t="n">
        <f aca="false">IF(AND($C$7=G6,$G$17="y"),(-$C$11+($C$11*assumptions!$B$28*G6)),0)</f>
        <v>0</v>
      </c>
      <c r="H49" s="307" t="n">
        <f aca="false">IF(AND($C$7=H6,$G$17="y"),(-$C$11+($C$11*assumptions!$B$28*H6)),0)</f>
        <v>0</v>
      </c>
      <c r="I49" s="307" t="n">
        <f aca="false">IF(AND($C$7=I6,$G$17="y"),(-$C$11+($C$11*assumptions!$B$28*I6)),0)</f>
        <v>0</v>
      </c>
      <c r="J49" s="307" t="n">
        <f aca="false">IF(AND($C$7=J6,$G$17="y"),(-$C$11+($C$11*assumptions!$B$28*J6)),0)</f>
        <v>0</v>
      </c>
      <c r="K49" s="307" t="n">
        <f aca="false">IF(AND($C$7=K6,$G$17="y"),(-$C$11+($C$11*assumptions!$B$28*K6)),0)</f>
        <v>0</v>
      </c>
      <c r="L49" s="307" t="n">
        <f aca="false">IF(AND($C$7=L6,$G$17="y"),(-$C$11+($C$11*assumptions!$B$28*L6)),0)</f>
        <v>0</v>
      </c>
      <c r="M49" s="307" t="n">
        <f aca="false">IF(AND($C$7=M6,$G$17="y"),(-$C$11+($C$11*assumptions!$B$28*M6)),0)</f>
        <v>0</v>
      </c>
      <c r="N49" s="307" t="n">
        <f aca="false">IF(AND($C$7=N6,$G$17="y"),(-$C$11+($C$11*assumptions!$B$28*N6)),0)</f>
        <v>0</v>
      </c>
      <c r="O49" s="307" t="n">
        <f aca="false">IF(AND($C$7=O6,$G$17="y"),(-$C$11+($C$11*assumptions!$B$28*O6)),0)</f>
        <v>0</v>
      </c>
      <c r="P49" s="307" t="n">
        <f aca="false">IF(AND($C$7=P6,$G$17="y"),(-$C$11+($C$11*assumptions!$B$28*P6)),0)</f>
        <v>0</v>
      </c>
      <c r="Q49" s="307" t="n">
        <f aca="false">IF(AND($C$7=Q6,$G$17="y"),(-$C$11+($C$11*assumptions!$B$28*Q6)),0)</f>
        <v>0</v>
      </c>
      <c r="R49" s="307" t="n">
        <f aca="false">IF(AND($C$7=R6,$G$17="y"),(-$C$11+($C$11*assumptions!$B$28*R6)),0)</f>
        <v>0</v>
      </c>
      <c r="S49" s="307" t="n">
        <f aca="false">IF(AND($C$7=S6,$G$17="y"),(-$C$11+($C$11*assumptions!$B$28*S6)),0)</f>
        <v>0</v>
      </c>
      <c r="T49" s="307" t="n">
        <f aca="false">IF(AND($C$7=T6,$G$17="y"),(-$C$11+($C$11*assumptions!$B$28*T6)),0)</f>
        <v>0</v>
      </c>
      <c r="U49" s="307" t="n">
        <f aca="false">IF(AND($C$7=U6,$G$17="y"),(-$C$11+($C$11*assumptions!$B$28*U6)),0)</f>
        <v>0</v>
      </c>
      <c r="V49" s="307" t="n">
        <f aca="false">IF(AND($C$7=V6,$G$17="y"),(-$C$11+($C$11*assumptions!$B$28*V6)),0)</f>
        <v>0</v>
      </c>
      <c r="W49" s="307" t="n">
        <f aca="false">IF(AND($C$7=W6,$G$17="y"),(-$C$11+($C$11*assumptions!$B$28*W6)),0)</f>
        <v>0</v>
      </c>
      <c r="X49" s="284"/>
      <c r="Y49" s="306"/>
    </row>
    <row r="50" customFormat="false" ht="11.25" hidden="false" customHeight="false" outlineLevel="0" collapsed="false">
      <c r="A50" s="240"/>
      <c r="B50" s="240"/>
      <c r="C50" s="242"/>
      <c r="D50" s="242"/>
      <c r="E50" s="242"/>
      <c r="F50" s="242"/>
      <c r="G50" s="242"/>
      <c r="H50" s="242"/>
      <c r="I50" s="242"/>
      <c r="J50" s="242"/>
      <c r="K50" s="242"/>
      <c r="L50" s="242"/>
      <c r="M50" s="242"/>
      <c r="N50" s="242"/>
      <c r="O50" s="242"/>
      <c r="P50" s="242"/>
      <c r="Q50" s="242"/>
      <c r="R50" s="242"/>
      <c r="S50" s="242"/>
      <c r="T50" s="242"/>
      <c r="U50" s="242"/>
      <c r="V50" s="242"/>
      <c r="W50" s="242"/>
      <c r="X50" s="284"/>
    </row>
    <row r="51" customFormat="false" ht="11.25" hidden="false" customHeight="false" outlineLevel="0" collapsed="false">
      <c r="A51" s="243" t="s">
        <v>314</v>
      </c>
      <c r="B51" s="240"/>
      <c r="C51" s="242"/>
      <c r="D51" s="262" t="n">
        <f aca="false">IF(+D30-D45-D46-D47-D48-D49&lt;&gt;0,+D30-D45-D46-D47-D48-D49,0)</f>
        <v>31321.4696972345</v>
      </c>
      <c r="E51" s="262" t="n">
        <f aca="false">IF(+E30-E45-E46-E47-E48-E49&lt;&gt;0,+E30-E45-E46-E47-E48-E49,0)</f>
        <v>31275.1365103473</v>
      </c>
      <c r="F51" s="262" t="n">
        <f aca="false">IF(+F30-F45-F46-F47-F48-F49&lt;&gt;0,+F30-F45-F46-F47-F48-F49,0)</f>
        <v>30569.3739648848</v>
      </c>
      <c r="G51" s="262" t="n">
        <f aca="false">IF(+G30-G45-G46-G47-G48-G49&lt;&gt;0,+G30-G45-G46-G47-G48-G49,0)</f>
        <v>29899.8947793849</v>
      </c>
      <c r="H51" s="262" t="n">
        <f aca="false">IF(+H30-H45-H46-H47-H48-H49&lt;&gt;0,+H30-H45-H46-H47-H48-H49,0)</f>
        <v>29389.5287340157</v>
      </c>
      <c r="I51" s="262" t="n">
        <f aca="false">IF(+I30-I45-I46-I47-I48-I49&lt;&gt;0,+I30-I45-I46-I47-I48-I49,0)</f>
        <v>28656.5669748947</v>
      </c>
      <c r="J51" s="262" t="n">
        <f aca="false">IF(+J30-J45-J46-J47-J48-J49&lt;&gt;0,+J30-J45-J46-J47-J48-J49,0)</f>
        <v>28063.9522068924</v>
      </c>
      <c r="K51" s="262" t="n">
        <f aca="false">IF(+K30-K45-K46-K47-K48-K49&lt;&gt;0,+K30-K45-K46-K47-K48-K49,0)</f>
        <v>27471.3681291034</v>
      </c>
      <c r="L51" s="262" t="n">
        <f aca="false">IF(+L30-L45-L46-L47-L48-L49&lt;&gt;0,+L30-L45-L46-L47-L48-L49,0)</f>
        <v>26991.1308107115</v>
      </c>
      <c r="M51" s="262" t="n">
        <f aca="false">IF(+M30-M45-M46-M47-M48-M49&lt;&gt;0,+M30-M45-M46-M47-M48-M49,0)</f>
        <v>26285.8692123521</v>
      </c>
      <c r="N51" s="262" t="n">
        <f aca="false">IF(+N30-N45-N46-N47-N48-N49&lt;&gt;0,+N30-N45-N46-N47-N48-N49,0)</f>
        <v>25692.9562984948</v>
      </c>
      <c r="O51" s="262" t="n">
        <f aca="false">IF(+O30-O45-O46-O47-O48-O49&lt;&gt;0,+O30-O45-O46-O47-O48-O49,0)</f>
        <v>25100.504469003</v>
      </c>
      <c r="P51" s="262" t="n">
        <f aca="false">IF(+P30-P45-P46-P47-P48-P49&lt;&gt;0,+P30-P45-P46-P47-P48-P49,0)</f>
        <v>24607.2450887608</v>
      </c>
      <c r="Q51" s="262" t="n">
        <f aca="false">IF(+Q30-Q45-Q46-Q47-Q48-Q49&lt;&gt;0,+Q30-Q45-Q46-Q47-Q48-Q49,0)</f>
        <v>23915.2820702163</v>
      </c>
      <c r="R51" s="262" t="n">
        <f aca="false">IF(+R30-R45-R46-R47-R48-R49&lt;&gt;0,+R30-R45-R46-R47-R48-R49,0)</f>
        <v>23448.7701766234</v>
      </c>
      <c r="S51" s="262" t="n">
        <f aca="false">IF(+S30-S45-S46-S47-S48-S49&lt;&gt;0,+S30-S45-S46-S47-S48-S49,0)</f>
        <v>23108.1271271938</v>
      </c>
      <c r="T51" s="262" t="n">
        <f aca="false">IF(+T30-T45-T46-T47-T48-T49&lt;&gt;0,+T30-T45-T46-T47-T48-T49,0)</f>
        <v>22767.5241215314</v>
      </c>
      <c r="U51" s="262" t="n">
        <f aca="false">IF(+U30-U45-U46-U47-U48-U49&lt;&gt;0,+U30-U45-U46-U47-U48-U49,0)</f>
        <v>22426.9623609495</v>
      </c>
      <c r="V51" s="262" t="n">
        <f aca="false">IF(+V30-V45-V46-V47-V48-V49&lt;&gt;0,+V30-V45-V46-V47-V48-V49,0)</f>
        <v>22086.4430828003</v>
      </c>
      <c r="W51" s="262" t="n">
        <f aca="false">IF(+W30-W45-W46-W47-W48-W49&lt;&gt;0,+W30-W45-W46-W47-W48-W49,0)</f>
        <v>21745.9675615569</v>
      </c>
      <c r="X51" s="284" t="n">
        <f aca="false">SUM(D51:W51)</f>
        <v>524824.073376951</v>
      </c>
    </row>
    <row r="52" customFormat="false" ht="11.25" hidden="false" customHeight="false" outlineLevel="0" collapsed="false">
      <c r="A52" s="240"/>
      <c r="B52" s="240"/>
      <c r="C52" s="242"/>
      <c r="D52" s="262"/>
      <c r="E52" s="262"/>
      <c r="F52" s="262"/>
      <c r="G52" s="262"/>
      <c r="H52" s="262"/>
      <c r="I52" s="262"/>
      <c r="J52" s="262"/>
      <c r="K52" s="262"/>
      <c r="L52" s="262"/>
      <c r="M52" s="262"/>
      <c r="N52" s="262"/>
      <c r="O52" s="262"/>
      <c r="P52" s="262"/>
      <c r="Q52" s="262"/>
      <c r="R52" s="262"/>
      <c r="S52" s="262"/>
      <c r="T52" s="262"/>
      <c r="U52" s="262"/>
      <c r="V52" s="262"/>
      <c r="W52" s="262"/>
      <c r="X52" s="284"/>
    </row>
    <row r="53" customFormat="false" ht="11.25" hidden="false" customHeight="false" outlineLevel="0" collapsed="false">
      <c r="A53" s="243" t="s">
        <v>315</v>
      </c>
      <c r="B53" s="240"/>
      <c r="C53" s="24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2"/>
      <c r="U53" s="262"/>
      <c r="V53" s="262"/>
      <c r="W53" s="262"/>
      <c r="X53" s="284"/>
    </row>
    <row r="54" customFormat="false" ht="11.25" hidden="false" customHeight="false" outlineLevel="0" collapsed="false">
      <c r="A54" s="243" t="s">
        <v>316</v>
      </c>
      <c r="B54" s="240"/>
      <c r="C54" s="242"/>
      <c r="D54" s="262" t="n">
        <f aca="false">C11</f>
        <v>253579</v>
      </c>
      <c r="E54" s="262" t="n">
        <f aca="false">D54-D57</f>
        <v>240900.05</v>
      </c>
      <c r="F54" s="262" t="n">
        <f aca="false">E54-E57</f>
        <v>216810.045</v>
      </c>
      <c r="G54" s="262" t="n">
        <f aca="false">F54-F57</f>
        <v>195129.0405</v>
      </c>
      <c r="H54" s="262" t="n">
        <f aca="false">G54-G57</f>
        <v>175603.4575</v>
      </c>
      <c r="I54" s="262" t="n">
        <f aca="false">H54-H57</f>
        <v>158030.4328</v>
      </c>
      <c r="J54" s="262" t="n">
        <f aca="false">I54-I57</f>
        <v>142232.4611</v>
      </c>
      <c r="K54" s="262" t="n">
        <f aca="false">J54-J57</f>
        <v>127271.3001</v>
      </c>
      <c r="L54" s="262" t="n">
        <f aca="false">K54-K57</f>
        <v>112310.1391</v>
      </c>
      <c r="M54" s="262" t="n">
        <f aca="false">L54-L57</f>
        <v>97323.6202</v>
      </c>
      <c r="N54" s="262" t="n">
        <f aca="false">M54-M57</f>
        <v>82362.4592</v>
      </c>
      <c r="O54" s="262" t="n">
        <f aca="false">N54-N57</f>
        <v>67375.9403</v>
      </c>
      <c r="P54" s="262" t="n">
        <f aca="false">O54-O57</f>
        <v>52414.7793</v>
      </c>
      <c r="Q54" s="262" t="n">
        <f aca="false">P54-P57</f>
        <v>37428.2604</v>
      </c>
      <c r="R54" s="262" t="n">
        <f aca="false">Q54-Q57</f>
        <v>22467.0994</v>
      </c>
      <c r="S54" s="262" t="n">
        <f aca="false">R54-R57</f>
        <v>7480.58049999999</v>
      </c>
      <c r="T54" s="262" t="n">
        <f aca="false">S54-S57</f>
        <v>0</v>
      </c>
      <c r="U54" s="262" t="n">
        <f aca="false">T54-T57</f>
        <v>0</v>
      </c>
      <c r="V54" s="262" t="n">
        <f aca="false">U54-U57</f>
        <v>0</v>
      </c>
      <c r="W54" s="262" t="n">
        <f aca="false">V54-V57</f>
        <v>0</v>
      </c>
      <c r="X54" s="284"/>
    </row>
    <row r="55" customFormat="false" ht="11.25" hidden="false" customHeight="false" outlineLevel="0" collapsed="false">
      <c r="A55" s="243" t="s">
        <v>317</v>
      </c>
      <c r="B55" s="240"/>
      <c r="C55" s="242"/>
      <c r="D55" s="262" t="n">
        <f aca="false">IF($C$7=D6,D54,0)</f>
        <v>0</v>
      </c>
      <c r="E55" s="262" t="n">
        <f aca="false">IF($C$7=E6,E54,0)</f>
        <v>0</v>
      </c>
      <c r="F55" s="262" t="n">
        <f aca="false">IF($C$7=F6,F54,0)</f>
        <v>0</v>
      </c>
      <c r="G55" s="262" t="n">
        <f aca="false">IF($C$7=G6,G54,0)</f>
        <v>0</v>
      </c>
      <c r="H55" s="262" t="n">
        <f aca="false">IF($C$7=H6,H54,0)</f>
        <v>0</v>
      </c>
      <c r="I55" s="262" t="n">
        <f aca="false">IF($C$7=I6,I54,0)</f>
        <v>0</v>
      </c>
      <c r="J55" s="262" t="n">
        <f aca="false">IF($C$7=J6,J54,0)</f>
        <v>0</v>
      </c>
      <c r="K55" s="262" t="n">
        <f aca="false">IF($C$7=K6,K54,0)</f>
        <v>0</v>
      </c>
      <c r="L55" s="262" t="n">
        <f aca="false">IF($C$7=L6,L54,0)</f>
        <v>0</v>
      </c>
      <c r="M55" s="262" t="n">
        <f aca="false">IF($C$7=M6,M54,0)</f>
        <v>0</v>
      </c>
      <c r="N55" s="262" t="n">
        <f aca="false">IF($C$7=N6,N54,0)</f>
        <v>0</v>
      </c>
      <c r="O55" s="262" t="n">
        <f aca="false">IF($C$7=O6,O54,0)</f>
        <v>0</v>
      </c>
      <c r="P55" s="262" t="n">
        <f aca="false">IF($C$7=P6,P54,0)</f>
        <v>0</v>
      </c>
      <c r="Q55" s="262" t="n">
        <f aca="false">IF($C$7=Q6,Q54,0)</f>
        <v>0</v>
      </c>
      <c r="R55" s="262" t="n">
        <f aca="false">IF($C$7=R6,R54,0)</f>
        <v>0</v>
      </c>
      <c r="S55" s="262" t="n">
        <f aca="false">IF($C$7=S6,S54,0)</f>
        <v>0</v>
      </c>
      <c r="T55" s="262" t="n">
        <f aca="false">IF($C$7=T6,T54,0)</f>
        <v>0</v>
      </c>
      <c r="U55" s="262" t="n">
        <f aca="false">IF($C$7=U6,U54,0)</f>
        <v>0</v>
      </c>
      <c r="V55" s="262" t="n">
        <f aca="false">IF($C$7=V6,V54,0)</f>
        <v>0</v>
      </c>
      <c r="W55" s="262" t="n">
        <f aca="false">IF($C$7=W6,W54,0)</f>
        <v>0</v>
      </c>
      <c r="X55" s="284"/>
    </row>
    <row r="56" customFormat="false" ht="11.25" hidden="false" customHeight="false" outlineLevel="0" collapsed="false">
      <c r="A56" s="243" t="s">
        <v>318</v>
      </c>
      <c r="B56" s="240"/>
      <c r="C56" s="242"/>
      <c r="D56" s="262" t="n">
        <f aca="false">IF($C$9=3,$C$11*assumptions!B52,IF($C$9=5,$C$11*assumptions!B53,IF($C$9=7,$C$11*assumptions!B54,IF($C$9=15,$C$11*assumptions!B55,"n/a"))))</f>
        <v>12678.95</v>
      </c>
      <c r="E56" s="262" t="n">
        <f aca="false">IF($C$9=3,$C$11*assumptions!C52,IF($C$9=5,$C$11*assumptions!C53,IF($C$9=7,$C$11*assumptions!C54,IF($C$9=15,$C$11*assumptions!C55,"n/a"))))</f>
        <v>24090.005</v>
      </c>
      <c r="F56" s="262" t="n">
        <f aca="false">IF($C$9=3,$C$11*assumptions!D52,IF($C$9=5,$C$11*assumptions!D53,IF($C$9=7,$C$11*assumptions!D54,IF($C$9=15,$C$11*assumptions!D55,"n/a"))))</f>
        <v>21681.0045</v>
      </c>
      <c r="G56" s="262" t="n">
        <f aca="false">IF($C$9=3,$C$11*assumptions!E52,IF($C$9=5,$C$11*assumptions!E53,IF($C$9=7,$C$11*assumptions!E54,IF($C$9=15,$C$11*assumptions!E55,"n/a"))))</f>
        <v>19525.583</v>
      </c>
      <c r="H56" s="262" t="n">
        <f aca="false">IF($C$9=3,$C$11*assumptions!F52,IF($C$9=5,$C$11*assumptions!F53,IF($C$9=7,$C$11*assumptions!F54,IF($C$9=15,$C$11*assumptions!F55,"n/a"))))</f>
        <v>17573.0247</v>
      </c>
      <c r="I56" s="262" t="n">
        <f aca="false">IF($C$9=3,$C$11*assumptions!G52,IF($C$9=5,$C$11*assumptions!G53,IF($C$9=7,$C$11*assumptions!G54,IF($C$9=15,$C$11*assumptions!G55,"n/a"))))</f>
        <v>15797.9717</v>
      </c>
      <c r="J56" s="262" t="n">
        <f aca="false">IF($C$9=3,$C$11*assumptions!H52,IF($C$9=5,$C$11*assumptions!H53,IF($C$9=7,$C$11*assumptions!H54,IF($C$9=15,$C$11*assumptions!H55,"n/a"))))</f>
        <v>14961.161</v>
      </c>
      <c r="K56" s="262" t="n">
        <f aca="false">IF($C$9=3,$C$11*assumptions!I52,IF($C$9=5,$C$11*assumptions!I53,IF($C$9=7,$C$11*assumptions!I54,IF($C$9=15,$C$11*assumptions!I55,"n/a"))))</f>
        <v>14961.161</v>
      </c>
      <c r="L56" s="262" t="n">
        <f aca="false">IF($C$9=3,$C$11*assumptions!J52,IF($C$9=5,$C$11*assumptions!J53,IF($C$9=7,$C$11*assumptions!J54,IF($C$9=15,$C$11*assumptions!J55,"n/a"))))</f>
        <v>14986.5189</v>
      </c>
      <c r="M56" s="262" t="n">
        <f aca="false">IF($C$9=3,$C$11*assumptions!K52,IF($C$9=5,$C$11*assumptions!K53,IF($C$9=7,$C$11*assumptions!K54,IF($C$9=15,$C$11*assumptions!K55,"n/a"))))</f>
        <v>14961.161</v>
      </c>
      <c r="N56" s="262" t="n">
        <f aca="false">IF($C$9=3,$C$11*assumptions!L52,IF($C$9=5,$C$11*assumptions!L53,IF($C$9=7,$C$11*assumptions!L54,IF($C$9=15,$C$11*assumptions!L55,"n/a"))))</f>
        <v>14986.5189</v>
      </c>
      <c r="O56" s="262" t="n">
        <f aca="false">IF($C$9=3,$C$11*assumptions!M52,IF($C$9=5,$C$11*assumptions!M53,IF($C$9=7,$C$11*assumptions!M54,IF($C$9=15,$C$11*assumptions!M55,"n/a"))))</f>
        <v>14961.161</v>
      </c>
      <c r="P56" s="262" t="n">
        <f aca="false">IF($C$9=3,$C$11*assumptions!N52,IF($C$9=5,$C$11*assumptions!N53,IF($C$9=7,$C$11*assumptions!N54,IF($C$9=15,$C$11*assumptions!N55,"n/a"))))</f>
        <v>14986.5189</v>
      </c>
      <c r="Q56" s="262" t="n">
        <f aca="false">IF($C$9=3,$C$11*assumptions!O52,IF($C$9=5,$C$11*assumptions!O53,IF($C$9=7,$C$11*assumptions!O54,IF($C$9=15,$C$11*assumptions!O55,"n/a"))))</f>
        <v>14961.161</v>
      </c>
      <c r="R56" s="262" t="n">
        <f aca="false">IF($C$9=3,$C$11*assumptions!P52,IF($C$9=5,$C$11*assumptions!P53,IF($C$9=7,$C$11*assumptions!P54,IF($C$9=15,$C$11*assumptions!P55,"n/a"))))</f>
        <v>14986.5189</v>
      </c>
      <c r="S56" s="262" t="n">
        <f aca="false">IF($C$9=3,$C$11*assumptions!Q52,IF($C$9=5,$C$11*assumptions!Q53,IF($C$9=7,$C$11*assumptions!Q54,IF($C$9=15,$C$11*assumptions!Q55,"n/a"))))</f>
        <v>7480.5805</v>
      </c>
      <c r="T56" s="262" t="n">
        <f aca="false">IF($C$9=3,$C$11*assumptions!R52,IF($C$9=5,$C$11*assumptions!R53,IF($C$9=7,$C$11*assumptions!R54,IF($C$9=15,$C$11*assumptions!R55,"n/a"))))</f>
        <v>0</v>
      </c>
      <c r="U56" s="262" t="n">
        <f aca="false">IF($C$9=3,$C$11*assumptions!S52,IF($C$9=5,$C$11*assumptions!S53,IF($C$9=7,$C$11*assumptions!S54,IF($C$9=15,$C$11*assumptions!S55,"n/a"))))</f>
        <v>0</v>
      </c>
      <c r="V56" s="262" t="n">
        <f aca="false">IF($C$9=3,$C$11*assumptions!T52,IF($C$9=5,$C$11*assumptions!T53,IF($C$9=7,$C$11*assumptions!T54,IF($C$9=15,$C$11*assumptions!T55,"n/a"))))</f>
        <v>0</v>
      </c>
      <c r="W56" s="262" t="n">
        <f aca="false">IF($C$9=3,$C$11*assumptions!U52,IF($C$9=5,$C$11*assumptions!U53,IF($C$9=7,$C$11*assumptions!U54,IF($C$9=15,$C$11*assumptions!U55,"n/a"))))</f>
        <v>0</v>
      </c>
      <c r="X56" s="284" t="n">
        <f aca="false">SUM(D56:W56)</f>
        <v>253579</v>
      </c>
      <c r="Y56" s="308"/>
      <c r="Z56" s="306"/>
    </row>
    <row r="57" customFormat="false" ht="11.25" hidden="false" customHeight="false" outlineLevel="0" collapsed="false">
      <c r="A57" s="243" t="s">
        <v>319</v>
      </c>
      <c r="B57" s="240"/>
      <c r="C57" s="242"/>
      <c r="D57" s="262" t="n">
        <f aca="false">IF(AND($C$8=1,D54&gt;0),MAXA(D56,D55),IF($C$8=0,D56,0))</f>
        <v>12678.95</v>
      </c>
      <c r="E57" s="262" t="n">
        <f aca="false">IF(AND($C$8=1,E54&gt;0),MAXA(E56,E55),IF($C$8=0,E56,0))</f>
        <v>24090.005</v>
      </c>
      <c r="F57" s="262" t="n">
        <f aca="false">IF(AND($C$8=1,F54&gt;0),MAXA(F56,F55),IF($C$8=0,F56,0))</f>
        <v>21681.0045</v>
      </c>
      <c r="G57" s="262" t="n">
        <f aca="false">IF(AND($C$8=1,G54&gt;0),MAXA(G56,G55),IF($C$8=0,G56,0))</f>
        <v>19525.583</v>
      </c>
      <c r="H57" s="262" t="n">
        <f aca="false">IF(AND($C$8=1,H54&gt;0),MAXA(H56,H55),IF($C$8=0,H56,0))</f>
        <v>17573.0247</v>
      </c>
      <c r="I57" s="262" t="n">
        <f aca="false">IF(AND($C$8=1,I54&gt;0),MAXA(I56,I55),IF($C$8=0,I56,0))</f>
        <v>15797.9717</v>
      </c>
      <c r="J57" s="262" t="n">
        <f aca="false">IF(AND($C$8=1,J54&gt;0),MAXA(J56,J55),IF($C$8=0,J56,0))</f>
        <v>14961.161</v>
      </c>
      <c r="K57" s="262" t="n">
        <f aca="false">IF(AND($C$8=1,K54&gt;0),MAXA(K56,K55),IF($C$8=0,K56,0))</f>
        <v>14961.161</v>
      </c>
      <c r="L57" s="262" t="n">
        <f aca="false">IF(AND($C$8=1,L54&gt;0),MAXA(L56,L55),IF($C$8=0,L56,0))</f>
        <v>14986.5189</v>
      </c>
      <c r="M57" s="262" t="n">
        <f aca="false">IF(AND($C$8=1,M54&gt;0),MAXA(M56,M55),IF($C$8=0,M56,0))</f>
        <v>14961.161</v>
      </c>
      <c r="N57" s="262" t="n">
        <f aca="false">IF(AND($C$8=1,N54&gt;0),MAXA(N56,N55),IF($C$8=0,N56,0))</f>
        <v>14986.5189</v>
      </c>
      <c r="O57" s="262" t="n">
        <f aca="false">IF(AND($C$8=1,O54&gt;0),MAXA(O56,O55),IF($C$8=0,O56,0))</f>
        <v>14961.161</v>
      </c>
      <c r="P57" s="262" t="n">
        <f aca="false">IF(AND($C$8=1,P54&gt;0),MAXA(P56,P55),IF($C$8=0,P56,0))</f>
        <v>14986.5189</v>
      </c>
      <c r="Q57" s="262" t="n">
        <f aca="false">IF(AND($C$8=1,Q54&gt;0),MAXA(Q56,Q55),IF($C$8=0,Q56,0))</f>
        <v>14961.161</v>
      </c>
      <c r="R57" s="262" t="n">
        <f aca="false">IF(AND($C$8=1,R54&gt;0),MAXA(R56,R55),IF($C$8=0,R56,0))</f>
        <v>14986.5189</v>
      </c>
      <c r="S57" s="262" t="n">
        <f aca="false">IF(AND($C$8=1,S54&gt;0),MAXA(S56,S55),IF($C$8=0,S56,0))</f>
        <v>7480.5805</v>
      </c>
      <c r="T57" s="262" t="n">
        <f aca="false">IF(AND($C$8=1,T54&gt;0),MAXA(T56,T55),IF($C$8=0,T56,0))</f>
        <v>0</v>
      </c>
      <c r="U57" s="262" t="n">
        <f aca="false">IF(AND($C$8=1,U54&gt;0),MAXA(U56,U55),IF($C$8=0,U56,0))</f>
        <v>0</v>
      </c>
      <c r="V57" s="262" t="n">
        <f aca="false">IF(AND($C$8=1,V54&gt;0),MAXA(V56,V55),IF($C$8=0,V56,0))</f>
        <v>0</v>
      </c>
      <c r="W57" s="262" t="n">
        <f aca="false">IF(AND($C$8=1,W54&gt;0),MAXA(W56,W55),IF($C$8=0,W56,0))</f>
        <v>0</v>
      </c>
      <c r="X57" s="284"/>
    </row>
    <row r="58" customFormat="false" ht="11.25" hidden="false" customHeight="false" outlineLevel="0" collapsed="false">
      <c r="A58" s="240"/>
      <c r="B58" s="240"/>
      <c r="C58" s="242"/>
      <c r="D58" s="262"/>
      <c r="E58" s="262"/>
      <c r="F58" s="262"/>
      <c r="G58" s="262"/>
      <c r="H58" s="262"/>
      <c r="I58" s="262"/>
      <c r="J58" s="262"/>
      <c r="K58" s="262"/>
      <c r="L58" s="262"/>
      <c r="M58" s="262"/>
      <c r="N58" s="262"/>
      <c r="O58" s="262"/>
      <c r="P58" s="262"/>
      <c r="Q58" s="262"/>
      <c r="R58" s="262"/>
      <c r="S58" s="262"/>
      <c r="T58" s="262"/>
      <c r="U58" s="262"/>
      <c r="V58" s="262"/>
      <c r="W58" s="262"/>
      <c r="X58" s="284"/>
    </row>
    <row r="59" customFormat="false" ht="11.25" hidden="false" customHeight="false" outlineLevel="0" collapsed="false">
      <c r="A59" s="243" t="s">
        <v>320</v>
      </c>
      <c r="B59" s="240"/>
      <c r="C59" s="242"/>
      <c r="D59" s="309" t="n">
        <f aca="false">C16</f>
        <v>0</v>
      </c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84"/>
    </row>
    <row r="60" customFormat="false" ht="11.25" hidden="false" customHeight="false" outlineLevel="0" collapsed="false">
      <c r="A60" s="243" t="s">
        <v>321</v>
      </c>
      <c r="B60" s="240"/>
      <c r="C60" s="242"/>
      <c r="D60" s="262" t="n">
        <f aca="false">D51-D57+D59</f>
        <v>18642.5196972345</v>
      </c>
      <c r="E60" s="262" t="n">
        <f aca="false">E51-E57+E59</f>
        <v>7185.13151034727</v>
      </c>
      <c r="F60" s="262" t="n">
        <f aca="false">F51-F57+F59</f>
        <v>8888.36946488478</v>
      </c>
      <c r="G60" s="262" t="n">
        <f aca="false">G51-G57+G59</f>
        <v>10374.3117793849</v>
      </c>
      <c r="H60" s="262" t="n">
        <f aca="false">H51-H57+H59</f>
        <v>11816.5040340157</v>
      </c>
      <c r="I60" s="262" t="n">
        <f aca="false">I51-I57+I59</f>
        <v>12858.5952748947</v>
      </c>
      <c r="J60" s="262" t="n">
        <f aca="false">J51-J57+J59</f>
        <v>13102.7912068924</v>
      </c>
      <c r="K60" s="262" t="n">
        <f aca="false">K51-K57+K59</f>
        <v>12510.2071291034</v>
      </c>
      <c r="L60" s="262" t="n">
        <f aca="false">L51-L57+L59</f>
        <v>12004.6119107115</v>
      </c>
      <c r="M60" s="262" t="n">
        <f aca="false">M51-M57+M59</f>
        <v>11324.7082123521</v>
      </c>
      <c r="N60" s="262" t="n">
        <f aca="false">N51-N57+N59</f>
        <v>10706.4373984948</v>
      </c>
      <c r="O60" s="262" t="n">
        <f aca="false">O51-O57+O59</f>
        <v>10139.343469003</v>
      </c>
      <c r="P60" s="262" t="n">
        <f aca="false">P51-P57+P59</f>
        <v>9620.72618876084</v>
      </c>
      <c r="Q60" s="262" t="n">
        <f aca="false">Q51-Q57+Q59</f>
        <v>8954.12107021634</v>
      </c>
      <c r="R60" s="262" t="n">
        <f aca="false">R51-R57+R59</f>
        <v>8462.2512766234</v>
      </c>
      <c r="S60" s="262" t="n">
        <f aca="false">S51-S57+S59</f>
        <v>15627.5466271938</v>
      </c>
      <c r="T60" s="262" t="n">
        <f aca="false">T51-T57+T59</f>
        <v>22767.5241215314</v>
      </c>
      <c r="U60" s="262" t="n">
        <f aca="false">U51-U57+U59</f>
        <v>22426.9623609495</v>
      </c>
      <c r="V60" s="262" t="n">
        <f aca="false">V51-V57+V59</f>
        <v>22086.4430828003</v>
      </c>
      <c r="W60" s="262" t="n">
        <f aca="false">W51-W57+W59</f>
        <v>21745.9675615569</v>
      </c>
      <c r="X60" s="284" t="n">
        <f aca="false">SUM(D60:W60)</f>
        <v>271245.073376951</v>
      </c>
    </row>
    <row r="61" customFormat="false" ht="11.25" hidden="false" customHeight="false" outlineLevel="0" collapsed="false">
      <c r="A61" s="243" t="s">
        <v>322</v>
      </c>
      <c r="B61" s="305" t="n">
        <f aca="false">+assumptions!B30</f>
        <v>0.3888</v>
      </c>
      <c r="C61" s="242"/>
      <c r="D61" s="262" t="n">
        <f aca="false">D60*$B$61</f>
        <v>7248.21165828477</v>
      </c>
      <c r="E61" s="262" t="n">
        <f aca="false">E60*$B$61</f>
        <v>2793.57913122302</v>
      </c>
      <c r="F61" s="262" t="n">
        <f aca="false">F60*$B$61</f>
        <v>3455.7980479472</v>
      </c>
      <c r="G61" s="262" t="n">
        <f aca="false">G60*$B$61</f>
        <v>4033.53241982484</v>
      </c>
      <c r="H61" s="262" t="n">
        <f aca="false">H60*$B$61</f>
        <v>4594.25676842529</v>
      </c>
      <c r="I61" s="262" t="n">
        <f aca="false">I60*$B$61</f>
        <v>4999.42184287904</v>
      </c>
      <c r="J61" s="262" t="n">
        <f aca="false">J60*$B$61</f>
        <v>5094.36522123975</v>
      </c>
      <c r="K61" s="262" t="n">
        <f aca="false">K60*$B$61</f>
        <v>4863.96853179539</v>
      </c>
      <c r="L61" s="262" t="n">
        <f aca="false">L60*$B$61</f>
        <v>4667.39311088462</v>
      </c>
      <c r="M61" s="262" t="n">
        <f aca="false">M60*$B$61</f>
        <v>4403.04655296248</v>
      </c>
      <c r="N61" s="262" t="n">
        <f aca="false">N60*$B$61</f>
        <v>4162.66286053476</v>
      </c>
      <c r="O61" s="262" t="n">
        <f aca="false">O60*$B$61</f>
        <v>3942.17674074836</v>
      </c>
      <c r="P61" s="262" t="n">
        <f aca="false">P60*$B$61</f>
        <v>3740.53834219021</v>
      </c>
      <c r="Q61" s="262" t="n">
        <f aca="false">Q60*$B$61</f>
        <v>3481.36227210011</v>
      </c>
      <c r="R61" s="262" t="n">
        <f aca="false">R60*$B$61</f>
        <v>3290.12329635118</v>
      </c>
      <c r="S61" s="262" t="n">
        <f aca="false">S60*$B$61</f>
        <v>6075.99012865293</v>
      </c>
      <c r="T61" s="262" t="n">
        <f aca="false">T60*$B$61</f>
        <v>8852.01337845142</v>
      </c>
      <c r="U61" s="262" t="n">
        <f aca="false">U60*$B$61</f>
        <v>8719.60296593716</v>
      </c>
      <c r="V61" s="262" t="n">
        <f aca="false">V60*$B$61</f>
        <v>8587.20907059276</v>
      </c>
      <c r="W61" s="262" t="n">
        <f aca="false">W60*$B$61</f>
        <v>8454.83218793331</v>
      </c>
      <c r="X61" s="284" t="n">
        <f aca="false">SUM(D61:W61)</f>
        <v>105460.084528959</v>
      </c>
    </row>
    <row r="62" customFormat="false" ht="11.25" hidden="false" customHeight="false" outlineLevel="0" collapsed="false">
      <c r="A62" s="240" t="s">
        <v>203</v>
      </c>
      <c r="B62" s="240"/>
      <c r="C62" s="242"/>
      <c r="D62" s="310" t="n">
        <f aca="false" t="array" ref="D62:W62">TRANSPOSE(loan!C9:C28)</f>
        <v>19492.5162984</v>
      </c>
      <c r="E62" s="310" t="n">
        <v>12909.31130676</v>
      </c>
      <c r="F62" s="310" t="n">
        <v>12246.99338824</v>
      </c>
      <c r="G62" s="310" t="n">
        <v>11647.011273816</v>
      </c>
      <c r="H62" s="310" t="n">
        <v>11101.572987976</v>
      </c>
      <c r="I62" s="310" t="n">
        <v>10844.43779608</v>
      </c>
      <c r="J62" s="310" t="n">
        <v>10844.43779608</v>
      </c>
      <c r="K62" s="310" t="n">
        <v>10852.229771592</v>
      </c>
      <c r="L62" s="310" t="n">
        <v>10844.43779608</v>
      </c>
      <c r="M62" s="310" t="n">
        <v>10852.229771592</v>
      </c>
      <c r="N62" s="310" t="n">
        <v>10844.43779608</v>
      </c>
      <c r="O62" s="310" t="n">
        <v>10852.229771592</v>
      </c>
      <c r="P62" s="310" t="n">
        <v>10844.43779608</v>
      </c>
      <c r="Q62" s="310" t="n">
        <v>8545.80502004</v>
      </c>
      <c r="R62" s="310" t="n">
        <v>6247.17224400001</v>
      </c>
      <c r="S62" s="310" t="n">
        <v>6247.17224400001</v>
      </c>
      <c r="T62" s="310" t="n">
        <v>6247.17224400001</v>
      </c>
      <c r="U62" s="310" t="n">
        <v>6247.17224400001</v>
      </c>
      <c r="V62" s="310" t="n">
        <v>6247.17224400001</v>
      </c>
      <c r="W62" s="310" t="n">
        <v>8905.25020959195</v>
      </c>
      <c r="X62" s="284" t="n">
        <f aca="false">SUM(D62:W62)</f>
        <v>202863.2</v>
      </c>
    </row>
    <row r="63" customFormat="false" ht="11.25" hidden="false" customHeight="false" outlineLevel="0" collapsed="false">
      <c r="A63" s="243" t="s">
        <v>323</v>
      </c>
      <c r="B63" s="311"/>
      <c r="C63" s="292" t="n">
        <f aca="false">(+C17-C16)*-1</f>
        <v>-50715.8</v>
      </c>
      <c r="D63" s="292" t="n">
        <f aca="false">D51-D61-D62</f>
        <v>4580.74174054971</v>
      </c>
      <c r="E63" s="292" t="n">
        <f aca="false">E51-E61-E62</f>
        <v>15572.2460723642</v>
      </c>
      <c r="F63" s="292" t="n">
        <f aca="false">F51-F61-F62</f>
        <v>14866.5825286976</v>
      </c>
      <c r="G63" s="292" t="n">
        <f aca="false">G51-G61-G62</f>
        <v>14219.351085744</v>
      </c>
      <c r="H63" s="292" t="n">
        <f aca="false">H51-H61-H62</f>
        <v>13693.6989776144</v>
      </c>
      <c r="I63" s="292" t="n">
        <f aca="false">I51-I61-I62</f>
        <v>12812.7073359356</v>
      </c>
      <c r="J63" s="292" t="n">
        <f aca="false">J51-J61-J62</f>
        <v>12125.1491895726</v>
      </c>
      <c r="K63" s="292" t="n">
        <f aca="false">K51-K61-K62</f>
        <v>11755.169825716</v>
      </c>
      <c r="L63" s="292" t="n">
        <f aca="false">L51-L61-L62</f>
        <v>11479.2999037468</v>
      </c>
      <c r="M63" s="292" t="n">
        <f aca="false">M51-M61-M62</f>
        <v>11030.5928877976</v>
      </c>
      <c r="N63" s="292" t="n">
        <f aca="false">N51-N61-N62</f>
        <v>10685.85564188</v>
      </c>
      <c r="O63" s="292" t="n">
        <f aca="false">O51-O61-O62</f>
        <v>10306.0979566626</v>
      </c>
      <c r="P63" s="292" t="n">
        <f aca="false">P51-P61-P62</f>
        <v>10022.2689504906</v>
      </c>
      <c r="Q63" s="292" t="n">
        <f aca="false">Q51-Q61-Q62</f>
        <v>11888.1147780762</v>
      </c>
      <c r="R63" s="292" t="n">
        <f aca="false">R51-R61-R62</f>
        <v>13911.4746362722</v>
      </c>
      <c r="S63" s="292" t="n">
        <f aca="false">S51-S61-S62</f>
        <v>10784.9647545408</v>
      </c>
      <c r="T63" s="292" t="n">
        <f aca="false">T51-T61-T62</f>
        <v>7668.33849908001</v>
      </c>
      <c r="U63" s="292" t="n">
        <f aca="false">U51-U61-U62</f>
        <v>7460.18715101232</v>
      </c>
      <c r="V63" s="292" t="n">
        <f aca="false">V51-V61-V62</f>
        <v>7252.06176820754</v>
      </c>
      <c r="W63" s="292" t="n">
        <f aca="false">W51-W61-W62</f>
        <v>4385.88516403161</v>
      </c>
      <c r="X63" s="284" t="n">
        <f aca="false">SUM(D63:W63)</f>
        <v>216500.788847993</v>
      </c>
    </row>
    <row r="64" customFormat="false" ht="12" hidden="false" customHeight="false" outlineLevel="0" collapsed="false">
      <c r="A64" s="240"/>
      <c r="B64" s="240"/>
      <c r="C64" s="242"/>
      <c r="D64" s="242"/>
      <c r="E64" s="299"/>
      <c r="F64" s="299"/>
      <c r="G64" s="299"/>
      <c r="H64" s="299"/>
      <c r="I64" s="299"/>
      <c r="J64" s="299"/>
      <c r="K64" s="299"/>
      <c r="L64" s="299"/>
      <c r="M64" s="299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84"/>
    </row>
    <row r="65" customFormat="false" ht="12" hidden="false" customHeight="false" outlineLevel="0" collapsed="false">
      <c r="A65" s="264" t="s">
        <v>194</v>
      </c>
      <c r="B65" s="240"/>
      <c r="C65" s="312" t="n">
        <f aca="false">IF(IRR(C63:W63,+B68)&gt;0,IRR(C63:W63,+B68),"   N/A")</f>
        <v>0.226452483150151</v>
      </c>
      <c r="D65" s="242"/>
      <c r="E65" s="256" t="s">
        <v>288</v>
      </c>
      <c r="F65" s="257"/>
      <c r="G65" s="258"/>
      <c r="H65" s="261"/>
      <c r="I65" s="242"/>
      <c r="J65" s="242"/>
      <c r="K65" s="242"/>
      <c r="L65" s="313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</row>
    <row r="66" customFormat="false" ht="12" hidden="false" customHeight="false" outlineLevel="0" collapsed="false">
      <c r="A66" s="240"/>
      <c r="B66" s="240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</row>
    <row r="67" customFormat="false" ht="12" hidden="false" customHeight="false" outlineLevel="0" collapsed="false">
      <c r="A67" s="242" t="s">
        <v>324</v>
      </c>
      <c r="B67" s="314" t="n">
        <v>0.15</v>
      </c>
      <c r="C67" s="315" t="e">
        <f aca="false">NPV(+$B$67,$D$63,$E63,F63,G63,H63,I63,J63,K63,L63,M63,N63,O63,P63,Q63,R63,S63,T63,U63,V63,W63,#REF!,#REF!,#REF!,#REF!,#REF!)+C63</f>
        <v>#REF!</v>
      </c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</row>
    <row r="68" customFormat="false" ht="12.75" hidden="false" customHeight="false" outlineLevel="0" collapsed="false">
      <c r="A68" s="262" t="s">
        <v>325</v>
      </c>
      <c r="B68" s="316" t="n">
        <v>0.25</v>
      </c>
      <c r="C68" s="242"/>
      <c r="D68" s="242"/>
      <c r="E68" s="242"/>
      <c r="F68" s="242"/>
      <c r="G68" s="242"/>
      <c r="H68" s="242"/>
      <c r="I68" s="242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</row>
    <row r="69" customFormat="false" ht="13.5" hidden="false" customHeight="false" outlineLevel="0" collapsed="false">
      <c r="A69" s="240"/>
      <c r="F69" s="242"/>
      <c r="G69" s="242"/>
      <c r="H69" s="242"/>
      <c r="I69" s="242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</row>
    <row r="70" customFormat="false" ht="13.5" hidden="false" customHeight="false" outlineLevel="0" collapsed="false">
      <c r="A70" s="240"/>
      <c r="B70" s="317" t="s">
        <v>326</v>
      </c>
      <c r="C70" s="317"/>
      <c r="D70" s="317"/>
      <c r="F70" s="318" t="s">
        <v>210</v>
      </c>
      <c r="G70" s="318"/>
      <c r="H70" s="318"/>
      <c r="I70" s="318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</row>
    <row r="71" customFormat="false" ht="14.25" hidden="false" customHeight="false" outlineLevel="0" collapsed="false">
      <c r="A71" s="240"/>
      <c r="B71" s="319"/>
      <c r="C71" s="320" t="n">
        <f aca="false">NPV(+$B$67,$D$63:$W$63)+C63</f>
        <v>22172.8676785834</v>
      </c>
      <c r="D71" s="321"/>
      <c r="F71" s="322" t="s">
        <v>229</v>
      </c>
      <c r="G71" s="318" t="s">
        <v>327</v>
      </c>
      <c r="H71" s="318"/>
      <c r="I71" s="318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</row>
    <row r="72" customFormat="false" ht="13.5" hidden="false" customHeight="false" outlineLevel="0" collapsed="false">
      <c r="A72" s="240"/>
      <c r="B72" s="323" t="s">
        <v>328</v>
      </c>
      <c r="C72" s="324" t="n">
        <v>0</v>
      </c>
      <c r="D72" s="325" t="n">
        <f aca="true">TABLE($C$71,$B$67,$C72,$C$19,D$71)</f>
        <v>165784.988847993</v>
      </c>
      <c r="F72" s="326" t="e">
        <f aca="false">IF(IRR(C63:W68,+B63)&gt;0,IRR(C63:W63,+B68),"   N/A")</f>
        <v>#REF!</v>
      </c>
      <c r="G72" s="195" t="n">
        <v>0.5</v>
      </c>
      <c r="H72" s="195" t="n">
        <v>0.75</v>
      </c>
      <c r="I72" s="327" t="n">
        <v>1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</row>
    <row r="73" customFormat="false" ht="13.5" hidden="false" customHeight="false" outlineLevel="0" collapsed="false">
      <c r="A73" s="240"/>
      <c r="B73" s="328"/>
      <c r="C73" s="324" t="n">
        <v>0.1</v>
      </c>
      <c r="D73" s="329" t="n">
        <f aca="true">TABLE($C$71,$B$67,$C73,$C$19,D$71)</f>
        <v>47198.7002915311</v>
      </c>
      <c r="F73" s="330" t="n">
        <v>0.1445</v>
      </c>
      <c r="G73" s="331" t="e">
        <f aca="true">TABLE($F$72,$D$27,$F73,$N$29,G$72)</f>
        <v>#REF!</v>
      </c>
      <c r="H73" s="210" t="e">
        <f aca="true">TABLE($F$72,$D$27,$F73,$N$29,H$72)</f>
        <v>#REF!</v>
      </c>
      <c r="I73" s="211" t="e">
        <f aca="true">TABLE($F$72,$D$27,$F73,$N$29,I$72)</f>
        <v>#REF!</v>
      </c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</row>
    <row r="74" customFormat="false" ht="13.5" hidden="false" customHeight="false" outlineLevel="0" collapsed="false">
      <c r="A74" s="240"/>
      <c r="B74" s="332"/>
      <c r="C74" s="324" t="n">
        <v>0.15</v>
      </c>
      <c r="D74" s="333" t="n">
        <f aca="true">TABLE($C$71,$B$67,$C74,$C$19,D$71)</f>
        <v>22172.8676785834</v>
      </c>
      <c r="F74" s="330" t="n">
        <v>0.1008</v>
      </c>
      <c r="G74" s="334" t="e">
        <f aca="true">TABLE($F$72,$D$27,$F74,$N$29,G$72)</f>
        <v>#REF!</v>
      </c>
      <c r="H74" s="148" t="e">
        <f aca="true">TABLE($F$72,$D$27,$F74,$N$29,H$72)</f>
        <v>#REF!</v>
      </c>
      <c r="I74" s="335" t="e">
        <f aca="true">TABLE($F$72,$D$27,$F74,$N$29,I$72)</f>
        <v>#REF!</v>
      </c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</row>
    <row r="75" customFormat="false" ht="13.5" hidden="false" customHeight="false" outlineLevel="0" collapsed="false">
      <c r="F75" s="336" t="n">
        <v>0.058</v>
      </c>
      <c r="G75" s="337" t="e">
        <f aca="true">TABLE($F$72,$D$27,$F75,$N$29,G$72)</f>
        <v>#REF!</v>
      </c>
      <c r="H75" s="338" t="e">
        <f aca="true">TABLE($F$72,$D$27,$F75,$N$29,H$72)</f>
        <v>#REF!</v>
      </c>
      <c r="I75" s="339" t="e">
        <f aca="true">TABLE($F$72,$D$27,$F75,$N$29,I$72)</f>
        <v>#REF!</v>
      </c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</row>
    <row r="76" customFormat="false" ht="12.75" hidden="false" customHeight="false" outlineLevel="0" collapsed="false"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</row>
    <row r="77" customFormat="false" ht="12.75" hidden="false" customHeight="false" outlineLevel="0" collapsed="false"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</row>
    <row r="78" customFormat="false" ht="12.75" hidden="false" customHeight="false" outlineLevel="0" collapsed="false"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</row>
    <row r="79" customFormat="false" ht="12.75" hidden="false" customHeight="false" outlineLevel="0" collapsed="false">
      <c r="A79" s="239" t="s">
        <v>329</v>
      </c>
      <c r="C79" s="340" t="n">
        <f aca="false">+C63</f>
        <v>-50715.8</v>
      </c>
      <c r="D79" s="341" t="n">
        <f aca="false">-D45-D46-D47-D48-D61-D62</f>
        <v>-47128.4479566848</v>
      </c>
      <c r="E79" s="341" t="n">
        <f aca="false">-E45-E46-E47-E48-E61-E62</f>
        <v>-34783.861115603</v>
      </c>
      <c r="F79" s="341" t="n">
        <f aca="false">-F45-F46-F47-F48-F61-F62</f>
        <v>-33975.4088478002</v>
      </c>
      <c r="G79" s="341" t="n">
        <f aca="false">-G45-G46-G47-G48-G61-G62</f>
        <v>-33199.2770355958</v>
      </c>
      <c r="H79" s="341" t="n">
        <f aca="false">-H45-H46-H47-H48-H61-H62</f>
        <v>-32510.6169003139</v>
      </c>
      <c r="I79" s="341" t="n">
        <f aca="false">-I45-I46-I47-I48-I61-I62</f>
        <v>-32000.695845692</v>
      </c>
      <c r="J79" s="341" t="n">
        <f aca="false">-J45-J46-J47-J48-J61-J62</f>
        <v>-31462.2134373729</v>
      </c>
      <c r="K79" s="341" t="n">
        <f aca="false">-K45-K46-K47-K48-K61-K62</f>
        <v>-30611.5801482016</v>
      </c>
      <c r="L79" s="341" t="n">
        <f aca="false">-L45-L46-L47-L48-L61-L62</f>
        <v>-29784.1589061604</v>
      </c>
      <c r="M79" s="341" t="n">
        <f aca="false">-M45-M46-M47-M48-M61-M62</f>
        <v>-28910.8607779127</v>
      </c>
      <c r="N79" s="341" t="n">
        <f aca="false">-N45-N46-N47-N48-N61-N62</f>
        <v>-28051.2548446381</v>
      </c>
      <c r="O79" s="341" t="n">
        <f aca="false">-O45-O46-O47-O48-O61-O62</f>
        <v>-27233.7894422183</v>
      </c>
      <c r="P79" s="341" t="n">
        <f aca="false">-P45-P46-P47-P48-P61-P62</f>
        <v>-26425.2602591362</v>
      </c>
      <c r="Q79" s="341" t="n">
        <f aca="false">-Q45-Q46-Q47-Q48-Q61-Q62</f>
        <v>-23275.3815548732</v>
      </c>
      <c r="R79" s="341" t="n">
        <f aca="false">-R45-R46-R47-R48-R61-R62</f>
        <v>-20372.4752924516</v>
      </c>
      <c r="S79" s="341" t="n">
        <f aca="false">-S45-S46-S47-S48-S61-S62</f>
        <v>-22924.5420982998</v>
      </c>
      <c r="T79" s="341" t="n">
        <f aca="false">-T45-T46-T47-T48-T61-T62</f>
        <v>-25473.8074584001</v>
      </c>
      <c r="U79" s="341" t="n">
        <f aca="false">-U45-U46-U47-U48-U61-U62</f>
        <v>-25121.8925570457</v>
      </c>
      <c r="V79" s="341" t="n">
        <f aca="false">-V45-V46-V47-V48-V61-V62</f>
        <v>-24777.465175745</v>
      </c>
      <c r="W79" s="341" t="n">
        <f aca="false">-W45-W46-W47-W48-W61-W62</f>
        <v>-27098.8279056914</v>
      </c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</row>
    <row r="80" customFormat="false" ht="12.75" hidden="false" customHeight="false" outlineLevel="0" collapsed="false"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</row>
    <row r="81" customFormat="false" ht="12.75" hidden="false" customHeight="false" outlineLevel="0" collapsed="false"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</row>
    <row r="82" customFormat="false" ht="12.75" hidden="false" customHeight="false" outlineLevel="0" collapsed="false"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</row>
    <row r="83" customFormat="false" ht="12.75" hidden="false" customHeight="false" outlineLevel="0" collapsed="false">
      <c r="F83" s="0"/>
      <c r="G83" s="0"/>
      <c r="H83" s="0"/>
      <c r="I83" s="0"/>
    </row>
    <row r="84" customFormat="false" ht="12.75" hidden="false" customHeight="false" outlineLevel="0" collapsed="false">
      <c r="F84" s="0"/>
      <c r="G84" s="0"/>
      <c r="H84" s="0"/>
      <c r="I84" s="0"/>
    </row>
  </sheetData>
  <mergeCells count="3">
    <mergeCell ref="B70:D70"/>
    <mergeCell ref="F70:I70"/>
    <mergeCell ref="G71:I71"/>
  </mergeCells>
  <printOptions headings="false" gridLines="false" gridLinesSet="true" horizontalCentered="false" verticalCentered="false"/>
  <pageMargins left="0.2" right="0.2" top="0.520138888888889" bottom="0.690277777777778" header="0.511811023622047" footer="0.5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2000-07-13T11:13:16Z</dcterms:created>
  <dc:creator>Northern Natural Gas</dc:creator>
  <dc:description/>
  <dc:language>en-US</dc:language>
  <cp:lastModifiedBy>khyatt</cp:lastModifiedBy>
  <cp:lastPrinted>2001-10-15T11:00:22Z</cp:lastPrinted>
  <dcterms:modified xsi:type="dcterms:W3CDTF">2002-01-08T20:42:18Z</dcterms:modified>
  <cp:revision>0</cp:revision>
  <dc:subject/>
  <dc:title>San Juan Raroc Analysis</dc:title>
</cp:coreProperties>
</file>